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0.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charts/chart31.xml" ContentType="application/vnd.openxmlformats-officedocument.drawingml.chart+xml"/>
  <Override PartName="/xl/theme/themeOverride13.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7.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8.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6\Bilten 307 (svibanj 2026.)\Dodatni grafički pokazatelji\"/>
    </mc:Choice>
  </mc:AlternateContent>
  <xr:revisionPtr revIDLastSave="0" documentId="13_ncr:1_{4E72C2B0-AFED-46C2-9C82-CF0929985B08}" xr6:coauthVersionLast="47" xr6:coauthVersionMax="47" xr10:uidLastSave="{00000000-0000-0000-0000-000000000000}"/>
  <bookViews>
    <workbookView xWindow="-120" yWindow="-120" windowWidth="29040" windowHeight="15720" tabRatio="947" firstSheet="26" activeTab="26"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 sheetId="81" r:id="rId12"/>
    <sheet name="Slika 1.4. - Figure 1.4" sheetId="9" r:id="rId13"/>
    <sheet name="Slika 2.1. - Figure 2.1" sheetId="44" r:id="rId14"/>
    <sheet name="Slika 2.2. - Figure 2.2" sheetId="71" r:id="rId15"/>
    <sheet name="Slika 3.1. - Figure 3.1" sheetId="80"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15">#REF!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 localSheetId="15">#REF!</definedName>
    <definedName name="\C">#REF!</definedName>
    <definedName name="\D" localSheetId="15">#REF!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15">#REF!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15">#REF!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15">#REF!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15">#REF!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15">#REF!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 localSheetId="15">#REF!</definedName>
    <definedName name="\K">#REF!</definedName>
    <definedName name="\L" localSheetId="15">#REF!</definedName>
    <definedName name="\L">#REF!</definedName>
    <definedName name="\M" localSheetId="15">#REF!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 localSheetId="15">#REF!</definedName>
    <definedName name="\N">#REF!</definedName>
    <definedName name="\O" localSheetId="15">#REF!</definedName>
    <definedName name="\O">#REF!</definedName>
    <definedName name="\P" localSheetId="15">#REF!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 localSheetId="15">#REF!</definedName>
    <definedName name="\Q">#REF!</definedName>
    <definedName name="\R" localSheetId="15">#REF!</definedName>
    <definedName name="\R">#REF!</definedName>
    <definedName name="\S" localSheetId="15">#REF!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15">#REF!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15">#REF!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15">#REF!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5">#REF!</definedName>
    <definedName name="\V" localSheetId="18">#REF!</definedName>
    <definedName name="\V" localSheetId="19">#REF!</definedName>
    <definedName name="\V" localSheetId="20">#REF!</definedName>
    <definedName name="\V">#REF!</definedName>
    <definedName name="\W" localSheetId="15">#REF!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_A1" localSheetId="15">#REF!</definedName>
    <definedName name="______A1">#REF!</definedName>
    <definedName name="____A1" localSheetId="15">#REF!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15">#REF!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 localSheetId="15">[2]BoP!#REF!</definedName>
    <definedName name="___BOP2">[2]BoP!#REF!</definedName>
    <definedName name="___EXP5" localSheetId="15">#REF!</definedName>
    <definedName name="___EXP5" localSheetId="18">#REF!</definedName>
    <definedName name="___EXP5" localSheetId="19">#REF!</definedName>
    <definedName name="___EXP5" localSheetId="20">#REF!</definedName>
    <definedName name="___EXP5">#REF!</definedName>
    <definedName name="___EXP6" localSheetId="15">#REF!</definedName>
    <definedName name="___EXP6" localSheetId="18">#REF!</definedName>
    <definedName name="___EXP6" localSheetId="19">#REF!</definedName>
    <definedName name="___EXP6" localSheetId="20">#REF!</definedName>
    <definedName name="___EXP6">#REF!</definedName>
    <definedName name="___EXP7" localSheetId="15">#REF!</definedName>
    <definedName name="___EXP7" localSheetId="18">#REF!</definedName>
    <definedName name="___EXP7" localSheetId="19">#REF!</definedName>
    <definedName name="___EXP7" localSheetId="20">#REF!</definedName>
    <definedName name="___EXP7">#REF!</definedName>
    <definedName name="___EXP9" localSheetId="15">#REF!</definedName>
    <definedName name="___EXP9">#REF!</definedName>
    <definedName name="___IMP2" localSheetId="15">#REF!</definedName>
    <definedName name="___IMP2">#REF!</definedName>
    <definedName name="___IMP4" localSheetId="15">#REF!</definedName>
    <definedName name="___IMP4">#REF!</definedName>
    <definedName name="___IMP6" localSheetId="15">#REF!</definedName>
    <definedName name="___IMP6">#REF!</definedName>
    <definedName name="___IMP7" localSheetId="15">#REF!</definedName>
    <definedName name="___IMP7">#REF!</definedName>
    <definedName name="___MTS2" localSheetId="15">'[3]Annual Tables'!#REF!</definedName>
    <definedName name="___MTS2">'[3]Annual Tables'!#REF!</definedName>
    <definedName name="___PAG2" localSheetId="15">[3]Index!#REF!</definedName>
    <definedName name="___PAG2">[3]Index!#REF!</definedName>
    <definedName name="___PAG3" localSheetId="15">[3]Index!#REF!</definedName>
    <definedName name="___PAG3">[3]Index!#REF!</definedName>
    <definedName name="___PAG4" localSheetId="15">[3]Index!#REF!</definedName>
    <definedName name="___PAG4">[3]Index!#REF!</definedName>
    <definedName name="___PAG5">[3]Index!#REF!</definedName>
    <definedName name="___PAG6">[3]Index!#REF!</definedName>
    <definedName name="___RES2">[2]RES!#REF!</definedName>
    <definedName name="___TAB7" localSheetId="15">#REF!</definedName>
    <definedName name="___TAB7" localSheetId="18">#REF!</definedName>
    <definedName name="___TAB7" localSheetId="19">#REF!</definedName>
    <definedName name="___TAB7" localSheetId="20">#REF!</definedName>
    <definedName name="___TAB7">#REF!</definedName>
    <definedName name="__123Graph_A" localSheetId="15"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5">#REF!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 localSheetId="15">#REF!</definedName>
    <definedName name="__BOP1">#REF!</definedName>
    <definedName name="__IMP10" localSheetId="15">#REF!</definedName>
    <definedName name="__IMP10">#REF!</definedName>
    <definedName name="__IMP8" localSheetId="15">#REF!</definedName>
    <definedName name="__IMP8">#REF!</definedName>
    <definedName name="__PAG7" localSheetId="15">#REF!</definedName>
    <definedName name="__PAG7">#REF!</definedName>
    <definedName name="__TAB1" localSheetId="15">#REF!</definedName>
    <definedName name="__TAB1">#REF!</definedName>
    <definedName name="__TAB10" localSheetId="15">#REF!</definedName>
    <definedName name="__TAB10">#REF!</definedName>
    <definedName name="__TAB12" localSheetId="1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8" localSheetId="15">#REF!</definedName>
    <definedName name="__TAB8">#REF!</definedName>
    <definedName name="__WEO1" localSheetId="15">#REF!</definedName>
    <definedName name="__WEO1">#REF!</definedName>
    <definedName name="__WEO2" localSheetId="15">#REF!</definedName>
    <definedName name="__WEO2">#REF!</definedName>
    <definedName name="_1r" localSheetId="15">#REF!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5">#REF!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 localSheetId="15">#REF!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5">#REF!</definedName>
    <definedName name="_cc" localSheetId="18">#REF!</definedName>
    <definedName name="_cc" localSheetId="19">#REF!</definedName>
    <definedName name="_cc" localSheetId="20">#REF!</definedName>
    <definedName name="_cc">#REF!</definedName>
    <definedName name="_DLX104.INC" localSheetId="15">#REF!</definedName>
    <definedName name="_DLX104.INC" localSheetId="18">#REF!</definedName>
    <definedName name="_DLX104.INC" localSheetId="19">#REF!</definedName>
    <definedName name="_DLX104.INC" localSheetId="20">#REF!</definedName>
    <definedName name="_DLX104.INC">#REF!</definedName>
    <definedName name="_DLX117.INC" localSheetId="15">#REF!</definedName>
    <definedName name="_DLX117.INC" localSheetId="18">#REF!</definedName>
    <definedName name="_DLX117.INC" localSheetId="19">#REF!</definedName>
    <definedName name="_DLX117.INC" localSheetId="20">#REF!</definedName>
    <definedName name="_DLX117.INC">#REF!</definedName>
    <definedName name="_DLX22.INC" localSheetId="15">#REF!</definedName>
    <definedName name="_DLX22.INC">#REF!</definedName>
    <definedName name="_DLX26.INC" localSheetId="15">#REF!</definedName>
    <definedName name="_DLX26.INC">#REF!</definedName>
    <definedName name="_DLX31.INC" localSheetId="15">#REF!</definedName>
    <definedName name="_DLX31.INC">#REF!</definedName>
    <definedName name="_DLX34.INC" localSheetId="15">#REF!</definedName>
    <definedName name="_DLX34.INC">#REF!</definedName>
    <definedName name="_DLX35.INC" localSheetId="15">#REF!</definedName>
    <definedName name="_DLX35.INC">#REF!</definedName>
    <definedName name="_DLX36.INC" localSheetId="15">#REF!</definedName>
    <definedName name="_DLX36.INC">#REF!</definedName>
    <definedName name="_DLX39.INC" localSheetId="15">#REF!</definedName>
    <definedName name="_DLX39.INC">#REF!</definedName>
    <definedName name="_END94" localSheetId="6">#REF!</definedName>
    <definedName name="_END94" localSheetId="15">#REF!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15" hidden="1">#REF!</definedName>
    <definedName name="_Fill" hidden="1">#REF!</definedName>
    <definedName name="_xlnm._FilterDatabase" localSheetId="10" hidden="1">'Slika 1.2. - Figure 1.2'!$A$5:$J$208</definedName>
    <definedName name="_xlnm._FilterDatabase" localSheetId="11" hidden="1">'Slika 1.3. - Figure 1.3 '!$A$5:$J$208</definedName>
    <definedName name="_IMP10" localSheetId="15">#REF!</definedName>
    <definedName name="_IMP10" localSheetId="18">#REF!</definedName>
    <definedName name="_IMP10" localSheetId="19">#REF!</definedName>
    <definedName name="_IMP10" localSheetId="20">#REF!</definedName>
    <definedName name="_IMP10">#REF!</definedName>
    <definedName name="_IMP2" localSheetId="15">#REF!</definedName>
    <definedName name="_IMP2" localSheetId="18">#REF!</definedName>
    <definedName name="_IMP2" localSheetId="19">#REF!</definedName>
    <definedName name="_IMP2" localSheetId="20">#REF!</definedName>
    <definedName name="_IMP2">#REF!</definedName>
    <definedName name="_IMP4" localSheetId="15">#REF!</definedName>
    <definedName name="_IMP4" localSheetId="18">#REF!</definedName>
    <definedName name="_IMP4" localSheetId="19">#REF!</definedName>
    <definedName name="_IMP4" localSheetId="20">#REF!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MTS2" localSheetId="15">'[3]Annual Tables'!#REF!</definedName>
    <definedName name="_MTS2">'[3]Annual Tables'!#REF!</definedName>
    <definedName name="_Order1" hidden="1">0</definedName>
    <definedName name="_Order2" hidden="1">0</definedName>
    <definedName name="_PAG2" localSheetId="15">[3]Index!#REF!</definedName>
    <definedName name="_PAG2">[3]Index!#REF!</definedName>
    <definedName name="_PAG3" localSheetId="15">[3]Index!#REF!</definedName>
    <definedName name="_PAG3">[3]Index!#REF!</definedName>
    <definedName name="_PAG4" localSheetId="15">[3]Index!#REF!</definedName>
    <definedName name="_PAG4">[3]Index!#REF!</definedName>
    <definedName name="_PAG5">[3]Index!#REF!</definedName>
    <definedName name="_PAG6">[3]Index!#REF!</definedName>
    <definedName name="_PAG7" localSheetId="15">#REF!</definedName>
    <definedName name="_PAG7" localSheetId="18">#REF!</definedName>
    <definedName name="_PAG7" localSheetId="19">#REF!</definedName>
    <definedName name="_PAG7" localSheetId="20">#REF!</definedName>
    <definedName name="_PAG7">#REF!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15"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5">#REF!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15">#REF!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 localSheetId="15">#REF!</definedName>
    <definedName name="_TAB10">#REF!</definedName>
    <definedName name="_TAB12" localSheetId="15">#REF!</definedName>
    <definedName name="_TAB12">#REF!</definedName>
    <definedName name="_Tab18">'[10]Soc Sec OECD countries'!$B$5:$P$62</definedName>
    <definedName name="_Tab19" localSheetId="15">#REF!</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5">#REF!</definedName>
    <definedName name="_TAB2" localSheetId="18">#REF!</definedName>
    <definedName name="_TAB2" localSheetId="19">#REF!</definedName>
    <definedName name="_TAB2" localSheetId="20">#REF!</definedName>
    <definedName name="_TAB2">#REF!</definedName>
    <definedName name="_Tab20" localSheetId="15">#REF!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15">#REF!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15">#REF!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15">#REF!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15">#REF!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15">#REF!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15">#REF!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15">#REF!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15">#REF!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 localSheetId="15">#REF!</definedName>
    <definedName name="_TAB3">#REF!</definedName>
    <definedName name="_Tab30" localSheetId="15">#REF!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15">#REF!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15">#REF!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15">#REF!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15">#REF!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15">#REF!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 localSheetId="15">#REF!</definedName>
    <definedName name="_TAB4">#REF!</definedName>
    <definedName name="_TAB5" localSheetId="15">#REF!</definedName>
    <definedName name="_TAB5">#REF!</definedName>
    <definedName name="_TAB7" localSheetId="15">#REF!</definedName>
    <definedName name="_TAB7">#REF!</definedName>
    <definedName name="_TAB8" localSheetId="15">#REF!</definedName>
    <definedName name="_TAB8">#REF!</definedName>
    <definedName name="_Tab9">'[10]Dom GS OECD countries'!$B$5:$P$62</definedName>
    <definedName name="_WB2" localSheetId="15">#REF!</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5">#REF!</definedName>
    <definedName name="_WEO1" localSheetId="18">#REF!</definedName>
    <definedName name="_WEO1" localSheetId="19">#REF!</definedName>
    <definedName name="_WEO1" localSheetId="20">#REF!</definedName>
    <definedName name="_WEO1">#REF!</definedName>
    <definedName name="_WEO2" localSheetId="15">#REF!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1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localSheetId="15" hidden="1">#REF!</definedName>
    <definedName name="aa" hidden="1">#REF!</definedName>
    <definedName name="AAA" localSheetId="15">#REF!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localSheetId="15" hidden="1">#REF!</definedName>
    <definedName name="aaaa" hidden="1">#REF!</definedName>
    <definedName name="aaaaaaaa" localSheetId="4">'4. TRŽIŠTE RADA'!$B$1:$O$73</definedName>
    <definedName name="aabc" localSheetId="4">'4. TRŽIŠTE RADA'!$A$1:$O$63</definedName>
    <definedName name="ACTIVATE" localSheetId="15">#REF!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 localSheetId="15">#REF!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5">#REF!</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5">#REF!</definedName>
    <definedName name="asfas" localSheetId="18">#REF!</definedName>
    <definedName name="asfas" localSheetId="19">#REF!</definedName>
    <definedName name="asfas" localSheetId="20">#REF!</definedName>
    <definedName name="asfas">#REF!</definedName>
    <definedName name="Asia" localSheetId="15">#REF!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5">OFFSET(#REF!,0,0,1,COUNT(#REF!))</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5">#REF!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1">'[3]Annual Tables'!#REF!</definedName>
    <definedName name="BASDAT" localSheetId="15">'[3]Annual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5">#REF!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1"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15">#REF!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15">#REF!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15">#REF!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15">#REF!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 localSheetId="15">#REF!</definedName>
    <definedName name="BEDE">#REF!</definedName>
    <definedName name="BEO" localSheetId="15">#REF!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15">#REF!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15">#REF!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15">#REF!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15">#REF!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15">#REF!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5">#REF!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15">#REF!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15">#REF!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15">#REF!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15">#REF!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15">#REF!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15">#REF!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15">#REF!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15">#REF!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15">#REF!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15">#REF!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15">#REF!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15">#REF!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15">#REF!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15">#REF!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15">#REF!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15">#REF!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15">#REF!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15">#REF!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15">#REF!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15">#REF!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15">#REF!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 localSheetId="15">#REF!</definedName>
    <definedName name="BH">#REF!</definedName>
    <definedName name="BI">#N/A</definedName>
    <definedName name="BIP" localSheetId="6">#REF!</definedName>
    <definedName name="BIP" localSheetId="15">#REF!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15">#REF!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5">OFFSET(#REF!,0,0,COUNT(#REF!),1)</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5">#REF!</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15">#REF!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15">#REF!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5">#REF!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15">#REF!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15">#REF!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15">#REF!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15">#REF!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 localSheetId="15">#REF!</definedName>
    <definedName name="Brazil">#REF!</definedName>
    <definedName name="BTR" localSheetId="15">#REF!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15">#REF!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 localSheetId="15">#REF!</definedName>
    <definedName name="Budget_expenditure">#REF!</definedName>
    <definedName name="Budget_revenue" localSheetId="15">#REF!</definedName>
    <definedName name="Budget_revenue">#REF!</definedName>
    <definedName name="BUND_OBL_S95" localSheetId="15">#REF!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1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5">#REF!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5">#REF!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1"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15">#REF!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5">#REF!</definedName>
    <definedName name="CEE_BRO" localSheetId="18">#REF!</definedName>
    <definedName name="CEE_BRO" localSheetId="19">#REF!</definedName>
    <definedName name="CEE_BRO" localSheetId="20">#REF!</definedName>
    <definedName name="CEE_BRO">#REF!</definedName>
    <definedName name="chf" localSheetId="15">OFFSET(#REF!,0,0,COUNT(#REF!),1)</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5">#REF!</definedName>
    <definedName name="CHILE" localSheetId="18">#REF!</definedName>
    <definedName name="CHILE" localSheetId="19">#REF!</definedName>
    <definedName name="CHILE" localSheetId="20">#REF!</definedName>
    <definedName name="CHILE">#REF!</definedName>
    <definedName name="CHK" localSheetId="15">#REF!</definedName>
    <definedName name="CHK" localSheetId="18">#REF!</definedName>
    <definedName name="CHK" localSheetId="19">#REF!</definedName>
    <definedName name="CHK" localSheetId="20">#REF!</definedName>
    <definedName name="CHK">#REF!</definedName>
    <definedName name="CHK5.1" localSheetId="15">#REF!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5">#REF!</definedName>
    <definedName name="CONCK" localSheetId="18">#REF!</definedName>
    <definedName name="CONCK" localSheetId="19">#REF!</definedName>
    <definedName name="CONCK" localSheetId="20">#REF!</definedName>
    <definedName name="CONCK">#REF!</definedName>
    <definedName name="Cons" localSheetId="15">#REF!</definedName>
    <definedName name="Cons" localSheetId="18">#REF!</definedName>
    <definedName name="Cons" localSheetId="19">#REF!</definedName>
    <definedName name="Cons" localSheetId="20">#REF!</definedName>
    <definedName name="Cons">#REF!</definedName>
    <definedName name="Consumption_HP" localSheetId="15">#REF!</definedName>
    <definedName name="Consumption_HP" localSheetId="18">#REF!</definedName>
    <definedName name="Consumption_HP" localSheetId="19">#REF!</definedName>
    <definedName name="Consumption_HP" localSheetId="20">#REF!</definedName>
    <definedName name="Consumption_HP">#REF!</definedName>
    <definedName name="copystart" localSheetId="15">#REF!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5">#REF!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15">#REF!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15">#REF!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15">#REF!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5">#REF!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15">#REF!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15">#REF!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15">#REF!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15">#REF!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15">#REF!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15">#REF!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15">#REF!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15">#REF!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15">#REF!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15">#REF!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15">#REF!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15">#REF!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 localSheetId="15">#REF!</definedName>
    <definedName name="dates_w">#REF!</definedName>
    <definedName name="Dates1" localSheetId="15">#REF!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5">OFFSET(#REF!,0,0,COUNTA(#REF!),1)</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 localSheetId="15">OFFSET(#REF!,0,0,COUNTA(#REF!),1)</definedName>
    <definedName name="datum_hr">OFFSET(#REF!,0,0,COUNTA(#REF!),1)</definedName>
    <definedName name="DB" localSheetId="15">#REF!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5">OFFSET(#REF!,0,0,COUNT(#REF!),1)</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1"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15">#REF!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 localSheetId="15">#REF!</definedName>
    <definedName name="DEBT1">#REF!</definedName>
    <definedName name="DEBT10" localSheetId="1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2" localSheetId="15">#REF!</definedName>
    <definedName name="DEBT2">#REF!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ficit">'[21]Izbor posla'!$D$17</definedName>
    <definedName name="DEFL" localSheetId="15">#REF!</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15">#REF!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15">#REF!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15">#REF!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5">#REF!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15">#REF!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15">#REF!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15">#REF!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15">#REF!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15">#REF!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15">#REF!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5">#REF!</definedName>
    <definedName name="e" localSheetId="18">#REF!</definedName>
    <definedName name="e" localSheetId="19">#REF!</definedName>
    <definedName name="e" localSheetId="20">#REF!</definedName>
    <definedName name="e">#REF!</definedName>
    <definedName name="EBRD" localSheetId="6">#REF!</definedName>
    <definedName name="EBRD" localSheetId="15">#REF!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1"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1"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5">#REF!</definedName>
    <definedName name="elect" localSheetId="18">#REF!</definedName>
    <definedName name="elect" localSheetId="19">#REF!</definedName>
    <definedName name="elect" localSheetId="20">#REF!</definedName>
    <definedName name="elect">#REF!</definedName>
    <definedName name="EMETEL" localSheetId="15">#REF!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15">#REF!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15">#REF!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 localSheetId="15">#REF!</definedName>
    <definedName name="EUI">#REF!</definedName>
    <definedName name="eur" localSheetId="15">OFFSET(#REF!,0,0,COUNT(#REF!),1)</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1"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1"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5">#REF!</definedName>
    <definedName name="finan" localSheetId="18">#REF!</definedName>
    <definedName name="finan" localSheetId="19">#REF!</definedName>
    <definedName name="finan" localSheetId="20">#REF!</definedName>
    <definedName name="finan">#REF!</definedName>
    <definedName name="finan1" localSheetId="15">#REF!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1"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15">#REF!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5">#REF!</definedName>
    <definedName name="FISUM" localSheetId="18">#REF!</definedName>
    <definedName name="FISUM" localSheetId="19">#REF!</definedName>
    <definedName name="FISUM" localSheetId="20">#REF!</definedName>
    <definedName name="FISUM">#REF!</definedName>
    <definedName name="FLOPEC" localSheetId="15">#REF!</definedName>
    <definedName name="FLOPEC">#REF!</definedName>
    <definedName name="FODESEC" localSheetId="15">#REF!</definedName>
    <definedName name="FODESEC">#REF!</definedName>
    <definedName name="FolderName" localSheetId="38">'[21]Izbor posla'!$B$17</definedName>
    <definedName name="FolderName">'[21]Izbor posla'!$B$17</definedName>
    <definedName name="FP" localSheetId="6">#REF!</definedName>
    <definedName name="FP" localSheetId="15">#REF!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15">#REF!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15">#REF!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15">#REF!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15">#REF!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15">#REF!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15">#REF!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15">#REF!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15">#REF!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15">#REF!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15">#REF!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15">#REF!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15">#REF!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5">#REF!</definedName>
    <definedName name="ggg" localSheetId="18">#REF!</definedName>
    <definedName name="ggg" localSheetId="19">#REF!</definedName>
    <definedName name="ggg" localSheetId="20">#REF!</definedName>
    <definedName name="ggg">#REF!</definedName>
    <definedName name="ggggg" localSheetId="15" hidden="1">'[28]J(Priv.Cap)'!#REF!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5">#REF!</definedName>
    <definedName name="goods_exports" localSheetId="18">#REF!</definedName>
    <definedName name="goods_exports" localSheetId="19">#REF!</definedName>
    <definedName name="goods_exports" localSheetId="20">#REF!</definedName>
    <definedName name="goods_exports">#REF!</definedName>
    <definedName name="goodsexports" localSheetId="15">#REF!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15">#REF!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5" hidden="1">'[29]J(Priv.Cap)'!#REF!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5">OFFSET(#REF!,0,0,1,COUNT(#REF!))</definedName>
    <definedName name="hk" localSheetId="18">OFFSET(#REF!,0,0,1,COUNT(#REF!))</definedName>
    <definedName name="hk" localSheetId="19">OFFSET(#REF!,0,0,1,COUNT(#REF!))</definedName>
    <definedName name="hk" localSheetId="20">OFFSET(#REF!,0,0,1,COUNT(#REF!))</definedName>
    <definedName name="hk">OFFSET(#REF!,0,0,1,COUNT(#REF!))</definedName>
    <definedName name="HRK" localSheetId="15">OFFSET(#REF!,0,0,COUNT(#REF!),1)</definedName>
    <definedName name="HRK">OFFSET(#REF!,0,0,COUNT(#REF!),1)</definedName>
    <definedName name="i" localSheetId="15">#REF!</definedName>
    <definedName name="i" localSheetId="18">#REF!</definedName>
    <definedName name="i" localSheetId="19">#REF!</definedName>
    <definedName name="i" localSheetId="20">#REF!</definedName>
    <definedName name="i">#REF!</definedName>
    <definedName name="IDAr" localSheetId="15">#REF!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5">#REF!</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1"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15">#REF!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5">#REF!</definedName>
    <definedName name="ima" localSheetId="18">#REF!</definedName>
    <definedName name="ima" localSheetId="19">#REF!</definedName>
    <definedName name="ima" localSheetId="20">#REF!</definedName>
    <definedName name="ima">#REF!</definedName>
    <definedName name="IMF" localSheetId="15">#REF!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5">#REF!</definedName>
    <definedName name="ind" localSheetId="18">#REF!</definedName>
    <definedName name="ind" localSheetId="19">#REF!</definedName>
    <definedName name="ind" localSheetId="20">#REF!</definedName>
    <definedName name="ind">#REF!</definedName>
    <definedName name="INECEL" localSheetId="15">#REF!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5">#REF!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5">#REF!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11">#REF!,#REF!</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5">#REF!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1"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5">#REF!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15">#REF!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 localSheetId="15">[34]kons!#REF!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5">OFFSET(#REF!,0,0,COUNT(#REF!),1)</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1"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1"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5">#REF!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1"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1"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5">#REF!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15">#REF!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 localSheetId="15">[33]NEFTRANS!#REF!</definedName>
    <definedName name="M">[33]NEFTRANS!#REF!</definedName>
    <definedName name="MACRO" localSheetId="6">#REF!</definedName>
    <definedName name="MACRO" localSheetId="15">#REF!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15">#REF!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1">#REF!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15">#REF!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15">#REF!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15">#REF!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5">#REF!</definedName>
    <definedName name="MED" localSheetId="18">#REF!</definedName>
    <definedName name="MED" localSheetId="19">#REF!</definedName>
    <definedName name="MED" localSheetId="20">#REF!</definedName>
    <definedName name="MED">#REF!</definedName>
    <definedName name="MENORES" localSheetId="15">#REF!</definedName>
    <definedName name="MENORES">#REF!</definedName>
    <definedName name="MFISCAL" localSheetId="15">'[3]Annual Raw Data'!#REF!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5">#REF!</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5">#REF!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5">#REF!</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1"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1"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5">#REF!</definedName>
    <definedName name="MON_SM" localSheetId="18">#REF!</definedName>
    <definedName name="MON_SM" localSheetId="19">#REF!</definedName>
    <definedName name="MON_SM" localSheetId="20">#REF!</definedName>
    <definedName name="MON_SM">#REF!</definedName>
    <definedName name="MONF_SM" localSheetId="15">#REF!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5">#REF!</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5">#REF!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5">#REF!</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15">#REF!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 localSheetId="15">#REF!</definedName>
    <definedName name="names_w">#REF!</definedName>
    <definedName name="Naziv" localSheetId="15">#REF!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15">#REF!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1"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1"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15">#REF!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15">#REF!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 localSheetId="15">[20]NEFTRANS!#REF!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5">#REF!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1"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1"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5">#REF!</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1"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5">#REF!</definedName>
    <definedName name="Part1" localSheetId="18">#REF!</definedName>
    <definedName name="Part1" localSheetId="19">#REF!</definedName>
    <definedName name="Part1" localSheetId="20">#REF!</definedName>
    <definedName name="Part1">#REF!</definedName>
    <definedName name="Paym_Cap" localSheetId="15">#REF!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15">#REF!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15">#REF!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15">#REF!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15">#REF!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15">#REF!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5">#REF!</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5">#REF!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RADA'!$A$1:$O$62</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 '!#REF!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5">#REF!</definedName>
    <definedName name="Ports" localSheetId="18">#REF!</definedName>
    <definedName name="Ports" localSheetId="19">#REF!</definedName>
    <definedName name="Ports" localSheetId="20">#REF!</definedName>
    <definedName name="Ports">#REF!</definedName>
    <definedName name="potr" localSheetId="15">OFFSET(#REF!,0,0,1,COUNT(#REF!))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1"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1"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15">#REF!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15">#REF!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Area2" localSheetId="5">'5. INFLACIJA'!$B$1:$P$49</definedName>
    <definedName name="Print_titles1" localSheetId="11">#REF!,#REF!</definedName>
    <definedName name="Print_titles1">#REF!,#REF!</definedName>
    <definedName name="PRINTMACRO" localSheetId="15">#REF!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5">#REF!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5">#REF!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15">#REF!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1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15">#REF!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 localSheetId="15">#REF!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1"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5">#REF!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5">#REF!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15">#REF!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15">#REF!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15">#REF!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15">#REF!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15">#REF!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15">#REF!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15">#REF!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fe">'[41]Izbor posla'!$B$17</definedName>
    <definedName name="RGDPA" localSheetId="15">#REF!</definedName>
    <definedName name="RGDPA" localSheetId="18">#REF!</definedName>
    <definedName name="RGDPA" localSheetId="19">#REF!</definedName>
    <definedName name="RGDPA" localSheetId="20">#REF!</definedName>
    <definedName name="RGDPA">#REF!</definedName>
    <definedName name="RGSPA" localSheetId="15">#REF!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15">#REF!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5">#REF!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1"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1"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5">#REF!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5">#REF!</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15">#REF!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15">#REF!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15">#REF!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5">OFFSET(#REF!,0,0,1,COUNT(#REF!))</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15"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5">#REF!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15">#REF!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5">#REF!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 localSheetId="15">#REF!</definedName>
    <definedName name="TAB1A">#REF!</definedName>
    <definedName name="TAB1CK" localSheetId="15">#REF!</definedName>
    <definedName name="TAB1CK">#REF!</definedName>
    <definedName name="Tab25a" localSheetId="15">#REF!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'[3]Annual Tables'!#REF!</definedName>
    <definedName name="TAB6B" localSheetId="15">'[3]Annual Tables'!#REF!</definedName>
    <definedName name="TAB6B">'[3]Annual Tables'!#REF!</definedName>
    <definedName name="TAB6C" localSheetId="15">#REF!</definedName>
    <definedName name="TAB6C" localSheetId="18">#REF!</definedName>
    <definedName name="TAB6C" localSheetId="19">#REF!</definedName>
    <definedName name="TAB6C" localSheetId="20">#REF!</definedName>
    <definedName name="TAB6C">#REF!</definedName>
    <definedName name="TAB7A" localSheetId="15">#REF!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5">#REF!</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5">#REF!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15">#REF!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15">#REF!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15">#REF!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15">#REF!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15">#REF!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15">#REF!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15">#REF!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15">#REF!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15">#REF!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 localSheetId="15">#REF!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5">#REF!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5">#REF!</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15">#REF!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15">#REF!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15">#REF!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15">#REF!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15">#REF!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15">#REF!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15">#REF!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5">#REF!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15">#REF!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15">#REF!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15">#REF!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15">#REF!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15">#REF!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15">#REF!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15">#REF!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15">#REF!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15">#REF!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15">#REF!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15">#REF!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 localSheetId="15">#REF!</definedName>
    <definedName name="Total_Consumption">#REF!</definedName>
    <definedName name="TOWEO" localSheetId="15">#REF!</definedName>
    <definedName name="TOWEO">#REF!</definedName>
    <definedName name="TPD" localSheetId="15">#REF!</definedName>
    <definedName name="TPD">#REF!</definedName>
    <definedName name="Trade" localSheetId="15">#REF!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5">#REF!</definedName>
    <definedName name="trans" localSheetId="18">#REF!</definedName>
    <definedName name="trans" localSheetId="19">#REF!</definedName>
    <definedName name="trans" localSheetId="20">#REF!</definedName>
    <definedName name="trans">#REF!</definedName>
    <definedName name="Transfer_check" localSheetId="15">#REF!</definedName>
    <definedName name="Transfer_check" localSheetId="18">#REF!</definedName>
    <definedName name="Transfer_check" localSheetId="19">#REF!</definedName>
    <definedName name="Transfer_check" localSheetId="20">#REF!</definedName>
    <definedName name="Transfer_check">#REF!</definedName>
    <definedName name="TRANSNAVE" localSheetId="15">#REF!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1"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1"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15">#REF!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15">#REF!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15">#REF!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15">#REF!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15">#REF!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15">#REF!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15">#REF!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15">#REF!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15">#REF!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15">#REF!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15">#REF!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15">#REF!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15">#REF!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15">#REF!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15">#REF!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15">#REF!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15">#REF!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 localSheetId="15">[33]NEFTRANS!#REF!</definedName>
    <definedName name="u">[33]NEFTRANS!#REF!</definedName>
    <definedName name="unemp_96Q3" localSheetId="15">#REF!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15">#REF!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15">#REF!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15">#REF!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15">#REF!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15">#REF!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 localSheetId="15">#REF!</definedName>
    <definedName name="Universities">#REF!</definedName>
    <definedName name="Update_Time">'[46]Guide for maintenance'!$C$33</definedName>
    <definedName name="Uruguay" localSheetId="15">#REF!</definedName>
    <definedName name="Uruguay" localSheetId="18">#REF!</definedName>
    <definedName name="Uruguay" localSheetId="19">#REF!</definedName>
    <definedName name="Uruguay" localSheetId="20">#REF!</definedName>
    <definedName name="Uruguay">#REF!</definedName>
    <definedName name="usd" localSheetId="15">#REF!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15">#REF!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15">#REF!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1"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5">#REF!</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5">OFFSET(#REF!,0,0,COUNT(#REF!),1)</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5">#REF!</definedName>
    <definedName name="Venezuela" localSheetId="18">#REF!</definedName>
    <definedName name="Venezuela" localSheetId="19">#REF!</definedName>
    <definedName name="Venezuela" localSheetId="20">#REF!</definedName>
    <definedName name="Venezuela">#REF!</definedName>
    <definedName name="VTITLES" localSheetId="15">#REF!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1"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1"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15">#REF!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15">#REF!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 localSheetId="15">#REF!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5">#REF!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15">#REF!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1"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1"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1"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1"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1"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1"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1"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1"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1"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1"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1"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1"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1"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1"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1"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1"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1"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1"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1"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1"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1"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1"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1"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1"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1"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1"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1"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1"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1"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1"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1"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1"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1"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1"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1"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1"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5" hidden="1">#REF!</definedName>
    <definedName name="www" localSheetId="18" hidden="1">#REF!</definedName>
    <definedName name="www" localSheetId="19" hidden="1">#REF!</definedName>
    <definedName name="www" localSheetId="20" hidden="1">#REF!</definedName>
    <definedName name="www" hidden="1">#REF!</definedName>
    <definedName name="x" localSheetId="15">#REF!</definedName>
    <definedName name="x">#REF!</definedName>
    <definedName name="XGS" localSheetId="6">#REF!</definedName>
    <definedName name="XGS" localSheetId="15">#REF!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1"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15">#REF!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15">#REF!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15">#REF!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1"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15">#REF!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15">#REF!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15">#REF!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1"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1"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1"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5">#REF!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1"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52" i="80" l="1"/>
  <c r="I152" i="80"/>
  <c r="J152" i="76"/>
  <c r="I152" i="76"/>
  <c r="C140" i="77" l="1"/>
  <c r="C139" i="77"/>
  <c r="C151" i="76"/>
  <c r="C150" i="76"/>
  <c r="C151" i="80"/>
  <c r="C150" i="80"/>
  <c r="D143" i="57"/>
  <c r="D142" i="57"/>
  <c r="E46" i="25"/>
  <c r="O7" i="23" l="1"/>
  <c r="A115" i="23"/>
  <c r="D176" i="67" l="1"/>
  <c r="D188" i="66"/>
  <c r="D177" i="65"/>
  <c r="D187" i="64"/>
  <c r="D141" i="63"/>
  <c r="D129" i="62"/>
  <c r="D141" i="61"/>
  <c r="D139" i="60"/>
  <c r="D139" i="59"/>
  <c r="C138" i="77"/>
  <c r="C137" i="77"/>
  <c r="C136" i="77"/>
  <c r="C135" i="77"/>
  <c r="C134" i="77"/>
  <c r="C133" i="77"/>
  <c r="C132" i="77"/>
  <c r="C131" i="77"/>
  <c r="C130" i="77"/>
  <c r="C129" i="77"/>
  <c r="C128" i="77"/>
  <c r="C127" i="77"/>
  <c r="C126" i="77"/>
  <c r="C149" i="76"/>
  <c r="C148" i="76"/>
  <c r="C147" i="76"/>
  <c r="C146" i="76"/>
  <c r="C145" i="76"/>
  <c r="C144" i="76"/>
  <c r="C143" i="76"/>
  <c r="C142" i="76"/>
  <c r="C141" i="76"/>
  <c r="C140" i="76"/>
  <c r="C139" i="76"/>
  <c r="C138" i="76"/>
  <c r="C137" i="76"/>
  <c r="C149" i="80"/>
  <c r="C148" i="80"/>
  <c r="C147" i="80"/>
  <c r="C146" i="80"/>
  <c r="C145" i="80"/>
  <c r="C144" i="80"/>
  <c r="C143" i="80"/>
  <c r="C142" i="80"/>
  <c r="C141" i="80"/>
  <c r="C140" i="80"/>
  <c r="C139" i="80"/>
  <c r="C138" i="80"/>
  <c r="C137" i="80"/>
  <c r="F46" i="25"/>
  <c r="O6" i="23" l="1"/>
  <c r="A114" i="23"/>
  <c r="D141" i="57" l="1"/>
  <c r="D236" i="79"/>
  <c r="D235" i="79"/>
  <c r="D175" i="67"/>
  <c r="D174" i="67"/>
  <c r="D187" i="66"/>
  <c r="D186" i="66"/>
  <c r="D176" i="65"/>
  <c r="D175" i="65"/>
  <c r="D186" i="64"/>
  <c r="D185" i="64"/>
  <c r="D140" i="63"/>
  <c r="D139" i="63"/>
  <c r="D128" i="62"/>
  <c r="D127" i="62"/>
  <c r="D140" i="61"/>
  <c r="D139" i="61"/>
  <c r="D138" i="60"/>
  <c r="D137" i="60"/>
  <c r="D138" i="59"/>
  <c r="D137" i="59"/>
  <c r="D234" i="79"/>
  <c r="D230" i="79"/>
  <c r="D229" i="79"/>
  <c r="D173" i="67"/>
  <c r="D185" i="66"/>
  <c r="D174" i="65"/>
  <c r="D184" i="64"/>
  <c r="D138" i="63"/>
  <c r="D126" i="62"/>
  <c r="D138" i="61"/>
  <c r="D136" i="60"/>
  <c r="D136" i="59"/>
  <c r="E139" i="57" l="1"/>
  <c r="E138" i="57"/>
  <c r="E26" i="25" l="1"/>
  <c r="F7" i="25" l="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6" i="25"/>
  <c r="E45" i="25"/>
  <c r="E44" i="25"/>
  <c r="E43" i="25"/>
  <c r="E42" i="25"/>
  <c r="E41" i="25"/>
  <c r="E40" i="25"/>
  <c r="E39" i="25"/>
  <c r="E38" i="25"/>
  <c r="E37" i="25"/>
  <c r="E36" i="25"/>
  <c r="E35" i="25"/>
  <c r="E34" i="25"/>
  <c r="E33" i="25"/>
  <c r="E32" i="25"/>
  <c r="E31" i="25"/>
  <c r="E30" i="25"/>
  <c r="E29" i="25"/>
  <c r="E28" i="25"/>
  <c r="E27" i="25"/>
  <c r="E25" i="25"/>
  <c r="E24" i="25"/>
  <c r="E23" i="25"/>
  <c r="E22" i="25"/>
  <c r="E21" i="25"/>
  <c r="E20" i="25"/>
  <c r="E19" i="25"/>
  <c r="E18" i="25"/>
  <c r="E17" i="25"/>
  <c r="E16" i="25"/>
  <c r="E15" i="25"/>
  <c r="E14" i="25"/>
  <c r="E13" i="25"/>
  <c r="E12" i="25"/>
  <c r="E11" i="25"/>
  <c r="E10" i="25"/>
  <c r="E9" i="25"/>
  <c r="E8" i="25"/>
  <c r="E7" i="25"/>
  <c r="E6" i="25"/>
  <c r="B46" i="25" l="1"/>
  <c r="B47" i="25"/>
  <c r="B48" i="25"/>
  <c r="B49" i="25"/>
  <c r="C70" i="24" l="1"/>
  <c r="C71" i="24"/>
  <c r="C72" i="24"/>
  <c r="C73" i="24"/>
  <c r="O5" i="23"/>
  <c r="A113" i="23" l="1"/>
  <c r="D139" i="57" l="1"/>
  <c r="D140" i="57"/>
  <c r="D137" i="57"/>
  <c r="D138" i="57"/>
  <c r="D169" i="67"/>
  <c r="D181" i="66"/>
  <c r="D183" i="64"/>
  <c r="D182" i="64"/>
  <c r="D181" i="64"/>
  <c r="D180" i="64"/>
  <c r="D137" i="63"/>
  <c r="D136" i="63"/>
  <c r="D135" i="63"/>
  <c r="D134" i="63"/>
  <c r="D125" i="62"/>
  <c r="D124" i="62"/>
  <c r="D123" i="62"/>
  <c r="D122" i="62"/>
  <c r="D137" i="61"/>
  <c r="D136" i="61"/>
  <c r="D135" i="61"/>
  <c r="D134" i="61"/>
  <c r="D135" i="60"/>
  <c r="D134" i="60"/>
  <c r="D133" i="60"/>
  <c r="D132" i="60"/>
  <c r="D135" i="59"/>
  <c r="D134" i="59"/>
  <c r="D133" i="59"/>
  <c r="D132" i="59"/>
  <c r="N14" i="23" l="1"/>
  <c r="N15" i="23"/>
  <c r="N16" i="23"/>
  <c r="L13" i="23" l="1"/>
  <c r="C136" i="80"/>
  <c r="C135" i="80"/>
  <c r="C134" i="80"/>
  <c r="C133" i="80"/>
  <c r="C132" i="80"/>
  <c r="C131" i="80"/>
  <c r="C130" i="80"/>
  <c r="C129" i="80"/>
  <c r="C128" i="80"/>
  <c r="C127" i="80"/>
  <c r="C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D135" i="57" l="1"/>
  <c r="D136" i="57"/>
  <c r="N13" i="23" l="1"/>
  <c r="N12" i="23" l="1"/>
  <c r="N9" i="23" l="1"/>
  <c r="N10" i="23"/>
  <c r="N11" i="23"/>
  <c r="N8" i="23"/>
  <c r="D133" i="57" l="1"/>
  <c r="D134" i="57"/>
  <c r="D169" i="65"/>
  <c r="D168" i="65"/>
  <c r="D168" i="67"/>
  <c r="D167" i="67"/>
  <c r="D180" i="66"/>
  <c r="D228" i="79" l="1"/>
  <c r="D166" i="67"/>
  <c r="D179" i="66"/>
  <c r="D167" i="65"/>
  <c r="D179" i="64"/>
  <c r="D178" i="64"/>
  <c r="D133" i="63"/>
  <c r="D132" i="63"/>
  <c r="D121" i="62"/>
  <c r="D120" i="62"/>
  <c r="D133" i="61"/>
  <c r="D132" i="61"/>
  <c r="D131" i="60"/>
  <c r="D130" i="60"/>
  <c r="D131" i="59"/>
  <c r="D130" i="59"/>
  <c r="C210" i="44"/>
  <c r="C209" i="44"/>
  <c r="D129" i="57" l="1"/>
  <c r="D130" i="57"/>
  <c r="D131" i="57"/>
  <c r="D132" i="57"/>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36" i="76" l="1"/>
  <c r="C135" i="76"/>
  <c r="C134" i="76"/>
  <c r="C133" i="76"/>
  <c r="C132" i="76"/>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B42" i="25" l="1"/>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B24" i="25"/>
  <c r="C24" i="24"/>
  <c r="A24" i="23"/>
  <c r="G12" i="23"/>
  <c r="C24" i="77"/>
  <c r="C124" i="76"/>
  <c r="C24" i="76"/>
  <c r="D124" i="71"/>
  <c r="D24" i="71"/>
  <c r="C124" i="44"/>
  <c r="C24" i="44"/>
  <c r="C19" i="28"/>
  <c r="C124" i="77"/>
  <c r="D124" i="59"/>
  <c r="D124" i="60"/>
  <c r="D124" i="61"/>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5" i="77"/>
  <c r="C123" i="77"/>
  <c r="C122" i="77"/>
  <c r="C121" i="77"/>
  <c r="C120" i="77"/>
  <c r="C119" i="77"/>
  <c r="C118" i="77"/>
  <c r="C117" i="77"/>
  <c r="C116" i="77"/>
  <c r="C115" i="77"/>
  <c r="C131" i="76"/>
  <c r="C130" i="76"/>
  <c r="C129" i="76"/>
  <c r="C128" i="76"/>
  <c r="C127" i="76"/>
  <c r="C126" i="76"/>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B41" i="25"/>
  <c r="B40" i="25"/>
  <c r="B39" i="25"/>
  <c r="B38" i="25"/>
  <c r="C65" i="24" l="1"/>
  <c r="C64" i="24"/>
  <c r="C63" i="24"/>
  <c r="C62" i="24"/>
  <c r="M5" i="23"/>
  <c r="D150" i="67" l="1"/>
  <c r="D151" i="65"/>
  <c r="D114" i="57"/>
  <c r="D211" i="79"/>
  <c r="D162" i="66"/>
  <c r="D161" i="64"/>
  <c r="D115" i="63"/>
  <c r="D103" i="62"/>
  <c r="D115" i="61"/>
  <c r="D113" i="60"/>
  <c r="D113" i="59"/>
  <c r="B6" i="25"/>
  <c r="L11" i="23"/>
  <c r="L12"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C58" i="24" l="1"/>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C39" i="28" l="1"/>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<sst xmlns="http://schemas.openxmlformats.org/spreadsheetml/2006/main" count="1171" uniqueCount="566">
  <si>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</si>
  <si>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</si>
  <si>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</si>
  <si>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</si>
  <si>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</si>
  <si>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</si>
  <si>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</si>
  <si>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</si>
  <si>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</si>
  <si>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</si>
  <si>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</si>
  <si>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</si>
  <si>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</si>
  <si>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</si>
  <si>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</si>
  <si>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</si>
  <si>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</si>
  <si>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</si>
  <si>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</si>
  <si>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</si>
  <si>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</si>
  <si>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</si>
  <si>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</si>
  <si>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</si>
  <si>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</si>
  <si>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</si>
  <si>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</si>
  <si>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</si>
  <si>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</si>
  <si>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</si>
  <si>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</si>
  <si>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</si>
  <si>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</si>
  <si>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</si>
  <si>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</si>
  <si>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</si>
  <si>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</si>
  <si>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</si>
  <si>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</si>
  <si>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</si>
  <si>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</si>
  <si>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</si>
  <si>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</si>
  <si>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</si>
  <si>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</si>
  <si>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</si>
  <si>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</si>
  <si>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</si>
  <si>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</si>
  <si>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</si>
  <si>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</si>
  <si>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</si>
  <si>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</si>
  <si>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</si>
  <si>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</si>
  <si>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</si>
  <si>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</si>
  <si>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</si>
  <si>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</si>
  <si>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</si>
  <si>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</si>
  <si>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</si>
  <si>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</si>
  <si>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</si>
  <si>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</si>
  <si>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</si>
  <si>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</si>
  <si>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</si>
  <si>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</si>
  <si>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</si>
  <si>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</si>
  <si>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</si>
  <si>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</si>
  <si>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</si>
  <si>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</si>
  <si>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</si>
  <si>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</si>
  <si>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</si>
  <si>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</si>
  <si>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</si>
  <si>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</si>
  <si>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</si>
  <si>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</si>
  <si>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</si>
  <si>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</si>
  <si>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</si>
  <si>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</si>
  <si>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</si>
  <si>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</si>
  <si>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</si>
  <si>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</si>
  <si>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</si>
  <si>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</si>
  <si>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</si>
  <si>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</si>
  <si>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</si>
  <si>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</si>
  <si>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</si>
  <si>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</si>
  <si>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</si>
  <si>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</si>
  <si>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</si>
  <si>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</si>
  <si>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</si>
  <si>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</si>
  <si>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</si>
  <si>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</si>
  <si>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</si>
  <si>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</si>
  <si>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</si>
  <si>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</si>
  <si>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</si>
  <si>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</si>
  <si>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</si>
  <si>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</si>
  <si>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</si>
  <si>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</si>
  <si>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</si>
  <si>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</si>
  <si>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</si>
  <si>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</si>
  <si>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</si>
  <si>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</si>
  <si>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</si>
  <si>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</si>
  <si>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</si>
  <si>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</si>
  <si>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</si>
  <si>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</si>
  <si>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</si>
  <si>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</si>
  <si>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</si>
  <si>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</si>
  <si>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</si>
  <si>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</si>
  <si>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</si>
  <si>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</si>
  <si>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</si>
  <si>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</si>
  <si>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</si>
  <si>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</si>
  <si>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</si>
  <si>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</si>
  <si>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</si>
  <si>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</si>
  <si>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</si>
  <si>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</si>
  <si>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</si>
  <si>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</si>
  <si>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</si>
  <si>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</si>
  <si>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</si>
  <si>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</si>
  <si>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</si>
  <si>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</si>
  <si>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</si>
  <si>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</si>
  <si>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</si>
  <si>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</si>
  <si>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</si>
  <si>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</si>
  <si>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</si>
  <si>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</si>
  <si>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</si>
  <si>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</si>
  <si>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</si>
  <si>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</si>
  <si>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</si>
  <si>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</si>
  <si>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</si>
  <si>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</si>
  <si>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</si>
  <si>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</si>
  <si>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</si>
  <si>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</si>
  <si>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</si>
  <si>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</si>
  <si>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</si>
  <si>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</si>
  <si>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</si>
  <si>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</si>
  <si>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</si>
  <si>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</si>
  <si>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</si>
  <si>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</si>
  <si>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</si>
  <si>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</si>
  <si>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</si>
  <si>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</si>
  <si>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</si>
  <si>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</si>
  <si>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</si>
  <si>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</si>
  <si>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</si>
  <si>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</si>
  <si>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</si>
  <si>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</si>
  <si>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</si>
  <si>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</si>
  <si>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</si>
  <si>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</si>
  <si>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</si>
  <si>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</si>
  <si>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</si>
  <si>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</si>
  <si>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</si>
  <si>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</si>
  <si>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</si>
  <si>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</si>
  <si>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</si>
  <si>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</si>
  <si>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</si>
  <si>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</si>
  <si>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</si>
  <si>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</si>
  <si>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</si>
  <si>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</si>
  <si>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</si>
  <si>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</si>
  <si>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</si>
  <si>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</si>
  <si>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</si>
  <si>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</si>
  <si>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</si>
  <si>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</si>
  <si>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</si>
  <si>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</si>
  <si>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</si>
  <si>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</si>
  <si>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</si>
  <si>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</si>
  <si>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</si>
  <si>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</si>
  <si>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</si>
  <si>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</si>
  <si>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</si>
  <si>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</si>
  <si>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</si>
  <si>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</si>
  <si>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</si>
  <si>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</si>
  <si>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</si>
  <si>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</si>
  <si>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</si>
  <si>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</si>
  <si>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</si>
  <si>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</si>
  <si>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</si>
  <si>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</si>
  <si>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</si>
  <si>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</si>
  <si>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</si>
  <si>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</si>
  <si>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</si>
  <si>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</si>
  <si>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</si>
  <si>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</si>
  <si>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</si>
  <si>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</si>
  <si>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</si>
  <si>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</si>
  <si>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</si>
  <si>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</si>
  <si>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</si>
  <si>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</si>
  <si>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</si>
  <si>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</si>
  <si>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</si>
  <si>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</si>
  <si>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</si>
  <si>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</si>
  <si>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</si>
  <si>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</si>
  <si>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</si>
  <si>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</si>
  <si>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</si>
  <si>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</si>
  <si>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</si>
  <si>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</si>
  <si>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</si>
  <si>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</si>
  <si>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</si>
  <si>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</si>
  <si>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</si>
  <si>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</si>
  <si>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</si>
  <si>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</si>
  <si>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</si>
  <si>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</si>
  <si>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</si>
  <si>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</si>
  <si>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</si>
  <si>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</si>
  <si>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</si>
  <si>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</si>
  <si>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</si>
  <si>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</si>
  <si>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</si>
  <si>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</si>
  <si>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</si>
  <si>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</si>
  <si>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</si>
  <si>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</si>
  <si>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</si>
  <si>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</si>
  <si>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</si>
  <si>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</si>
  <si>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</si>
  <si>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</si>
  <si>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</si>
  <si>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</si>
  <si>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</si>
  <si>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</si>
  <si>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</si>
  <si>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</si>
  <si>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</si>
  <si>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</si>
  <si>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</si>
  <si>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</si>
  <si>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</si>
  <si>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</si>
  <si>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</si>
  <si>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</si>
  <si>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</si>
  <si>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</si>
  <si>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</si>
  <si>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</si>
  <si>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</si>
  <si>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</si>
  <si>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</si>
  <si>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</si>
  <si>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</si>
  <si>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</si>
  <si>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</si>
  <si>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</si>
  <si>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</si>
  <si>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</si>
  <si>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</si>
  <si>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</si>
  <si>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</si>
  <si>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</si>
  <si>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</si>
  <si>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</si>
  <si>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</si>
  <si>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</si>
  <si>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</si>
  <si>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</si>
  <si>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</si>
  <si>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</si>
  <si>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</si>
  <si>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</si>
  <si>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</si>
  <si>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</si>
  <si>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</si>
  <si>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</si>
  <si>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</si>
  <si>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</si>
  <si>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</si>
  <si>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</si>
  <si>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</si>
  <si>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</si>
  <si>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</si>
  <si>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</si>
  <si>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</si>
  <si>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</si>
  <si>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</si>
  <si>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</si>
  <si>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</si>
  <si>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</si>
  <si>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</si>
  <si>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</si>
  <si>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</si>
  <si>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</si>
  <si>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</si>
  <si>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</si>
  <si>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</si>
  <si>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</si>
  <si>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Ukupno - Desezonirano</t>
  </si>
  <si>
    <t>Bez energenata - Desezonirano</t>
  </si>
  <si>
    <t>Ukupan izvoz (tromjesečna stopa promjene) - desno</t>
  </si>
  <si>
    <t>Total exports (trend-cycle)</t>
  </si>
  <si>
    <t>Total exports (quarterly rate of change) - right</t>
  </si>
  <si>
    <t>Source: CBS data seasonally adjusted by the CNB</t>
  </si>
  <si>
    <t>Ukupan uvoz (trend-ciklus)</t>
  </si>
  <si>
    <t>Ukupan uvoz (tromjesečna stopa promjene) - desno</t>
  </si>
  <si>
    <t>Total imports (trend-cycle)</t>
  </si>
  <si>
    <t>Total imports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</si>
  <si>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</si>
  <si>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</si>
  <si>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</si>
  <si>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</si>
  <si>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</si>
  <si>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</si>
  <si>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</si>
  <si>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</si>
  <si>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</si>
  <si>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</si>
  <si>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</si>
  <si>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</si>
  <si>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</si>
  <si>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</si>
  <si>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</si>
  <si>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</si>
  <si>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</si>
  <si>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</si>
  <si>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</si>
  <si>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</si>
  <si>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</si>
  <si>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</si>
  <si>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</si>
  <si>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</si>
  <si>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</si>
  <si>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</si>
  <si>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</si>
  <si>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</si>
  <si>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</si>
  <si>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</si>
  <si>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</si>
  <si>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</si>
  <si>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</si>
  <si>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</si>
  <si>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</si>
  <si>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</si>
  <si>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</si>
  <si>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</si>
  <si>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</si>
  <si>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</si>
  <si>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</si>
  <si>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</si>
  <si>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</si>
  <si>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</si>
  <si>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</si>
  <si>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</si>
  <si>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</si>
  <si>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</si>
  <si>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</si>
  <si>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</si>
  <si>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</si>
  <si>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</si>
  <si>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</si>
  <si>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</si>
  <si>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</si>
  <si>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</si>
  <si>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</si>
  <si>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</si>
  <si>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</si>
  <si>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</si>
  <si>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</si>
  <si>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</si>
  <si>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</si>
  <si>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</si>
  <si>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</si>
  <si>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</si>
  <si>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</si>
  <si>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</si>
  <si>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</si>
  <si>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</si>
  <si>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</si>
  <si>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</si>
  <si>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</si>
  <si>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</si>
  <si>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</si>
  <si>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</si>
  <si>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</si>
  <si>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</si>
  <si>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</si>
  <si>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</si>
  <si>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</si>
  <si>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</si>
  <si>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</si>
  <si>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</si>
  <si>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</si>
  <si>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</si>
  <si>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</si>
  <si>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</si>
  <si>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</si>
  <si>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</si>
  <si>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</si>
  <si>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</si>
  <si>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</si>
  <si>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</si>
  <si>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</si>
  <si>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</si>
  <si>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</si>
  <si>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</si>
  <si>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</si>
  <si>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</si>
  <si>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</si>
  <si>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</si>
  <si>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</si>
  <si>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</si>
  <si>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</si>
  <si>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</si>
  <si>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</si>
  <si>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</si>
  <si>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</si>
  <si>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</si>
  <si>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</si>
  <si>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</si>
  <si>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</si>
  <si>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</si>
  <si>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</si>
  <si>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</si>
  <si>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</si>
  <si>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</si>
  <si>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</si>
  <si>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</si>
  <si>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</si>
  <si>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</si>
  <si>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</si>
  <si>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</si>
  <si>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</si>
  <si>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</si>
  <si>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</si>
  <si>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</si>
  <si>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</si>
  <si>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</si>
  <si>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</si>
  <si>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</si>
  <si>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</si>
  <si>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</si>
  <si>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</si>
  <si>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</si>
  <si>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</si>
  <si>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</si>
  <si>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</si>
  <si>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</si>
  <si>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</si>
  <si>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</si>
  <si>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</si>
  <si>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</si>
  <si>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</si>
  <si>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https://mfin.gov.hr/pristup-informacijama/statistika-i-izvjesca/statistika-aukcija-trezorskih-zapisa/696</t>
  </si>
  <si>
    <t xml:space="preserve">Napomena: Točkama su označeni ostvareni prinosi, a ostale su vrijednosti interpolirane. </t>
  </si>
  <si>
    <t>mlrd. EUR</t>
  </si>
  <si>
    <t>2026.</t>
  </si>
  <si>
    <t xml:space="preserve">M:\Statistika i istraživanje\DVPRH Prinosi </t>
  </si>
  <si>
    <t>Napomena: Podaci za četvrto tromjesečje 2025. odnose se na listopad i studeni.</t>
  </si>
  <si>
    <t xml:space="preserve">Note:  Data for the fourth quarter of 2025 refer to October and November. </t>
  </si>
  <si>
    <t>Izvor: DZS.</t>
  </si>
  <si>
    <t xml:space="preserve">2026.  </t>
  </si>
  <si>
    <t xml:space="preserve">2025.  </t>
  </si>
  <si>
    <t>2026</t>
  </si>
  <si>
    <t>Izvoz bez energenata (tromjesečna stopa promjene) - desno*</t>
  </si>
  <si>
    <t>Bez energenata (trend-ciklus)*</t>
  </si>
  <si>
    <t>Exports excl. energy (quarterly rate of change) - right*</t>
  </si>
  <si>
    <t>Exports excl. energy (trend-cycle)*</t>
  </si>
  <si>
    <t>Uvoz bez energenata (tromjesečna stopa promjene) - desno*</t>
  </si>
  <si>
    <t>Uvoz bez energenata (trend-ciklus)*</t>
  </si>
  <si>
    <t>Imports excl. energy (quarterly rate of change) - right*</t>
  </si>
  <si>
    <t>Imports excl. energy (trend-cycle)*</t>
  </si>
  <si>
    <t>Obveznice izdane na inozemnim tržištima kapitala - ožujak 2026.</t>
  </si>
  <si>
    <t>Governement bonds issued on foreign capital markets - March 2026</t>
  </si>
  <si>
    <t>Obveznice izdane na domaćem tržištu kapitala - ožujak 2026.</t>
  </si>
  <si>
    <t>Governement bonds issued on domestic capital market - March 2026</t>
  </si>
  <si>
    <t xml:space="preserve">Note: The dots show the realized yields, while other values have been interpolated. </t>
  </si>
  <si>
    <t>NA</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</si>
  <si>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</si>
  <si>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t>
  </si>
  <si>
    <t>Obveznice izdane na inozemnim tržištima kapitala - travanj 2026.</t>
  </si>
  <si>
    <t>Obveznice izdane na domaćem tržištu kapitala - travanj 2026.</t>
  </si>
  <si>
    <t>Governement bonds issued on foreign capital markets - April 2026</t>
  </si>
  <si>
    <t>Governement bonds issued on domestic capital market - April 2026</t>
  </si>
  <si>
    <t>Napomena: Podaci za prvo tromjesečje 2026. odnose se na siječanj i veljaču.</t>
  </si>
  <si>
    <t xml:space="preserve">Napomena: Serije su prikazane kao tročlani pomični prosjeci mjesečnih podataka. Podaci zaključno sa veljačom 2026. </t>
  </si>
  <si>
    <t>Note: Series are shown as three-member moving averages of monthly data. Data are
up to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</si>
</sst>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rgb="FF000000"/>
      <name val="Arial"/>
      <family val="2"/>
      <charset val="238"/>
    </font>
    <font>
      <i/>
      <sz val="8"/>
      <color rgb="FF000000"/>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
      <patternFill patternType="solid">
        <fgColor indexed="22"/>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
      <left/>
      <right/>
      <top/>
      <bottom style="thin">
        <color rgb="FFFF0000"/>
      </bottom>
      <diagonal/>
    </border>
    <border>
      <left/>
      <right style="thin">
        <color theme="0"/>
      </right>
      <top/>
      <bottom/>
      <diagonal/>
    </border>
  </borders>
  <cellStyleXfs count="104">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6"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cellStyleXfs>
  <cellXfs count="899">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1" fillId="0" borderId="0" xfId="7" applyFont="1"/>
    <xf numFmtId="0" fontId="22" fillId="0" borderId="0" xfId="7" applyFont="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74"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0" fontId="22" fillId="0" borderId="0" xfId="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20" fillId="0" borderId="0" xfId="31" applyFont="1" applyBorder="1" applyAlignment="1">
      <alignment vertical="center"/>
    </xf>
    <xf numFmtId="165" fontId="20" fillId="0" borderId="0" xfId="31" applyNumberFormat="1" applyFont="1" applyBorder="1" applyAlignment="1">
      <alignment vertical="center"/>
    </xf>
    <xf numFmtId="0" fontId="20" fillId="0" borderId="0" xfId="30" applyFont="1" applyBorder="1" applyAlignment="1">
      <alignment horizontal="center" vertical="center"/>
    </xf>
    <xf numFmtId="0" fontId="20" fillId="0" borderId="0" xfId="30" applyFont="1" applyBorder="1" applyAlignment="1">
      <alignment vertical="center"/>
    </xf>
    <xf numFmtId="165" fontId="20" fillId="0" borderId="0" xfId="30" applyNumberFormat="1" applyFont="1" applyBorder="1" applyAlignment="1">
      <alignment vertical="center"/>
    </xf>
    <xf numFmtId="0" fontId="19" fillId="0" borderId="0" xfId="1" applyFont="1" applyFill="1" applyBorder="1" applyAlignment="1">
      <alignment vertical="top"/>
    </xf>
    <xf numFmtId="0" fontId="20" fillId="0" borderId="0" xfId="30" applyFont="1" applyFill="1" applyBorder="1" applyAlignment="1">
      <alignment horizontal="right" vertical="center"/>
    </xf>
    <xf numFmtId="49" fontId="20" fillId="0" borderId="0" xfId="30" applyNumberFormat="1" applyFont="1" applyBorder="1" applyAlignment="1">
      <alignment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3" fontId="19" fillId="3" borderId="0" xfId="10" applyNumberFormat="1" applyFont="1" applyFill="1"/>
    <xf numFmtId="4" fontId="20" fillId="3" borderId="0" xfId="10" applyNumberFormat="1" applyFont="1" applyFill="1"/>
    <xf numFmtId="2" fontId="20" fillId="3" borderId="0" xfId="10" applyNumberFormat="1" applyFont="1" applyFill="1"/>
    <xf numFmtId="3" fontId="20" fillId="3" borderId="0" xfId="10" applyNumberFormat="1" applyFont="1" applyFill="1"/>
    <xf numFmtId="0" fontId="20" fillId="3" borderId="0" xfId="11" applyFont="1" applyFill="1"/>
    <xf numFmtId="0" fontId="20" fillId="3" borderId="0" xfId="21" applyFont="1" applyFill="1"/>
    <xf numFmtId="0" fontId="19" fillId="3" borderId="0" xfId="21" applyFont="1" applyFill="1"/>
    <xf numFmtId="4" fontId="20" fillId="3" borderId="0" xfId="21" applyNumberFormat="1" applyFont="1" applyFill="1"/>
    <xf numFmtId="0" fontId="19" fillId="3" borderId="0" xfId="1" applyFont="1" applyFill="1"/>
    <xf numFmtId="4" fontId="20" fillId="3" borderId="0" xfId="1" applyNumberFormat="1" applyFont="1" applyFill="1"/>
    <xf numFmtId="0" fontId="19" fillId="3" borderId="14" xfId="21" applyFont="1" applyFill="1" applyBorder="1"/>
    <xf numFmtId="0" fontId="20" fillId="3" borderId="14" xfId="21" applyFont="1" applyFill="1" applyBorder="1"/>
    <xf numFmtId="0" fontId="22" fillId="3" borderId="0" xfId="21" applyFont="1" applyFill="1" applyAlignment="1">
      <alignment vertical="top" wrapText="1"/>
    </xf>
    <xf numFmtId="49" fontId="41" fillId="0" borderId="0" xfId="30" applyNumberFormat="1" applyFont="1" applyBorder="1" applyAlignment="1">
      <alignment vertical="center"/>
    </xf>
    <xf numFmtId="0" fontId="41" fillId="0" borderId="0" xfId="30" applyFont="1" applyBorder="1" applyAlignment="1">
      <alignment vertical="center"/>
    </xf>
    <xf numFmtId="165" fontId="41" fillId="0" borderId="0" xfId="31" applyNumberFormat="1" applyFont="1" applyBorder="1" applyAlignment="1">
      <alignment vertical="center"/>
    </xf>
    <xf numFmtId="0" fontId="22" fillId="0" borderId="15" xfId="0"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2" fillId="0" borderId="0" xfId="0" applyFont="1" applyFill="1" applyBorder="1"/>
    <xf numFmtId="165" fontId="22" fillId="0" borderId="0" xfId="0" applyNumberFormat="1" applyFont="1" applyFill="1" applyBorder="1" applyAlignment="1">
      <alignment horizontal="center"/>
    </xf>
    <xf numFmtId="0" fontId="21" fillId="0" borderId="13" xfId="0" applyFont="1" applyFill="1" applyBorder="1"/>
    <xf numFmtId="164" fontId="21" fillId="0" borderId="13" xfId="0" applyNumberFormat="1" applyFont="1" applyFill="1" applyBorder="1" applyAlignment="1">
      <alignment horizontal="center"/>
    </xf>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0" fontId="20" fillId="0" borderId="0" xfId="1" applyFont="1" applyBorder="1" applyAlignment="1">
      <alignment horizont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1" xfId="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0" fontId="21" fillId="0" borderId="15" xfId="0" applyFont="1" applyFill="1" applyBorder="1"/>
    <xf numFmtId="0" fontId="40" fillId="0" borderId="15" xfId="0" applyFont="1" applyFill="1" applyBorder="1"/>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20" fillId="0" borderId="0" xfId="31" applyFont="1" applyBorder="1" applyAlignment="1">
      <alignment horizontal="center" vertical="center"/>
    </xf>
    <xf numFmtId="165" fontId="20" fillId="0" borderId="0" xfId="31" applyNumberFormat="1" applyFont="1" applyBorder="1" applyAlignment="1">
      <alignment horizontal="center" vertical="center"/>
    </xf>
    <xf numFmtId="174" fontId="20" fillId="0" borderId="0" xfId="30" applyNumberFormat="1" applyFont="1" applyBorder="1" applyAlignment="1">
      <alignment vertical="center"/>
    </xf>
    <xf numFmtId="0" fontId="41" fillId="0" borderId="0" xfId="30" applyFont="1" applyBorder="1" applyAlignment="1">
      <alignment horizontal="center" vertical="center"/>
    </xf>
    <xf numFmtId="0" fontId="42" fillId="0" borderId="0" xfId="30" applyFont="1" applyFill="1" applyBorder="1" applyAlignment="1">
      <alignment horizontal="left" vertical="center" wrapText="1"/>
    </xf>
    <xf numFmtId="165" fontId="20" fillId="0" borderId="0" xfId="31" applyNumberFormat="1" applyFont="1" applyBorder="1"/>
    <xf numFmtId="0" fontId="19" fillId="0" borderId="0" xfId="30" applyFont="1" applyBorder="1" applyAlignment="1">
      <alignment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19" fillId="0" borderId="14" xfId="30" applyFont="1" applyFill="1" applyBorder="1" applyAlignment="1">
      <alignment horizontal="center" vertical="center" wrapText="1"/>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0" xfId="30" applyNumberFormat="1" applyFont="1" applyBorder="1" applyAlignment="1">
      <alignment horizontal="center" vertical="center"/>
    </xf>
    <xf numFmtId="178" fontId="39" fillId="0" borderId="13" xfId="30" applyNumberFormat="1" applyFont="1" applyBorder="1" applyAlignment="1">
      <alignment horizontal="center" vertical="center"/>
    </xf>
    <xf numFmtId="0" fontId="40" fillId="0" borderId="0" xfId="0" applyFont="1" applyFill="1" applyBorder="1"/>
    <xf numFmtId="1" fontId="39" fillId="0" borderId="0" xfId="1" applyNumberFormat="1" applyFont="1" applyAlignment="1">
      <alignment horizontal="left"/>
    </xf>
    <xf numFmtId="0" fontId="40" fillId="0" borderId="0" xfId="0" applyFont="1"/>
    <xf numFmtId="0" fontId="47" fillId="0" borderId="0" xfId="30" applyFont="1" applyBorder="1" applyAlignment="1">
      <alignment vertical="center"/>
    </xf>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applyAlignment="1">
      <alignment horizontal="left" wrapText="1"/>
    </xf>
    <xf numFmtId="0" fontId="21" fillId="0" borderId="0" xfId="16" applyFont="1" applyFill="1"/>
    <xf numFmtId="0" fontId="19" fillId="0" borderId="0" xfId="15" applyFont="1" applyFill="1"/>
    <xf numFmtId="0" fontId="22" fillId="0" borderId="0" xfId="16" quotePrefix="1"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0" fontId="39" fillId="3" borderId="0" xfId="21" applyFont="1" applyFill="1"/>
    <xf numFmtId="0" fontId="20" fillId="3" borderId="0" xfId="10" applyFont="1" applyFill="1" applyAlignment="1">
      <alignment wrapText="1"/>
    </xf>
    <xf numFmtId="0" fontId="39" fillId="3" borderId="0" xfId="10" applyFont="1" applyFill="1" applyAlignment="1">
      <alignment vertical="center" wrapText="1"/>
    </xf>
    <xf numFmtId="0" fontId="39" fillId="3" borderId="0" xfId="10" applyFont="1" applyFill="1" applyAlignment="1">
      <alignment horizontal="center"/>
    </xf>
    <xf numFmtId="0" fontId="19" fillId="3" borderId="0" xfId="10" applyFont="1" applyFill="1" applyAlignment="1">
      <alignment horizontal="center"/>
    </xf>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0" fontId="20" fillId="3" borderId="14" xfId="10" applyFont="1" applyFill="1" applyBorder="1"/>
    <xf numFmtId="0" fontId="19" fillId="3" borderId="14" xfId="10" applyFont="1" applyFill="1" applyBorder="1"/>
    <xf numFmtId="0" fontId="39" fillId="3" borderId="13" xfId="10" applyFont="1" applyFill="1" applyBorder="1" applyAlignment="1">
      <alignment horizontal="center"/>
    </xf>
    <xf numFmtId="0" fontId="19" fillId="3" borderId="13" xfId="10" applyFont="1" applyFill="1" applyBorder="1"/>
    <xf numFmtId="0" fontId="39" fillId="3" borderId="13" xfId="10" applyFont="1" applyFill="1" applyBorder="1"/>
    <xf numFmtId="0" fontId="20" fillId="3" borderId="16" xfId="10" applyFont="1" applyFill="1" applyBorder="1"/>
    <xf numFmtId="0" fontId="19" fillId="3" borderId="18" xfId="10" applyFont="1" applyFill="1" applyBorder="1" applyAlignment="1">
      <alignment horizontal="center"/>
    </xf>
    <xf numFmtId="0" fontId="19" fillId="3" borderId="13" xfId="21" applyFont="1" applyFill="1" applyBorder="1" applyAlignment="1">
      <alignment horizontal="center"/>
    </xf>
    <xf numFmtId="0" fontId="40" fillId="3" borderId="0" xfId="22" applyNumberFormat="1" applyFont="1" applyFill="1" applyBorder="1" applyAlignment="1">
      <alignment horizontal="center" wrapText="1"/>
    </xf>
    <xf numFmtId="0" fontId="40" fillId="3" borderId="13" xfId="22" applyNumberFormat="1" applyFont="1" applyFill="1" applyBorder="1" applyAlignment="1">
      <alignment horizontal="center" wrapText="1"/>
    </xf>
    <xf numFmtId="0" fontId="39" fillId="3" borderId="13" xfId="21" applyFont="1" applyFill="1" applyBorder="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2"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2"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4" fontId="20" fillId="3" borderId="0" xfId="1" applyNumberFormat="1" applyFont="1" applyFill="1" applyAlignment="1">
      <alignment horizontal="center" vertical="center"/>
    </xf>
    <xf numFmtId="0" fontId="19" fillId="3" borderId="0" xfId="1" applyFont="1" applyFill="1" applyAlignment="1">
      <alignment horizontal="center" vertical="center"/>
    </xf>
    <xf numFmtId="176" fontId="19" fillId="3" borderId="0" xfId="1" applyNumberFormat="1" applyFont="1" applyFill="1" applyAlignment="1">
      <alignment horizontal="center" vertical="center"/>
    </xf>
    <xf numFmtId="0" fontId="19" fillId="3" borderId="14" xfId="1" applyFont="1" applyFill="1" applyBorder="1"/>
    <xf numFmtId="0" fontId="39" fillId="3" borderId="13" xfId="1" applyFont="1" applyFill="1" applyBorder="1" applyAlignment="1">
      <alignment horizontal="center" vertical="center"/>
    </xf>
    <xf numFmtId="0" fontId="20" fillId="3" borderId="16" xfId="1" applyFont="1" applyFill="1" applyBorder="1"/>
    <xf numFmtId="0" fontId="19" fillId="3" borderId="18" xfId="1" applyFont="1" applyFill="1" applyBorder="1" applyAlignment="1">
      <alignment horizontal="center" vertical="center"/>
    </xf>
    <xf numFmtId="0" fontId="39" fillId="3" borderId="0" xfId="1" applyFont="1" applyFill="1"/>
    <xf numFmtId="0" fontId="21" fillId="3" borderId="14" xfId="1" applyFont="1" applyFill="1" applyBorder="1"/>
    <xf numFmtId="0" fontId="39" fillId="3" borderId="13" xfId="1" applyFont="1" applyFill="1" applyBorder="1" applyAlignment="1">
      <alignment horizontal="center"/>
    </xf>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21" fillId="0" borderId="14" xfId="1" applyFont="1" applyBorder="1"/>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3" fontId="22" fillId="0" borderId="0" xfId="7" applyNumberFormat="1" applyFont="1"/>
    <xf numFmtId="0" fontId="20" fillId="0" borderId="0" xfId="7" applyFont="1"/>
    <xf numFmtId="165" fontId="22" fillId="0" borderId="0" xfId="7" applyNumberFormat="1" applyFont="1"/>
    <xf numFmtId="165" fontId="53" fillId="0" borderId="0" xfId="7" applyNumberFormat="1" applyFont="1"/>
    <xf numFmtId="0" fontId="40" fillId="0" borderId="0" xfId="7" applyFont="1"/>
    <xf numFmtId="178" fontId="40" fillId="0" borderId="0" xfId="7" applyNumberFormat="1" applyFont="1" applyAlignment="1">
      <alignment horizontal="center"/>
    </xf>
    <xf numFmtId="176" fontId="21" fillId="0" borderId="0" xfId="7" applyNumberFormat="1" applyFont="1" applyAlignment="1">
      <alignment horizontal="center" vertical="center"/>
    </xf>
    <xf numFmtId="0" fontId="40" fillId="0" borderId="13" xfId="7" applyFont="1" applyBorder="1" applyAlignment="1">
      <alignment horizontal="center"/>
    </xf>
    <xf numFmtId="0" fontId="21" fillId="0" borderId="13" xfId="7" applyFont="1" applyBorder="1" applyAlignment="1">
      <alignment horizontal="center" vertical="center"/>
    </xf>
    <xf numFmtId="0" fontId="22" fillId="0" borderId="13" xfId="7" applyFont="1" applyBorder="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4" fillId="0" borderId="0" xfId="7" applyFont="1"/>
    <xf numFmtId="0" fontId="55" fillId="0" borderId="0" xfId="7" applyFont="1"/>
    <xf numFmtId="0" fontId="56" fillId="0" borderId="0" xfId="1" applyFont="1"/>
    <xf numFmtId="3" fontId="55" fillId="0" borderId="0" xfId="7" applyNumberFormat="1" applyFont="1"/>
    <xf numFmtId="0" fontId="57" fillId="0" borderId="0" xfId="7" applyFont="1"/>
    <xf numFmtId="165" fontId="59" fillId="0" borderId="0" xfId="7" applyNumberFormat="1" applyFont="1"/>
    <xf numFmtId="0" fontId="60" fillId="0" borderId="0" xfId="7" applyFont="1"/>
    <xf numFmtId="14" fontId="60" fillId="0" borderId="0" xfId="7" applyNumberFormat="1" applyFont="1" applyAlignment="1">
      <alignment horizontal="center"/>
    </xf>
    <xf numFmtId="178" fontId="60" fillId="0" borderId="0" xfId="7" applyNumberFormat="1" applyFont="1" applyAlignment="1">
      <alignment horizontal="center"/>
    </xf>
    <xf numFmtId="14" fontId="54" fillId="0" borderId="0" xfId="7" applyNumberFormat="1" applyFont="1" applyAlignment="1">
      <alignment horizontal="center"/>
    </xf>
    <xf numFmtId="176" fontId="54" fillId="0" borderId="0" xfId="7" applyNumberFormat="1" applyFont="1" applyAlignment="1">
      <alignment horizontal="center"/>
    </xf>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20" fillId="3" borderId="14" xfId="1" applyFont="1" applyFill="1" applyBorder="1"/>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21" fillId="3" borderId="14" xfId="1" applyFont="1" applyFill="1" applyBorder="1" applyAlignment="1">
      <alignment horizontal="center" vertical="center" wrapText="1"/>
    </xf>
    <xf numFmtId="0" fontId="39" fillId="3" borderId="13" xfId="1" applyFont="1" applyFill="1" applyBorder="1" applyAlignment="1">
      <alignment horizontal="center" vertical="center" wrapText="1"/>
    </xf>
    <xf numFmtId="0" fontId="21" fillId="0" borderId="14" xfId="1" applyFont="1" applyBorder="1" applyAlignment="1">
      <alignment horizontal="center" vertical="center" wrapText="1"/>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21" fillId="0" borderId="14" xfId="7" applyFont="1" applyBorder="1" applyAlignment="1">
      <alignment horizontal="center" vertical="center" wrapText="1"/>
    </xf>
    <xf numFmtId="0" fontId="19" fillId="0" borderId="14" xfId="7" applyFont="1" applyBorder="1" applyAlignment="1">
      <alignment horizontal="center" vertical="center" wrapText="1"/>
    </xf>
    <xf numFmtId="165" fontId="22" fillId="0" borderId="0" xfId="7" applyNumberFormat="1" applyFont="1" applyAlignment="1">
      <alignment horizontal="center" vertical="center"/>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54" fillId="0" borderId="14" xfId="7" applyFont="1" applyBorder="1" applyAlignment="1">
      <alignment horizontal="center" vertical="center" wrapText="1"/>
    </xf>
    <xf numFmtId="0" fontId="61" fillId="0" borderId="14" xfId="7" applyFont="1" applyBorder="1" applyAlignment="1">
      <alignment horizontal="center" vertical="center" wrapText="1"/>
    </xf>
    <xf numFmtId="0" fontId="60" fillId="0" borderId="13" xfId="7" applyFont="1" applyBorder="1" applyAlignment="1">
      <alignment horizontal="center" wrapText="1"/>
    </xf>
    <xf numFmtId="0" fontId="58" fillId="0" borderId="13" xfId="7" applyFont="1" applyBorder="1" applyAlignment="1">
      <alignment horizontal="center" wrapText="1"/>
    </xf>
    <xf numFmtId="0" fontId="60" fillId="0" borderId="13" xfId="7" applyFont="1" applyBorder="1" applyAlignment="1">
      <alignment horizontal="center" vertical="center"/>
    </xf>
    <xf numFmtId="0" fontId="54" fillId="0" borderId="18" xfId="7" applyFont="1" applyBorder="1" applyAlignment="1">
      <alignment horizontal="center" vertical="center"/>
    </xf>
    <xf numFmtId="165" fontId="55" fillId="0" borderId="0" xfId="7" applyNumberFormat="1" applyFont="1" applyAlignment="1">
      <alignment horizontal="center" vertical="center"/>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49" fontId="20" fillId="0" borderId="0" xfId="30" applyNumberFormat="1" applyFont="1" applyBorder="1" applyAlignment="1">
      <alignment horizontal="center" vertical="center"/>
    </xf>
    <xf numFmtId="171" fontId="20" fillId="0" borderId="0" xfId="30" applyNumberFormat="1" applyFont="1" applyBorder="1" applyAlignment="1">
      <alignment horizontal="center" vertical="center"/>
    </xf>
    <xf numFmtId="176" fontId="19" fillId="0" borderId="0" xfId="30" applyNumberFormat="1" applyFont="1" applyBorder="1" applyAlignment="1">
      <alignment horizontal="center" vertical="center"/>
    </xf>
    <xf numFmtId="165" fontId="20" fillId="0" borderId="0" xfId="31" applyNumberFormat="1" applyFont="1" applyFill="1" applyBorder="1" applyAlignment="1">
      <alignment horizontal="center" vertic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49" fontId="20" fillId="0" borderId="0" xfId="30" quotePrefix="1" applyNumberFormat="1" applyFont="1" applyBorder="1" applyAlignment="1">
      <alignment horizontal="center" vertical="center"/>
    </xf>
    <xf numFmtId="171" fontId="20" fillId="0" borderId="0" xfId="30" quotePrefix="1" applyNumberFormat="1" applyFont="1" applyBorder="1" applyAlignment="1">
      <alignment horizontal="center" vertical="center"/>
    </xf>
    <xf numFmtId="165" fontId="20" fillId="0" borderId="0" xfId="30" applyNumberFormat="1" applyFont="1" applyFill="1" applyBorder="1" applyAlignment="1">
      <alignment horizontal="center" vertical="center"/>
    </xf>
    <xf numFmtId="176" fontId="19" fillId="0" borderId="13" xfId="30" applyNumberFormat="1" applyFont="1" applyBorder="1" applyAlignment="1">
      <alignment horizontal="center" vertical="center"/>
    </xf>
    <xf numFmtId="0" fontId="19" fillId="0" borderId="19"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19" fillId="0" borderId="13" xfId="30" applyFont="1" applyFill="1" applyBorder="1" applyAlignment="1">
      <alignment horizontal="center" vertical="center" wrapText="1"/>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165" fontId="20" fillId="0" borderId="0" xfId="15" applyNumberFormat="1" applyFont="1" applyAlignment="1">
      <alignment horizontal="center" vertical="center"/>
    </xf>
    <xf numFmtId="1" fontId="62" fillId="0" borderId="0" xfId="0" applyNumberFormat="1" applyFont="1" applyFill="1" applyBorder="1" applyAlignment="1">
      <alignment horizontal="center"/>
    </xf>
    <xf numFmtId="49" fontId="62" fillId="0" borderId="0" xfId="0" applyNumberFormat="1" applyFont="1" applyFill="1" applyBorder="1" applyAlignment="1">
      <alignment horizontal="center"/>
    </xf>
    <xf numFmtId="0" fontId="62" fillId="0" borderId="0" xfId="0" applyFont="1" applyFill="1" applyBorder="1" applyAlignment="1">
      <alignment horizontal="center"/>
    </xf>
    <xf numFmtId="0" fontId="22" fillId="0" borderId="0" xfId="0" applyFont="1" applyFill="1" applyBorder="1" applyAlignment="1">
      <alignment horizontal="center"/>
    </xf>
    <xf numFmtId="165" fontId="22" fillId="0" borderId="0" xfId="0" applyNumberFormat="1" applyFont="1" applyFill="1" applyBorder="1"/>
    <xf numFmtId="165" fontId="19" fillId="0" borderId="0" xfId="1" applyNumberFormat="1" applyFont="1" applyFill="1" applyBorder="1" applyAlignment="1">
      <alignment horizontal="left"/>
    </xf>
    <xf numFmtId="49" fontId="40" fillId="3" borderId="0" xfId="0" applyNumberFormat="1" applyFont="1" applyFill="1" applyAlignment="1">
      <alignment wrapText="1"/>
    </xf>
    <xf numFmtId="2" fontId="22" fillId="3" borderId="0" xfId="21" applyNumberFormat="1" applyFont="1" applyFill="1"/>
    <xf numFmtId="2" fontId="20" fillId="3" borderId="0" xfId="21" applyNumberFormat="1" applyFont="1" applyFill="1"/>
    <xf numFmtId="165" fontId="22" fillId="3" borderId="0" xfId="21" applyNumberFormat="1" applyFont="1" applyFill="1"/>
    <xf numFmtId="0" fontId="39" fillId="3" borderId="0" xfId="21" applyFont="1" applyFill="1" applyAlignment="1">
      <alignment horizontal="left" vertical="center" wrapText="1"/>
    </xf>
    <xf numFmtId="0" fontId="21" fillId="3" borderId="0" xfId="21" applyFont="1" applyFill="1" applyAlignment="1">
      <alignment horizontal="left" vertical="center" wrapText="1"/>
    </xf>
    <xf numFmtId="0" fontId="21" fillId="3" borderId="13" xfId="22" applyNumberFormat="1" applyFill="1" applyBorder="1" applyAlignment="1">
      <alignment horizontal="center" vertical="center" wrapText="1"/>
    </xf>
    <xf numFmtId="0" fontId="21" fillId="3" borderId="0" xfId="22" applyNumberFormat="1" applyFill="1" applyBorder="1" applyAlignment="1">
      <alignment horizontal="center" vertical="center" wrapText="1"/>
    </xf>
    <xf numFmtId="176" fontId="19" fillId="3" borderId="0" xfId="1" applyNumberFormat="1" applyFont="1" applyFill="1"/>
    <xf numFmtId="3" fontId="19" fillId="3" borderId="0" xfId="1" applyNumberFormat="1" applyFont="1" applyFill="1"/>
    <xf numFmtId="3" fontId="20" fillId="3" borderId="0" xfId="1" applyNumberFormat="1" applyFont="1" applyFill="1"/>
    <xf numFmtId="176" fontId="19" fillId="3" borderId="0" xfId="1" applyNumberFormat="1" applyFont="1" applyFill="1" applyAlignment="1">
      <alignment horizontal="center"/>
    </xf>
    <xf numFmtId="178" fontId="39" fillId="3" borderId="0" xfId="1" applyNumberFormat="1" applyFont="1" applyFill="1" applyAlignment="1">
      <alignment horizontal="center" vertical="center"/>
    </xf>
    <xf numFmtId="0" fontId="23" fillId="3" borderId="0" xfId="1" applyFont="1" applyFill="1"/>
    <xf numFmtId="176" fontId="39" fillId="3" borderId="0" xfId="1" applyNumberFormat="1" applyFont="1" applyFill="1" applyAlignment="1">
      <alignment horizontal="center"/>
    </xf>
    <xf numFmtId="0" fontId="39" fillId="3" borderId="0" xfId="1" applyFont="1" applyFill="1" applyAlignment="1">
      <alignment horizontal="center"/>
    </xf>
    <xf numFmtId="0" fontId="39" fillId="3" borderId="0" xfId="1" applyFont="1" applyFill="1" applyAlignment="1">
      <alignment horizontal="center" vertical="center"/>
    </xf>
    <xf numFmtId="0" fontId="39" fillId="3" borderId="13" xfId="1" applyFont="1" applyFill="1" applyBorder="1"/>
    <xf numFmtId="0" fontId="39" fillId="3" borderId="20" xfId="1" applyFont="1" applyFill="1" applyBorder="1"/>
    <xf numFmtId="0" fontId="39" fillId="0" borderId="13" xfId="1" applyFont="1" applyBorder="1" applyAlignment="1">
      <alignment vertical="center" wrapText="1"/>
    </xf>
    <xf numFmtId="0" fontId="21" fillId="0" borderId="14"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40"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165" fontId="59" fillId="3" borderId="0" xfId="7" applyNumberFormat="1" applyFont="1" applyFill="1"/>
    <xf numFmtId="165" fontId="58" fillId="3" borderId="0" xfId="7" applyNumberFormat="1" applyFont="1" applyFill="1" applyAlignment="1">
      <alignment horizontal="center" vertical="center"/>
    </xf>
    <xf numFmtId="165" fontId="55" fillId="3" borderId="0" xfId="7" applyNumberFormat="1" applyFont="1" applyFill="1" applyAlignment="1">
      <alignment horizontal="center" vertical="center"/>
    </xf>
    <xf numFmtId="176" fontId="54" fillId="3" borderId="0" xfId="7" applyNumberFormat="1" applyFont="1" applyFill="1" applyAlignment="1">
      <alignment horizontal="center"/>
    </xf>
    <xf numFmtId="0" fontId="54" fillId="0" borderId="14" xfId="7" applyFont="1" applyBorder="1"/>
    <xf numFmtId="0" fontId="55" fillId="0" borderId="14" xfId="7" applyFont="1" applyBorder="1"/>
    <xf numFmtId="0" fontId="39" fillId="3" borderId="0" xfId="10" applyFont="1" applyFill="1" applyAlignment="1">
      <alignment vertical="center"/>
    </xf>
    <xf numFmtId="4" fontId="22" fillId="3" borderId="0" xfId="21" applyNumberFormat="1" applyFont="1" applyFill="1"/>
    <xf numFmtId="4" fontId="22" fillId="3" borderId="13" xfId="21" applyNumberFormat="1" applyFont="1" applyFill="1" applyBorder="1"/>
    <xf numFmtId="0" fontId="20" fillId="0" borderId="0" xfId="23" applyFont="1"/>
    <xf numFmtId="0" fontId="20" fillId="0" borderId="0" xfId="30" applyFont="1" applyAlignment="1">
      <alignment vertical="center"/>
    </xf>
    <xf numFmtId="0" fontId="20" fillId="0" borderId="0" xfId="30" applyFont="1" applyAlignment="1">
      <alignment horizontal="right" vertical="center"/>
    </xf>
    <xf numFmtId="0" fontId="19" fillId="0" borderId="14" xfId="30" applyFont="1" applyBorder="1" applyAlignment="1">
      <alignment horizontal="center" vertical="center" wrapText="1"/>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20" fillId="0" borderId="0" xfId="30" applyFont="1" applyAlignment="1">
      <alignment horizontal="center" vertical="center"/>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165" fontId="20" fillId="0" borderId="0" xfId="31" applyNumberFormat="1" applyFont="1"/>
    <xf numFmtId="0" fontId="19" fillId="0" borderId="0" xfId="30" applyFont="1" applyAlignment="1">
      <alignment vertical="center"/>
    </xf>
    <xf numFmtId="165" fontId="20" fillId="0" borderId="0" xfId="30" applyNumberFormat="1" applyFont="1" applyAlignment="1">
      <alignment vertical="center"/>
    </xf>
    <xf numFmtId="0" fontId="39" fillId="0" borderId="0" xfId="30" applyFont="1" applyAlignment="1">
      <alignment vertical="center"/>
    </xf>
    <xf numFmtId="49" fontId="20" fillId="0" borderId="0" xfId="30" applyNumberFormat="1"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178" fontId="39" fillId="0" borderId="0" xfId="30" applyNumberFormat="1" applyFont="1" applyAlignment="1">
      <alignment horizontal="center" vertical="center"/>
    </xf>
    <xf numFmtId="0" fontId="19" fillId="0" borderId="0" xfId="1" applyFont="1" applyAlignment="1">
      <alignment vertical="top"/>
    </xf>
    <xf numFmtId="0" fontId="19" fillId="3" borderId="0" xfId="1" applyFont="1" applyFill="1" applyAlignment="1">
      <alignment vertical="top" wrapText="1"/>
    </xf>
    <xf numFmtId="0" fontId="19" fillId="0" borderId="0" xfId="1" applyFont="1" applyAlignment="1">
      <alignment vertical="top" wrapText="1"/>
    </xf>
    <xf numFmtId="178" fontId="39" fillId="0" borderId="25" xfId="30" applyNumberFormat="1" applyFont="1" applyBorder="1" applyAlignment="1">
      <alignment horizontal="center" vertical="center"/>
    </xf>
    <xf numFmtId="176" fontId="19" fillId="0" borderId="25" xfId="31" applyNumberFormat="1" applyFont="1" applyBorder="1" applyAlignment="1">
      <alignment horizontal="center"/>
    </xf>
    <xf numFmtId="165" fontId="20" fillId="0" borderId="0" xfId="30" applyNumberFormat="1" applyFont="1" applyAlignment="1">
      <alignment horizontal="right" vertical="center"/>
    </xf>
    <xf numFmtId="0" fontId="22" fillId="0" borderId="15" xfId="46" applyFont="1" applyBorder="1"/>
    <xf numFmtId="0" fontId="22" fillId="0" borderId="0" xfId="46" applyFont="1"/>
    <xf numFmtId="14" fontId="22" fillId="0" borderId="0" xfId="46" applyNumberFormat="1" applyFont="1"/>
    <xf numFmtId="167" fontId="22" fillId="0" borderId="0" xfId="46" applyNumberFormat="1" applyFont="1"/>
    <xf numFmtId="0" fontId="21" fillId="0" borderId="0" xfId="46" applyFont="1"/>
    <xf numFmtId="0" fontId="40" fillId="0" borderId="0" xfId="46" applyFont="1" applyAlignment="1">
      <alignment wrapText="1"/>
    </xf>
    <xf numFmtId="0" fontId="22" fillId="0" borderId="0" xfId="46" applyFont="1" applyAlignment="1">
      <alignment vertical="center"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76" fontId="21" fillId="0" borderId="0" xfId="0" applyNumberFormat="1" applyFont="1" applyAlignment="1">
      <alignment horizontal="center"/>
    </xf>
    <xf numFmtId="178" fontId="39" fillId="3" borderId="0" xfId="1" applyNumberFormat="1" applyFont="1" applyFill="1" applyBorder="1" applyAlignment="1">
      <alignment horizontal="center" vertical="center"/>
    </xf>
    <xf numFmtId="176" fontId="19" fillId="3" borderId="0" xfId="1" applyNumberFormat="1" applyFont="1" applyFill="1" applyBorder="1" applyAlignment="1">
      <alignment horizontal="center"/>
    </xf>
    <xf numFmtId="178" fontId="39" fillId="3" borderId="0" xfId="10" applyNumberFormat="1" applyFont="1" applyFill="1" applyBorder="1" applyAlignment="1">
      <alignment horizontal="center"/>
    </xf>
    <xf numFmtId="176" fontId="19" fillId="3" borderId="0" xfId="10" applyNumberFormat="1" applyFont="1" applyFill="1" applyBorder="1" applyAlignment="1">
      <alignment horizontal="center"/>
    </xf>
    <xf numFmtId="0" fontId="20" fillId="3" borderId="0" xfId="10" applyFont="1" applyFill="1" applyBorder="1"/>
    <xf numFmtId="3" fontId="48" fillId="0" borderId="0" xfId="19" applyNumberFormat="1" applyFont="1" applyFill="1"/>
    <xf numFmtId="0" fontId="20" fillId="0" borderId="0" xfId="19" applyFont="1" applyFill="1"/>
    <xf numFmtId="164" fontId="48" fillId="0" borderId="0" xfId="19" applyNumberFormat="1" applyFont="1" applyFill="1"/>
    <xf numFmtId="165" fontId="20" fillId="0" borderId="0" xfId="19" applyNumberFormat="1" applyFont="1" applyFill="1"/>
    <xf numFmtId="165" fontId="19" fillId="0" borderId="0" xfId="19" applyNumberFormat="1" applyFont="1" applyFill="1"/>
    <xf numFmtId="164" fontId="48" fillId="0" borderId="13" xfId="19" applyNumberFormat="1" applyFont="1" applyFill="1" applyBorder="1"/>
    <xf numFmtId="3" fontId="20" fillId="0" borderId="0" xfId="19" applyNumberFormat="1" applyFont="1" applyFill="1"/>
    <xf numFmtId="0" fontId="22" fillId="0" borderId="0" xfId="0" applyFont="1" applyFill="1" applyBorder="1" applyAlignment="1">
      <alignment horizontal="center"/>
    </xf>
    <xf numFmtId="3" fontId="20" fillId="3" borderId="0" xfId="1" applyNumberFormat="1" applyFont="1" applyFill="1" applyBorder="1"/>
    <xf numFmtId="3" fontId="19" fillId="3" borderId="0" xfId="1" applyNumberFormat="1" applyFont="1" applyFill="1" applyBorder="1"/>
    <xf numFmtId="176" fontId="19" fillId="3" borderId="0" xfId="1" applyNumberFormat="1" applyFont="1" applyFill="1" applyBorder="1" applyAlignment="1">
      <alignment horizontal="center" vertical="center"/>
    </xf>
    <xf numFmtId="4" fontId="20" fillId="3" borderId="0" xfId="1" applyNumberFormat="1" applyFont="1" applyFill="1" applyBorder="1" applyAlignment="1">
      <alignment horizontal="center" vertical="center"/>
    </xf>
    <xf numFmtId="167" fontId="22" fillId="0" borderId="0" xfId="0" applyNumberFormat="1" applyFont="1" applyBorder="1"/>
    <xf numFmtId="0" fontId="20" fillId="3" borderId="0" xfId="9" applyFont="1" applyFill="1" applyAlignment="1">
      <alignment horizontal="center" vertical="center" wrapText="1"/>
    </xf>
    <xf numFmtId="171" fontId="20" fillId="3" borderId="0" xfId="10" applyNumberFormat="1" applyFont="1" applyFill="1"/>
    <xf numFmtId="171" fontId="20" fillId="3" borderId="14" xfId="10" applyNumberFormat="1" applyFont="1" applyFill="1" applyBorder="1"/>
    <xf numFmtId="171" fontId="20" fillId="3" borderId="16" xfId="10" applyNumberFormat="1" applyFont="1" applyFill="1" applyBorder="1"/>
    <xf numFmtId="171" fontId="19" fillId="3" borderId="14" xfId="10" applyNumberFormat="1" applyFont="1" applyFill="1" applyBorder="1" applyAlignment="1">
      <alignment horizontal="center" vertical="center" wrapText="1"/>
    </xf>
    <xf numFmtId="171" fontId="39" fillId="3" borderId="13" xfId="10" applyNumberFormat="1" applyFont="1" applyFill="1" applyBorder="1"/>
    <xf numFmtId="171" fontId="19" fillId="3" borderId="18" xfId="10" applyNumberFormat="1" applyFont="1" applyFill="1" applyBorder="1"/>
    <xf numFmtId="171" fontId="39" fillId="3" borderId="13" xfId="10" applyNumberFormat="1" applyFont="1" applyFill="1" applyBorder="1" applyAlignment="1">
      <alignment horizontal="center" vertical="center" wrapText="1"/>
    </xf>
    <xf numFmtId="171" fontId="39" fillId="3" borderId="0" xfId="10" applyNumberFormat="1" applyFont="1" applyFill="1"/>
    <xf numFmtId="171" fontId="19" fillId="3" borderId="0" xfId="10" applyNumberFormat="1" applyFont="1" applyFill="1"/>
    <xf numFmtId="171" fontId="20" fillId="3" borderId="0" xfId="10" applyNumberFormat="1" applyFont="1" applyFill="1" applyAlignment="1">
      <alignment horizontal="center" vertical="center" wrapText="1"/>
    </xf>
    <xf numFmtId="164" fontId="20" fillId="3" borderId="0" xfId="8" applyNumberFormat="1" applyFont="1" applyFill="1"/>
    <xf numFmtId="164" fontId="20" fillId="3" borderId="0" xfId="11" applyNumberFormat="1" applyFont="1" applyFill="1" applyAlignment="1">
      <alignment horizontal="center" vertical="center"/>
    </xf>
    <xf numFmtId="0" fontId="19" fillId="3" borderId="0" xfId="11" applyFont="1" applyFill="1"/>
    <xf numFmtId="171" fontId="20" fillId="3" borderId="0" xfId="1" quotePrefix="1" applyNumberFormat="1" applyFont="1" applyFill="1"/>
    <xf numFmtId="171" fontId="20" fillId="3" borderId="0" xfId="1" applyNumberFormat="1" applyFont="1" applyFill="1"/>
    <xf numFmtId="164" fontId="20" fillId="3" borderId="0" xfId="12" applyNumberFormat="1" applyFont="1" applyFill="1" applyAlignment="1">
      <alignment horizontal="center" vertical="center"/>
    </xf>
    <xf numFmtId="164" fontId="20" fillId="3" borderId="0" xfId="13" applyNumberFormat="1" applyFont="1" applyFill="1" applyAlignment="1">
      <alignment horizontal="center" vertical="center"/>
    </xf>
    <xf numFmtId="165" fontId="20" fillId="3" borderId="0" xfId="11" applyNumberFormat="1" applyFont="1" applyFill="1"/>
    <xf numFmtId="167" fontId="20" fillId="3" borderId="0" xfId="11" applyNumberFormat="1" applyFont="1" applyFill="1"/>
    <xf numFmtId="172" fontId="20" fillId="3" borderId="0" xfId="11" applyNumberFormat="1" applyFont="1" applyFill="1"/>
    <xf numFmtId="175" fontId="20" fillId="3" borderId="0" xfId="11" applyNumberFormat="1" applyFont="1" applyFill="1"/>
    <xf numFmtId="171" fontId="20" fillId="3" borderId="0" xfId="10" quotePrefix="1" applyNumberFormat="1" applyFont="1" applyFill="1"/>
    <xf numFmtId="164" fontId="20" fillId="3" borderId="0" xfId="8" applyNumberFormat="1" applyFont="1" applyFill="1" applyAlignment="1">
      <alignment horizontal="center"/>
    </xf>
    <xf numFmtId="170" fontId="20" fillId="3" borderId="0" xfId="9" applyNumberFormat="1" applyFont="1" applyFill="1" applyAlignment="1">
      <alignment horizontal="left"/>
    </xf>
    <xf numFmtId="178" fontId="60" fillId="3" borderId="0" xfId="7" applyNumberFormat="1" applyFont="1" applyFill="1" applyBorder="1" applyAlignment="1">
      <alignment horizontal="center"/>
    </xf>
    <xf numFmtId="176" fontId="54" fillId="3" borderId="0" xfId="7" applyNumberFormat="1" applyFont="1" applyFill="1" applyBorder="1" applyAlignment="1">
      <alignment horizontal="center"/>
    </xf>
    <xf numFmtId="2" fontId="20" fillId="3" borderId="0" xfId="10" applyNumberFormat="1" applyFont="1" applyFill="1" applyAlignment="1">
      <alignment horizontal="center"/>
    </xf>
    <xf numFmtId="2" fontId="20" fillId="3" borderId="0" xfId="10" applyNumberFormat="1" applyFont="1" applyFill="1" applyBorder="1" applyAlignment="1">
      <alignment horizontal="center"/>
    </xf>
    <xf numFmtId="0" fontId="20" fillId="3" borderId="0" xfId="10" applyFont="1" applyFill="1" applyBorder="1" applyAlignment="1">
      <alignment horizontal="center"/>
    </xf>
    <xf numFmtId="0" fontId="20" fillId="3" borderId="0" xfId="10" applyFont="1" applyFill="1" applyAlignment="1">
      <alignment horizont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6" fontId="19" fillId="0" borderId="0" xfId="10" applyNumberFormat="1" applyFont="1" applyBorder="1" applyAlignment="1">
      <alignment horizontal="center"/>
    </xf>
    <xf numFmtId="2" fontId="20" fillId="0" borderId="0" xfId="23" applyNumberFormat="1" applyFont="1" applyBorder="1" applyAlignment="1">
      <alignment horizontal="center" vertical="center"/>
    </xf>
    <xf numFmtId="176" fontId="54" fillId="0" borderId="0" xfId="7" applyNumberFormat="1" applyFont="1" applyBorder="1" applyAlignment="1">
      <alignment horizontal="center"/>
    </xf>
    <xf numFmtId="164" fontId="20" fillId="3" borderId="0" xfId="8" applyNumberFormat="1" applyFont="1" applyFill="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178" fontId="39" fillId="0" borderId="0" xfId="45" applyNumberFormat="1" applyFont="1" applyBorder="1" applyAlignment="1">
      <alignment horizontal="center"/>
    </xf>
    <xf numFmtId="2" fontId="20" fillId="0" borderId="0" xfId="45" applyNumberFormat="1" applyFont="1" applyBorder="1" applyAlignment="1">
      <alignment horizontal="center" vertical="center"/>
    </xf>
    <xf numFmtId="0" fontId="39" fillId="3" borderId="0" xfId="1" applyFont="1" applyFill="1" applyAlignment="1">
      <alignment horizontal="left" vertical="center" wrapText="1"/>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64" fontId="20" fillId="3" borderId="0" xfId="11" applyNumberFormat="1" applyFont="1" applyFill="1" applyBorder="1" applyAlignment="1">
      <alignment horizontal="center" vertical="center"/>
    </xf>
    <xf numFmtId="0" fontId="39" fillId="3" borderId="0" xfId="1" applyFont="1" applyFill="1" applyAlignment="1">
      <alignment horizontal="left" vertical="center" wrapText="1"/>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5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0" xfId="0" applyNumberFormat="1" applyFont="1" applyBorder="1"/>
    <xf numFmtId="2" fontId="22" fillId="0" borderId="0" xfId="0" applyNumberFormat="1" applyFont="1" applyBorder="1"/>
    <xf numFmtId="175" fontId="22" fillId="0" borderId="0" xfId="0" applyNumberFormat="1" applyFont="1" applyBorder="1"/>
    <xf numFmtId="178" fontId="39" fillId="0" borderId="0" xfId="4" applyNumberFormat="1" applyFont="1" applyBorder="1" applyAlignment="1">
      <alignment horizontal="center" vertical="center"/>
    </xf>
    <xf numFmtId="176" fontId="19" fillId="0" borderId="0" xfId="15" applyNumberFormat="1" applyFont="1" applyBorder="1" applyAlignment="1">
      <alignment horizontal="center"/>
    </xf>
    <xf numFmtId="165" fontId="20" fillId="0" borderId="0" xfId="15" applyNumberFormat="1" applyFont="1" applyBorder="1" applyAlignment="1">
      <alignment horizontal="center"/>
    </xf>
    <xf numFmtId="165" fontId="22" fillId="0" borderId="0" xfId="7" applyNumberFormat="1" applyFont="1" applyAlignment="1">
      <alignment horizontal="center"/>
    </xf>
    <xf numFmtId="4" fontId="28" fillId="3" borderId="0" xfId="21" applyNumberFormat="1" applyFont="1" applyFill="1"/>
    <xf numFmtId="2" fontId="28" fillId="3" borderId="0" xfId="21" applyNumberFormat="1" applyFont="1" applyFill="1"/>
    <xf numFmtId="0" fontId="40" fillId="3" borderId="0" xfId="21" applyFont="1" applyFill="1" applyAlignment="1">
      <alignment vertical="top" wrapText="1"/>
    </xf>
    <xf numFmtId="176" fontId="19" fillId="0" borderId="0" xfId="31" applyNumberFormat="1" applyFont="1" applyBorder="1" applyAlignment="1">
      <alignment horizontal="center"/>
    </xf>
    <xf numFmtId="165" fontId="19" fillId="0" borderId="0" xfId="4" applyNumberFormat="1" applyFont="1" applyAlignment="1"/>
    <xf numFmtId="165" fontId="20" fillId="0" borderId="0" xfId="4" applyNumberFormat="1" applyFont="1" applyAlignment="1">
      <alignment vertical="top"/>
    </xf>
    <xf numFmtId="165" fontId="20" fillId="0" borderId="0" xfId="4" applyNumberFormat="1" applyFont="1" applyAlignment="1">
      <alignment horizontal="center"/>
    </xf>
    <xf numFmtId="0" fontId="19" fillId="0" borderId="0" xfId="4" applyFont="1"/>
    <xf numFmtId="165" fontId="39" fillId="0" borderId="0" xfId="15" applyNumberFormat="1" applyFont="1" applyAlignment="1">
      <alignment horizontal="center"/>
    </xf>
    <xf numFmtId="165" fontId="20" fillId="0" borderId="0" xfId="15" applyNumberFormat="1" applyFont="1" applyFill="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165" fontId="22" fillId="0" borderId="0" xfId="7" applyNumberFormat="1" applyFont="1" applyBorder="1" applyAlignment="1">
      <alignment horizontal="center"/>
    </xf>
    <xf numFmtId="0" fontId="20" fillId="0" borderId="0" xfId="1" applyNumberFormat="1" applyFont="1"/>
    <xf numFmtId="2" fontId="20" fillId="3" borderId="0" xfId="10" applyNumberFormat="1" applyFont="1" applyFill="1" applyBorder="1"/>
    <xf numFmtId="0" fontId="38" fillId="0" borderId="0" xfId="43" applyFill="1"/>
    <xf numFmtId="1" fontId="20" fillId="3" borderId="0" xfId="8" applyNumberFormat="1" applyFont="1" applyFill="1"/>
    <xf numFmtId="0" fontId="39" fillId="3" borderId="0" xfId="36" applyFont="1" applyFill="1" applyAlignment="1">
      <alignment horizontal="left" vertical="top"/>
    </xf>
    <xf numFmtId="178" fontId="40"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vertical="center"/>
    </xf>
    <xf numFmtId="165" fontId="64" fillId="0" borderId="0" xfId="7" applyNumberFormat="1" applyFont="1" applyBorder="1" applyAlignment="1">
      <alignment horizontal="center" vertical="center"/>
    </xf>
    <xf numFmtId="0" fontId="20" fillId="0" borderId="15" xfId="19" applyFont="1" applyBorder="1" applyAlignment="1">
      <alignment horizontal="center"/>
    </xf>
    <xf numFmtId="0" fontId="20" fillId="0" borderId="14" xfId="19" applyFont="1" applyBorder="1" applyAlignment="1">
      <alignment horizontal="center"/>
    </xf>
    <xf numFmtId="0" fontId="20" fillId="0" borderId="27" xfId="19" applyFont="1" applyBorder="1" applyAlignment="1">
      <alignment horizontal="center"/>
    </xf>
    <xf numFmtId="164" fontId="19" fillId="0" borderId="13" xfId="19" applyNumberFormat="1" applyFont="1" applyBorder="1"/>
    <xf numFmtId="164" fontId="39" fillId="0" borderId="13" xfId="19" applyNumberFormat="1" applyFont="1" applyBorder="1"/>
    <xf numFmtId="49" fontId="40" fillId="3" borderId="0" xfId="0" applyNumberFormat="1" applyFont="1" applyFill="1" applyAlignment="1">
      <alignment vertical="top"/>
    </xf>
    <xf numFmtId="0" fontId="23" fillId="6" borderId="14" xfId="21" applyFont="1" applyFill="1" applyBorder="1" applyAlignment="1">
      <alignment horizontal="center" vertical="center" wrapText="1"/>
    </xf>
    <xf numFmtId="0" fontId="39" fillId="6" borderId="13" xfId="21" applyFont="1" applyFill="1" applyBorder="1" applyAlignment="1">
      <alignment horizontal="center" vertical="center" wrapText="1"/>
    </xf>
    <xf numFmtId="0" fontId="21" fillId="0" borderId="0" xfId="16" applyFont="1" applyFill="1" applyAlignment="1">
      <alignment horizontal="left" vertical="top" wrapText="1"/>
    </xf>
    <xf numFmtId="49" fontId="20" fillId="0" borderId="0" xfId="1" quotePrefix="1" applyNumberFormat="1" applyFont="1"/>
    <xf numFmtId="178" fontId="39" fillId="7" borderId="0" xfId="4" applyNumberFormat="1" applyFont="1" applyFill="1" applyAlignment="1">
      <alignment horizontal="center" vertical="center"/>
    </xf>
    <xf numFmtId="176" fontId="19" fillId="7" borderId="0" xfId="15" applyNumberFormat="1" applyFont="1" applyFill="1" applyAlignment="1">
      <alignment horizontal="center"/>
    </xf>
    <xf numFmtId="165" fontId="20" fillId="7" borderId="0" xfId="15" applyNumberFormat="1" applyFont="1" applyFill="1" applyAlignment="1">
      <alignment horizontal="center"/>
    </xf>
    <xf numFmtId="3" fontId="48" fillId="0" borderId="0" xfId="19" applyNumberFormat="1" applyFont="1" applyFill="1"/>
    <xf numFmtId="165" fontId="20" fillId="0" borderId="25" xfId="1" applyNumberFormat="1" applyFont="1" applyBorder="1" applyAlignment="1">
      <alignment horizontal="right"/>
    </xf>
    <xf numFmtId="178" fontId="39" fillId="8" borderId="0" xfId="10" applyNumberFormat="1" applyFont="1" applyFill="1" applyAlignment="1">
      <alignment horizontal="center"/>
    </xf>
    <xf numFmtId="176" fontId="19" fillId="8" borderId="0" xfId="10" applyNumberFormat="1" applyFont="1" applyFill="1" applyAlignment="1">
      <alignment horizontal="center"/>
    </xf>
    <xf numFmtId="2" fontId="20" fillId="8" borderId="0" xfId="10" applyNumberFormat="1" applyFont="1" applyFill="1" applyAlignment="1">
      <alignment horizontal="center"/>
    </xf>
    <xf numFmtId="2" fontId="20" fillId="8" borderId="0" xfId="10" applyNumberFormat="1" applyFont="1" applyFill="1"/>
    <xf numFmtId="0" fontId="20" fillId="8" borderId="0" xfId="10" applyFont="1" applyFill="1"/>
    <xf numFmtId="0" fontId="20" fillId="3" borderId="0" xfId="1" applyFont="1" applyFill="1" applyBorder="1"/>
    <xf numFmtId="165" fontId="22" fillId="0" borderId="0" xfId="0" applyNumberFormat="1" applyFont="1" applyFill="1" applyAlignment="1">
      <alignment horizontal="center"/>
    </xf>
    <xf numFmtId="1" fontId="22" fillId="0" borderId="0" xfId="0" applyNumberFormat="1" applyFont="1" applyFill="1" applyAlignment="1">
      <alignment horizontal="center"/>
    </xf>
    <xf numFmtId="0" fontId="22" fillId="0" borderId="0" xfId="0" applyNumberFormat="1" applyFont="1" applyFill="1" applyBorder="1" applyAlignment="1">
      <alignment horizontal="center"/>
    </xf>
    <xf numFmtId="0" fontId="22" fillId="0" borderId="0" xfId="0" applyNumberFormat="1" applyFont="1" applyFill="1" applyBorder="1"/>
    <xf numFmtId="3" fontId="20" fillId="0" borderId="0" xfId="1" applyNumberFormat="1" applyFont="1" applyAlignment="1">
      <alignment horizontal="right"/>
    </xf>
    <xf numFmtId="3" fontId="20" fillId="0" borderId="0" xfId="1" applyNumberFormat="1" applyFont="1" applyAlignment="1">
      <alignment horizontal="center"/>
    </xf>
    <xf numFmtId="178" fontId="40" fillId="0" borderId="13" xfId="0" applyNumberFormat="1" applyFont="1" applyBorder="1" applyAlignment="1">
      <alignment horizontal="center"/>
    </xf>
    <xf numFmtId="176" fontId="21" fillId="0" borderId="13" xfId="0" applyNumberFormat="1" applyFont="1" applyBorder="1" applyAlignment="1">
      <alignment horizontal="center"/>
    </xf>
    <xf numFmtId="165" fontId="21" fillId="0" borderId="0" xfId="0" applyNumberFormat="1" applyFont="1" applyAlignment="1">
      <alignment horizontal="center"/>
    </xf>
    <xf numFmtId="164" fontId="21" fillId="0" borderId="13" xfId="0" applyNumberFormat="1" applyFont="1" applyBorder="1" applyAlignment="1">
      <alignment horizontal="center"/>
    </xf>
    <xf numFmtId="49" fontId="22" fillId="0" borderId="0" xfId="0" applyNumberFormat="1" applyFont="1" applyFill="1" applyBorder="1" applyAlignment="1"/>
    <xf numFmtId="0" fontId="22" fillId="0" borderId="0" xfId="0" applyNumberFormat="1" applyFont="1" applyFill="1" applyBorder="1" applyAlignment="1"/>
    <xf numFmtId="49" fontId="22" fillId="0" borderId="0" xfId="0" applyNumberFormat="1" applyFont="1" applyAlignment="1">
      <alignment horizontal="center"/>
    </xf>
    <xf numFmtId="49" fontId="43" fillId="0" borderId="0" xfId="1" applyNumberFormat="1" applyFont="1" applyAlignment="1">
      <alignment horizontal="right"/>
    </xf>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0" fontId="55" fillId="0" borderId="0" xfId="7" applyFont="1" applyBorder="1"/>
    <xf numFmtId="0" fontId="20" fillId="0" borderId="0" xfId="7" applyFont="1" applyBorder="1"/>
    <xf numFmtId="0" fontId="22" fillId="0" borderId="0" xfId="7" applyFont="1" applyBorder="1"/>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2" borderId="0" xfId="16" applyNumberFormat="1" applyFont="1" applyFill="1"/>
    <xf numFmtId="3" fontId="20" fillId="0" borderId="0" xfId="16" applyNumberFormat="1" applyFont="1" applyFill="1"/>
    <xf numFmtId="3" fontId="22" fillId="0" borderId="0" xfId="16" applyNumberFormat="1" applyFont="1" applyFill="1"/>
    <xf numFmtId="178" fontId="39" fillId="0" borderId="26" xfId="1" applyNumberFormat="1" applyFont="1" applyBorder="1" applyAlignment="1">
      <alignment horizontal="center"/>
    </xf>
    <xf numFmtId="176" fontId="19" fillId="0" borderId="26" xfId="1" applyNumberFormat="1" applyFont="1" applyBorder="1" applyAlignment="1">
      <alignment horizontal="center"/>
    </xf>
    <xf numFmtId="3" fontId="20" fillId="0" borderId="26" xfId="1" applyNumberFormat="1" applyFont="1" applyBorder="1"/>
    <xf numFmtId="3" fontId="20" fillId="0" borderId="26" xfId="1" applyNumberFormat="1" applyFont="1" applyBorder="1" applyAlignment="1">
      <alignment horizontal="center" vertical="center"/>
    </xf>
    <xf numFmtId="176" fontId="19" fillId="0" borderId="26" xfId="1" applyNumberFormat="1" applyFont="1" applyBorder="1" applyAlignment="1">
      <alignment horizontal="center" vertical="center"/>
    </xf>
    <xf numFmtId="4" fontId="20" fillId="0" borderId="26" xfId="1" applyNumberFormat="1" applyFont="1" applyBorder="1" applyAlignment="1">
      <alignment horizontal="center" vertical="center"/>
    </xf>
    <xf numFmtId="178" fontId="39" fillId="0" borderId="26" xfId="1" applyNumberFormat="1" applyFont="1" applyBorder="1" applyAlignment="1">
      <alignment horizontal="center" vertical="center"/>
    </xf>
    <xf numFmtId="165" fontId="39" fillId="0" borderId="26" xfId="7" applyNumberFormat="1" applyFont="1" applyBorder="1" applyAlignment="1">
      <alignment horizontal="center" vertical="center"/>
    </xf>
    <xf numFmtId="165" fontId="22" fillId="0" borderId="26" xfId="7" applyNumberFormat="1" applyFont="1" applyBorder="1"/>
    <xf numFmtId="165" fontId="22" fillId="0" borderId="26" xfId="7" applyNumberFormat="1" applyFont="1" applyBorder="1" applyAlignment="1">
      <alignment horizontal="center" vertical="center"/>
    </xf>
    <xf numFmtId="164" fontId="20" fillId="0" borderId="26" xfId="1" applyNumberFormat="1" applyFont="1" applyBorder="1" applyAlignment="1">
      <alignment horizontal="center"/>
    </xf>
    <xf numFmtId="165" fontId="20" fillId="0" borderId="26" xfId="1" applyNumberFormat="1" applyFont="1" applyBorder="1" applyAlignment="1">
      <alignment horizontal="center"/>
    </xf>
    <xf numFmtId="165" fontId="58" fillId="0" borderId="26" xfId="7" applyNumberFormat="1" applyFont="1" applyBorder="1" applyAlignment="1">
      <alignment horizontal="center" vertical="center"/>
    </xf>
    <xf numFmtId="165" fontId="55" fillId="0" borderId="26" xfId="7" applyNumberFormat="1" applyFont="1" applyBorder="1" applyAlignment="1">
      <alignment horizontal="center" vertical="center"/>
    </xf>
    <xf numFmtId="49" fontId="20" fillId="3" borderId="0" xfId="37" applyNumberFormat="1" applyFont="1" applyFill="1"/>
    <xf numFmtId="176" fontId="19" fillId="8" borderId="0" xfId="1" applyNumberFormat="1" applyFont="1" applyFill="1" applyAlignment="1">
      <alignment horizontal="center"/>
    </xf>
    <xf numFmtId="3" fontId="20" fillId="8" borderId="0" xfId="1" applyNumberFormat="1" applyFont="1" applyFill="1"/>
    <xf numFmtId="3" fontId="19" fillId="8" borderId="0" xfId="1" applyNumberFormat="1" applyFont="1" applyFill="1"/>
    <xf numFmtId="178" fontId="39" fillId="8" borderId="0" xfId="1" applyNumberFormat="1" applyFont="1" applyFill="1" applyAlignment="1">
      <alignment horizontal="center" vertical="center"/>
    </xf>
    <xf numFmtId="176" fontId="19" fillId="8" borderId="0" xfId="1" applyNumberFormat="1" applyFont="1" applyFill="1" applyAlignment="1">
      <alignment horizontal="center" vertical="center"/>
    </xf>
    <xf numFmtId="4" fontId="20" fillId="8" borderId="0" xfId="1" applyNumberFormat="1" applyFont="1" applyFill="1" applyAlignment="1">
      <alignment horizontal="center" vertical="center"/>
    </xf>
    <xf numFmtId="178" fontId="39" fillId="0" borderId="8" xfId="1"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2" fontId="20" fillId="0" borderId="0" xfId="1" applyNumberFormat="1" applyFont="1"/>
    <xf numFmtId="178" fontId="65"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164" fontId="20" fillId="8" borderId="0" xfId="11" applyNumberFormat="1" applyFont="1" applyFill="1" applyAlignment="1">
      <alignment horizontal="center" vertical="center"/>
    </xf>
    <xf numFmtId="176" fontId="19" fillId="0" borderId="28" xfId="31" applyNumberFormat="1" applyFont="1" applyBorder="1" applyAlignment="1">
      <alignment horizontal="center"/>
    </xf>
    <xf numFmtId="178" fontId="39" fillId="0" borderId="28" xfId="30" applyNumberFormat="1" applyFont="1" applyBorder="1" applyAlignment="1">
      <alignment horizontal="center" vertical="center"/>
    </xf>
    <xf numFmtId="0" fontId="38" fillId="3" borderId="0" xfId="43" applyFill="1"/>
    <xf numFmtId="2" fontId="28" fillId="3" borderId="0" xfId="10" applyNumberFormat="1" applyFont="1" applyFill="1" applyAlignment="1">
      <alignment horizontal="center"/>
    </xf>
    <xf numFmtId="0" fontId="38" fillId="0" borderId="0" xfId="43"/>
    <xf numFmtId="0" fontId="20" fillId="3" borderId="0" xfId="36" applyFont="1" applyFill="1" applyAlignment="1">
      <alignment horizontal="left" vertical="top"/>
    </xf>
    <xf numFmtId="0" fontId="22" fillId="0" borderId="0" xfId="0" applyNumberFormat="1" applyFont="1" applyAlignment="1">
      <alignment horizontal="center"/>
    </xf>
    <xf numFmtId="0" fontId="22" fillId="0" borderId="13" xfId="0" applyNumberFormat="1" applyFont="1" applyBorder="1" applyAlignment="1">
      <alignment horizontal="center"/>
    </xf>
    <xf numFmtId="176" fontId="19" fillId="0" borderId="10" xfId="1" applyNumberFormat="1" applyFont="1" applyBorder="1" applyAlignment="1">
      <alignment horizontal="center" vertical="center"/>
    </xf>
    <xf numFmtId="178" fontId="39" fillId="0" borderId="29" xfId="1" applyNumberFormat="1" applyFont="1" applyBorder="1" applyAlignment="1">
      <alignment horizontal="center" vertical="center"/>
    </xf>
    <xf numFmtId="4" fontId="20" fillId="0" borderId="26" xfId="1" applyNumberFormat="1" applyFont="1" applyBorder="1"/>
    <xf numFmtId="178" fontId="66" fillId="8" borderId="26" xfId="7" applyNumberFormat="1" applyFont="1" applyFill="1" applyBorder="1" applyAlignment="1">
      <alignment horizontal="center"/>
    </xf>
    <xf numFmtId="176" fontId="56" fillId="8" borderId="26" xfId="7" applyNumberFormat="1" applyFont="1" applyFill="1" applyBorder="1" applyAlignment="1">
      <alignment horizontal="center"/>
    </xf>
    <xf numFmtId="164" fontId="20" fillId="8" borderId="26" xfId="8" applyNumberFormat="1" applyFont="1" applyFill="1" applyBorder="1" applyAlignment="1">
      <alignment horizontal="center"/>
    </xf>
    <xf numFmtId="176" fontId="23" fillId="0" borderId="0" xfId="7" applyNumberFormat="1" applyFont="1" applyBorder="1" applyAlignment="1">
      <alignment horizontal="center" vertical="center"/>
    </xf>
    <xf numFmtId="178" fontId="66" fillId="8" borderId="0" xfId="7" applyNumberFormat="1" applyFont="1" applyFill="1" applyBorder="1" applyAlignment="1">
      <alignment horizontal="center"/>
    </xf>
    <xf numFmtId="176" fontId="56" fillId="8" borderId="0" xfId="7" applyNumberFormat="1" applyFont="1" applyFill="1" applyBorder="1" applyAlignment="1">
      <alignment horizontal="center"/>
    </xf>
    <xf numFmtId="0" fontId="39" fillId="3" borderId="0" xfId="36" applyFont="1" applyFill="1" applyAlignment="1">
      <alignment vertical="top"/>
    </xf>
    <xf numFmtId="178" fontId="20" fillId="0" borderId="11" xfId="1" applyNumberFormat="1" applyFont="1" applyBorder="1" applyAlignment="1">
      <alignment horizontal="center" vertical="center"/>
    </xf>
    <xf numFmtId="1" fontId="20" fillId="8" borderId="0" xfId="1" applyNumberFormat="1" applyFont="1" applyFill="1"/>
    <xf numFmtId="1" fontId="19" fillId="8" borderId="0" xfId="1" applyNumberFormat="1" applyFont="1" applyFill="1"/>
    <xf numFmtId="2" fontId="20" fillId="0" borderId="0" xfId="45" applyNumberFormat="1" applyFont="1" applyAlignment="1">
      <alignment horizontal="center"/>
    </xf>
    <xf numFmtId="176" fontId="23" fillId="0" borderId="11" xfId="7" applyNumberFormat="1" applyFont="1" applyBorder="1" applyAlignment="1">
      <alignment horizontal="center" vertical="center"/>
    </xf>
    <xf numFmtId="176" fontId="23" fillId="0" borderId="5" xfId="7" applyNumberFormat="1" applyFont="1" applyBorder="1" applyAlignment="1">
      <alignment horizontal="center" vertical="center"/>
    </xf>
    <xf numFmtId="178" fontId="64" fillId="8" borderId="12" xfId="7" applyNumberFormat="1" applyFont="1" applyFill="1" applyBorder="1" applyAlignment="1">
      <alignment horizontal="center"/>
    </xf>
    <xf numFmtId="178" fontId="49" fillId="0" borderId="4" xfId="7" applyNumberFormat="1" applyFont="1" applyBorder="1" applyAlignment="1">
      <alignment horizontal="center"/>
    </xf>
    <xf numFmtId="178" fontId="49" fillId="0" borderId="11" xfId="7" applyNumberFormat="1" applyFont="1" applyBorder="1" applyAlignment="1">
      <alignment horizontal="center"/>
    </xf>
    <xf numFmtId="178" fontId="49" fillId="0" borderId="29" xfId="7" applyNumberFormat="1" applyFont="1" applyBorder="1" applyAlignment="1">
      <alignment horizontal="center"/>
    </xf>
    <xf numFmtId="178" fontId="66" fillId="8" borderId="0" xfId="7" applyNumberFormat="1" applyFont="1" applyFill="1" applyAlignment="1">
      <alignment horizontal="center"/>
    </xf>
    <xf numFmtId="176" fontId="56" fillId="8" borderId="0" xfId="7" applyNumberFormat="1" applyFont="1" applyFill="1" applyAlignment="1">
      <alignment horizontal="center"/>
    </xf>
    <xf numFmtId="164" fontId="20" fillId="8" borderId="0" xfId="8" applyNumberFormat="1" applyFont="1" applyFill="1" applyAlignment="1">
      <alignment horizontal="center"/>
    </xf>
    <xf numFmtId="0" fontId="19" fillId="0" borderId="14" xfId="1" applyFont="1" applyBorder="1" applyAlignment="1">
      <alignment horizontal="center"/>
    </xf>
    <xf numFmtId="0" fontId="20" fillId="0" borderId="0" xfId="1" applyFont="1" applyAlignment="1">
      <alignment horizontal="center" vertical="center"/>
    </xf>
    <xf numFmtId="49" fontId="19" fillId="0" borderId="0" xfId="0" applyNumberFormat="1" applyFont="1" applyAlignment="1">
      <alignment horizontal="center"/>
    </xf>
    <xf numFmtId="178" fontId="39" fillId="8" borderId="0" xfId="1" applyNumberFormat="1" applyFont="1" applyFill="1" applyBorder="1" applyAlignment="1">
      <alignment horizontal="center" vertical="center"/>
    </xf>
    <xf numFmtId="176" fontId="19" fillId="8" borderId="0" xfId="1" applyNumberFormat="1" applyFont="1" applyFill="1" applyBorder="1" applyAlignment="1">
      <alignment horizontal="center" vertical="center"/>
    </xf>
    <xf numFmtId="3" fontId="20" fillId="8" borderId="0" xfId="1" applyNumberFormat="1" applyFont="1" applyFill="1" applyBorder="1" applyAlignment="1">
      <alignment horizontal="right" vertical="center"/>
    </xf>
    <xf numFmtId="3" fontId="19" fillId="8" borderId="0" xfId="1" applyNumberFormat="1" applyFont="1" applyFill="1" applyBorder="1" applyAlignment="1">
      <alignment horizontal="right" vertical="center"/>
    </xf>
    <xf numFmtId="178" fontId="39" fillId="3" borderId="26" xfId="1" applyNumberFormat="1" applyFont="1" applyFill="1" applyBorder="1" applyAlignment="1">
      <alignment horizontal="center" vertical="center"/>
    </xf>
    <xf numFmtId="176" fontId="19" fillId="3" borderId="26" xfId="1" applyNumberFormat="1" applyFont="1" applyFill="1" applyBorder="1" applyAlignment="1">
      <alignment horizontal="center"/>
    </xf>
    <xf numFmtId="3" fontId="20" fillId="3" borderId="26" xfId="1" applyNumberFormat="1" applyFont="1" applyFill="1" applyBorder="1"/>
    <xf numFmtId="3" fontId="19" fillId="3" borderId="26" xfId="1" applyNumberFormat="1" applyFont="1" applyFill="1" applyBorder="1"/>
    <xf numFmtId="4" fontId="20" fillId="8" borderId="0" xfId="1" applyNumberFormat="1" applyFont="1" applyFill="1" applyBorder="1" applyAlignment="1">
      <alignment horizontal="center" vertical="center"/>
    </xf>
    <xf numFmtId="176" fontId="19" fillId="3" borderId="26" xfId="1" applyNumberFormat="1" applyFont="1" applyFill="1" applyBorder="1" applyAlignment="1">
      <alignment horizontal="center" vertical="center"/>
    </xf>
    <xf numFmtId="4" fontId="20" fillId="3" borderId="26" xfId="1" applyNumberFormat="1" applyFont="1" applyFill="1" applyBorder="1" applyAlignment="1">
      <alignment horizontal="center" vertical="center"/>
    </xf>
    <xf numFmtId="178" fontId="39" fillId="0" borderId="26" xfId="45" applyNumberFormat="1" applyFont="1" applyBorder="1" applyAlignment="1">
      <alignment horizontal="center"/>
    </xf>
    <xf numFmtId="176" fontId="19" fillId="0" borderId="26" xfId="10" applyNumberFormat="1" applyFont="1" applyBorder="1" applyAlignment="1">
      <alignment horizontal="center"/>
    </xf>
    <xf numFmtId="2" fontId="20" fillId="0" borderId="26" xfId="45" applyNumberFormat="1" applyFont="1" applyBorder="1" applyAlignment="1">
      <alignment horizontal="center" vertical="center"/>
    </xf>
    <xf numFmtId="178" fontId="40" fillId="0" borderId="26" xfId="7" applyNumberFormat="1" applyFont="1" applyBorder="1" applyAlignment="1">
      <alignment horizontal="center"/>
    </xf>
    <xf numFmtId="176" fontId="21" fillId="0" borderId="26" xfId="7" applyNumberFormat="1" applyFont="1" applyBorder="1" applyAlignment="1">
      <alignment horizontal="center" vertical="center"/>
    </xf>
    <xf numFmtId="2" fontId="22" fillId="0" borderId="0" xfId="46" applyNumberFormat="1" applyFont="1"/>
    <xf numFmtId="165" fontId="20" fillId="0" borderId="0" xfId="40" applyNumberFormat="1" applyFont="1"/>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20" fillId="3" borderId="0" xfId="1" applyFont="1" applyFill="1" applyAlignment="1">
      <alignment horizontal="left" vertical="center" wrapText="1"/>
    </xf>
    <xf numFmtId="0" fontId="20" fillId="0" borderId="0" xfId="36" applyFont="1" applyAlignment="1">
      <alignment horizontal="left" vertical="top" wrapText="1"/>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wrapText="1"/>
    </xf>
    <xf numFmtId="0" fontId="39" fillId="3" borderId="0" xfId="10" applyFont="1" applyFill="1" applyAlignment="1">
      <alignment horizontal="left" vertical="center" wrapText="1"/>
    </xf>
    <xf numFmtId="0" fontId="19" fillId="3" borderId="0" xfId="10" applyFont="1" applyFill="1" applyAlignment="1">
      <alignment horizontal="left" vertical="center"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wrapText="1"/>
    </xf>
    <xf numFmtId="0" fontId="20" fillId="0" borderId="0" xfId="0" applyFont="1" applyFill="1" applyBorder="1" applyAlignment="1">
      <alignment horizontal="center"/>
    </xf>
    <xf numFmtId="0" fontId="22" fillId="0" borderId="0" xfId="0" applyNumberFormat="1" applyFont="1" applyFill="1" applyBorder="1" applyAlignment="1">
      <alignment horizontal="center"/>
    </xf>
    <xf numFmtId="0" fontId="22" fillId="0" borderId="0" xfId="0" applyFont="1" applyFill="1" applyBorder="1" applyAlignment="1">
      <alignment horizontal="center"/>
    </xf>
    <xf numFmtId="49" fontId="22" fillId="0" borderId="13" xfId="0" applyNumberFormat="1" applyFont="1" applyFill="1" applyBorder="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Border="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0" borderId="0" xfId="36" applyFont="1" applyAlignment="1">
      <alignment horizontal="left" vertical="top" wrapText="1"/>
    </xf>
    <xf numFmtId="0" fontId="39" fillId="3" borderId="0" xfId="42" applyFont="1" applyFill="1" applyAlignment="1">
      <alignment horizontal="left" vertical="center"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165" fontId="20" fillId="0" borderId="0" xfId="4" applyNumberFormat="1" applyFont="1" applyAlignment="1">
      <alignment horizontal="left" vertical="top"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3" borderId="0" xfId="11" applyFont="1" applyFill="1" applyAlignment="1">
      <alignment horizontal="left" wrapText="1"/>
    </xf>
    <xf numFmtId="0" fontId="20" fillId="3" borderId="0" xfId="10" applyFont="1" applyFill="1" applyAlignment="1">
      <alignment horizontal="left" wrapText="1"/>
    </xf>
    <xf numFmtId="0" fontId="39" fillId="3" borderId="0" xfId="10" applyFont="1" applyFill="1" applyAlignment="1">
      <alignment horizontal="left" vertical="top" wrapText="1"/>
    </xf>
    <xf numFmtId="0" fontId="40" fillId="3" borderId="0" xfId="21" applyFont="1" applyFill="1" applyAlignment="1">
      <alignment horizontal="left" vertical="top" wrapText="1"/>
    </xf>
    <xf numFmtId="0" fontId="21" fillId="0" borderId="14" xfId="7" applyFont="1" applyBorder="1" applyAlignment="1">
      <alignment horizontal="center"/>
    </xf>
    <xf numFmtId="0" fontId="40" fillId="0" borderId="0" xfId="7" applyFont="1" applyAlignment="1">
      <alignment horizontal="center"/>
    </xf>
    <xf numFmtId="0" fontId="21" fillId="0" borderId="15" xfId="46" applyFont="1" applyBorder="1" applyAlignment="1">
      <alignment horizontal="center"/>
    </xf>
    <xf numFmtId="0" fontId="22" fillId="0" borderId="0" xfId="46" applyFont="1" applyAlignment="1">
      <alignment horizontal="center"/>
    </xf>
    <xf numFmtId="0" fontId="40" fillId="0" borderId="0" xfId="46"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left" vertical="top" wrapText="1"/>
    </xf>
  </cellXfs>
  <cellStyles count="104">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2 5" xfId="89" xr:uid="{07341E11-ED68-42A0-A592-9C89EEFAF6DC}"/>
    <cellStyle name="Normalno 13 3 3" xfId="48" xr:uid="{0BFD2D2C-A8CF-41F5-98AF-A8626A076607}"/>
    <cellStyle name="Normalno 13 3 3 2" xfId="75" xr:uid="{E1B3B1EB-6C04-4185-81F6-2E223787E92B}"/>
    <cellStyle name="Normalno 13 3 4" xfId="65" xr:uid="{5F2C4669-2576-49B1-9BD0-1751C74FEA81}"/>
    <cellStyle name="Normalno 13 3 5" xfId="87" xr:uid="{9623D7FE-9DD8-4F11-8915-12FD3CA7787B}"/>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2 4" xfId="88" xr:uid="{EC0AA6D9-870D-482E-9F29-29F1E8CC0BCF}"/>
    <cellStyle name="Normalno 2 4 3" xfId="47" xr:uid="{B2DC20FB-01E3-4550-9495-F46E2B68A801}"/>
    <cellStyle name="Normalno 2 4 3 2" xfId="74" xr:uid="{29652AD1-B225-4E38-8CDB-34A2D80D55CC}"/>
    <cellStyle name="Normalno 2 4 4" xfId="64" xr:uid="{1E7FBB76-2C51-442B-BF0C-D305178B5759}"/>
    <cellStyle name="Normalno 2 4 5" xfId="86" xr:uid="{CCF18E07-4E84-448C-8BFC-41CD6C30FEA1}"/>
    <cellStyle name="Normalno 2 5" xfId="39" xr:uid="{0237A7ED-0E7E-4BDB-B2EC-EA63A2067A6F}"/>
    <cellStyle name="Normalno 2 6" xfId="98" xr:uid="{CF734407-37A6-4A35-8C64-AA597A9CCC6B}"/>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2 3" xfId="96" xr:uid="{FB18E7AC-B19A-4C5C-939D-AF505CD0F8FD}"/>
    <cellStyle name="Normalno 5 3 2 3" xfId="73" xr:uid="{7D8504DE-DD4E-4425-B98E-252EE7178E2F}"/>
    <cellStyle name="Normalno 5 3 2 4" xfId="95" xr:uid="{A5784252-99B5-48E5-8FDB-80164D22AB89}"/>
    <cellStyle name="Normalno 5 3 3" xfId="55" xr:uid="{1E80D721-0A57-43B3-9720-1E30682AD669}"/>
    <cellStyle name="Normalno 5 3 3 2" xfId="81" xr:uid="{D818D270-A0C6-45C6-A2B3-8799AEAE6C1C}"/>
    <cellStyle name="Normalno 5 3 4" xfId="71" xr:uid="{A671350A-9777-4F78-AE02-4A35D5C1BDA2}"/>
    <cellStyle name="Normalno 5 3 5" xfId="93" xr:uid="{026D1C9C-52D7-4598-BCC7-D2F3632471BF}"/>
    <cellStyle name="Normalno 5 4" xfId="52" xr:uid="{9D097645-0F98-4587-A6C6-7E2387477437}"/>
    <cellStyle name="Normalno 5 4 2" xfId="78" xr:uid="{C2E17333-B651-4DFA-B8DB-63E5D105B7CE}"/>
    <cellStyle name="Normalno 5 5" xfId="68" xr:uid="{C10546A1-9033-450B-8891-665F81B22DF0}"/>
    <cellStyle name="Normalno 5 6" xfId="90" xr:uid="{3AE1407A-CBD5-47AA-83D2-43668704662C}"/>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6 2 4" xfId="92" xr:uid="{250C79E5-0C19-4DD3-AD46-9D175FE913D7}"/>
    <cellStyle name="Normalno 7" xfId="27" xr:uid="{97902AC0-77AF-46D1-8C48-850D0F6E66CE}"/>
    <cellStyle name="Normalno 8" xfId="58" xr:uid="{86BCD1E4-772E-45FD-958C-5838BD598C3A}"/>
    <cellStyle name="Normalno 8 2" xfId="84" xr:uid="{037316DE-C049-41E7-9FE1-4A2A0B28FB01}"/>
    <cellStyle name="Normalno 8 3" xfId="97" xr:uid="{18544F43-1972-4176-ABAF-B073F945A390}"/>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2 4" xfId="94" xr:uid="{16F8325C-EF9B-40DC-AFEC-75D006CCA114}"/>
    <cellStyle name="Obično 6 4 3" xfId="53" xr:uid="{96B8FDFF-6417-4F30-959E-3684AD649E01}"/>
    <cellStyle name="Obično 6 4 3 2" xfId="79" xr:uid="{4A0E40F2-1A28-4842-961F-0B0C0AC48430}"/>
    <cellStyle name="Obično 6 4 4" xfId="69" xr:uid="{515BA2B8-52F4-4B13-A593-48B2A4DFA8AF}"/>
    <cellStyle name="Obično 6 4 5" xfId="91" xr:uid="{FFCB74B4-CED9-4CC6-A4B7-BAF19A9A0319}"/>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102" xr:uid="{099C78C3-0AFE-42B3-952D-84C8AFDD9E11}"/>
    <cellStyle name="XLConnect.DateTime" xfId="103" xr:uid="{AD4ED6AC-5BA3-481E-8080-0DB89EB4C26B}"/>
    <cellStyle name="XLConnect.Header" xfId="99" xr:uid="{4D1C5956-3D24-4DBF-AA88-FA392C7B0C37}"/>
    <cellStyle name="XLConnect.Numeric" xfId="101" xr:uid="{79870DA9-282C-485E-8EC8-2E3126B290CF}"/>
    <cellStyle name="XLConnect.String" xfId="100" xr:uid="{416EF260-A432-4476-8420-902528571EA1}"/>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0-3C9F-474C-9571-31373CA8E2E6}"/>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1-3C9F-474C-9571-31373CA8E2E6}"/>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2-3C9F-474C-9571-31373CA8E2E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3-3C9F-474C-9571-31373CA8E2E6}"/>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4-3C9F-474C-9571-31373CA8E2E6}"/>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5-3C9F-474C-9571-31373CA8E2E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B55B-4738-8174-73258884E8CF}"/>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521511518370787"/>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379708294866E-2"/>
          <c:y val="0.8238394599869877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c:v>2.6</c:v>
                </c:pt>
                <c:pt idx="111">
                  <c:v>3</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8358232032416297"/>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layout>
            <c:manualLayout>
              <c:xMode val="edge"/>
              <c:yMode val="edge"/>
              <c:x val="0.95456547238217104"/>
              <c:y val="0.29528265820725558"/>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0CFB-42D7-80C0-168118231472}"/>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0CFB-42D7-80C0-168118231472}"/>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0CFB-42D7-80C0-168118231472}"/>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numCache>
            </c:numRef>
          </c:val>
          <c:smooth val="0"/>
          <c:extLst>
            <c:ext xmlns:c16="http://schemas.microsoft.com/office/drawing/2014/chart" uri="{C3380CC4-5D6E-409C-BE32-E72D297353CC}">
              <c16:uniqueId val="{00000003-0CFB-42D7-80C0-16811823147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ožujak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travanj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ožujak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travanj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circle"/>
              <c:size val="5"/>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29.360904906035756</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70.639095093964244</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56.327744254773336</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385-4041-BC87-BC4C270B3F32}"/>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385-4041-BC87-BC4C270B3F32}"/>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385-4041-BC87-BC4C270B3F32}"/>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385-4041-BC87-BC4C270B3F32}"/>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385-4041-BC87-BC4C270B3F32}"/>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385-4041-BC87-BC4C270B3F32}"/>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385-4041-BC87-BC4C270B3F32}"/>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1.1'!$K$1:$AL$1</c:f>
              <c:strCache>
                <c:ptCount val="14"/>
                <c:pt idx="1">
                  <c:v>     2019</c:v>
                </c:pt>
                <c:pt idx="5">
                  <c:v>     2020</c:v>
                </c:pt>
                <c:pt idx="9">
                  <c:v>     2021</c:v>
                </c:pt>
                <c:pt idx="13">
                  <c:v>     2022</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8368622353719E-2"/>
          <c:y val="6.0344670165084852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multiLvlStrRef>
              <c:f>#REF!</c:f>
            </c:multiLvl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multiLvlStrRef>
              <c:f>#REF!</c:f>
            </c:multiLvlStrRef>
          </c:cat>
          <c:val>
            <c:numRef>
              <c:f>'Slika 1.2. - Figure 1.2'!$G$5:$G$100</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multiLvlStrRef>
              <c:f>#REF!</c:f>
            </c:multiLvlStrRef>
          </c:cat>
          <c:val>
            <c:numRef>
              <c:f>'Slika 1.2. - Figure 1.2'!$H$5:$H$100</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0BD4-46DD-98F9-51CD368A93F1}"/>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0BD4-46DD-98F9-51CD368A93F1}"/>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0BD4-46DD-98F9-51CD368A93F1}"/>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0BD4-46DD-98F9-51CD368A93F1}"/>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0BD4-46DD-98F9-51CD368A93F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8C17-40D5-8E57-065558D365AA}"/>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8C17-40D5-8E57-065558D365AA}"/>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8C17-40D5-8E57-065558D365AA}"/>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8C17-40D5-8E57-065558D365AA}"/>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8C17-40D5-8E57-065558D365A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pt idx="110">
                  <c:v>101.2</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pt idx="109">
                  <c:v>136.1</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pt idx="110">
                  <c:v>119</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5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pt idx="110">
                  <c:v>101.2</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pt idx="109">
                  <c:v>136.1</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pt idx="110">
                  <c:v>119</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4868-407E-AF38-99EF4DC9AD49}"/>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4868-407E-AF38-99EF4DC9AD49}"/>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4868-407E-AF38-99EF4DC9AD49}"/>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4868-407E-AF38-99EF4DC9AD49}"/>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4868-407E-AF38-99EF4DC9AD49}"/>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pt idx="111">
                  <c:v>109.23707376563492</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pt idx="111">
                  <c:v>106.97615944989073</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pt idx="111">
                  <c:v>98.621047072713495</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pt idx="111">
                  <c:v>100.12460851926194</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pt idx="111">
                  <c:v>102.15258253174638</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pt idx="111">
                  <c:v>109.23707376563492</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pt idx="111">
                  <c:v>106.97615944989073</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pt idx="111">
                  <c:v>98.621047072713495</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pt idx="111">
                  <c:v>100.12460851926194</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pt idx="111">
                  <c:v>102.15258253174638</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A571-4D1F-93DB-C585C000F9B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A571-4D1F-93DB-C585C000F9B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3.1'!$E$6:$E$151</c15:sqref>
                  </c15:fullRef>
                </c:ext>
              </c:extLst>
              <c:f>'Slika 3.1. - Figure 3.1'!$E$30:$E$151</c:f>
              <c:numCache>
                <c:formatCode>0.0</c:formatCode>
                <c:ptCount val="12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pt idx="120">
                  <c:v>2.3134438856137267</c:v>
                </c:pt>
                <c:pt idx="121">
                  <c:v>2.3279891455518862</c:v>
                </c:pt>
              </c:numCache>
            </c:numRef>
          </c:val>
          <c:smooth val="0"/>
          <c:extLst>
            <c:ext xmlns:c16="http://schemas.microsoft.com/office/drawing/2014/chart" uri="{C3380CC4-5D6E-409C-BE32-E72D297353CC}">
              <c16:uniqueId val="{00000002-A571-4D1F-93DB-C585C000F9B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3.1'!$F$6:$F$151</c15:sqref>
                  </c15:fullRef>
                </c:ext>
              </c:extLst>
              <c:f>'Slika 3.1. - Figure 3.1'!$F$30:$F$151</c:f>
              <c:numCache>
                <c:formatCode>0.0</c:formatCode>
                <c:ptCount val="12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pt idx="120">
                  <c:v>1.9608831636697928</c:v>
                </c:pt>
                <c:pt idx="121">
                  <c:v>1.9729719968580435</c:v>
                </c:pt>
              </c:numCache>
            </c:numRef>
          </c:val>
          <c:smooth val="0"/>
          <c:extLst>
            <c:ext xmlns:c16="http://schemas.microsoft.com/office/drawing/2014/chart" uri="{C3380CC4-5D6E-409C-BE32-E72D297353CC}">
              <c16:uniqueId val="{00000003-A571-4D1F-93DB-C585C000F9B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3.1'!$A$6:$B$152</c15:sqref>
                  </c15:fullRef>
                </c:ext>
              </c:extLst>
              <c:f>'Slika 3.1. - Figure 3.1'!$A$30:$B$152</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7938-473A-8AA2-B815DB12376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3.1'!$A$6:$B$152</c15:sqref>
                  </c15:fullRef>
                </c:ext>
              </c:extLst>
              <c:f>'Slika 3.1. - Figure 3.1'!$A$30:$B$152</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7938-473A-8AA2-B815DB12376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3.1'!$E$6:$E$151</c15:sqref>
                  </c15:fullRef>
                </c:ext>
              </c:extLst>
              <c:f>'Slika 3.1. - Figure 3.1'!$E$30:$E$151</c:f>
              <c:numCache>
                <c:formatCode>0.0</c:formatCode>
                <c:ptCount val="12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pt idx="120">
                  <c:v>2.3134438856137267</c:v>
                </c:pt>
                <c:pt idx="121">
                  <c:v>2.3279891455518862</c:v>
                </c:pt>
              </c:numCache>
            </c:numRef>
          </c:val>
          <c:smooth val="0"/>
          <c:extLst>
            <c:ext xmlns:c16="http://schemas.microsoft.com/office/drawing/2014/chart" uri="{C3380CC4-5D6E-409C-BE32-E72D297353CC}">
              <c16:uniqueId val="{00000002-7938-473A-8AA2-B815DB12376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3.1'!$F$6:$F$151</c15:sqref>
                  </c15:fullRef>
                </c:ext>
              </c:extLst>
              <c:f>'Slika 3.1. - Figure 3.1'!$F$30:$F$151</c:f>
              <c:numCache>
                <c:formatCode>0.0</c:formatCode>
                <c:ptCount val="12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pt idx="120">
                  <c:v>1.9608831636697928</c:v>
                </c:pt>
                <c:pt idx="121">
                  <c:v>1.9729719968580435</c:v>
                </c:pt>
              </c:numCache>
            </c:numRef>
          </c:val>
          <c:smooth val="0"/>
          <c:extLst>
            <c:ext xmlns:c16="http://schemas.microsoft.com/office/drawing/2014/chart" uri="{C3380CC4-5D6E-409C-BE32-E72D297353CC}">
              <c16:uniqueId val="{00000003-7938-473A-8AA2-B815DB12376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3.2'!$J$7:$J$152</c15:sqref>
                  </c15:fullRef>
                </c:ext>
              </c:extLst>
              <c:f>'Slika 3.2. - Figure 3.2'!$J$31:$J$152</c:f>
              <c:numCache>
                <c:formatCode>0.0</c:formatCode>
                <c:ptCount val="122"/>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3.2'!$J$7:$J$152</c15:sqref>
                  </c15:fullRef>
                </c:ext>
              </c:extLst>
              <c:f>'Slika 3.2. - Figure 3.2'!$J$31:$J$152</c:f>
              <c:numCache>
                <c:formatCode>0.0</c:formatCode>
                <c:ptCount val="122"/>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pt idx="131">
                  <c:v>9.0352290333333488E-2</c:v>
                </c:pt>
                <c:pt idx="132">
                  <c:v>7.3921686333333375E-2</c:v>
                </c:pt>
                <c:pt idx="133">
                  <c:v>7.3822907666666812E-2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pt idx="131">
                  <c:v>-0.20718443199999942</c:v>
                </c:pt>
                <c:pt idx="132">
                  <c:v>-0.18026966966666591</c:v>
                </c:pt>
                <c:pt idx="133">
                  <c:v>-0.18957491033333296</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pt idx="131">
                  <c:v>-0.18998649466666667</c:v>
                </c:pt>
                <c:pt idx="132">
                  <c:v>-0.17223276266666662</c:v>
                </c:pt>
                <c:pt idx="133">
                  <c:v>-0.18104637433333326</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pt idx="131">
                  <c:v>9.0352290333333488E-2</c:v>
                </c:pt>
                <c:pt idx="132">
                  <c:v>7.3921686333333375E-2</c:v>
                </c:pt>
                <c:pt idx="133">
                  <c:v>7.3822907666666812E-2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pt idx="131">
                  <c:v>-0.20718443199999942</c:v>
                </c:pt>
                <c:pt idx="132">
                  <c:v>-0.18026966966666591</c:v>
                </c:pt>
                <c:pt idx="133">
                  <c:v>-0.18957491033333296</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pt idx="131">
                  <c:v>-0.18998649466666667</c:v>
                </c:pt>
                <c:pt idx="132">
                  <c:v>-0.17223276266666662</c:v>
                </c:pt>
                <c:pt idx="133">
                  <c:v>-0.18104637433333326</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spPr>
            <a:ln w="28575"/>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7-5A7A-432D-B9AE-96A5A87C823C}"/>
            </c:ext>
          </c:extLst>
        </c:ser>
        <c:ser>
          <c:idx val="7"/>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E76B-4224-B921-6621EB26A93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A-7731-4D55-96B8-132DE745F82E}"/>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ln>
            </c:spPr>
          </c:marker>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3691-482B-836A-6CF4C95CA857}"/>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64483760683760682"/>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04CF-4A58-A62D-4D16A73918D0}"/>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04CF-4A58-A62D-4D16A73918D0}"/>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pt idx="131">
                  <c:v>9.0352290333333488E-2</c:v>
                </c:pt>
                <c:pt idx="132">
                  <c:v>7.3921686333333375E-2</c:v>
                </c:pt>
                <c:pt idx="133">
                  <c:v>7.3822907666666812E-2</c:v>
                </c:pt>
              </c:numCache>
            </c:numRef>
          </c:val>
          <c:extLst>
            <c:ext xmlns:c16="http://schemas.microsoft.com/office/drawing/2014/chart" uri="{C3380CC4-5D6E-409C-BE32-E72D297353CC}">
              <c16:uniqueId val="{00000002-04CF-4A58-A62D-4D16A73918D0}"/>
            </c:ext>
          </c:extLst>
        </c:ser>
        <c:ser>
          <c:idx val="8"/>
          <c:order val="4"/>
          <c:tx>
            <c:strRef>
              <c:f>'Slika 3.3. - Figure 3.3'!$L$3</c:f>
              <c:strCache>
                <c:ptCount val="1"/>
                <c:pt idx="0">
                  <c:v>Prehrana</c:v>
                </c:pt>
              </c:strCache>
            </c:strRef>
          </c:tx>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pt idx="131">
                  <c:v>-0.20718443199999942</c:v>
                </c:pt>
                <c:pt idx="132">
                  <c:v>-0.18026966966666591</c:v>
                </c:pt>
                <c:pt idx="133">
                  <c:v>-0.18957491033333296</c:v>
                </c:pt>
              </c:numCache>
            </c:numRef>
          </c:val>
          <c:extLst>
            <c:ext xmlns:c16="http://schemas.microsoft.com/office/drawing/2014/chart" uri="{C3380CC4-5D6E-409C-BE32-E72D297353CC}">
              <c16:uniqueId val="{00000003-04CF-4A58-A62D-4D16A73918D0}"/>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04CF-4A58-A62D-4D16A73918D0}"/>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pt idx="131">
                  <c:v>-0.18998649466666667</c:v>
                </c:pt>
                <c:pt idx="132">
                  <c:v>-0.17223276266666662</c:v>
                </c:pt>
                <c:pt idx="133">
                  <c:v>-0.18104637433333326</c:v>
                </c:pt>
              </c:numCache>
            </c:numRef>
          </c:val>
          <c:extLst>
            <c:ext xmlns:c16="http://schemas.microsoft.com/office/drawing/2014/chart" uri="{C3380CC4-5D6E-409C-BE32-E72D297353CC}">
              <c16:uniqueId val="{00000005-04CF-4A58-A62D-4D16A73918D0}"/>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04CF-4A58-A62D-4D16A73918D0}"/>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04CF-4A58-A62D-4D16A73918D0}"/>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F8CD-45DC-90FF-A41FFEA14374}"/>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9B05-4C1C-BDFD-90AA7FC96B89}"/>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8042936940574736"/>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5F3A-4A9C-86B4-3E4900CBE7ED}"/>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3.2'!$J$7:$J$152</c15:sqref>
                  </c15:fullRef>
                </c:ext>
              </c:extLst>
              <c:f>'Slika 3.2. - Figure 3.2'!$J$31:$J$152</c:f>
              <c:numCache>
                <c:formatCode>0.0</c:formatCode>
                <c:ptCount val="122"/>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5F3A-4A9C-86B4-3E4900CBE7ED}"/>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5F3A-4A9C-86B4-3E4900CBE7ED}"/>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5F3A-4A9C-86B4-3E4900CBE7ED}"/>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c:v>2.6</c:v>
                </c:pt>
                <c:pt idx="111">
                  <c:v>3</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c:v>2.6</c:v>
                </c:pt>
                <c:pt idx="111">
                  <c:v>3</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6.1'!$A$19:$A$143</c:f>
              <c:numCache>
                <c:formatCode>General</c:formatCode>
                <c:ptCount val="12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March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April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March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April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circle"/>
              <c:size val="5"/>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ožujak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travanj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ožujak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travanj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circle"/>
              <c:size val="5"/>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B641-47A2-8F86-969DB7364F9F}"/>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B641-47A2-8F86-969DB7364F9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3.1'!$E$6:$E$151</c15:sqref>
                  </c15:fullRef>
                </c:ext>
              </c:extLst>
              <c:f>'Slika 3.1. - Figure 3.1'!$E$30:$E$151</c:f>
              <c:numCache>
                <c:formatCode>0.0</c:formatCode>
                <c:ptCount val="12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pt idx="120">
                  <c:v>2.3134438856137267</c:v>
                </c:pt>
                <c:pt idx="121">
                  <c:v>2.3279891455518862</c:v>
                </c:pt>
              </c:numCache>
            </c:numRef>
          </c:val>
          <c:smooth val="0"/>
          <c:extLst>
            <c:ext xmlns:c16="http://schemas.microsoft.com/office/drawing/2014/chart" uri="{C3380CC4-5D6E-409C-BE32-E72D297353CC}">
              <c16:uniqueId val="{00000002-B641-47A2-8F86-969DB7364F9F}"/>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3.1'!$F$6:$F$151</c15:sqref>
                  </c15:fullRef>
                </c:ext>
              </c:extLst>
              <c:f>'Slika 3.1. - Figure 3.1'!$F$30:$F$151</c:f>
              <c:numCache>
                <c:formatCode>0.0</c:formatCode>
                <c:ptCount val="12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pt idx="120">
                  <c:v>1.9608831636697928</c:v>
                </c:pt>
                <c:pt idx="121">
                  <c:v>1.9729719968580435</c:v>
                </c:pt>
              </c:numCache>
            </c:numRef>
          </c:val>
          <c:smooth val="0"/>
          <c:extLst>
            <c:ext xmlns:c16="http://schemas.microsoft.com/office/drawing/2014/chart" uri="{C3380CC4-5D6E-409C-BE32-E72D297353CC}">
              <c16:uniqueId val="{00000003-B641-47A2-8F86-969DB7364F9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w="28575">
              <a:solidFill>
                <a:schemeClr val="accent1">
                  <a:lumMod val="75000"/>
                </a:schemeClr>
              </a:solidFill>
            </a:ln>
          </c:spPr>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A30B-4F02-AE9A-A0200796D834}"/>
            </c:ext>
          </c:extLst>
        </c:ser>
        <c:ser>
          <c:idx val="2"/>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1F43-4595-8EB2-50F001B84017}"/>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6.10'!$E$7:$E$186</c15:sqref>
                  </c15:fullRef>
                </c:ext>
              </c:extLst>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6.10'!$F$7:$F$186</c15:sqref>
                  </c15:fullRef>
                </c:ext>
              </c:extLst>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6.10'!$G$7:$G$186</c15:sqref>
                  </c15:fullRef>
                </c:ext>
              </c:extLst>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6.10'!$H$7:$H$186</c15:sqref>
                  </c15:fullRef>
                </c:ext>
              </c:extLst>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6.13'!$B$114:$B$245</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6.13. - Figure 6.13'!$E$114:$E$245</c:f>
              <c:numCache>
                <c:formatCode>#,##0.0</c:formatCode>
                <c:ptCount val="13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6.13'!$A$114:$A$245</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6.13. - Figure 6.13'!$E$114:$E$245</c:f>
              <c:numCache>
                <c:formatCode>#,##0.0</c:formatCode>
                <c:ptCount val="13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29.360904906035756</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70.639095093964244</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56.327744254773336</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extLst>
                <c:ext xmlns:c15="http://schemas.microsoft.com/office/drawing/2012/chart" uri="{02D57815-91ED-43cb-92C2-25804820EDAC}">
                  <c15:fullRef>
                    <c15:sqref>'Slika 7.2. - Figure 7.2'!$O$2:$Y$2</c15:sqref>
                  </c15:fullRef>
                </c:ext>
              </c:extLst>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29.360904906035756</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extLst>
                <c:ext xmlns:c15="http://schemas.microsoft.com/office/drawing/2012/chart" uri="{02D57815-91ED-43cb-92C2-25804820EDAC}">
                  <c15:fullRef>
                    <c15:sqref>'Slika 7.2. - Figure 7.2'!$O$2:$Y$2</c15:sqref>
                  </c15:fullRef>
                </c:ext>
              </c:extLst>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70.639095093964244</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56.327744254773336</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607950</xdr:colOff>
      <xdr:row>17</xdr:row>
      <xdr:rowOff>87450</xdr:rowOff>
    </xdr:to>
    <xdr:graphicFrame macro="">
      <xdr:nvGraphicFramePr>
        <xdr:cNvPr id="10" name="Grafikon 9">
          <a:extLst>
            <a:ext uri="{FF2B5EF4-FFF2-40B4-BE49-F238E27FC236}">
              <a16:creationId xmlns:a16="http://schemas.microsoft.com/office/drawing/2014/main" id="{D3D7C048-C063-43BE-8172-C6F384745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104774</xdr:colOff>
      <xdr:row>24</xdr:row>
      <xdr:rowOff>0</xdr:rowOff>
    </xdr:from>
    <xdr:to>
      <xdr:col>14</xdr:col>
      <xdr:colOff>607949</xdr:colOff>
      <xdr:row>38</xdr:row>
      <xdr:rowOff>87450</xdr:rowOff>
    </xdr:to>
    <xdr:graphicFrame macro="">
      <xdr:nvGraphicFramePr>
        <xdr:cNvPr id="17" name="Grafikon 16">
          <a:extLst>
            <a:ext uri="{FF2B5EF4-FFF2-40B4-BE49-F238E27FC236}">
              <a16:creationId xmlns:a16="http://schemas.microsoft.com/office/drawing/2014/main" id="{DAFAA301-9331-45D7-A834-16ED591B6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6" name="Chart 1">
          <a:extLst>
            <a:ext uri="{FF2B5EF4-FFF2-40B4-BE49-F238E27FC236}">
              <a16:creationId xmlns:a16="http://schemas.microsoft.com/office/drawing/2014/main" id="{BDF48134-D9CA-45C2-97DE-89D567D75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24</xdr:row>
      <xdr:rowOff>0</xdr:rowOff>
    </xdr:from>
    <xdr:to>
      <xdr:col>7</xdr:col>
      <xdr:colOff>607950</xdr:colOff>
      <xdr:row>38</xdr:row>
      <xdr:rowOff>87450</xdr:rowOff>
    </xdr:to>
    <xdr:graphicFrame macro="">
      <xdr:nvGraphicFramePr>
        <xdr:cNvPr id="8" name="Grafikon 7">
          <a:extLst>
            <a:ext uri="{FF2B5EF4-FFF2-40B4-BE49-F238E27FC236}">
              <a16:creationId xmlns:a16="http://schemas.microsoft.com/office/drawing/2014/main" id="{9949D880-B101-4F90-9333-05B677BEA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16BA1858-644E-46C3-88C7-3A8119AE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F8D6677B-A957-459F-AC25-18923AC5A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6</xdr:row>
      <xdr:rowOff>9525</xdr:rowOff>
    </xdr:from>
    <xdr:to>
      <xdr:col>16</xdr:col>
      <xdr:colOff>28575</xdr:colOff>
      <xdr:row>18</xdr:row>
      <xdr:rowOff>142875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20</xdr:row>
      <xdr:rowOff>161926</xdr:rowOff>
    </xdr:from>
    <xdr:to>
      <xdr:col>15</xdr:col>
      <xdr:colOff>619125</xdr:colOff>
      <xdr:row>33</xdr:row>
      <xdr:rowOff>38100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22</xdr:row>
      <xdr:rowOff>161925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99ED82FE-E520-4ADC-AD22-3BA0D1DB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BDEE08EF-4B86-4F81-892E-CA9778E0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50925</xdr:colOff>
      <xdr:row>17</xdr:row>
      <xdr:rowOff>37050</xdr:rowOff>
    </xdr:to>
    <xdr:pic>
      <xdr:nvPicPr>
        <xdr:cNvPr id="2" name="Slika 1">
          <a:extLst>
            <a:ext uri="{FF2B5EF4-FFF2-40B4-BE49-F238E27FC236}">
              <a16:creationId xmlns:a16="http://schemas.microsoft.com/office/drawing/2014/main" id="{36867189-1670-4073-9E87-D9377188A83E}"/>
            </a:ext>
          </a:extLst>
        </xdr:cNvPr>
        <xdr:cNvPicPr>
          <a:picLocks/>
        </xdr:cNvPicPr>
      </xdr:nvPicPr>
      <xdr:blipFill>
        <a:blip xmlns:r="http://schemas.openxmlformats.org/officeDocument/2006/relationships" r:embed="rId1"/>
        <a:stretch>
          <a:fillRect/>
        </a:stretch>
      </xdr:blipFill>
      <xdr:spPr>
        <a:xfrm>
          <a:off x="228600" y="447675"/>
          <a:ext cx="3470400" cy="2304000"/>
        </a:xfrm>
        <a:prstGeom prst="rect">
          <a:avLst/>
        </a:prstGeom>
      </xdr:spPr>
    </xdr:pic>
    <xdr:clientData/>
  </xdr:twoCellAnchor>
  <xdr:twoCellAnchor editAs="oneCell">
    <xdr:from>
      <xdr:col>8</xdr:col>
      <xdr:colOff>0</xdr:colOff>
      <xdr:row>3</xdr:row>
      <xdr:rowOff>0</xdr:rowOff>
    </xdr:from>
    <xdr:to>
      <xdr:col>14</xdr:col>
      <xdr:colOff>50925</xdr:colOff>
      <xdr:row>17</xdr:row>
      <xdr:rowOff>37050</xdr:rowOff>
    </xdr:to>
    <xdr:pic>
      <xdr:nvPicPr>
        <xdr:cNvPr id="3" name="Slika 2">
          <a:extLst>
            <a:ext uri="{FF2B5EF4-FFF2-40B4-BE49-F238E27FC236}">
              <a16:creationId xmlns:a16="http://schemas.microsoft.com/office/drawing/2014/main" id="{61F1A75D-20CE-48A9-8E9D-19E48F34F4F8}"/>
            </a:ext>
          </a:extLst>
        </xdr:cNvPr>
        <xdr:cNvPicPr>
          <a:picLocks/>
        </xdr:cNvPicPr>
      </xdr:nvPicPr>
      <xdr:blipFill>
        <a:blip xmlns:r="http://schemas.openxmlformats.org/officeDocument/2006/relationships" r:embed="rId2"/>
        <a:stretch>
          <a:fillRect/>
        </a:stretch>
      </xdr:blipFill>
      <xdr:spPr>
        <a:xfrm>
          <a:off x="3752850" y="447675"/>
          <a:ext cx="3470400" cy="230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1439</xdr:colOff>
      <xdr:row>6</xdr:row>
      <xdr:rowOff>129886</xdr:rowOff>
    </xdr:from>
    <xdr:to>
      <xdr:col>17</xdr:col>
      <xdr:colOff>670139</xdr:colOff>
      <xdr:row>23</xdr:row>
      <xdr:rowOff>141811</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13346</xdr:colOff>
      <xdr:row>29</xdr:row>
      <xdr:rowOff>46544</xdr:rowOff>
    </xdr:from>
    <xdr:to>
      <xdr:col>17</xdr:col>
      <xdr:colOff>649629</xdr:colOff>
      <xdr:row>42</xdr:row>
      <xdr:rowOff>86444</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3752850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38098</xdr:colOff>
      <xdr:row>6</xdr:row>
      <xdr:rowOff>55561</xdr:rowOff>
    </xdr:from>
    <xdr:to>
      <xdr:col>8</xdr:col>
      <xdr:colOff>88900</xdr:colOff>
      <xdr:row>20</xdr:row>
      <xdr:rowOff>15874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7</xdr:col>
      <xdr:colOff>611550</xdr:colOff>
      <xdr:row>39</xdr:row>
      <xdr:rowOff>11925</xdr:rowOff>
    </xdr:to>
    <xdr:graphicFrame macro="">
      <xdr:nvGraphicFramePr>
        <xdr:cNvPr id="10" name="Grafikon 1">
          <a:extLst>
            <a:ext uri="{FF2B5EF4-FFF2-40B4-BE49-F238E27FC236}">
              <a16:creationId xmlns:a16="http://schemas.microsoft.com/office/drawing/2014/main" id="{D7AAA229-4E00-4022-9838-531A67C4B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521550</xdr:colOff>
      <xdr:row>17</xdr:row>
      <xdr:rowOff>138690</xdr:rowOff>
    </xdr:to>
    <xdr:graphicFrame macro="">
      <xdr:nvGraphicFramePr>
        <xdr:cNvPr id="11" name="Chart 17">
          <a:extLst>
            <a:ext uri="{FF2B5EF4-FFF2-40B4-BE49-F238E27FC236}">
              <a16:creationId xmlns:a16="http://schemas.microsoft.com/office/drawing/2014/main" id="{E47CD3E8-E527-4D08-B370-F8F5D3F34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7</xdr:col>
      <xdr:colOff>521550</xdr:colOff>
      <xdr:row>18</xdr:row>
      <xdr:rowOff>19099</xdr:rowOff>
    </xdr:to>
    <xdr:graphicFrame macro="">
      <xdr:nvGraphicFramePr>
        <xdr:cNvPr id="12" name="Chart 17">
          <a:extLst>
            <a:ext uri="{FF2B5EF4-FFF2-40B4-BE49-F238E27FC236}">
              <a16:creationId xmlns:a16="http://schemas.microsoft.com/office/drawing/2014/main" id="{F3162024-53A9-4E7D-9A9F-733CAA8C7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69849</xdr:colOff>
      <xdr:row>25</xdr:row>
      <xdr:rowOff>165099</xdr:rowOff>
    </xdr:from>
    <xdr:to>
      <xdr:col>8</xdr:col>
      <xdr:colOff>63500</xdr:colOff>
      <xdr:row>41</xdr:row>
      <xdr:rowOff>33499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5.bin"/><Relationship Id="rId1" Type="http://schemas.openxmlformats.org/officeDocument/2006/relationships/hyperlink" Target="https://mfin.gov.hr/pristup-informacijama/statistika-i-izvjesca/statistika-aukcija-trezorskih-zapisa/696"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hyperlink" Target="..\..\..\..\..\..\Banka\Statistika%20i%20istra&#382;ivanje\DVPRH%20Prinosi"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zoomScale="80" zoomScaleNormal="80" workbookViewId="0">
      <selection activeCell="L17" sqref="L17"/>
    </sheetView>
  </sheetViews>
  <sheetFormatPr defaultColWidth="9.42578125" defaultRowHeight="15"/>
  <cols>
    <col min="1" max="16384" width="9.42578125" style="79"/>
  </cols>
  <sheetData>
    <row r="1" spans="1:7" ht="25.35" customHeight="1">
      <c r="A1" s="850" t="s">
        <v>484</v>
      </c>
      <c r="B1" s="850"/>
      <c r="C1" s="850"/>
      <c r="D1" s="850"/>
      <c r="E1" s="850"/>
      <c r="F1" s="850"/>
      <c r="G1" s="850"/>
    </row>
    <row r="2" spans="1:7" ht="25.35" customHeight="1">
      <c r="A2" s="850"/>
      <c r="B2" s="850"/>
      <c r="C2" s="850"/>
      <c r="D2" s="850"/>
      <c r="E2" s="850"/>
      <c r="F2" s="850"/>
      <c r="G2" s="850"/>
    </row>
    <row r="3" spans="1:7" ht="25.35" customHeight="1">
      <c r="A3" s="850"/>
      <c r="B3" s="850"/>
      <c r="C3" s="850"/>
      <c r="D3" s="850"/>
      <c r="E3" s="850"/>
      <c r="F3" s="850"/>
      <c r="G3" s="850"/>
    </row>
    <row r="4" spans="1:7" ht="25.35" customHeight="1">
      <c r="A4" s="850"/>
      <c r="B4" s="850"/>
      <c r="C4" s="850"/>
      <c r="D4" s="850"/>
      <c r="E4" s="850"/>
      <c r="F4" s="850"/>
      <c r="G4" s="850"/>
    </row>
    <row r="5" spans="1:7" ht="25.35" customHeight="1">
      <c r="A5" s="850"/>
      <c r="B5" s="850"/>
      <c r="C5" s="850"/>
      <c r="D5" s="850"/>
      <c r="E5" s="850"/>
      <c r="F5" s="850"/>
      <c r="G5" s="850"/>
    </row>
    <row r="7" spans="1:7">
      <c r="A7" s="80" t="s">
        <v>477</v>
      </c>
    </row>
    <row r="9" spans="1:7">
      <c r="A9" s="713" t="s">
        <v>478</v>
      </c>
    </row>
    <row r="10" spans="1:7">
      <c r="A10" s="81"/>
    </row>
    <row r="11" spans="1:7">
      <c r="A11" s="713" t="s">
        <v>481</v>
      </c>
    </row>
    <row r="12" spans="1:7">
      <c r="A12" s="81"/>
    </row>
    <row r="13" spans="1:7">
      <c r="A13" s="713" t="s">
        <v>482</v>
      </c>
    </row>
    <row r="14" spans="1:7">
      <c r="A14" s="81"/>
    </row>
    <row r="15" spans="1:7">
      <c r="A15" s="713" t="s">
        <v>479</v>
      </c>
    </row>
    <row r="16" spans="1:7">
      <c r="A16" s="81"/>
    </row>
    <row r="17" spans="1:1">
      <c r="A17" s="713" t="s">
        <v>483</v>
      </c>
    </row>
    <row r="18" spans="1:1">
      <c r="A18" s="81"/>
    </row>
    <row r="19" spans="1:1">
      <c r="A19" s="713" t="s">
        <v>495</v>
      </c>
    </row>
    <row r="20" spans="1:1">
      <c r="A20" s="713" t="s">
        <v>496</v>
      </c>
    </row>
    <row r="21" spans="1:1">
      <c r="A21" s="81"/>
    </row>
    <row r="22" spans="1:1">
      <c r="A22" s="713" t="s">
        <v>480</v>
      </c>
    </row>
  </sheetData>
  <sheetProtection algorithmName="SHA-512" hashValue="dvCfwjpUoWlHUrOtThpYH3PUix/85YVQ5bqLyngXSlPaa/a/JH3ITby9pvZgkJq9PuNd8yAuT15N4miSQfRMvA==" saltValue="5WkzaH+Fer0vk1oECaLP1Q=="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L36"/>
  <sheetViews>
    <sheetView showGridLines="0" zoomScale="90" zoomScaleNormal="90" workbookViewId="0">
      <pane xSplit="1" topLeftCell="C1" activePane="topRight" state="frozen"/>
      <selection pane="topRight" activeCell="I47" sqref="I47"/>
    </sheetView>
  </sheetViews>
  <sheetFormatPr defaultColWidth="9.42578125" defaultRowHeight="11.25"/>
  <cols>
    <col min="1" max="1" width="36.42578125" style="103" customWidth="1"/>
    <col min="2" max="2" width="31.42578125" style="103" customWidth="1"/>
    <col min="3" max="16384" width="9.42578125" style="103"/>
  </cols>
  <sheetData>
    <row r="1" spans="1:38">
      <c r="C1" s="497"/>
      <c r="D1" s="498" t="s">
        <v>27</v>
      </c>
      <c r="E1" s="498"/>
      <c r="F1" s="497"/>
      <c r="G1" s="497"/>
      <c r="H1" s="498" t="s">
        <v>28</v>
      </c>
      <c r="I1" s="498"/>
      <c r="J1" s="497"/>
      <c r="K1" s="497"/>
      <c r="L1" s="498" t="s">
        <v>23</v>
      </c>
      <c r="M1" s="499"/>
      <c r="N1" s="497"/>
      <c r="O1" s="497"/>
      <c r="P1" s="498" t="s">
        <v>26</v>
      </c>
      <c r="Q1" s="497"/>
      <c r="R1" s="497"/>
      <c r="S1" s="497"/>
      <c r="T1" s="498" t="s">
        <v>25</v>
      </c>
      <c r="U1" s="497"/>
      <c r="V1" s="497"/>
      <c r="W1" s="497"/>
      <c r="X1" s="498" t="s">
        <v>24</v>
      </c>
      <c r="Y1" s="497"/>
      <c r="Z1" s="497"/>
    </row>
    <row r="2" spans="1:38">
      <c r="C2" s="499" t="s">
        <v>16</v>
      </c>
      <c r="D2" s="499" t="s">
        <v>17</v>
      </c>
      <c r="E2" s="499" t="s">
        <v>18</v>
      </c>
      <c r="F2" s="499" t="s">
        <v>19</v>
      </c>
      <c r="G2" s="499" t="s">
        <v>16</v>
      </c>
      <c r="H2" s="499" t="s">
        <v>17</v>
      </c>
      <c r="I2" s="499" t="s">
        <v>18</v>
      </c>
      <c r="J2" s="499" t="s">
        <v>19</v>
      </c>
      <c r="K2" s="499"/>
      <c r="L2" s="864">
        <v>2019</v>
      </c>
      <c r="M2" s="864"/>
      <c r="N2" s="499"/>
      <c r="O2" s="499"/>
      <c r="P2" s="865">
        <v>2020</v>
      </c>
      <c r="Q2" s="865"/>
      <c r="R2" s="744"/>
      <c r="S2" s="744"/>
      <c r="T2" s="865">
        <v>2021</v>
      </c>
      <c r="U2" s="865"/>
      <c r="V2" s="744"/>
      <c r="W2" s="744"/>
      <c r="X2" s="865">
        <v>2022</v>
      </c>
      <c r="Y2" s="865"/>
      <c r="Z2" s="744"/>
      <c r="AA2" s="744"/>
      <c r="AB2" s="865">
        <v>2023</v>
      </c>
      <c r="AC2" s="865"/>
      <c r="AD2" s="744"/>
      <c r="AE2" s="745"/>
      <c r="AF2" s="865">
        <v>2024</v>
      </c>
      <c r="AG2" s="865"/>
      <c r="AH2" s="745"/>
      <c r="AI2" s="753"/>
      <c r="AJ2" s="865">
        <v>2025</v>
      </c>
      <c r="AK2" s="865"/>
    </row>
    <row r="3" spans="1:38">
      <c r="C3" s="500"/>
      <c r="D3" s="866" t="s">
        <v>29</v>
      </c>
      <c r="E3" s="866"/>
      <c r="F3" s="500"/>
      <c r="G3" s="500"/>
      <c r="H3" s="866" t="s">
        <v>34</v>
      </c>
      <c r="I3" s="866"/>
      <c r="J3" s="500"/>
      <c r="K3" s="500"/>
      <c r="L3" s="866" t="s">
        <v>30</v>
      </c>
      <c r="M3" s="866"/>
      <c r="N3" s="500"/>
      <c r="O3" s="500"/>
      <c r="P3" s="866" t="s">
        <v>31</v>
      </c>
      <c r="Q3" s="866"/>
      <c r="R3" s="500"/>
      <c r="S3" s="500"/>
      <c r="T3" s="866" t="s">
        <v>32</v>
      </c>
      <c r="U3" s="866"/>
      <c r="V3" s="500"/>
      <c r="W3" s="500"/>
      <c r="X3" s="866" t="s">
        <v>33</v>
      </c>
      <c r="Y3" s="866"/>
      <c r="Z3" s="500"/>
      <c r="AA3" s="622"/>
      <c r="AB3" s="866" t="s">
        <v>49</v>
      </c>
      <c r="AC3" s="866"/>
      <c r="AD3" s="622"/>
      <c r="AF3" s="866" t="s">
        <v>506</v>
      </c>
      <c r="AG3" s="866"/>
      <c r="AI3" s="752"/>
      <c r="AJ3" s="867" t="s">
        <v>525</v>
      </c>
      <c r="AK3" s="867"/>
    </row>
    <row r="4" spans="1:38">
      <c r="A4" s="160" t="s">
        <v>12</v>
      </c>
      <c r="B4" s="161"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100" t="s">
        <v>18</v>
      </c>
      <c r="AL4" s="100" t="s">
        <v>19</v>
      </c>
    </row>
    <row r="5" spans="1:38" s="101" customFormat="1">
      <c r="A5" s="101" t="s">
        <v>50</v>
      </c>
      <c r="B5" s="101" t="s">
        <v>51</v>
      </c>
      <c r="C5" s="102">
        <v>2.9</v>
      </c>
      <c r="D5" s="102">
        <v>2</v>
      </c>
      <c r="E5" s="102">
        <v>2.8</v>
      </c>
      <c r="F5" s="102">
        <v>2.8</v>
      </c>
      <c r="G5" s="102">
        <v>2.1</v>
      </c>
      <c r="H5" s="102">
        <v>2.2000000000000002</v>
      </c>
      <c r="I5" s="102">
        <v>1.4</v>
      </c>
      <c r="J5" s="102">
        <v>1.5</v>
      </c>
      <c r="K5" s="102">
        <v>1.74</v>
      </c>
      <c r="L5" s="102">
        <v>1.47</v>
      </c>
      <c r="M5" s="102">
        <v>2.1800000000000002</v>
      </c>
      <c r="N5" s="102">
        <v>1.0900000000000001</v>
      </c>
      <c r="O5" s="102">
        <v>-2.7</v>
      </c>
      <c r="P5" s="102">
        <v>-14.01</v>
      </c>
      <c r="Q5" s="102">
        <v>-4.0199999999999996</v>
      </c>
      <c r="R5" s="102">
        <v>-3.31</v>
      </c>
      <c r="S5" s="102">
        <v>0.23</v>
      </c>
      <c r="T5" s="102">
        <v>15.51</v>
      </c>
      <c r="U5" s="102">
        <v>5.1100000000000003</v>
      </c>
      <c r="V5" s="102">
        <v>5.6</v>
      </c>
      <c r="W5" s="102">
        <v>5.71</v>
      </c>
      <c r="X5" s="102">
        <v>4.33</v>
      </c>
      <c r="Y5" s="102">
        <v>2.88</v>
      </c>
      <c r="Z5" s="102">
        <v>1.75</v>
      </c>
      <c r="AA5" s="750">
        <v>1.62</v>
      </c>
      <c r="AB5" s="750">
        <v>0.25</v>
      </c>
      <c r="AC5" s="750">
        <v>-0.18</v>
      </c>
      <c r="AD5" s="750">
        <v>0.1</v>
      </c>
      <c r="AE5" s="750">
        <v>0.31</v>
      </c>
      <c r="AF5" s="750">
        <v>0.73</v>
      </c>
      <c r="AG5" s="750">
        <v>1.27</v>
      </c>
      <c r="AH5" s="750">
        <v>1.3</v>
      </c>
      <c r="AI5" s="750">
        <v>1.43</v>
      </c>
      <c r="AJ5" s="750">
        <v>1.37</v>
      </c>
      <c r="AK5" s="750">
        <v>1.4</v>
      </c>
      <c r="AL5" s="750">
        <v>1.36</v>
      </c>
    </row>
    <row r="6" spans="1:38">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7"/>
      <c r="AB6" s="157"/>
      <c r="AC6" s="157"/>
      <c r="AD6" s="157"/>
      <c r="AE6" s="157"/>
      <c r="AF6" s="157"/>
      <c r="AG6" s="157"/>
      <c r="AH6" s="157"/>
      <c r="AI6" s="157"/>
      <c r="AJ6" s="157"/>
      <c r="AK6" s="157"/>
      <c r="AL6" s="157"/>
    </row>
    <row r="7" spans="1:38" s="101" customFormat="1">
      <c r="A7" s="101" t="s">
        <v>10</v>
      </c>
      <c r="B7" s="101" t="s">
        <v>13</v>
      </c>
      <c r="C7" s="102">
        <v>1.24</v>
      </c>
      <c r="D7" s="102">
        <v>1.1200000000000001</v>
      </c>
      <c r="E7" s="102">
        <v>1.34</v>
      </c>
      <c r="F7" s="102">
        <v>1.1200000000000001</v>
      </c>
      <c r="G7" s="102">
        <v>1.31</v>
      </c>
      <c r="H7" s="102">
        <v>1.0900000000000001</v>
      </c>
      <c r="I7" s="102">
        <v>0.8</v>
      </c>
      <c r="J7" s="102">
        <v>0.9</v>
      </c>
      <c r="K7" s="102">
        <v>0.94</v>
      </c>
      <c r="L7" s="102">
        <v>1.0900000000000001</v>
      </c>
      <c r="M7" s="102">
        <v>1.46</v>
      </c>
      <c r="N7" s="102">
        <v>0.94</v>
      </c>
      <c r="O7" s="102">
        <v>-2.02</v>
      </c>
      <c r="P7" s="102">
        <v>-8.91</v>
      </c>
      <c r="Q7" s="102">
        <v>-1.68</v>
      </c>
      <c r="R7" s="102">
        <v>-3.09</v>
      </c>
      <c r="S7" s="102">
        <v>-1.46</v>
      </c>
      <c r="T7" s="102">
        <v>8.74</v>
      </c>
      <c r="U7" s="102">
        <v>2.4700000000000002</v>
      </c>
      <c r="V7" s="102">
        <v>4.1500000000000004</v>
      </c>
      <c r="W7" s="102">
        <v>5.43</v>
      </c>
      <c r="X7" s="102">
        <v>3.78</v>
      </c>
      <c r="Y7" s="102">
        <v>1.76</v>
      </c>
      <c r="Z7" s="102">
        <v>1.23</v>
      </c>
      <c r="AA7" s="750">
        <v>1.01</v>
      </c>
      <c r="AB7" s="750">
        <v>0.43</v>
      </c>
      <c r="AC7" s="750">
        <v>0.15</v>
      </c>
      <c r="AD7" s="750">
        <v>0.75</v>
      </c>
      <c r="AE7" s="750">
        <v>0.91</v>
      </c>
      <c r="AF7" s="750">
        <v>0.92</v>
      </c>
      <c r="AG7" s="750">
        <v>1.46</v>
      </c>
      <c r="AH7" s="750">
        <v>1.51</v>
      </c>
      <c r="AI7" s="750">
        <v>1.0900000000000001</v>
      </c>
      <c r="AJ7" s="750">
        <v>1.1599999999999999</v>
      </c>
      <c r="AK7" s="750">
        <v>1.01</v>
      </c>
      <c r="AL7" s="750">
        <v>1.1299999999999999</v>
      </c>
    </row>
    <row r="8" spans="1:38">
      <c r="A8" s="103" t="s">
        <v>9</v>
      </c>
      <c r="B8" s="103" t="s">
        <v>20</v>
      </c>
      <c r="C8" s="104">
        <v>0.23</v>
      </c>
      <c r="D8" s="104">
        <v>0.19</v>
      </c>
      <c r="E8" s="104">
        <v>0.23</v>
      </c>
      <c r="F8" s="104">
        <v>0.24</v>
      </c>
      <c r="G8" s="104">
        <v>0.22</v>
      </c>
      <c r="H8" s="104">
        <v>0.24</v>
      </c>
      <c r="I8" s="104">
        <v>0.18</v>
      </c>
      <c r="J8" s="104">
        <v>0.2</v>
      </c>
      <c r="K8" s="104">
        <v>0.38</v>
      </c>
      <c r="L8" s="104">
        <v>0.37</v>
      </c>
      <c r="M8" s="104">
        <v>0.43</v>
      </c>
      <c r="N8" s="104">
        <v>0.36</v>
      </c>
      <c r="O8" s="104">
        <v>0.24</v>
      </c>
      <c r="P8" s="104">
        <v>-0.47</v>
      </c>
      <c r="Q8" s="104">
        <v>0.6</v>
      </c>
      <c r="R8" s="104">
        <v>0.64</v>
      </c>
      <c r="S8" s="104">
        <v>0.74</v>
      </c>
      <c r="T8" s="104">
        <v>1.97</v>
      </c>
      <c r="U8" s="104">
        <v>0.6</v>
      </c>
      <c r="V8" s="104">
        <v>0.66</v>
      </c>
      <c r="W8" s="104">
        <v>0.63</v>
      </c>
      <c r="X8" s="104">
        <v>0.28000000000000003</v>
      </c>
      <c r="Y8" s="104">
        <v>0.09</v>
      </c>
      <c r="Z8" s="104">
        <v>0.17</v>
      </c>
      <c r="AA8" s="157">
        <v>0.13</v>
      </c>
      <c r="AB8" s="157">
        <v>0.25</v>
      </c>
      <c r="AC8" s="157">
        <v>0.41</v>
      </c>
      <c r="AD8" s="157">
        <v>0.48</v>
      </c>
      <c r="AE8" s="157">
        <v>0.37</v>
      </c>
      <c r="AF8" s="157">
        <v>0.52</v>
      </c>
      <c r="AG8" s="157">
        <v>0.57999999999999996</v>
      </c>
      <c r="AH8" s="157">
        <v>0.48</v>
      </c>
      <c r="AI8" s="157">
        <v>0.39</v>
      </c>
      <c r="AJ8" s="157">
        <v>0.28000000000000003</v>
      </c>
      <c r="AK8" s="157">
        <v>0.32</v>
      </c>
      <c r="AL8" s="157">
        <v>0.34</v>
      </c>
    </row>
    <row r="9" spans="1:38">
      <c r="A9" s="103" t="s">
        <v>8</v>
      </c>
      <c r="B9" s="103" t="s">
        <v>21</v>
      </c>
      <c r="C9" s="104">
        <v>1.01</v>
      </c>
      <c r="D9" s="104">
        <v>0.92</v>
      </c>
      <c r="E9" s="104">
        <v>1.1000000000000001</v>
      </c>
      <c r="F9" s="104">
        <v>0.88</v>
      </c>
      <c r="G9" s="104">
        <v>1.08</v>
      </c>
      <c r="H9" s="104">
        <v>0.85</v>
      </c>
      <c r="I9" s="104">
        <v>0.62</v>
      </c>
      <c r="J9" s="104">
        <v>0.7</v>
      </c>
      <c r="K9" s="104">
        <v>0.56000000000000005</v>
      </c>
      <c r="L9" s="104">
        <v>0.72</v>
      </c>
      <c r="M9" s="104">
        <v>1.03</v>
      </c>
      <c r="N9" s="104">
        <v>0.57999999999999996</v>
      </c>
      <c r="O9" s="104">
        <v>-2.2599999999999998</v>
      </c>
      <c r="P9" s="104">
        <v>-8.4499999999999993</v>
      </c>
      <c r="Q9" s="104">
        <v>-2.2799999999999998</v>
      </c>
      <c r="R9" s="104">
        <v>-3.73</v>
      </c>
      <c r="S9" s="104">
        <v>-2.2000000000000002</v>
      </c>
      <c r="T9" s="104">
        <v>6.77</v>
      </c>
      <c r="U9" s="104">
        <v>1.87</v>
      </c>
      <c r="V9" s="104">
        <v>3.49</v>
      </c>
      <c r="W9" s="104">
        <v>4.8</v>
      </c>
      <c r="X9" s="104">
        <v>3.5</v>
      </c>
      <c r="Y9" s="104">
        <v>1.68</v>
      </c>
      <c r="Z9" s="104">
        <v>1.06</v>
      </c>
      <c r="AA9" s="157">
        <v>0.88</v>
      </c>
      <c r="AB9" s="157">
        <v>0.19</v>
      </c>
      <c r="AC9" s="157">
        <v>-0.26</v>
      </c>
      <c r="AD9" s="157">
        <v>0.26</v>
      </c>
      <c r="AE9" s="157">
        <v>0.54</v>
      </c>
      <c r="AF9" s="157">
        <v>0.4</v>
      </c>
      <c r="AG9" s="157">
        <v>0.89</v>
      </c>
      <c r="AH9" s="157">
        <v>1.03</v>
      </c>
      <c r="AI9" s="157">
        <v>0.71</v>
      </c>
      <c r="AJ9" s="157">
        <v>0.88</v>
      </c>
      <c r="AK9" s="157">
        <v>0.69</v>
      </c>
      <c r="AL9" s="157">
        <v>0.78</v>
      </c>
    </row>
    <row r="10" spans="1:38" s="101" customFormat="1">
      <c r="A10" s="101" t="s">
        <v>7</v>
      </c>
      <c r="B10" s="101" t="s">
        <v>14</v>
      </c>
      <c r="C10" s="102">
        <v>0.7</v>
      </c>
      <c r="D10" s="102">
        <v>1.55</v>
      </c>
      <c r="E10" s="102">
        <v>0.49</v>
      </c>
      <c r="F10" s="102">
        <v>0.4</v>
      </c>
      <c r="G10" s="102">
        <v>0.67</v>
      </c>
      <c r="H10" s="102">
        <v>-0.32</v>
      </c>
      <c r="I10" s="102">
        <v>0.65</v>
      </c>
      <c r="J10" s="102">
        <v>1.55</v>
      </c>
      <c r="K10" s="102">
        <v>0.93</v>
      </c>
      <c r="L10" s="102">
        <v>2.08</v>
      </c>
      <c r="M10" s="102">
        <v>0.9</v>
      </c>
      <c r="N10" s="102">
        <v>1.93</v>
      </c>
      <c r="O10" s="102">
        <v>1.53</v>
      </c>
      <c r="P10" s="102">
        <v>-4.3099999999999996</v>
      </c>
      <c r="Q10" s="102">
        <v>-0.57999999999999996</v>
      </c>
      <c r="R10" s="102">
        <v>-1.55</v>
      </c>
      <c r="S10" s="102">
        <v>-1.32</v>
      </c>
      <c r="T10" s="102">
        <v>3.9</v>
      </c>
      <c r="U10" s="102">
        <v>0.69</v>
      </c>
      <c r="V10" s="102">
        <v>0.32</v>
      </c>
      <c r="W10" s="102">
        <v>0.79</v>
      </c>
      <c r="X10" s="102">
        <v>0.39</v>
      </c>
      <c r="Y10" s="102">
        <v>0.67</v>
      </c>
      <c r="Z10" s="102">
        <v>-0.05</v>
      </c>
      <c r="AA10" s="750">
        <v>0.74</v>
      </c>
      <c r="AB10" s="750">
        <v>0.55000000000000004</v>
      </c>
      <c r="AC10" s="750">
        <v>0.31</v>
      </c>
      <c r="AD10" s="750">
        <v>0.53</v>
      </c>
      <c r="AE10" s="750">
        <v>-0.51</v>
      </c>
      <c r="AF10" s="750">
        <v>-0.78</v>
      </c>
      <c r="AG10" s="750">
        <v>-0.37</v>
      </c>
      <c r="AH10" s="750">
        <v>-0.54</v>
      </c>
      <c r="AI10" s="750">
        <v>0.46</v>
      </c>
      <c r="AJ10" s="750">
        <v>0.66</v>
      </c>
      <c r="AK10" s="750">
        <v>0.63</v>
      </c>
      <c r="AL10" s="750">
        <v>0.71</v>
      </c>
    </row>
    <row r="11" spans="1:38"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50"/>
      <c r="AB11" s="750"/>
      <c r="AC11" s="750"/>
      <c r="AD11" s="750"/>
      <c r="AE11" s="750"/>
      <c r="AF11" s="750"/>
      <c r="AG11" s="750"/>
      <c r="AH11" s="750"/>
      <c r="AI11" s="750"/>
      <c r="AJ11" s="750"/>
      <c r="AK11" s="750"/>
      <c r="AL11" s="750"/>
    </row>
    <row r="12" spans="1:38">
      <c r="A12" s="103" t="s">
        <v>5</v>
      </c>
      <c r="B12" s="103" t="s">
        <v>1</v>
      </c>
      <c r="C12" s="104">
        <v>2.94</v>
      </c>
      <c r="D12" s="104">
        <v>1.69</v>
      </c>
      <c r="E12" s="104">
        <v>2.5</v>
      </c>
      <c r="F12" s="104">
        <v>3.11</v>
      </c>
      <c r="G12" s="104">
        <v>1.93</v>
      </c>
      <c r="H12" s="104">
        <v>2.23</v>
      </c>
      <c r="I12" s="104">
        <v>1.43</v>
      </c>
      <c r="J12" s="104">
        <v>1.1399999999999999</v>
      </c>
      <c r="K12" s="104">
        <v>1.6</v>
      </c>
      <c r="L12" s="104">
        <v>1.26</v>
      </c>
      <c r="M12" s="104">
        <v>1.95</v>
      </c>
      <c r="N12" s="104">
        <v>1.3</v>
      </c>
      <c r="O12" s="104">
        <v>-0.77</v>
      </c>
      <c r="P12" s="104">
        <v>-10.02</v>
      </c>
      <c r="Q12" s="104">
        <v>-4.3099999999999996</v>
      </c>
      <c r="R12" s="104">
        <v>-1.3</v>
      </c>
      <c r="S12" s="104">
        <v>0.05</v>
      </c>
      <c r="T12" s="104">
        <v>11.69</v>
      </c>
      <c r="U12" s="104">
        <v>5.07</v>
      </c>
      <c r="V12" s="104">
        <v>4.1900000000000004</v>
      </c>
      <c r="W12" s="104">
        <v>4.46</v>
      </c>
      <c r="X12" s="104">
        <v>3.95</v>
      </c>
      <c r="Y12" s="104">
        <v>3.8</v>
      </c>
      <c r="Z12" s="104">
        <v>1.97</v>
      </c>
      <c r="AA12" s="157">
        <v>1.23</v>
      </c>
      <c r="AB12" s="157">
        <v>-0.45</v>
      </c>
      <c r="AC12" s="157">
        <v>-1.83</v>
      </c>
      <c r="AD12" s="157">
        <v>-1.48</v>
      </c>
      <c r="AE12" s="157">
        <v>-0.93</v>
      </c>
      <c r="AF12" s="157">
        <v>0.96</v>
      </c>
      <c r="AG12" s="157">
        <v>0.76</v>
      </c>
      <c r="AH12" s="157">
        <v>0.25</v>
      </c>
      <c r="AI12" s="157">
        <v>1.21</v>
      </c>
      <c r="AJ12" s="157">
        <v>0.09</v>
      </c>
      <c r="AK12" s="157">
        <v>1.42</v>
      </c>
      <c r="AL12" s="157">
        <v>1.31</v>
      </c>
    </row>
    <row r="13" spans="1:38">
      <c r="A13" s="103" t="s">
        <v>4</v>
      </c>
      <c r="B13" s="103" t="s">
        <v>0</v>
      </c>
      <c r="C13" s="104">
        <v>-2.27</v>
      </c>
      <c r="D13" s="104">
        <v>-2.7</v>
      </c>
      <c r="E13" s="104">
        <v>-1.81</v>
      </c>
      <c r="F13" s="104">
        <v>-1.84</v>
      </c>
      <c r="G13" s="104">
        <v>-1.66</v>
      </c>
      <c r="H13" s="104">
        <v>-0.69</v>
      </c>
      <c r="I13" s="104">
        <v>-1.87</v>
      </c>
      <c r="J13" s="104">
        <v>-2.4</v>
      </c>
      <c r="K13" s="104">
        <v>-1.64</v>
      </c>
      <c r="L13" s="104">
        <v>-2.7</v>
      </c>
      <c r="M13" s="104">
        <v>-1.74</v>
      </c>
      <c r="N13" s="104">
        <v>-2.44</v>
      </c>
      <c r="O13" s="104">
        <v>-1.52</v>
      </c>
      <c r="P13" s="104">
        <v>9.11</v>
      </c>
      <c r="Q13" s="104">
        <v>3.68</v>
      </c>
      <c r="R13" s="104">
        <v>2.9</v>
      </c>
      <c r="S13" s="104">
        <v>2.4500000000000002</v>
      </c>
      <c r="T13" s="104">
        <v>-9.16</v>
      </c>
      <c r="U13" s="104">
        <v>-4.22</v>
      </c>
      <c r="V13" s="104">
        <v>-4.29</v>
      </c>
      <c r="W13" s="104">
        <v>-4.8</v>
      </c>
      <c r="X13" s="104">
        <v>-4.21</v>
      </c>
      <c r="Y13" s="104">
        <v>-4.29</v>
      </c>
      <c r="Z13" s="104">
        <v>-1.55</v>
      </c>
      <c r="AA13" s="157">
        <v>-0.82</v>
      </c>
      <c r="AB13" s="157">
        <v>0.55000000000000004</v>
      </c>
      <c r="AC13" s="157">
        <v>2.4500000000000002</v>
      </c>
      <c r="AD13" s="157">
        <v>1.87</v>
      </c>
      <c r="AE13" s="157">
        <v>1.6</v>
      </c>
      <c r="AF13" s="157">
        <v>0.19</v>
      </c>
      <c r="AG13" s="157">
        <v>-1.01</v>
      </c>
      <c r="AH13" s="157">
        <v>-0.48</v>
      </c>
      <c r="AI13" s="157">
        <v>-1.63</v>
      </c>
      <c r="AJ13" s="157">
        <v>-1.1200000000000001</v>
      </c>
      <c r="AK13" s="157">
        <v>-1.91</v>
      </c>
      <c r="AL13" s="157">
        <v>-1.82</v>
      </c>
    </row>
    <row r="14" spans="1:38" s="101" customFormat="1">
      <c r="A14" s="101" t="s">
        <v>3</v>
      </c>
      <c r="B14" s="101" t="s">
        <v>15</v>
      </c>
      <c r="C14" s="102">
        <v>0.67</v>
      </c>
      <c r="D14" s="102">
        <v>-1.01</v>
      </c>
      <c r="E14" s="102">
        <v>0.69</v>
      </c>
      <c r="F14" s="102">
        <v>1.27</v>
      </c>
      <c r="G14" s="102">
        <v>0.27</v>
      </c>
      <c r="H14" s="102">
        <v>1.53</v>
      </c>
      <c r="I14" s="102">
        <v>-0.44</v>
      </c>
      <c r="J14" s="102">
        <v>-1.26</v>
      </c>
      <c r="K14" s="102">
        <v>-0.04</v>
      </c>
      <c r="L14" s="102">
        <v>-1.44</v>
      </c>
      <c r="M14" s="102">
        <v>0.21</v>
      </c>
      <c r="N14" s="102">
        <v>-1.1399999999999999</v>
      </c>
      <c r="O14" s="102">
        <v>-2.29</v>
      </c>
      <c r="P14" s="102">
        <v>-0.9</v>
      </c>
      <c r="Q14" s="102">
        <v>-0.63</v>
      </c>
      <c r="R14" s="102">
        <v>1.6</v>
      </c>
      <c r="S14" s="102">
        <v>2.5</v>
      </c>
      <c r="T14" s="102">
        <v>2.54</v>
      </c>
      <c r="U14" s="102">
        <v>0.85</v>
      </c>
      <c r="V14" s="102">
        <v>-0.1</v>
      </c>
      <c r="W14" s="102">
        <v>-0.34</v>
      </c>
      <c r="X14" s="102">
        <v>-0.26</v>
      </c>
      <c r="Y14" s="102">
        <v>-0.5</v>
      </c>
      <c r="Z14" s="102">
        <v>0.42</v>
      </c>
      <c r="AA14" s="750">
        <v>0.4</v>
      </c>
      <c r="AB14" s="750">
        <v>0.1</v>
      </c>
      <c r="AC14" s="750">
        <v>0.62</v>
      </c>
      <c r="AD14" s="750">
        <v>0.39</v>
      </c>
      <c r="AE14" s="750">
        <v>0.67</v>
      </c>
      <c r="AF14" s="750">
        <v>1.1499999999999999</v>
      </c>
      <c r="AG14" s="750">
        <v>-0.25</v>
      </c>
      <c r="AH14" s="750">
        <v>-0.22</v>
      </c>
      <c r="AI14" s="750">
        <v>-0.42</v>
      </c>
      <c r="AJ14" s="750">
        <v>-1.03</v>
      </c>
      <c r="AK14" s="750">
        <v>-0.49</v>
      </c>
      <c r="AL14" s="750">
        <v>-0.52</v>
      </c>
    </row>
    <row r="15" spans="1:38" s="101" customFormat="1">
      <c r="A15" s="105" t="s">
        <v>55</v>
      </c>
      <c r="B15" s="105" t="s">
        <v>56</v>
      </c>
      <c r="C15" s="106">
        <v>0.71</v>
      </c>
      <c r="D15" s="106">
        <v>0.8</v>
      </c>
      <c r="E15" s="106">
        <v>0.74</v>
      </c>
      <c r="F15" s="106">
        <v>0.8</v>
      </c>
      <c r="G15" s="106">
        <v>0.01</v>
      </c>
      <c r="H15" s="106">
        <v>0.52</v>
      </c>
      <c r="I15" s="106">
        <v>-0.01</v>
      </c>
      <c r="J15" s="106">
        <v>0.71</v>
      </c>
      <c r="K15" s="106">
        <v>0.72</v>
      </c>
      <c r="L15" s="106">
        <v>0.36</v>
      </c>
      <c r="M15" s="106">
        <v>0.19</v>
      </c>
      <c r="N15" s="106">
        <v>-0.1</v>
      </c>
      <c r="O15" s="106">
        <v>-3.25</v>
      </c>
      <c r="P15" s="106">
        <v>-11.1</v>
      </c>
      <c r="Q15" s="106">
        <v>11.57</v>
      </c>
      <c r="R15" s="106">
        <v>0.33</v>
      </c>
      <c r="S15" s="106">
        <v>0.77</v>
      </c>
      <c r="T15" s="106">
        <v>2.17</v>
      </c>
      <c r="U15" s="106">
        <v>1.75</v>
      </c>
      <c r="V15" s="106">
        <v>0.8</v>
      </c>
      <c r="W15" s="106">
        <v>0.73</v>
      </c>
      <c r="X15" s="106">
        <v>0.92</v>
      </c>
      <c r="Y15" s="106">
        <v>0.45</v>
      </c>
      <c r="Z15" s="106">
        <v>-0.05</v>
      </c>
      <c r="AA15" s="751">
        <v>-0.02</v>
      </c>
      <c r="AB15" s="751">
        <v>0.18</v>
      </c>
      <c r="AC15" s="751">
        <v>0</v>
      </c>
      <c r="AD15" s="751">
        <v>0.08</v>
      </c>
      <c r="AE15" s="751">
        <v>0.28999999999999998</v>
      </c>
      <c r="AF15" s="751">
        <v>0.2</v>
      </c>
      <c r="AG15" s="751">
        <v>0.44</v>
      </c>
      <c r="AH15" s="751">
        <v>0.39</v>
      </c>
      <c r="AI15" s="751">
        <v>0.59</v>
      </c>
      <c r="AJ15" s="751">
        <v>0.14000000000000001</v>
      </c>
      <c r="AK15" s="751">
        <v>0.3</v>
      </c>
      <c r="AL15" s="751">
        <v>0.2</v>
      </c>
    </row>
    <row r="16" spans="1:38">
      <c r="C16" s="501"/>
      <c r="D16" s="501"/>
      <c r="E16" s="501"/>
      <c r="F16" s="501"/>
      <c r="G16" s="501"/>
      <c r="S16" s="501"/>
      <c r="T16" s="501"/>
    </row>
    <row r="19" spans="4:11">
      <c r="D19" s="502" t="s">
        <v>404</v>
      </c>
      <c r="K19" s="502" t="s">
        <v>405</v>
      </c>
    </row>
    <row r="36" spans="4:11">
      <c r="D36" s="191" t="s">
        <v>2</v>
      </c>
      <c r="K36" s="191" t="s">
        <v>22</v>
      </c>
    </row>
  </sheetData>
  <sheetProtection algorithmName="SHA-512" hashValue="8ozBtYH4rOJauXP0N9ZpWaYpEcrjtr6G7FX7wvp4/nr2vbp1ePWsgq93nwcl5QUHZB/NZp7mQs2p/PHPaWASAg==" saltValue="QNYdAf4d4YlTL4rOnG/6oA==" spinCount="100000" sheet="1" objects="1" scenarios="1"/>
  <mergeCells count="16">
    <mergeCell ref="AJ2:AK2"/>
    <mergeCell ref="AJ3:AK3"/>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3"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Normal="100" workbookViewId="0">
      <pane xSplit="2" ySplit="4" topLeftCell="C80" activePane="bottomRight" state="frozen"/>
      <selection pane="topRight" activeCell="C1" sqref="C1"/>
      <selection pane="bottomLeft" activeCell="A6" sqref="A6"/>
      <selection pane="bottomRight" activeCell="L107" sqref="L107"/>
    </sheetView>
  </sheetViews>
  <sheetFormatPr defaultColWidth="9.42578125" defaultRowHeight="11.25"/>
  <cols>
    <col min="1" max="2" width="8.5703125" style="122" customWidth="1"/>
    <col min="3" max="3" width="13.5703125" style="122" customWidth="1"/>
    <col min="4" max="4" width="11.42578125" style="122" bestFit="1" customWidth="1"/>
    <col min="5" max="5" width="12.42578125" style="116" customWidth="1"/>
    <col min="6" max="6" width="14.5703125" style="25" customWidth="1"/>
    <col min="7" max="7" width="13.5703125" style="25" customWidth="1"/>
    <col min="8" max="8" width="14.5703125" style="25" customWidth="1"/>
    <col min="9" max="9" width="15.5703125" style="125" bestFit="1" customWidth="1"/>
    <col min="10" max="10" width="7.5703125" style="126" customWidth="1"/>
    <col min="11" max="16384" width="9.42578125" style="122"/>
  </cols>
  <sheetData>
    <row r="2" spans="1:12" ht="15" customHeight="1">
      <c r="A2" s="120"/>
      <c r="B2" s="120"/>
      <c r="C2" s="868" t="s">
        <v>12</v>
      </c>
      <c r="D2" s="869"/>
      <c r="E2" s="107" t="s">
        <v>528</v>
      </c>
      <c r="F2" s="108" t="s">
        <v>57</v>
      </c>
      <c r="G2" s="108" t="s">
        <v>58</v>
      </c>
      <c r="H2" s="108" t="s">
        <v>59</v>
      </c>
      <c r="I2" s="477" t="s">
        <v>492</v>
      </c>
      <c r="J2" s="121"/>
    </row>
    <row r="3" spans="1:12" ht="15" customHeight="1">
      <c r="A3" s="120"/>
      <c r="B3" s="120"/>
      <c r="C3" s="870" t="s">
        <v>60</v>
      </c>
      <c r="D3" s="871"/>
      <c r="E3" s="162" t="s">
        <v>529</v>
      </c>
      <c r="F3" s="163" t="s">
        <v>61</v>
      </c>
      <c r="G3" s="163" t="s">
        <v>62</v>
      </c>
      <c r="H3" s="163" t="s">
        <v>63</v>
      </c>
      <c r="I3" s="478" t="s">
        <v>493</v>
      </c>
      <c r="J3" s="121"/>
    </row>
    <row r="4" spans="1:12" ht="15" customHeight="1">
      <c r="A4" s="120"/>
      <c r="B4" s="120"/>
      <c r="C4" s="172" t="s">
        <v>485</v>
      </c>
      <c r="D4" s="171" t="s">
        <v>486</v>
      </c>
      <c r="E4" s="110"/>
      <c r="F4" s="111"/>
      <c r="G4" s="111"/>
      <c r="H4" s="111"/>
      <c r="I4" s="112"/>
      <c r="J4" s="121"/>
    </row>
    <row r="5" spans="1:12" s="123" customFormat="1" ht="15" customHeight="1">
      <c r="A5" s="120"/>
      <c r="B5" s="120"/>
      <c r="C5" s="173">
        <v>43466</v>
      </c>
      <c r="D5" s="174">
        <v>43466</v>
      </c>
      <c r="E5" s="114">
        <v>107.5</v>
      </c>
      <c r="F5" s="114">
        <v>0.5</v>
      </c>
      <c r="G5" s="114">
        <v>12.4</v>
      </c>
      <c r="H5" s="114">
        <v>-5.3</v>
      </c>
      <c r="I5" s="115">
        <v>100</v>
      </c>
      <c r="J5" s="121"/>
      <c r="L5" s="124" t="s">
        <v>406</v>
      </c>
    </row>
    <row r="6" spans="1:12" s="123" customFormat="1" ht="15" customHeight="1">
      <c r="A6" s="120"/>
      <c r="B6" s="120"/>
      <c r="C6" s="173">
        <v>43497</v>
      </c>
      <c r="D6" s="174">
        <v>43497</v>
      </c>
      <c r="E6" s="114">
        <v>107</v>
      </c>
      <c r="F6" s="114">
        <v>-0.4</v>
      </c>
      <c r="G6" s="114">
        <v>12.6</v>
      </c>
      <c r="H6" s="114">
        <v>-5.4</v>
      </c>
      <c r="I6" s="115">
        <v>100</v>
      </c>
      <c r="J6" s="121"/>
    </row>
    <row r="7" spans="1:12" s="123" customFormat="1" ht="15" customHeight="1">
      <c r="A7" s="120"/>
      <c r="B7" s="120"/>
      <c r="C7" s="173">
        <v>43525</v>
      </c>
      <c r="D7" s="174">
        <v>43525</v>
      </c>
      <c r="E7" s="114">
        <v>106.4</v>
      </c>
      <c r="F7" s="114">
        <v>-1.7</v>
      </c>
      <c r="G7" s="114">
        <v>12</v>
      </c>
      <c r="H7" s="114">
        <v>-4.9000000000000004</v>
      </c>
      <c r="I7" s="115">
        <v>100</v>
      </c>
      <c r="J7" s="121"/>
    </row>
    <row r="8" spans="1:12" s="123" customFormat="1" ht="15" customHeight="1">
      <c r="A8" s="120"/>
      <c r="B8" s="120"/>
      <c r="C8" s="173">
        <v>43556</v>
      </c>
      <c r="D8" s="174">
        <v>43556</v>
      </c>
      <c r="E8" s="114">
        <v>104.7</v>
      </c>
      <c r="F8" s="114">
        <v>-3.9</v>
      </c>
      <c r="G8" s="114">
        <v>12.2</v>
      </c>
      <c r="H8" s="114">
        <v>-5.4</v>
      </c>
      <c r="I8" s="115">
        <v>100</v>
      </c>
      <c r="J8" s="121"/>
    </row>
    <row r="9" spans="1:12" s="123" customFormat="1" ht="15" customHeight="1">
      <c r="A9" s="120"/>
      <c r="B9" s="120"/>
      <c r="C9" s="173">
        <v>43586</v>
      </c>
      <c r="D9" s="174">
        <v>43586</v>
      </c>
      <c r="E9" s="114">
        <v>105.7</v>
      </c>
      <c r="F9" s="114">
        <v>-2.4</v>
      </c>
      <c r="G9" s="114">
        <v>11.6</v>
      </c>
      <c r="H9" s="114">
        <v>-5</v>
      </c>
      <c r="I9" s="115">
        <v>100</v>
      </c>
      <c r="J9" s="121"/>
    </row>
    <row r="10" spans="1:12" s="123" customFormat="1" ht="15" customHeight="1">
      <c r="A10" s="120"/>
      <c r="B10" s="120"/>
      <c r="C10" s="173">
        <v>43617</v>
      </c>
      <c r="D10" s="174">
        <v>43617</v>
      </c>
      <c r="E10" s="114">
        <v>103.5</v>
      </c>
      <c r="F10" s="114">
        <v>-5.0999999999999996</v>
      </c>
      <c r="G10" s="114">
        <v>10.3</v>
      </c>
      <c r="H10" s="114">
        <v>-5.6</v>
      </c>
      <c r="I10" s="115">
        <v>100</v>
      </c>
      <c r="J10" s="121"/>
    </row>
    <row r="11" spans="1:12" s="123" customFormat="1" ht="15" customHeight="1">
      <c r="A11" s="125">
        <v>2019</v>
      </c>
      <c r="B11" s="125" t="s">
        <v>45</v>
      </c>
      <c r="C11" s="173">
        <v>43647</v>
      </c>
      <c r="D11" s="174">
        <v>43647</v>
      </c>
      <c r="E11" s="114">
        <v>102.6</v>
      </c>
      <c r="F11" s="114">
        <v>-6.8</v>
      </c>
      <c r="G11" s="114">
        <v>9.1999999999999993</v>
      </c>
      <c r="H11" s="114">
        <v>-5.0999999999999996</v>
      </c>
      <c r="I11" s="115">
        <v>100</v>
      </c>
      <c r="J11" s="121"/>
    </row>
    <row r="12" spans="1:12" s="123" customFormat="1" ht="15" customHeight="1">
      <c r="A12" s="27"/>
      <c r="B12" s="27"/>
      <c r="C12" s="173">
        <v>43678</v>
      </c>
      <c r="D12" s="174">
        <v>43678</v>
      </c>
      <c r="E12" s="114">
        <v>103.2</v>
      </c>
      <c r="F12" s="114">
        <v>-5.4</v>
      </c>
      <c r="G12" s="114">
        <v>9</v>
      </c>
      <c r="H12" s="114">
        <v>-5.9</v>
      </c>
      <c r="I12" s="115">
        <v>100</v>
      </c>
      <c r="J12" s="121"/>
    </row>
    <row r="13" spans="1:12" s="123" customFormat="1" ht="15" customHeight="1">
      <c r="A13" s="27"/>
      <c r="B13" s="27"/>
      <c r="C13" s="173">
        <v>43709</v>
      </c>
      <c r="D13" s="174">
        <v>43709</v>
      </c>
      <c r="E13" s="114">
        <v>102.1</v>
      </c>
      <c r="F13" s="114">
        <v>-7.7</v>
      </c>
      <c r="G13" s="114">
        <v>9.6</v>
      </c>
      <c r="H13" s="114">
        <v>-5.5</v>
      </c>
      <c r="I13" s="115">
        <v>100</v>
      </c>
      <c r="J13" s="121"/>
    </row>
    <row r="14" spans="1:12" s="123" customFormat="1" ht="15" customHeight="1">
      <c r="A14" s="27"/>
      <c r="B14" s="27"/>
      <c r="C14" s="173">
        <v>43739</v>
      </c>
      <c r="D14" s="174">
        <v>43739</v>
      </c>
      <c r="E14" s="114">
        <v>102</v>
      </c>
      <c r="F14" s="114">
        <v>-7.9</v>
      </c>
      <c r="G14" s="114">
        <v>10.1</v>
      </c>
      <c r="H14" s="114">
        <v>-5.9</v>
      </c>
      <c r="I14" s="115">
        <v>100</v>
      </c>
      <c r="J14" s="121"/>
    </row>
    <row r="15" spans="1:12" s="123" customFormat="1" ht="15" customHeight="1">
      <c r="A15" s="27"/>
      <c r="B15" s="27"/>
      <c r="C15" s="173">
        <v>43770</v>
      </c>
      <c r="D15" s="174">
        <v>43770</v>
      </c>
      <c r="E15" s="114">
        <v>102.9</v>
      </c>
      <c r="F15" s="114">
        <v>-7.2</v>
      </c>
      <c r="G15" s="114">
        <v>10.6</v>
      </c>
      <c r="H15" s="114">
        <v>-5.3</v>
      </c>
      <c r="I15" s="115">
        <v>100</v>
      </c>
      <c r="J15" s="121"/>
    </row>
    <row r="16" spans="1:12" s="123" customFormat="1" ht="15" customHeight="1">
      <c r="A16" s="27"/>
      <c r="B16" s="27"/>
      <c r="C16" s="173">
        <v>43800</v>
      </c>
      <c r="D16" s="174">
        <v>43800</v>
      </c>
      <c r="E16" s="114">
        <v>103.5</v>
      </c>
      <c r="F16" s="114">
        <v>-7.6</v>
      </c>
      <c r="G16" s="114">
        <v>13.6</v>
      </c>
      <c r="H16" s="114">
        <v>-6.4</v>
      </c>
      <c r="I16" s="115">
        <v>100</v>
      </c>
      <c r="J16" s="121"/>
      <c r="L16" s="192" t="s">
        <v>2</v>
      </c>
    </row>
    <row r="17" spans="1:12" s="123" customFormat="1" ht="15" customHeight="1">
      <c r="A17" s="27"/>
      <c r="B17" s="27"/>
      <c r="C17" s="173">
        <v>43831</v>
      </c>
      <c r="D17" s="174">
        <v>43831</v>
      </c>
      <c r="E17" s="114">
        <v>105.3</v>
      </c>
      <c r="F17" s="114">
        <v>-5.3</v>
      </c>
      <c r="G17" s="114">
        <v>13.2</v>
      </c>
      <c r="H17" s="114">
        <v>-6</v>
      </c>
      <c r="I17" s="115">
        <v>100</v>
      </c>
      <c r="J17" s="121"/>
    </row>
    <row r="18" spans="1:12" s="123" customFormat="1" ht="15" customHeight="1">
      <c r="A18" s="27"/>
      <c r="B18" s="27"/>
      <c r="C18" s="173">
        <v>43862</v>
      </c>
      <c r="D18" s="174">
        <v>43862</v>
      </c>
      <c r="E18" s="114">
        <v>105.6</v>
      </c>
      <c r="F18" s="114">
        <v>-4.8</v>
      </c>
      <c r="G18" s="114">
        <v>12.8</v>
      </c>
      <c r="H18" s="114">
        <v>-5</v>
      </c>
      <c r="I18" s="115">
        <v>100</v>
      </c>
      <c r="J18" s="121"/>
      <c r="L18" s="124" t="s">
        <v>407</v>
      </c>
    </row>
    <row r="19" spans="1:12" s="123" customFormat="1" ht="15" customHeight="1">
      <c r="A19" s="27"/>
      <c r="B19" s="27"/>
      <c r="C19" s="173">
        <v>43891</v>
      </c>
      <c r="D19" s="174">
        <v>43891</v>
      </c>
      <c r="E19" s="114">
        <v>93.6</v>
      </c>
      <c r="F19" s="114">
        <v>-11.3</v>
      </c>
      <c r="G19" s="114">
        <v>-3.9</v>
      </c>
      <c r="H19" s="114">
        <v>-11</v>
      </c>
      <c r="I19" s="115">
        <v>100</v>
      </c>
      <c r="J19" s="121"/>
    </row>
    <row r="20" spans="1:12" s="123" customFormat="1" ht="15" customHeight="1">
      <c r="A20" s="27"/>
      <c r="B20" s="27"/>
      <c r="C20" s="173">
        <v>43922</v>
      </c>
      <c r="D20" s="174">
        <v>43922</v>
      </c>
      <c r="E20" s="114">
        <v>57.7</v>
      </c>
      <c r="F20" s="114">
        <v>-37.1</v>
      </c>
      <c r="G20" s="114">
        <v>-47.2</v>
      </c>
      <c r="H20" s="114">
        <v>-23.2</v>
      </c>
      <c r="I20" s="115">
        <v>100</v>
      </c>
      <c r="J20" s="121"/>
    </row>
    <row r="21" spans="1:12" s="123" customFormat="1" ht="15" customHeight="1">
      <c r="A21" s="27"/>
      <c r="B21" s="27"/>
      <c r="C21" s="173">
        <v>43952</v>
      </c>
      <c r="D21" s="174">
        <v>43952</v>
      </c>
      <c r="E21" s="114">
        <v>62.8</v>
      </c>
      <c r="F21" s="114">
        <v>-29.3</v>
      </c>
      <c r="G21" s="114">
        <v>-51.7</v>
      </c>
      <c r="H21" s="114">
        <v>-19</v>
      </c>
      <c r="I21" s="115">
        <v>100</v>
      </c>
      <c r="J21" s="121"/>
    </row>
    <row r="22" spans="1:12" s="123" customFormat="1" ht="15" customHeight="1">
      <c r="A22" s="27"/>
      <c r="B22" s="27"/>
      <c r="C22" s="173">
        <v>43983</v>
      </c>
      <c r="D22" s="174">
        <v>43983</v>
      </c>
      <c r="E22" s="114">
        <v>74.8</v>
      </c>
      <c r="F22" s="114">
        <v>-21.2</v>
      </c>
      <c r="G22" s="114">
        <v>-39.1</v>
      </c>
      <c r="H22" s="114">
        <v>-13.2</v>
      </c>
      <c r="I22" s="115">
        <v>100</v>
      </c>
      <c r="J22" s="121"/>
    </row>
    <row r="23" spans="1:12" s="123" customFormat="1" ht="15" customHeight="1">
      <c r="A23" s="125">
        <v>2020</v>
      </c>
      <c r="B23" s="125" t="s">
        <v>46</v>
      </c>
      <c r="C23" s="173">
        <v>44013</v>
      </c>
      <c r="D23" s="174">
        <v>44013</v>
      </c>
      <c r="E23" s="114">
        <v>83.1</v>
      </c>
      <c r="F23" s="114">
        <v>-14.7</v>
      </c>
      <c r="G23" s="114">
        <v>-27.4</v>
      </c>
      <c r="H23" s="114">
        <v>-13.3</v>
      </c>
      <c r="I23" s="115">
        <v>100</v>
      </c>
      <c r="J23" s="121"/>
    </row>
    <row r="24" spans="1:12" s="123" customFormat="1" ht="15" customHeight="1">
      <c r="A24" s="27"/>
      <c r="B24" s="27"/>
      <c r="C24" s="173">
        <v>44044</v>
      </c>
      <c r="D24" s="174">
        <v>44044</v>
      </c>
      <c r="E24" s="114">
        <v>90.3</v>
      </c>
      <c r="F24" s="114">
        <v>-10.4</v>
      </c>
      <c r="G24" s="114">
        <v>-14.5</v>
      </c>
      <c r="H24" s="114">
        <v>-12.9</v>
      </c>
      <c r="I24" s="115">
        <v>100</v>
      </c>
      <c r="J24" s="121"/>
    </row>
    <row r="25" spans="1:12" s="123" customFormat="1" ht="15" customHeight="1">
      <c r="A25" s="27"/>
      <c r="B25" s="27"/>
      <c r="C25" s="173">
        <v>44075</v>
      </c>
      <c r="D25" s="174">
        <v>44075</v>
      </c>
      <c r="E25" s="114">
        <v>94.6</v>
      </c>
      <c r="F25" s="114">
        <v>-8.3000000000000007</v>
      </c>
      <c r="G25" s="114">
        <v>-7.1</v>
      </c>
      <c r="H25" s="114">
        <v>-11.6</v>
      </c>
      <c r="I25" s="115">
        <v>100</v>
      </c>
      <c r="J25" s="121"/>
    </row>
    <row r="26" spans="1:12" s="123" customFormat="1" ht="15" customHeight="1">
      <c r="A26" s="27"/>
      <c r="B26" s="27"/>
      <c r="C26" s="173">
        <v>44105</v>
      </c>
      <c r="D26" s="174">
        <v>44105</v>
      </c>
      <c r="E26" s="114">
        <v>95.3</v>
      </c>
      <c r="F26" s="114">
        <v>-5.7</v>
      </c>
      <c r="G26" s="114">
        <v>-7.4</v>
      </c>
      <c r="H26" s="114">
        <v>-13.2</v>
      </c>
      <c r="I26" s="115">
        <v>100</v>
      </c>
      <c r="J26" s="121"/>
    </row>
    <row r="27" spans="1:12" s="123" customFormat="1" ht="15" customHeight="1">
      <c r="A27" s="27"/>
      <c r="B27" s="27"/>
      <c r="C27" s="173">
        <v>44136</v>
      </c>
      <c r="D27" s="174">
        <v>44136</v>
      </c>
      <c r="E27" s="114">
        <v>92.1</v>
      </c>
      <c r="F27" s="114">
        <v>-6.7</v>
      </c>
      <c r="G27" s="114">
        <v>-11.6</v>
      </c>
      <c r="H27" s="114">
        <v>-15.4</v>
      </c>
      <c r="I27" s="115">
        <v>100</v>
      </c>
      <c r="J27" s="121"/>
    </row>
    <row r="28" spans="1:12" s="123" customFormat="1" ht="15" customHeight="1">
      <c r="A28" s="27"/>
      <c r="B28" s="27"/>
      <c r="C28" s="173">
        <v>44166</v>
      </c>
      <c r="D28" s="174">
        <v>44166</v>
      </c>
      <c r="E28" s="114">
        <v>96.8</v>
      </c>
      <c r="F28" s="114">
        <v>-3.1</v>
      </c>
      <c r="G28" s="114">
        <v>-8.4</v>
      </c>
      <c r="H28" s="114">
        <v>-10.9</v>
      </c>
      <c r="I28" s="115">
        <v>100</v>
      </c>
      <c r="J28" s="121"/>
    </row>
    <row r="29" spans="1:12" s="123" customFormat="1" ht="15" customHeight="1">
      <c r="A29" s="27"/>
      <c r="B29" s="27"/>
      <c r="C29" s="173">
        <v>44197</v>
      </c>
      <c r="D29" s="174">
        <v>44197</v>
      </c>
      <c r="E29" s="114">
        <v>96.2</v>
      </c>
      <c r="F29" s="114">
        <v>-2.5</v>
      </c>
      <c r="G29" s="114">
        <v>-7.9</v>
      </c>
      <c r="H29" s="114">
        <v>-12.6</v>
      </c>
      <c r="I29" s="115">
        <v>100</v>
      </c>
      <c r="J29" s="121"/>
      <c r="L29" s="192" t="s">
        <v>22</v>
      </c>
    </row>
    <row r="30" spans="1:12" s="123" customFormat="1" ht="15" customHeight="1">
      <c r="A30" s="27"/>
      <c r="B30" s="27"/>
      <c r="C30" s="173">
        <v>44228</v>
      </c>
      <c r="D30" s="174">
        <v>44228</v>
      </c>
      <c r="E30" s="114">
        <v>97.8</v>
      </c>
      <c r="F30" s="114">
        <v>0</v>
      </c>
      <c r="G30" s="114">
        <v>-7.8</v>
      </c>
      <c r="H30" s="114">
        <v>-12</v>
      </c>
      <c r="I30" s="115">
        <v>100</v>
      </c>
      <c r="J30" s="121"/>
    </row>
    <row r="31" spans="1:12" s="123" customFormat="1" ht="15" customHeight="1">
      <c r="A31" s="27"/>
      <c r="B31" s="27"/>
      <c r="C31" s="173">
        <v>44256</v>
      </c>
      <c r="D31" s="174">
        <v>44256</v>
      </c>
      <c r="E31" s="114">
        <v>103.3</v>
      </c>
      <c r="F31" s="114">
        <v>3.5</v>
      </c>
      <c r="G31" s="114">
        <v>-3.7</v>
      </c>
      <c r="H31" s="114">
        <v>-8.6</v>
      </c>
      <c r="I31" s="115">
        <v>100</v>
      </c>
      <c r="J31" s="121"/>
    </row>
    <row r="32" spans="1:12" s="123" customFormat="1" ht="15" customHeight="1">
      <c r="A32" s="27"/>
      <c r="B32" s="27"/>
      <c r="C32" s="173">
        <v>44287</v>
      </c>
      <c r="D32" s="174">
        <v>44287</v>
      </c>
      <c r="E32" s="114">
        <v>105.9</v>
      </c>
      <c r="F32" s="114">
        <v>7.2</v>
      </c>
      <c r="G32" s="114">
        <v>-1.9</v>
      </c>
      <c r="H32" s="114">
        <v>-8.5</v>
      </c>
      <c r="I32" s="115">
        <v>100</v>
      </c>
      <c r="J32" s="121"/>
    </row>
    <row r="33" spans="1:10" s="123" customFormat="1" ht="15" customHeight="1">
      <c r="A33" s="27"/>
      <c r="B33" s="27"/>
      <c r="C33" s="173">
        <v>44317</v>
      </c>
      <c r="D33" s="174">
        <v>44317</v>
      </c>
      <c r="E33" s="114">
        <v>110.9</v>
      </c>
      <c r="F33" s="114">
        <v>9.3000000000000007</v>
      </c>
      <c r="G33" s="114">
        <v>5.2</v>
      </c>
      <c r="H33" s="114">
        <v>-4.2</v>
      </c>
      <c r="I33" s="115">
        <v>100</v>
      </c>
      <c r="J33" s="121"/>
    </row>
    <row r="34" spans="1:10" s="123" customFormat="1" ht="15" customHeight="1">
      <c r="A34" s="27"/>
      <c r="B34" s="27"/>
      <c r="C34" s="173">
        <v>44348</v>
      </c>
      <c r="D34" s="174">
        <v>44348</v>
      </c>
      <c r="E34" s="114">
        <v>117</v>
      </c>
      <c r="F34" s="114">
        <v>11.8</v>
      </c>
      <c r="G34" s="114">
        <v>14.4</v>
      </c>
      <c r="H34" s="114">
        <v>-0.9</v>
      </c>
      <c r="I34" s="115">
        <v>100</v>
      </c>
      <c r="J34" s="121"/>
    </row>
    <row r="35" spans="1:10" s="123" customFormat="1" ht="15" customHeight="1">
      <c r="A35" s="125">
        <v>2021</v>
      </c>
      <c r="B35" s="125" t="s">
        <v>47</v>
      </c>
      <c r="C35" s="173">
        <v>44378</v>
      </c>
      <c r="D35" s="174">
        <v>44378</v>
      </c>
      <c r="E35" s="114">
        <v>119.1</v>
      </c>
      <c r="F35" s="114">
        <v>14.5</v>
      </c>
      <c r="G35" s="114">
        <v>16.7</v>
      </c>
      <c r="H35" s="114">
        <v>-2.6</v>
      </c>
      <c r="I35" s="115">
        <v>100</v>
      </c>
      <c r="J35" s="121"/>
    </row>
    <row r="36" spans="1:10" s="123" customFormat="1" ht="15" customHeight="1">
      <c r="A36" s="27"/>
      <c r="B36" s="27"/>
      <c r="C36" s="173">
        <v>44409</v>
      </c>
      <c r="D36" s="174">
        <v>44409</v>
      </c>
      <c r="E36" s="114">
        <v>118.4</v>
      </c>
      <c r="F36" s="114">
        <v>13.9</v>
      </c>
      <c r="G36" s="114">
        <v>17.2</v>
      </c>
      <c r="H36" s="114">
        <v>-4</v>
      </c>
      <c r="I36" s="115">
        <v>100</v>
      </c>
      <c r="J36" s="121"/>
    </row>
    <row r="37" spans="1:10" s="123" customFormat="1" ht="15" customHeight="1">
      <c r="A37" s="27"/>
      <c r="B37" s="27"/>
      <c r="C37" s="173">
        <v>44440</v>
      </c>
      <c r="D37" s="174">
        <v>44440</v>
      </c>
      <c r="E37" s="114">
        <v>119.2</v>
      </c>
      <c r="F37" s="114">
        <v>14.3</v>
      </c>
      <c r="G37" s="114">
        <v>17.2</v>
      </c>
      <c r="H37" s="114">
        <v>-2.4</v>
      </c>
      <c r="I37" s="115">
        <v>100</v>
      </c>
      <c r="J37" s="121"/>
    </row>
    <row r="38" spans="1:10" s="123" customFormat="1" ht="15" customHeight="1">
      <c r="A38" s="27"/>
      <c r="B38" s="27"/>
      <c r="C38" s="173">
        <v>44470</v>
      </c>
      <c r="D38" s="174">
        <v>44470</v>
      </c>
      <c r="E38" s="114">
        <v>119.8</v>
      </c>
      <c r="F38" s="114">
        <v>14.7</v>
      </c>
      <c r="G38" s="114">
        <v>19.600000000000001</v>
      </c>
      <c r="H38" s="114">
        <v>-3.9</v>
      </c>
      <c r="I38" s="115">
        <v>100</v>
      </c>
      <c r="J38" s="121"/>
    </row>
    <row r="39" spans="1:10" s="123" customFormat="1" ht="15" customHeight="1">
      <c r="A39" s="27"/>
      <c r="B39" s="27"/>
      <c r="C39" s="173">
        <v>44501</v>
      </c>
      <c r="D39" s="174">
        <v>44501</v>
      </c>
      <c r="E39" s="114">
        <v>117.6</v>
      </c>
      <c r="F39" s="114">
        <v>14</v>
      </c>
      <c r="G39" s="114">
        <v>19</v>
      </c>
      <c r="H39" s="114">
        <v>-6.9</v>
      </c>
      <c r="I39" s="115">
        <v>100</v>
      </c>
      <c r="J39" s="121"/>
    </row>
    <row r="40" spans="1:10" s="123" customFormat="1" ht="15" customHeight="1">
      <c r="A40" s="27"/>
      <c r="B40" s="27"/>
      <c r="C40" s="173">
        <v>44531</v>
      </c>
      <c r="D40" s="174">
        <v>44531</v>
      </c>
      <c r="E40" s="114">
        <v>115.8</v>
      </c>
      <c r="F40" s="114">
        <v>14.5</v>
      </c>
      <c r="G40" s="114">
        <v>13</v>
      </c>
      <c r="H40" s="114">
        <v>-8.1</v>
      </c>
      <c r="I40" s="115">
        <v>100</v>
      </c>
      <c r="J40" s="121"/>
    </row>
    <row r="41" spans="1:10" s="123" customFormat="1" ht="15" customHeight="1">
      <c r="A41" s="27"/>
      <c r="B41" s="27"/>
      <c r="C41" s="173">
        <v>44562</v>
      </c>
      <c r="D41" s="174">
        <v>44562</v>
      </c>
      <c r="E41" s="114">
        <v>114</v>
      </c>
      <c r="F41" s="114">
        <v>13.1</v>
      </c>
      <c r="G41" s="114">
        <v>10.8</v>
      </c>
      <c r="H41" s="114">
        <v>-8.3000000000000007</v>
      </c>
      <c r="I41" s="115">
        <v>100</v>
      </c>
      <c r="J41" s="121"/>
    </row>
    <row r="42" spans="1:10" s="123" customFormat="1" ht="15" customHeight="1">
      <c r="A42" s="27"/>
      <c r="B42" s="27"/>
      <c r="C42" s="173">
        <v>44593</v>
      </c>
      <c r="D42" s="174">
        <v>44593</v>
      </c>
      <c r="E42" s="114">
        <v>115.2</v>
      </c>
      <c r="F42" s="114">
        <v>13.5</v>
      </c>
      <c r="G42" s="114">
        <v>14.2</v>
      </c>
      <c r="H42" s="114">
        <v>-8.4</v>
      </c>
      <c r="I42" s="115">
        <v>100</v>
      </c>
      <c r="J42" s="121"/>
    </row>
    <row r="43" spans="1:10" s="123" customFormat="1" ht="15" customHeight="1">
      <c r="A43" s="27"/>
      <c r="B43" s="27"/>
      <c r="C43" s="173">
        <v>44621</v>
      </c>
      <c r="D43" s="174">
        <v>44621</v>
      </c>
      <c r="E43" s="114">
        <v>106.6</v>
      </c>
      <c r="F43" s="114">
        <v>7.9</v>
      </c>
      <c r="G43" s="114">
        <v>12.3</v>
      </c>
      <c r="H43" s="114">
        <v>-20.7</v>
      </c>
      <c r="I43" s="115">
        <v>100</v>
      </c>
      <c r="J43" s="121"/>
    </row>
    <row r="44" spans="1:10" s="123" customFormat="1" ht="15" customHeight="1">
      <c r="A44" s="27"/>
      <c r="B44" s="27"/>
      <c r="C44" s="173">
        <v>44652</v>
      </c>
      <c r="D44" s="174">
        <v>44652</v>
      </c>
      <c r="E44" s="114">
        <v>104.9</v>
      </c>
      <c r="F44" s="114">
        <v>7.4</v>
      </c>
      <c r="G44" s="114">
        <v>12.2</v>
      </c>
      <c r="H44" s="114">
        <v>-20.8</v>
      </c>
      <c r="I44" s="115">
        <v>100</v>
      </c>
      <c r="J44" s="121"/>
    </row>
    <row r="45" spans="1:10" s="123" customFormat="1" ht="15" customHeight="1">
      <c r="A45" s="27"/>
      <c r="B45" s="27"/>
      <c r="C45" s="173">
        <v>44682</v>
      </c>
      <c r="D45" s="174">
        <v>44682</v>
      </c>
      <c r="E45" s="114">
        <v>105.2</v>
      </c>
      <c r="F45" s="114">
        <v>6.2</v>
      </c>
      <c r="G45" s="114">
        <v>12.9</v>
      </c>
      <c r="H45" s="114">
        <v>-20.100000000000001</v>
      </c>
      <c r="I45" s="115">
        <v>100</v>
      </c>
      <c r="J45" s="121"/>
    </row>
    <row r="46" spans="1:10" s="123" customFormat="1" ht="15" customHeight="1">
      <c r="A46" s="27"/>
      <c r="B46" s="27"/>
      <c r="C46" s="173">
        <v>44713</v>
      </c>
      <c r="D46" s="174">
        <v>44713</v>
      </c>
      <c r="E46" s="114">
        <v>104.3</v>
      </c>
      <c r="F46" s="114">
        <v>7.5</v>
      </c>
      <c r="G46" s="114">
        <v>12.7</v>
      </c>
      <c r="H46" s="114">
        <v>-22.7</v>
      </c>
      <c r="I46" s="115">
        <v>100</v>
      </c>
      <c r="J46" s="121"/>
    </row>
    <row r="47" spans="1:10" s="123" customFormat="1" ht="15" customHeight="1">
      <c r="A47" s="125">
        <v>2022</v>
      </c>
      <c r="B47" s="125" t="s">
        <v>48</v>
      </c>
      <c r="C47" s="173">
        <v>44743</v>
      </c>
      <c r="D47" s="174">
        <v>44743</v>
      </c>
      <c r="E47" s="114">
        <v>99.6</v>
      </c>
      <c r="F47" s="114">
        <v>3.8</v>
      </c>
      <c r="G47" s="114">
        <v>9.6</v>
      </c>
      <c r="H47" s="114">
        <v>-26</v>
      </c>
      <c r="I47" s="115">
        <v>100</v>
      </c>
      <c r="J47" s="121"/>
    </row>
    <row r="48" spans="1:10" s="123" customFormat="1" ht="15" customHeight="1">
      <c r="A48" s="27"/>
      <c r="B48" s="27"/>
      <c r="C48" s="173">
        <v>44774</v>
      </c>
      <c r="D48" s="174">
        <v>44774</v>
      </c>
      <c r="E48" s="114">
        <v>98.7</v>
      </c>
      <c r="F48" s="114">
        <v>1.7</v>
      </c>
      <c r="G48" s="114">
        <v>8.8000000000000007</v>
      </c>
      <c r="H48" s="114">
        <v>-23.7</v>
      </c>
      <c r="I48" s="115">
        <v>100</v>
      </c>
      <c r="J48" s="121"/>
    </row>
    <row r="49" spans="1:10" s="123" customFormat="1" ht="15" customHeight="1">
      <c r="A49" s="27"/>
      <c r="B49" s="27"/>
      <c r="C49" s="173">
        <v>44805</v>
      </c>
      <c r="D49" s="174">
        <v>44805</v>
      </c>
      <c r="E49" s="114">
        <v>95.1</v>
      </c>
      <c r="F49" s="114">
        <v>0.3</v>
      </c>
      <c r="G49" s="114">
        <v>6.2</v>
      </c>
      <c r="H49" s="114">
        <v>-27.5</v>
      </c>
      <c r="I49" s="115">
        <v>100</v>
      </c>
      <c r="J49" s="121"/>
    </row>
    <row r="50" spans="1:10" s="123" customFormat="1" ht="15" customHeight="1">
      <c r="A50" s="27"/>
      <c r="B50" s="27"/>
      <c r="C50" s="173">
        <v>44835</v>
      </c>
      <c r="D50" s="174">
        <v>44835</v>
      </c>
      <c r="E50" s="114">
        <v>94.2</v>
      </c>
      <c r="F50" s="114">
        <v>-0.5</v>
      </c>
      <c r="G50" s="114">
        <v>4.0999999999999996</v>
      </c>
      <c r="H50" s="114">
        <v>-26.2</v>
      </c>
      <c r="I50" s="115">
        <v>100</v>
      </c>
      <c r="J50" s="121"/>
    </row>
    <row r="51" spans="1:10" s="123" customFormat="1" ht="15" customHeight="1">
      <c r="A51" s="27"/>
      <c r="B51" s="27"/>
      <c r="C51" s="173">
        <v>44866</v>
      </c>
      <c r="D51" s="174">
        <v>44866</v>
      </c>
      <c r="E51" s="114">
        <v>95.4</v>
      </c>
      <c r="F51" s="114">
        <v>-1.3</v>
      </c>
      <c r="G51" s="114">
        <v>4.5999999999999996</v>
      </c>
      <c r="H51" s="114">
        <v>-22.5</v>
      </c>
      <c r="I51" s="115">
        <v>100</v>
      </c>
      <c r="J51" s="121"/>
    </row>
    <row r="52" spans="1:10" s="123" customFormat="1" ht="15" customHeight="1">
      <c r="A52" s="27"/>
      <c r="B52" s="27"/>
      <c r="C52" s="173">
        <v>44896</v>
      </c>
      <c r="D52" s="174">
        <v>44896</v>
      </c>
      <c r="E52" s="114">
        <v>97.2</v>
      </c>
      <c r="F52" s="114">
        <v>-0.4</v>
      </c>
      <c r="G52" s="114">
        <v>6.4</v>
      </c>
      <c r="H52" s="114">
        <v>-20.8</v>
      </c>
      <c r="I52" s="115">
        <v>100</v>
      </c>
      <c r="J52" s="121"/>
    </row>
    <row r="53" spans="1:10" s="123" customFormat="1" ht="15" customHeight="1">
      <c r="A53" s="27"/>
      <c r="B53" s="27"/>
      <c r="C53" s="173">
        <v>44927</v>
      </c>
      <c r="D53" s="174">
        <v>44927</v>
      </c>
      <c r="E53" s="114">
        <v>99.3</v>
      </c>
      <c r="F53" s="114">
        <v>0.8</v>
      </c>
      <c r="G53" s="114">
        <v>8</v>
      </c>
      <c r="H53" s="114">
        <v>-19.5</v>
      </c>
      <c r="I53" s="115">
        <v>100</v>
      </c>
      <c r="J53" s="121"/>
    </row>
    <row r="54" spans="1:10" s="123" customFormat="1" ht="15" customHeight="1">
      <c r="A54" s="27"/>
      <c r="B54" s="27"/>
      <c r="C54" s="173">
        <v>44958</v>
      </c>
      <c r="D54" s="174">
        <v>44958</v>
      </c>
      <c r="E54" s="114">
        <v>98.7</v>
      </c>
      <c r="F54" s="115">
        <v>-0.8</v>
      </c>
      <c r="G54" s="24">
        <v>7.7</v>
      </c>
      <c r="H54" s="24">
        <v>-17.899999999999999</v>
      </c>
      <c r="I54" s="115">
        <v>100</v>
      </c>
      <c r="J54" s="126"/>
    </row>
    <row r="55" spans="1:10" s="123" customFormat="1" ht="15" customHeight="1">
      <c r="A55" s="27"/>
      <c r="B55" s="27"/>
      <c r="C55" s="173">
        <v>44986</v>
      </c>
      <c r="D55" s="174">
        <v>44986</v>
      </c>
      <c r="E55" s="114">
        <v>98.5</v>
      </c>
      <c r="F55" s="24">
        <v>-1.6</v>
      </c>
      <c r="G55" s="24">
        <v>7.7</v>
      </c>
      <c r="H55" s="24">
        <v>-17.8</v>
      </c>
      <c r="I55" s="115">
        <v>100</v>
      </c>
      <c r="J55" s="126"/>
    </row>
    <row r="56" spans="1:10" s="123" customFormat="1" ht="15" customHeight="1">
      <c r="A56" s="27"/>
      <c r="B56" s="27"/>
      <c r="C56" s="173">
        <v>45017</v>
      </c>
      <c r="D56" s="174">
        <v>45017</v>
      </c>
      <c r="E56" s="114">
        <v>98.8</v>
      </c>
      <c r="F56" s="24">
        <v>-3.5</v>
      </c>
      <c r="G56" s="24">
        <v>9.1999999999999993</v>
      </c>
      <c r="H56" s="24">
        <v>-15.8</v>
      </c>
      <c r="I56" s="115">
        <v>100</v>
      </c>
      <c r="J56" s="126"/>
    </row>
    <row r="57" spans="1:10" s="123" customFormat="1" ht="15" customHeight="1">
      <c r="A57" s="27"/>
      <c r="B57" s="27"/>
      <c r="C57" s="173">
        <v>45047</v>
      </c>
      <c r="D57" s="174">
        <v>45047</v>
      </c>
      <c r="E57" s="114">
        <v>96.6</v>
      </c>
      <c r="F57" s="24">
        <v>-5.8</v>
      </c>
      <c r="G57" s="24">
        <v>7.3</v>
      </c>
      <c r="H57" s="24">
        <v>-15.8</v>
      </c>
      <c r="I57" s="115">
        <v>100</v>
      </c>
      <c r="J57" s="126"/>
    </row>
    <row r="58" spans="1:10" s="123" customFormat="1" ht="15" customHeight="1">
      <c r="A58" s="27"/>
      <c r="B58" s="27"/>
      <c r="C58" s="173">
        <v>45078</v>
      </c>
      <c r="D58" s="174">
        <v>45078</v>
      </c>
      <c r="E58" s="114">
        <v>95.8</v>
      </c>
      <c r="F58" s="24">
        <v>-7.1</v>
      </c>
      <c r="G58" s="24">
        <v>5.9</v>
      </c>
      <c r="H58" s="24">
        <v>-14.7</v>
      </c>
      <c r="I58" s="115">
        <v>100</v>
      </c>
      <c r="J58" s="126"/>
    </row>
    <row r="59" spans="1:10" s="123" customFormat="1" ht="15" customHeight="1">
      <c r="A59" s="125">
        <v>2023</v>
      </c>
      <c r="B59" s="125" t="s">
        <v>49</v>
      </c>
      <c r="C59" s="173">
        <v>45108</v>
      </c>
      <c r="D59" s="174">
        <v>45108</v>
      </c>
      <c r="E59" s="114">
        <v>95.1</v>
      </c>
      <c r="F59" s="24">
        <v>-9.1</v>
      </c>
      <c r="G59" s="24">
        <v>6.1</v>
      </c>
      <c r="H59" s="24">
        <v>-13.8</v>
      </c>
      <c r="I59" s="115">
        <v>100</v>
      </c>
      <c r="J59" s="126"/>
    </row>
    <row r="60" spans="1:10" s="123" customFormat="1" ht="15" customHeight="1">
      <c r="A60" s="27"/>
      <c r="B60" s="27"/>
      <c r="C60" s="173">
        <v>45139</v>
      </c>
      <c r="D60" s="174">
        <v>45139</v>
      </c>
      <c r="E60" s="114">
        <v>94.2</v>
      </c>
      <c r="F60" s="24">
        <v>-9.9</v>
      </c>
      <c r="G60" s="24">
        <v>5.2</v>
      </c>
      <c r="H60" s="24">
        <v>-14.7</v>
      </c>
      <c r="I60" s="115">
        <v>100</v>
      </c>
      <c r="J60" s="126"/>
    </row>
    <row r="61" spans="1:10" s="123" customFormat="1" ht="15" customHeight="1">
      <c r="A61" s="27"/>
      <c r="B61" s="27"/>
      <c r="C61" s="173">
        <v>45170</v>
      </c>
      <c r="D61" s="174">
        <v>45170</v>
      </c>
      <c r="E61" s="114">
        <v>93.9</v>
      </c>
      <c r="F61" s="24">
        <v>-8.5</v>
      </c>
      <c r="G61" s="24">
        <v>4.9000000000000004</v>
      </c>
      <c r="H61" s="24">
        <v>-16.5</v>
      </c>
      <c r="I61" s="115">
        <v>100</v>
      </c>
      <c r="J61" s="126"/>
    </row>
    <row r="62" spans="1:10" s="123" customFormat="1" ht="15" customHeight="1">
      <c r="A62" s="27"/>
      <c r="B62" s="27"/>
      <c r="C62" s="173">
        <v>45200</v>
      </c>
      <c r="D62" s="174">
        <v>45200</v>
      </c>
      <c r="E62" s="114">
        <v>93.7</v>
      </c>
      <c r="F62" s="24">
        <v>-9.1999999999999993</v>
      </c>
      <c r="G62" s="24">
        <v>5.2</v>
      </c>
      <c r="H62" s="24">
        <v>-16.600000000000001</v>
      </c>
      <c r="I62" s="115">
        <v>100</v>
      </c>
      <c r="J62" s="126"/>
    </row>
    <row r="63" spans="1:10" s="123" customFormat="1" ht="15" customHeight="1">
      <c r="A63" s="27"/>
      <c r="B63" s="27"/>
      <c r="C63" s="173">
        <v>45231</v>
      </c>
      <c r="D63" s="174">
        <v>45231</v>
      </c>
      <c r="E63" s="114">
        <v>94.2</v>
      </c>
      <c r="F63" s="24">
        <v>-9.5</v>
      </c>
      <c r="G63" s="24">
        <v>5.5</v>
      </c>
      <c r="H63" s="24">
        <v>-15.7</v>
      </c>
      <c r="I63" s="115">
        <v>100</v>
      </c>
      <c r="J63" s="126"/>
    </row>
    <row r="64" spans="1:10" s="123" customFormat="1" ht="15" customHeight="1">
      <c r="A64" s="27"/>
      <c r="B64" s="27"/>
      <c r="C64" s="173">
        <v>45261</v>
      </c>
      <c r="D64" s="174">
        <v>45261</v>
      </c>
      <c r="E64" s="114">
        <v>96.7</v>
      </c>
      <c r="F64" s="24">
        <v>-8.6999999999999993</v>
      </c>
      <c r="G64" s="24">
        <v>7.5</v>
      </c>
      <c r="H64" s="24">
        <v>-13.8</v>
      </c>
      <c r="I64" s="115">
        <v>100</v>
      </c>
      <c r="J64" s="126"/>
    </row>
    <row r="65" spans="1:10" s="123" customFormat="1" ht="15" customHeight="1">
      <c r="C65" s="173">
        <v>45292</v>
      </c>
      <c r="D65" s="174">
        <v>45292</v>
      </c>
      <c r="E65" s="114">
        <v>95.7</v>
      </c>
      <c r="F65" s="24">
        <v>-9.8000000000000007</v>
      </c>
      <c r="G65" s="24">
        <v>7.3</v>
      </c>
      <c r="H65" s="24">
        <v>-14.7</v>
      </c>
      <c r="I65" s="115">
        <v>100</v>
      </c>
      <c r="J65" s="126"/>
    </row>
    <row r="66" spans="1:10" s="123" customFormat="1" ht="15" customHeight="1">
      <c r="A66" s="27"/>
      <c r="B66" s="27"/>
      <c r="C66" s="173">
        <v>45323</v>
      </c>
      <c r="D66" s="174">
        <v>45323</v>
      </c>
      <c r="E66" s="114">
        <v>95.3</v>
      </c>
      <c r="F66" s="24">
        <v>-9.9</v>
      </c>
      <c r="G66" s="24">
        <v>5.7</v>
      </c>
      <c r="H66" s="24">
        <v>-14.3</v>
      </c>
      <c r="I66" s="115">
        <v>100</v>
      </c>
      <c r="J66" s="126"/>
    </row>
    <row r="67" spans="1:10" s="123" customFormat="1" ht="15" customHeight="1">
      <c r="A67" s="27"/>
      <c r="B67" s="27"/>
      <c r="C67" s="173">
        <v>45353</v>
      </c>
      <c r="D67" s="174">
        <v>45353</v>
      </c>
      <c r="E67" s="114">
        <v>96.3</v>
      </c>
      <c r="F67" s="24">
        <v>-9.6</v>
      </c>
      <c r="G67" s="24">
        <v>6.8</v>
      </c>
      <c r="H67" s="24">
        <v>-13.5</v>
      </c>
      <c r="I67" s="115">
        <v>100</v>
      </c>
      <c r="J67" s="126"/>
    </row>
    <row r="68" spans="1:10" s="123" customFormat="1" ht="20.100000000000001" customHeight="1">
      <c r="A68" s="127"/>
      <c r="B68" s="127"/>
      <c r="C68" s="173">
        <v>45384</v>
      </c>
      <c r="D68" s="174">
        <v>45384</v>
      </c>
      <c r="E68" s="114">
        <v>96</v>
      </c>
      <c r="F68" s="24">
        <v>-10.5</v>
      </c>
      <c r="G68" s="24">
        <v>6.7</v>
      </c>
      <c r="H68" s="24">
        <v>-13</v>
      </c>
      <c r="I68" s="115">
        <v>100</v>
      </c>
      <c r="J68" s="126"/>
    </row>
    <row r="69" spans="1:10" s="123" customFormat="1" ht="20.100000000000001" customHeight="1">
      <c r="A69" s="127"/>
      <c r="B69" s="127"/>
      <c r="C69" s="173">
        <v>45414</v>
      </c>
      <c r="D69" s="174">
        <v>45414</v>
      </c>
      <c r="E69" s="114">
        <v>96.2</v>
      </c>
      <c r="F69" s="24">
        <v>-10.4</v>
      </c>
      <c r="G69" s="24">
        <v>7.3</v>
      </c>
      <c r="H69" s="24">
        <v>-12.7</v>
      </c>
      <c r="I69" s="115">
        <v>100</v>
      </c>
      <c r="J69" s="126"/>
    </row>
    <row r="70" spans="1:10" s="123" customFormat="1" ht="20.100000000000001" customHeight="1">
      <c r="C70" s="173">
        <v>45445</v>
      </c>
      <c r="D70" s="174">
        <v>45445</v>
      </c>
      <c r="E70" s="114">
        <v>96.2</v>
      </c>
      <c r="F70" s="24">
        <v>-10.1</v>
      </c>
      <c r="G70" s="24">
        <v>6.7</v>
      </c>
      <c r="H70" s="24">
        <v>-12.4</v>
      </c>
      <c r="I70" s="115">
        <v>100</v>
      </c>
      <c r="J70" s="126"/>
    </row>
    <row r="71" spans="1:10" s="123" customFormat="1" ht="20.100000000000001" customHeight="1">
      <c r="A71" s="125">
        <v>2024</v>
      </c>
      <c r="B71" s="125" t="s">
        <v>506</v>
      </c>
      <c r="C71" s="173">
        <v>45475</v>
      </c>
      <c r="D71" s="174">
        <v>45475</v>
      </c>
      <c r="E71" s="114">
        <v>96.2</v>
      </c>
      <c r="F71" s="24">
        <v>-10.6</v>
      </c>
      <c r="G71" s="24">
        <v>5.4</v>
      </c>
      <c r="H71" s="24">
        <v>-11.5</v>
      </c>
      <c r="I71" s="115">
        <v>100</v>
      </c>
      <c r="J71" s="126"/>
    </row>
    <row r="72" spans="1:10" s="123" customFormat="1" ht="20.100000000000001" customHeight="1">
      <c r="A72" s="127"/>
      <c r="B72" s="127"/>
      <c r="C72" s="173">
        <v>45506</v>
      </c>
      <c r="D72" s="174">
        <v>45506</v>
      </c>
      <c r="E72" s="114">
        <v>96.7</v>
      </c>
      <c r="F72" s="24">
        <v>-10.1</v>
      </c>
      <c r="G72" s="24">
        <v>6.4</v>
      </c>
      <c r="H72" s="24">
        <v>-11.9</v>
      </c>
      <c r="I72" s="115">
        <v>100</v>
      </c>
      <c r="J72" s="126"/>
    </row>
    <row r="73" spans="1:10" s="123" customFormat="1" ht="20.100000000000001" customHeight="1">
      <c r="A73" s="127"/>
      <c r="B73" s="127"/>
      <c r="C73" s="173">
        <v>45537</v>
      </c>
      <c r="D73" s="174">
        <v>45537</v>
      </c>
      <c r="E73" s="114">
        <v>96.2</v>
      </c>
      <c r="F73" s="24">
        <v>-11.3</v>
      </c>
      <c r="G73" s="24">
        <v>6.3</v>
      </c>
      <c r="H73" s="24">
        <v>-11.5</v>
      </c>
      <c r="I73" s="115">
        <v>100</v>
      </c>
      <c r="J73" s="126"/>
    </row>
    <row r="74" spans="1:10" s="123" customFormat="1" ht="20.100000000000001" customHeight="1">
      <c r="A74" s="127"/>
      <c r="B74" s="127"/>
      <c r="C74" s="173">
        <v>45568</v>
      </c>
      <c r="D74" s="174">
        <v>45568</v>
      </c>
      <c r="E74" s="114">
        <v>96.3</v>
      </c>
      <c r="F74" s="24">
        <v>-12.4</v>
      </c>
      <c r="G74" s="24">
        <v>6.9</v>
      </c>
      <c r="H74" s="24">
        <v>-11.1</v>
      </c>
      <c r="I74" s="115">
        <v>100</v>
      </c>
      <c r="J74" s="126"/>
    </row>
    <row r="75" spans="1:10" s="123" customFormat="1" ht="20.100000000000001" customHeight="1">
      <c r="A75" s="127"/>
      <c r="B75" s="127"/>
      <c r="C75" s="173">
        <v>45600</v>
      </c>
      <c r="D75" s="174">
        <v>45600</v>
      </c>
      <c r="E75" s="114">
        <v>96.1</v>
      </c>
      <c r="F75" s="24">
        <v>-10.7</v>
      </c>
      <c r="G75" s="24">
        <v>4.5999999999999996</v>
      </c>
      <c r="H75" s="24">
        <v>-12.2</v>
      </c>
      <c r="I75" s="115">
        <v>100</v>
      </c>
      <c r="J75" s="126"/>
    </row>
    <row r="76" spans="1:10" s="123" customFormat="1" ht="20.100000000000001" customHeight="1">
      <c r="A76" s="127"/>
      <c r="B76" s="127"/>
      <c r="C76" s="173">
        <v>45631</v>
      </c>
      <c r="D76" s="174">
        <v>45631</v>
      </c>
      <c r="E76" s="114">
        <v>93.9</v>
      </c>
      <c r="F76" s="24">
        <v>-14</v>
      </c>
      <c r="G76" s="24">
        <v>5</v>
      </c>
      <c r="H76" s="24">
        <v>-12.6</v>
      </c>
      <c r="I76" s="115">
        <v>100</v>
      </c>
      <c r="J76" s="126"/>
    </row>
    <row r="77" spans="1:10" s="123" customFormat="1" ht="20.100000000000001" customHeight="1">
      <c r="A77" s="127"/>
      <c r="B77" s="127"/>
      <c r="C77" s="173">
        <v>45658</v>
      </c>
      <c r="D77" s="174">
        <v>45658</v>
      </c>
      <c r="E77" s="114">
        <v>95.3</v>
      </c>
      <c r="F77" s="24">
        <v>-12.2</v>
      </c>
      <c r="G77" s="24">
        <v>4.8</v>
      </c>
      <c r="H77" s="24">
        <v>-12.6</v>
      </c>
      <c r="I77" s="115">
        <v>100</v>
      </c>
      <c r="J77" s="126"/>
    </row>
    <row r="78" spans="1:10" s="123" customFormat="1" ht="20.100000000000001" customHeight="1">
      <c r="A78" s="127"/>
      <c r="B78" s="127"/>
      <c r="C78" s="173">
        <v>45689</v>
      </c>
      <c r="D78" s="174">
        <v>45689</v>
      </c>
      <c r="E78" s="114">
        <v>96.5</v>
      </c>
      <c r="F78" s="24">
        <v>-10.9</v>
      </c>
      <c r="G78" s="24">
        <v>5.2</v>
      </c>
      <c r="H78" s="24">
        <v>-12.5</v>
      </c>
      <c r="I78" s="115">
        <v>100</v>
      </c>
      <c r="J78" s="126"/>
    </row>
    <row r="79" spans="1:10" s="123" customFormat="1" ht="20.100000000000001" customHeight="1">
      <c r="A79" s="127"/>
      <c r="B79" s="127"/>
      <c r="C79" s="173">
        <v>45717</v>
      </c>
      <c r="D79" s="174">
        <v>45717</v>
      </c>
      <c r="E79" s="114">
        <v>95.8</v>
      </c>
      <c r="F79" s="24">
        <v>-10.5</v>
      </c>
      <c r="G79" s="24">
        <v>3.2</v>
      </c>
      <c r="H79" s="24">
        <v>-13.3</v>
      </c>
      <c r="I79" s="115">
        <v>100</v>
      </c>
      <c r="J79" s="126"/>
    </row>
    <row r="80" spans="1:10" s="123" customFormat="1" ht="20.100000000000001" customHeight="1">
      <c r="A80" s="127"/>
      <c r="B80" s="127"/>
      <c r="C80" s="173">
        <v>45748</v>
      </c>
      <c r="D80" s="174">
        <v>45748</v>
      </c>
      <c r="E80" s="114">
        <v>94.4</v>
      </c>
      <c r="F80" s="24">
        <v>-10.7</v>
      </c>
      <c r="G80" s="24">
        <v>3.3</v>
      </c>
      <c r="H80" s="24">
        <v>-15.1</v>
      </c>
      <c r="I80" s="115">
        <v>100</v>
      </c>
      <c r="J80" s="126"/>
    </row>
    <row r="81" spans="1:10" s="123" customFormat="1" ht="20.100000000000001" customHeight="1">
      <c r="A81" s="127"/>
      <c r="B81" s="127"/>
      <c r="C81" s="173">
        <v>45778</v>
      </c>
      <c r="D81" s="174">
        <v>45778</v>
      </c>
      <c r="E81" s="114">
        <v>95.5</v>
      </c>
      <c r="F81" s="24">
        <v>-9.9</v>
      </c>
      <c r="G81" s="24">
        <v>3.1</v>
      </c>
      <c r="H81" s="24">
        <v>-13.5</v>
      </c>
      <c r="I81" s="115">
        <v>100</v>
      </c>
      <c r="J81" s="126"/>
    </row>
    <row r="82" spans="1:10" s="123" customFormat="1" ht="20.100000000000001" customHeight="1">
      <c r="A82" s="127"/>
      <c r="B82" s="127"/>
      <c r="C82" s="173">
        <v>45809</v>
      </c>
      <c r="D82" s="174">
        <v>45809</v>
      </c>
      <c r="E82" s="114">
        <v>94.4</v>
      </c>
      <c r="F82" s="24">
        <v>-11.4</v>
      </c>
      <c r="G82" s="24">
        <v>3.3</v>
      </c>
      <c r="H82" s="24">
        <v>-13.8</v>
      </c>
      <c r="I82" s="115">
        <v>100</v>
      </c>
      <c r="J82" s="126"/>
    </row>
    <row r="83" spans="1:10" s="123" customFormat="1" ht="20.100000000000001" customHeight="1">
      <c r="A83" s="138">
        <v>2025</v>
      </c>
      <c r="B83" s="755" t="s">
        <v>525</v>
      </c>
      <c r="C83" s="173">
        <v>45839</v>
      </c>
      <c r="D83" s="174">
        <v>45839</v>
      </c>
      <c r="E83" s="114">
        <v>96</v>
      </c>
      <c r="F83" s="24">
        <v>-10</v>
      </c>
      <c r="G83" s="24">
        <v>4.0999999999999996</v>
      </c>
      <c r="H83" s="24">
        <v>-13.4</v>
      </c>
      <c r="I83" s="115">
        <v>100</v>
      </c>
      <c r="J83" s="126"/>
    </row>
    <row r="84" spans="1:10" s="123" customFormat="1" ht="20.100000000000001" customHeight="1">
      <c r="A84" s="127"/>
      <c r="B84" s="127"/>
      <c r="C84" s="173">
        <v>45870</v>
      </c>
      <c r="D84" s="174">
        <v>45870</v>
      </c>
      <c r="E84" s="114">
        <v>95.6</v>
      </c>
      <c r="F84" s="24">
        <v>-9.8000000000000007</v>
      </c>
      <c r="G84" s="24">
        <v>3.7</v>
      </c>
      <c r="H84" s="24">
        <v>-14</v>
      </c>
      <c r="I84" s="115">
        <v>100</v>
      </c>
      <c r="J84" s="126"/>
    </row>
    <row r="85" spans="1:10" s="123" customFormat="1" ht="20.100000000000001" customHeight="1">
      <c r="A85" s="127"/>
      <c r="B85" s="127"/>
      <c r="C85" s="173">
        <v>45901</v>
      </c>
      <c r="D85" s="174">
        <v>45901</v>
      </c>
      <c r="E85" s="114">
        <v>96.1</v>
      </c>
      <c r="F85" s="24">
        <v>-9.8000000000000007</v>
      </c>
      <c r="G85" s="24">
        <v>4.0999999999999996</v>
      </c>
      <c r="H85" s="24">
        <v>-13.4</v>
      </c>
      <c r="I85" s="115">
        <v>100</v>
      </c>
      <c r="J85" s="126"/>
    </row>
    <row r="86" spans="1:10" s="123" customFormat="1" ht="20.100000000000001" customHeight="1">
      <c r="A86" s="127"/>
      <c r="B86" s="127"/>
      <c r="C86" s="173">
        <v>45931</v>
      </c>
      <c r="D86" s="174">
        <v>45931</v>
      </c>
      <c r="E86" s="116">
        <v>97.2</v>
      </c>
      <c r="F86" s="24">
        <v>-8</v>
      </c>
      <c r="G86" s="24">
        <v>4</v>
      </c>
      <c r="H86" s="24">
        <v>-12.6</v>
      </c>
      <c r="I86" s="115">
        <v>100</v>
      </c>
      <c r="J86" s="126"/>
    </row>
    <row r="87" spans="1:10" s="123" customFormat="1" ht="20.100000000000001" customHeight="1">
      <c r="A87" s="127"/>
      <c r="B87" s="127"/>
      <c r="C87" s="173">
        <v>45962</v>
      </c>
      <c r="D87" s="174">
        <v>45962</v>
      </c>
      <c r="E87" s="116">
        <v>97.3</v>
      </c>
      <c r="F87" s="24">
        <v>-9</v>
      </c>
      <c r="G87" s="24">
        <v>5.3</v>
      </c>
      <c r="H87" s="24">
        <v>-12.9</v>
      </c>
      <c r="I87" s="115">
        <v>100</v>
      </c>
      <c r="J87" s="126"/>
    </row>
    <row r="88" spans="1:10" s="123" customFormat="1" ht="20.100000000000001" customHeight="1">
      <c r="A88" s="127"/>
      <c r="B88" s="127"/>
      <c r="C88" s="173">
        <v>45992</v>
      </c>
      <c r="D88" s="174">
        <v>45992</v>
      </c>
      <c r="E88" s="116">
        <v>97</v>
      </c>
      <c r="F88" s="24">
        <v>-8.6</v>
      </c>
      <c r="G88" s="24">
        <v>4.9000000000000004</v>
      </c>
      <c r="H88" s="24">
        <v>-13.3</v>
      </c>
      <c r="I88" s="115">
        <v>100</v>
      </c>
      <c r="J88" s="126"/>
    </row>
    <row r="89" spans="1:10" s="123" customFormat="1" ht="20.100000000000001" customHeight="1">
      <c r="A89" s="127"/>
      <c r="B89" s="127"/>
      <c r="C89" s="173">
        <v>46023</v>
      </c>
      <c r="D89" s="174">
        <v>46023</v>
      </c>
      <c r="E89" s="116">
        <v>99.2</v>
      </c>
      <c r="F89" s="24">
        <v>-6.9</v>
      </c>
      <c r="G89" s="24">
        <v>6.2</v>
      </c>
      <c r="H89" s="24">
        <v>-12.6</v>
      </c>
      <c r="I89" s="115">
        <v>100</v>
      </c>
      <c r="J89" s="126"/>
    </row>
    <row r="90" spans="1:10" s="123" customFormat="1" ht="20.100000000000001" customHeight="1">
      <c r="A90" s="127"/>
      <c r="B90" s="127"/>
      <c r="C90" s="173">
        <v>46054</v>
      </c>
      <c r="D90" s="174">
        <v>46054</v>
      </c>
      <c r="E90" s="116">
        <v>98.2</v>
      </c>
      <c r="F90" s="24">
        <v>-7.3</v>
      </c>
      <c r="G90" s="24">
        <v>4.2</v>
      </c>
      <c r="H90" s="24">
        <v>-12.4</v>
      </c>
      <c r="I90" s="115">
        <v>100</v>
      </c>
      <c r="J90" s="126"/>
    </row>
    <row r="91" spans="1:10" s="123" customFormat="1" ht="20.100000000000001" customHeight="1">
      <c r="A91" s="127"/>
      <c r="B91" s="127"/>
      <c r="C91" s="173">
        <v>46082</v>
      </c>
      <c r="D91" s="174">
        <v>46082</v>
      </c>
      <c r="E91" s="116">
        <v>96.6</v>
      </c>
      <c r="F91" s="24">
        <v>-7</v>
      </c>
      <c r="G91" s="24">
        <v>4.0999999999999996</v>
      </c>
      <c r="H91" s="24">
        <v>-16.399999999999999</v>
      </c>
      <c r="I91" s="115">
        <v>100</v>
      </c>
      <c r="J91" s="126"/>
    </row>
    <row r="92" spans="1:10" s="123" customFormat="1" ht="20.100000000000001" customHeight="1">
      <c r="A92" s="127"/>
      <c r="B92" s="127"/>
      <c r="C92" s="173">
        <v>46113</v>
      </c>
      <c r="D92" s="174">
        <v>46113</v>
      </c>
      <c r="E92" s="116">
        <v>93</v>
      </c>
      <c r="F92" s="24">
        <v>-7.7</v>
      </c>
      <c r="G92" s="24">
        <v>0.9</v>
      </c>
      <c r="H92" s="24">
        <v>-20.6</v>
      </c>
      <c r="I92" s="115">
        <v>100</v>
      </c>
      <c r="J92" s="126"/>
    </row>
    <row r="93" spans="1:10" s="123" customFormat="1" ht="20.100000000000001" customHeight="1">
      <c r="A93" s="127"/>
      <c r="B93" s="127"/>
      <c r="C93" s="173">
        <v>46143</v>
      </c>
      <c r="D93" s="174">
        <v>46143</v>
      </c>
      <c r="E93" s="116"/>
      <c r="F93" s="24"/>
      <c r="G93" s="24"/>
      <c r="H93" s="24"/>
      <c r="I93" s="115">
        <v>100</v>
      </c>
      <c r="J93" s="126"/>
    </row>
    <row r="94" spans="1:10" s="123" customFormat="1" ht="20.100000000000001" customHeight="1">
      <c r="A94" s="127"/>
      <c r="B94" s="127"/>
      <c r="C94" s="173">
        <v>46174</v>
      </c>
      <c r="D94" s="174">
        <v>46174</v>
      </c>
      <c r="E94" s="116"/>
      <c r="F94" s="24"/>
      <c r="G94" s="24"/>
      <c r="H94" s="24"/>
      <c r="I94" s="115">
        <v>100</v>
      </c>
      <c r="J94" s="126"/>
    </row>
    <row r="95" spans="1:10" s="123" customFormat="1" ht="20.100000000000001" customHeight="1">
      <c r="A95" s="138">
        <v>2026</v>
      </c>
      <c r="B95" s="755" t="s">
        <v>535</v>
      </c>
      <c r="C95" s="173">
        <v>46204</v>
      </c>
      <c r="D95" s="174">
        <v>46204</v>
      </c>
      <c r="E95" s="116"/>
      <c r="F95" s="24"/>
      <c r="G95" s="24"/>
      <c r="H95" s="24"/>
      <c r="I95" s="115">
        <v>100</v>
      </c>
      <c r="J95" s="126"/>
    </row>
    <row r="96" spans="1:10" s="123" customFormat="1" ht="20.100000000000001" customHeight="1">
      <c r="A96" s="127"/>
      <c r="B96" s="127"/>
      <c r="C96" s="173">
        <v>46235</v>
      </c>
      <c r="D96" s="174">
        <v>46235</v>
      </c>
      <c r="E96" s="116"/>
      <c r="F96" s="24"/>
      <c r="G96" s="24"/>
      <c r="H96" s="24"/>
      <c r="I96" s="115">
        <v>100</v>
      </c>
      <c r="J96" s="126"/>
    </row>
    <row r="97" spans="1:10" s="123" customFormat="1" ht="20.100000000000001" customHeight="1">
      <c r="A97" s="127"/>
      <c r="B97" s="127"/>
      <c r="C97" s="173">
        <v>46266</v>
      </c>
      <c r="D97" s="174">
        <v>46266</v>
      </c>
      <c r="E97" s="116"/>
      <c r="F97" s="24"/>
      <c r="G97" s="24"/>
      <c r="H97" s="24"/>
      <c r="I97" s="115">
        <v>100</v>
      </c>
      <c r="J97" s="126"/>
    </row>
    <row r="98" spans="1:10" s="123" customFormat="1" ht="20.100000000000001" customHeight="1">
      <c r="A98" s="127"/>
      <c r="B98" s="127"/>
      <c r="C98" s="173">
        <v>46296</v>
      </c>
      <c r="D98" s="174">
        <v>46296</v>
      </c>
      <c r="E98" s="116"/>
      <c r="F98" s="24"/>
      <c r="G98" s="24"/>
      <c r="H98" s="24"/>
      <c r="I98" s="115">
        <v>100</v>
      </c>
      <c r="J98" s="126"/>
    </row>
    <row r="99" spans="1:10" s="123" customFormat="1" ht="20.100000000000001" customHeight="1">
      <c r="A99" s="127"/>
      <c r="B99" s="127"/>
      <c r="C99" s="173">
        <v>46327</v>
      </c>
      <c r="D99" s="174">
        <v>46327</v>
      </c>
      <c r="E99" s="116"/>
      <c r="F99" s="24"/>
      <c r="G99" s="24"/>
      <c r="H99" s="24"/>
      <c r="I99" s="115">
        <v>100</v>
      </c>
      <c r="J99" s="126"/>
    </row>
    <row r="100" spans="1:10" s="123" customFormat="1" ht="20.100000000000001" customHeight="1">
      <c r="A100" s="127"/>
      <c r="B100" s="127"/>
      <c r="C100" s="173">
        <v>46357</v>
      </c>
      <c r="D100" s="174">
        <v>46357</v>
      </c>
      <c r="E100" s="116"/>
      <c r="F100" s="24"/>
      <c r="G100" s="24"/>
      <c r="H100" s="24"/>
      <c r="I100" s="115">
        <v>100</v>
      </c>
      <c r="J100" s="126"/>
    </row>
    <row r="101" spans="1:10" s="123" customFormat="1" ht="20.100000000000001" customHeight="1">
      <c r="A101" s="127"/>
      <c r="B101" s="127"/>
      <c r="C101" s="127"/>
      <c r="D101" s="127"/>
      <c r="E101" s="116"/>
      <c r="F101" s="24"/>
      <c r="G101" s="24"/>
      <c r="H101" s="24"/>
      <c r="I101" s="115"/>
      <c r="J101" s="126"/>
    </row>
    <row r="102" spans="1:10" s="123" customFormat="1" ht="20.100000000000001" customHeight="1">
      <c r="A102" s="127"/>
      <c r="B102" s="127"/>
      <c r="C102" s="127"/>
      <c r="D102" s="127"/>
      <c r="E102" s="116"/>
      <c r="F102" s="24"/>
      <c r="G102" s="24"/>
      <c r="H102" s="24"/>
      <c r="I102" s="115"/>
      <c r="J102" s="126"/>
    </row>
    <row r="103" spans="1:10" s="123" customFormat="1" ht="20.100000000000001" customHeight="1">
      <c r="A103" s="127"/>
      <c r="B103" s="127"/>
      <c r="C103" s="127"/>
      <c r="D103" s="127"/>
      <c r="E103" s="116"/>
      <c r="F103" s="24"/>
      <c r="G103" s="24"/>
      <c r="H103" s="24"/>
      <c r="I103" s="115"/>
      <c r="J103" s="126"/>
    </row>
    <row r="104" spans="1:10" s="123" customFormat="1" ht="20.100000000000001" customHeight="1">
      <c r="A104" s="127"/>
      <c r="B104" s="127"/>
      <c r="C104" s="127"/>
      <c r="D104" s="127"/>
      <c r="E104" s="116"/>
      <c r="F104" s="24"/>
      <c r="G104" s="24"/>
      <c r="H104" s="24"/>
      <c r="I104" s="115"/>
      <c r="J104" s="126"/>
    </row>
    <row r="105" spans="1:10" s="123" customFormat="1" ht="20.100000000000001" customHeight="1">
      <c r="A105" s="127"/>
      <c r="B105" s="127"/>
      <c r="C105" s="127"/>
      <c r="D105" s="127"/>
      <c r="E105" s="116"/>
      <c r="F105" s="24"/>
      <c r="G105" s="24"/>
      <c r="H105" s="24"/>
      <c r="I105" s="115"/>
      <c r="J105" s="126"/>
    </row>
    <row r="106" spans="1:10" s="123" customFormat="1" ht="20.100000000000001" customHeight="1">
      <c r="A106" s="127"/>
      <c r="B106" s="127"/>
      <c r="C106" s="127"/>
      <c r="D106" s="127"/>
      <c r="E106" s="116"/>
      <c r="F106" s="24"/>
      <c r="G106" s="24"/>
      <c r="H106" s="24"/>
      <c r="I106" s="115"/>
      <c r="J106" s="126"/>
    </row>
    <row r="107" spans="1:10" s="123" customFormat="1" ht="20.100000000000001" customHeight="1">
      <c r="A107" s="127"/>
      <c r="B107" s="127"/>
      <c r="C107" s="127"/>
      <c r="D107" s="127"/>
      <c r="E107" s="116"/>
      <c r="F107" s="24"/>
      <c r="G107" s="24"/>
      <c r="H107" s="24"/>
      <c r="I107" s="115"/>
      <c r="J107" s="126"/>
    </row>
    <row r="108" spans="1:10" s="123" customFormat="1" ht="20.100000000000001" customHeight="1">
      <c r="A108" s="127"/>
      <c r="B108" s="127"/>
      <c r="C108" s="127"/>
      <c r="D108" s="127"/>
      <c r="E108" s="116"/>
      <c r="F108" s="24"/>
      <c r="G108" s="24"/>
      <c r="H108" s="24"/>
      <c r="I108" s="115"/>
      <c r="J108" s="126"/>
    </row>
    <row r="109" spans="1:10" s="123" customFormat="1" ht="20.100000000000001" customHeight="1">
      <c r="A109" s="127"/>
      <c r="B109" s="127"/>
      <c r="C109" s="127"/>
      <c r="D109" s="127"/>
      <c r="E109" s="116"/>
      <c r="F109" s="24"/>
      <c r="G109" s="24"/>
      <c r="H109" s="24"/>
      <c r="I109" s="115"/>
      <c r="J109" s="126"/>
    </row>
    <row r="110" spans="1:10" s="123" customFormat="1" ht="20.100000000000001" customHeight="1">
      <c r="A110" s="127"/>
      <c r="B110" s="127"/>
      <c r="C110" s="127"/>
      <c r="D110" s="127"/>
      <c r="E110" s="116"/>
      <c r="F110" s="24"/>
      <c r="G110" s="24"/>
      <c r="H110" s="24"/>
      <c r="I110" s="115"/>
      <c r="J110" s="126"/>
    </row>
    <row r="111" spans="1:10" s="123" customFormat="1" ht="20.100000000000001" customHeight="1">
      <c r="A111" s="127"/>
      <c r="B111" s="127"/>
      <c r="C111" s="127"/>
      <c r="D111" s="127"/>
      <c r="E111" s="116"/>
      <c r="F111" s="24"/>
      <c r="G111" s="24"/>
      <c r="H111" s="24"/>
      <c r="I111" s="115"/>
      <c r="J111" s="126"/>
    </row>
    <row r="112" spans="1:10" s="123" customFormat="1" ht="20.100000000000001" customHeight="1">
      <c r="A112" s="127"/>
      <c r="B112" s="127"/>
      <c r="C112" s="127"/>
      <c r="D112" s="127"/>
      <c r="E112" s="116"/>
      <c r="F112" s="24"/>
      <c r="G112" s="24"/>
      <c r="H112" s="24"/>
      <c r="I112" s="115"/>
      <c r="J112" s="126"/>
    </row>
    <row r="113" spans="1:10" s="123" customFormat="1" ht="20.100000000000001" customHeight="1">
      <c r="A113" s="127"/>
      <c r="B113" s="127"/>
      <c r="C113" s="127"/>
      <c r="D113" s="127"/>
      <c r="E113" s="116"/>
      <c r="F113" s="24"/>
      <c r="G113" s="24"/>
      <c r="H113" s="24"/>
      <c r="I113" s="115"/>
      <c r="J113" s="126"/>
    </row>
    <row r="114" spans="1:10" s="123" customFormat="1" ht="20.100000000000001" customHeight="1">
      <c r="A114" s="127"/>
      <c r="B114" s="127"/>
      <c r="C114" s="127"/>
      <c r="D114" s="127"/>
      <c r="E114" s="116"/>
      <c r="F114" s="24"/>
      <c r="G114" s="24"/>
      <c r="H114" s="24"/>
      <c r="I114" s="115"/>
      <c r="J114" s="126"/>
    </row>
    <row r="115" spans="1:10" s="123" customFormat="1" ht="20.100000000000001" customHeight="1">
      <c r="A115" s="127"/>
      <c r="B115" s="127"/>
      <c r="C115" s="127"/>
      <c r="D115" s="127"/>
      <c r="E115" s="116"/>
      <c r="F115" s="24"/>
      <c r="G115" s="24"/>
      <c r="H115" s="24"/>
      <c r="I115" s="115"/>
      <c r="J115" s="126"/>
    </row>
    <row r="116" spans="1:10" s="123" customFormat="1" ht="20.100000000000001" customHeight="1">
      <c r="A116" s="127"/>
      <c r="B116" s="127"/>
      <c r="C116" s="127"/>
      <c r="D116" s="127"/>
      <c r="E116" s="116"/>
      <c r="F116" s="24"/>
      <c r="G116" s="24"/>
      <c r="H116" s="24"/>
      <c r="I116" s="115"/>
      <c r="J116" s="126"/>
    </row>
    <row r="117" spans="1:10" s="123" customFormat="1" ht="20.100000000000001" customHeight="1">
      <c r="A117" s="127"/>
      <c r="B117" s="127"/>
      <c r="C117" s="127"/>
      <c r="D117" s="127"/>
      <c r="E117" s="116"/>
      <c r="F117" s="24"/>
      <c r="G117" s="24"/>
      <c r="H117" s="24"/>
      <c r="I117" s="115"/>
      <c r="J117" s="126"/>
    </row>
    <row r="118" spans="1:10" s="123" customFormat="1" ht="20.100000000000001" customHeight="1">
      <c r="A118" s="127"/>
      <c r="B118" s="127"/>
      <c r="C118" s="127"/>
      <c r="D118" s="127"/>
      <c r="E118" s="116"/>
      <c r="F118" s="24"/>
      <c r="G118" s="24"/>
      <c r="H118" s="24"/>
      <c r="I118" s="115"/>
      <c r="J118" s="126"/>
    </row>
    <row r="119" spans="1:10" s="123" customFormat="1" ht="20.100000000000001" customHeight="1">
      <c r="A119" s="127"/>
      <c r="B119" s="127"/>
      <c r="C119" s="127"/>
      <c r="D119" s="127"/>
      <c r="E119" s="116"/>
      <c r="F119" s="24"/>
      <c r="G119" s="24"/>
      <c r="H119" s="24"/>
      <c r="I119" s="115"/>
      <c r="J119" s="126"/>
    </row>
    <row r="120" spans="1:10" s="123" customFormat="1" ht="20.100000000000001" customHeight="1">
      <c r="A120" s="127"/>
      <c r="B120" s="127"/>
      <c r="C120" s="127"/>
      <c r="D120" s="127"/>
      <c r="E120" s="116"/>
      <c r="F120" s="24"/>
      <c r="G120" s="24"/>
      <c r="H120" s="24"/>
      <c r="I120" s="115"/>
      <c r="J120" s="126"/>
    </row>
    <row r="121" spans="1:10" s="123" customFormat="1" ht="20.100000000000001" customHeight="1">
      <c r="A121" s="127"/>
      <c r="B121" s="127"/>
      <c r="C121" s="127"/>
      <c r="D121" s="127"/>
      <c r="E121" s="116"/>
      <c r="F121" s="24"/>
      <c r="G121" s="24"/>
      <c r="H121" s="24"/>
      <c r="I121" s="115"/>
      <c r="J121" s="126"/>
    </row>
    <row r="122" spans="1:10" s="123" customFormat="1" ht="20.100000000000001" customHeight="1">
      <c r="A122" s="127"/>
      <c r="B122" s="127"/>
      <c r="C122" s="127"/>
      <c r="D122" s="127"/>
      <c r="E122" s="116"/>
      <c r="F122" s="24"/>
      <c r="G122" s="24"/>
      <c r="H122" s="24"/>
      <c r="I122" s="115"/>
      <c r="J122" s="126"/>
    </row>
    <row r="123" spans="1:10" s="123" customFormat="1" ht="20.100000000000001" customHeight="1">
      <c r="A123" s="127"/>
      <c r="B123" s="127"/>
      <c r="C123" s="127"/>
      <c r="D123" s="127"/>
      <c r="E123" s="116"/>
      <c r="F123" s="24"/>
      <c r="G123" s="24"/>
      <c r="H123" s="24"/>
      <c r="I123" s="115"/>
      <c r="J123" s="126"/>
    </row>
    <row r="124" spans="1:10" s="123" customFormat="1" ht="20.100000000000001" customHeight="1">
      <c r="A124" s="127"/>
      <c r="B124" s="127"/>
      <c r="C124" s="127"/>
      <c r="D124" s="127"/>
      <c r="E124" s="116"/>
      <c r="F124" s="24"/>
      <c r="G124" s="24"/>
      <c r="H124" s="24"/>
      <c r="I124" s="115"/>
      <c r="J124" s="126"/>
    </row>
    <row r="125" spans="1:10" s="123" customFormat="1" ht="20.100000000000001" customHeight="1">
      <c r="A125" s="127"/>
      <c r="B125" s="127"/>
      <c r="C125" s="127"/>
      <c r="D125" s="127"/>
      <c r="E125" s="116"/>
      <c r="F125" s="24"/>
      <c r="G125" s="24"/>
      <c r="H125" s="24"/>
      <c r="I125" s="115"/>
      <c r="J125" s="126"/>
    </row>
    <row r="126" spans="1:10" s="123" customFormat="1" ht="20.100000000000001" customHeight="1">
      <c r="A126" s="127"/>
      <c r="B126" s="127"/>
      <c r="C126" s="127"/>
      <c r="D126" s="127"/>
      <c r="E126" s="116"/>
      <c r="F126" s="24"/>
      <c r="G126" s="24"/>
      <c r="H126" s="24"/>
      <c r="I126" s="115"/>
      <c r="J126" s="126"/>
    </row>
    <row r="127" spans="1:10" s="123" customFormat="1" ht="20.100000000000001" customHeight="1">
      <c r="A127" s="127"/>
      <c r="B127" s="127"/>
      <c r="C127" s="127"/>
      <c r="D127" s="127"/>
      <c r="E127" s="116"/>
      <c r="F127" s="24"/>
      <c r="G127" s="24"/>
      <c r="H127" s="24"/>
      <c r="I127" s="115"/>
      <c r="J127" s="126"/>
    </row>
    <row r="128" spans="1:10" s="123" customFormat="1" ht="20.100000000000001" customHeight="1">
      <c r="A128" s="127"/>
      <c r="B128" s="127"/>
      <c r="C128" s="127"/>
      <c r="D128" s="127"/>
      <c r="E128" s="116"/>
      <c r="F128" s="24"/>
      <c r="G128" s="24"/>
      <c r="H128" s="24"/>
      <c r="I128" s="115"/>
      <c r="J128" s="126"/>
    </row>
    <row r="129" spans="1:10" s="123" customFormat="1" ht="20.100000000000001" customHeight="1">
      <c r="A129" s="127"/>
      <c r="B129" s="127"/>
      <c r="C129" s="127"/>
      <c r="D129" s="127"/>
      <c r="E129" s="116"/>
      <c r="F129" s="24"/>
      <c r="G129" s="24"/>
      <c r="H129" s="24"/>
      <c r="I129" s="115"/>
      <c r="J129" s="126"/>
    </row>
    <row r="130" spans="1:10" s="123" customFormat="1" ht="20.100000000000001" customHeight="1">
      <c r="A130" s="127"/>
      <c r="B130" s="127"/>
      <c r="C130" s="127"/>
      <c r="D130" s="127"/>
      <c r="E130" s="116"/>
      <c r="F130" s="24"/>
      <c r="G130" s="24"/>
      <c r="H130" s="24"/>
      <c r="I130" s="115"/>
      <c r="J130" s="126"/>
    </row>
    <row r="131" spans="1:10" s="123" customFormat="1" ht="20.100000000000001" customHeight="1">
      <c r="A131" s="127"/>
      <c r="B131" s="127"/>
      <c r="C131" s="127"/>
      <c r="D131" s="127"/>
      <c r="E131" s="116"/>
      <c r="F131" s="24"/>
      <c r="G131" s="24"/>
      <c r="H131" s="24"/>
      <c r="I131" s="115"/>
      <c r="J131" s="126"/>
    </row>
    <row r="132" spans="1:10" s="123" customFormat="1" ht="20.100000000000001" customHeight="1">
      <c r="A132" s="127"/>
      <c r="B132" s="127"/>
      <c r="C132" s="127"/>
      <c r="D132" s="127"/>
      <c r="E132" s="116"/>
      <c r="F132" s="24"/>
      <c r="G132" s="24"/>
      <c r="H132" s="24"/>
      <c r="I132" s="115"/>
      <c r="J132" s="126"/>
    </row>
    <row r="133" spans="1:10" s="123" customFormat="1" ht="20.100000000000001" customHeight="1">
      <c r="A133" s="127"/>
      <c r="B133" s="127"/>
      <c r="C133" s="127"/>
      <c r="D133" s="127"/>
      <c r="E133" s="116"/>
      <c r="F133" s="24"/>
      <c r="G133" s="24"/>
      <c r="H133" s="24"/>
      <c r="I133" s="115"/>
      <c r="J133" s="126"/>
    </row>
    <row r="134" spans="1:10" s="123" customFormat="1" ht="20.100000000000001" customHeight="1">
      <c r="A134" s="127"/>
      <c r="B134" s="127"/>
      <c r="C134" s="127"/>
      <c r="D134" s="127"/>
      <c r="E134" s="116"/>
      <c r="F134" s="24"/>
      <c r="G134" s="24"/>
      <c r="H134" s="24"/>
      <c r="I134" s="115"/>
      <c r="J134" s="126"/>
    </row>
    <row r="135" spans="1:10" s="123" customFormat="1" ht="20.100000000000001" customHeight="1">
      <c r="A135" s="127"/>
      <c r="B135" s="127"/>
      <c r="C135" s="127"/>
      <c r="D135" s="127"/>
      <c r="E135" s="116"/>
      <c r="F135" s="24"/>
      <c r="G135" s="24"/>
      <c r="H135" s="24"/>
      <c r="I135" s="115"/>
      <c r="J135" s="126"/>
    </row>
    <row r="136" spans="1:10" s="123" customFormat="1" ht="20.100000000000001" customHeight="1">
      <c r="A136" s="127"/>
      <c r="B136" s="127"/>
      <c r="C136" s="127"/>
      <c r="D136" s="127"/>
      <c r="E136" s="116"/>
      <c r="F136" s="24"/>
      <c r="G136" s="24"/>
      <c r="H136" s="24"/>
      <c r="I136" s="115"/>
      <c r="J136" s="126"/>
    </row>
    <row r="137" spans="1:10" s="123" customFormat="1" ht="20.100000000000001" customHeight="1">
      <c r="A137" s="127"/>
      <c r="B137" s="127"/>
      <c r="C137" s="127"/>
      <c r="D137" s="127"/>
      <c r="E137" s="116"/>
      <c r="F137" s="24"/>
      <c r="G137" s="24"/>
      <c r="H137" s="24"/>
      <c r="I137" s="115"/>
      <c r="J137" s="126"/>
    </row>
    <row r="138" spans="1:10" s="123" customFormat="1" ht="20.100000000000001" customHeight="1">
      <c r="A138" s="127"/>
      <c r="B138" s="127"/>
      <c r="C138" s="127"/>
      <c r="D138" s="127"/>
      <c r="E138" s="116"/>
      <c r="F138" s="24"/>
      <c r="G138" s="24"/>
      <c r="H138" s="24"/>
      <c r="I138" s="115"/>
      <c r="J138" s="126"/>
    </row>
    <row r="139" spans="1:10" s="123" customFormat="1" ht="20.100000000000001" customHeight="1">
      <c r="A139" s="127"/>
      <c r="B139" s="127"/>
      <c r="C139" s="127"/>
      <c r="D139" s="127"/>
      <c r="E139" s="116"/>
      <c r="F139" s="24"/>
      <c r="G139" s="24"/>
      <c r="H139" s="24"/>
      <c r="I139" s="115"/>
      <c r="J139" s="126"/>
    </row>
    <row r="140" spans="1:10" s="123" customFormat="1" ht="20.100000000000001" customHeight="1">
      <c r="A140" s="127"/>
      <c r="B140" s="127"/>
      <c r="C140" s="127"/>
      <c r="D140" s="127"/>
      <c r="E140" s="116"/>
      <c r="F140" s="24"/>
      <c r="G140" s="24"/>
      <c r="H140" s="24"/>
      <c r="I140" s="115"/>
      <c r="J140" s="126"/>
    </row>
    <row r="141" spans="1:10" s="123" customFormat="1" ht="20.100000000000001" customHeight="1">
      <c r="A141" s="127"/>
      <c r="B141" s="127"/>
      <c r="C141" s="127"/>
      <c r="D141" s="127"/>
      <c r="E141" s="116"/>
      <c r="F141" s="24"/>
      <c r="G141" s="24"/>
      <c r="H141" s="24"/>
      <c r="I141" s="115"/>
      <c r="J141" s="126"/>
    </row>
    <row r="142" spans="1:10" s="123" customFormat="1" ht="20.100000000000001" customHeight="1">
      <c r="A142" s="127"/>
      <c r="B142" s="127"/>
      <c r="C142" s="127"/>
      <c r="D142" s="127"/>
      <c r="E142" s="116"/>
      <c r="F142" s="24"/>
      <c r="G142" s="24"/>
      <c r="H142" s="24"/>
      <c r="I142" s="115"/>
      <c r="J142" s="126"/>
    </row>
    <row r="143" spans="1:10" s="123" customFormat="1" ht="20.100000000000001" customHeight="1">
      <c r="A143" s="127"/>
      <c r="B143" s="127"/>
      <c r="C143" s="127"/>
      <c r="D143" s="127"/>
      <c r="E143" s="116"/>
      <c r="F143" s="24"/>
      <c r="G143" s="24"/>
      <c r="H143" s="24"/>
      <c r="I143" s="115"/>
      <c r="J143" s="126"/>
    </row>
    <row r="144" spans="1:10" s="123" customFormat="1" ht="20.100000000000001" customHeight="1">
      <c r="A144" s="127"/>
      <c r="B144" s="127"/>
      <c r="C144" s="127"/>
      <c r="D144" s="127"/>
      <c r="E144" s="116"/>
      <c r="F144" s="24"/>
      <c r="G144" s="24"/>
      <c r="H144" s="24"/>
      <c r="I144" s="115"/>
      <c r="J144" s="126"/>
    </row>
    <row r="145" spans="1:10" s="123" customFormat="1" ht="20.100000000000001" customHeight="1">
      <c r="A145" s="127"/>
      <c r="B145" s="127"/>
      <c r="C145" s="127"/>
      <c r="D145" s="127"/>
      <c r="E145" s="116"/>
      <c r="F145" s="24"/>
      <c r="G145" s="24"/>
      <c r="H145" s="24"/>
      <c r="I145" s="115"/>
      <c r="J145" s="126"/>
    </row>
    <row r="146" spans="1:10" s="123" customFormat="1" ht="20.100000000000001" customHeight="1">
      <c r="A146" s="127"/>
      <c r="B146" s="127"/>
      <c r="C146" s="127"/>
      <c r="D146" s="127"/>
      <c r="E146" s="116"/>
      <c r="F146" s="24"/>
      <c r="G146" s="24"/>
      <c r="H146" s="24"/>
      <c r="I146" s="115"/>
      <c r="J146" s="126"/>
    </row>
    <row r="147" spans="1:10" s="123" customFormat="1" ht="20.100000000000001" customHeight="1">
      <c r="A147" s="127"/>
      <c r="B147" s="127"/>
      <c r="C147" s="127"/>
      <c r="D147" s="127"/>
      <c r="E147" s="116"/>
      <c r="F147" s="24"/>
      <c r="G147" s="24"/>
      <c r="H147" s="24"/>
      <c r="I147" s="115"/>
      <c r="J147" s="126"/>
    </row>
    <row r="148" spans="1:10" s="123" customFormat="1" ht="20.100000000000001" customHeight="1">
      <c r="A148" s="127"/>
      <c r="B148" s="127"/>
      <c r="C148" s="127"/>
      <c r="D148" s="127"/>
      <c r="E148" s="116"/>
      <c r="F148" s="24"/>
      <c r="G148" s="24"/>
      <c r="H148" s="24"/>
      <c r="I148" s="115"/>
      <c r="J148" s="126"/>
    </row>
    <row r="149" spans="1:10" s="123" customFormat="1" ht="20.100000000000001" customHeight="1">
      <c r="A149" s="127"/>
      <c r="B149" s="127"/>
      <c r="C149" s="127"/>
      <c r="D149" s="127"/>
      <c r="E149" s="116"/>
      <c r="F149" s="24"/>
      <c r="G149" s="24"/>
      <c r="H149" s="24"/>
      <c r="I149" s="115"/>
      <c r="J149" s="126"/>
    </row>
    <row r="150" spans="1:10" s="123" customFormat="1" ht="20.100000000000001" customHeight="1">
      <c r="A150" s="127"/>
      <c r="B150" s="127"/>
      <c r="C150" s="127"/>
      <c r="D150" s="127"/>
      <c r="E150" s="116"/>
      <c r="F150" s="24"/>
      <c r="G150" s="24"/>
      <c r="H150" s="24"/>
      <c r="I150" s="115"/>
      <c r="J150" s="126"/>
    </row>
    <row r="151" spans="1:10" s="123" customFormat="1" ht="20.100000000000001" customHeight="1">
      <c r="A151" s="127"/>
      <c r="B151" s="127"/>
      <c r="C151" s="127"/>
      <c r="D151" s="127"/>
      <c r="E151" s="116"/>
      <c r="F151" s="24"/>
      <c r="G151" s="24"/>
      <c r="H151" s="24"/>
      <c r="I151" s="115"/>
      <c r="J151" s="126"/>
    </row>
    <row r="152" spans="1:10" s="123" customFormat="1" ht="20.100000000000001" customHeight="1">
      <c r="A152" s="127"/>
      <c r="B152" s="127"/>
      <c r="C152" s="127"/>
      <c r="D152" s="127"/>
      <c r="E152" s="116"/>
      <c r="F152" s="24"/>
      <c r="G152" s="24"/>
      <c r="H152" s="24"/>
      <c r="I152" s="115"/>
      <c r="J152" s="126"/>
    </row>
    <row r="153" spans="1:10" s="123" customFormat="1" ht="20.100000000000001" customHeight="1">
      <c r="A153" s="127"/>
      <c r="B153" s="127"/>
      <c r="C153" s="127"/>
      <c r="D153" s="127"/>
      <c r="E153" s="116"/>
      <c r="F153" s="24"/>
      <c r="G153" s="24"/>
      <c r="H153" s="24"/>
      <c r="I153" s="115"/>
      <c r="J153" s="126"/>
    </row>
    <row r="154" spans="1:10" s="123" customFormat="1" ht="20.100000000000001" customHeight="1">
      <c r="A154" s="127"/>
      <c r="B154" s="127"/>
      <c r="C154" s="127"/>
      <c r="D154" s="127"/>
      <c r="E154" s="116"/>
      <c r="F154" s="24"/>
      <c r="G154" s="24"/>
      <c r="H154" s="24"/>
      <c r="I154" s="115"/>
      <c r="J154" s="126"/>
    </row>
    <row r="155" spans="1:10" s="123" customFormat="1" ht="20.100000000000001" customHeight="1">
      <c r="A155" s="127"/>
      <c r="B155" s="127"/>
      <c r="C155" s="127"/>
      <c r="D155" s="127"/>
      <c r="E155" s="116"/>
      <c r="F155" s="24"/>
      <c r="G155" s="24"/>
      <c r="H155" s="24"/>
      <c r="I155" s="115"/>
      <c r="J155" s="126"/>
    </row>
    <row r="156" spans="1:10" s="123" customFormat="1" ht="20.100000000000001" customHeight="1">
      <c r="A156" s="127"/>
      <c r="B156" s="127"/>
      <c r="C156" s="127"/>
      <c r="D156" s="127"/>
      <c r="E156" s="116"/>
      <c r="F156" s="24"/>
      <c r="G156" s="24"/>
      <c r="H156" s="24"/>
      <c r="I156" s="115"/>
      <c r="J156" s="126"/>
    </row>
    <row r="157" spans="1:10" s="123" customFormat="1" ht="20.100000000000001" customHeight="1">
      <c r="A157" s="127"/>
      <c r="B157" s="127"/>
      <c r="C157" s="127"/>
      <c r="D157" s="127"/>
      <c r="E157" s="116"/>
      <c r="F157" s="24"/>
      <c r="G157" s="24"/>
      <c r="H157" s="24"/>
      <c r="I157" s="115"/>
      <c r="J157" s="126"/>
    </row>
    <row r="158" spans="1:10" s="123" customFormat="1" ht="20.100000000000001" customHeight="1">
      <c r="A158" s="127"/>
      <c r="B158" s="127"/>
      <c r="C158" s="127"/>
      <c r="D158" s="127"/>
      <c r="E158" s="116"/>
      <c r="F158" s="24"/>
      <c r="G158" s="24"/>
      <c r="H158" s="24"/>
      <c r="I158" s="115"/>
      <c r="J158" s="126"/>
    </row>
    <row r="159" spans="1:10" s="123" customFormat="1" ht="20.100000000000001" customHeight="1">
      <c r="A159" s="127"/>
      <c r="B159" s="127"/>
      <c r="C159" s="127"/>
      <c r="D159" s="127"/>
      <c r="E159" s="116"/>
      <c r="F159" s="24"/>
      <c r="G159" s="24"/>
      <c r="H159" s="24"/>
      <c r="I159" s="115"/>
      <c r="J159" s="126"/>
    </row>
    <row r="160" spans="1:10" s="123" customFormat="1" ht="20.100000000000001" customHeight="1">
      <c r="A160" s="127"/>
      <c r="B160" s="127"/>
      <c r="C160" s="127"/>
      <c r="D160" s="127"/>
      <c r="E160" s="116"/>
      <c r="F160" s="24"/>
      <c r="G160" s="24"/>
      <c r="H160" s="24"/>
      <c r="I160" s="115"/>
      <c r="J160" s="126"/>
    </row>
    <row r="161" spans="1:10" s="123" customFormat="1" ht="20.100000000000001" customHeight="1">
      <c r="A161" s="127"/>
      <c r="B161" s="127"/>
      <c r="C161" s="127"/>
      <c r="D161" s="127"/>
      <c r="E161" s="116"/>
      <c r="F161" s="24"/>
      <c r="G161" s="24"/>
      <c r="H161" s="24"/>
      <c r="I161" s="115"/>
      <c r="J161" s="126"/>
    </row>
    <row r="162" spans="1:10" s="123" customFormat="1" ht="20.100000000000001" customHeight="1">
      <c r="A162" s="127"/>
      <c r="B162" s="127"/>
      <c r="C162" s="127"/>
      <c r="D162" s="127"/>
      <c r="E162" s="116"/>
      <c r="F162" s="24"/>
      <c r="G162" s="24"/>
      <c r="H162" s="24"/>
      <c r="I162" s="115"/>
      <c r="J162" s="126"/>
    </row>
    <row r="163" spans="1:10" s="123" customFormat="1" ht="20.100000000000001" customHeight="1">
      <c r="A163" s="127"/>
      <c r="B163" s="127"/>
      <c r="C163" s="127"/>
      <c r="D163" s="127"/>
      <c r="E163" s="116"/>
      <c r="F163" s="24"/>
      <c r="G163" s="24"/>
      <c r="H163" s="24"/>
      <c r="I163" s="115"/>
      <c r="J163" s="126"/>
    </row>
    <row r="164" spans="1:10" s="123" customFormat="1" ht="20.100000000000001" customHeight="1">
      <c r="A164" s="127"/>
      <c r="B164" s="127"/>
      <c r="C164" s="127"/>
      <c r="D164" s="127"/>
      <c r="E164" s="116"/>
      <c r="F164" s="24"/>
      <c r="G164" s="24"/>
      <c r="H164" s="24"/>
      <c r="I164" s="115"/>
      <c r="J164" s="126"/>
    </row>
    <row r="165" spans="1:10" s="123" customFormat="1" ht="20.100000000000001" customHeight="1">
      <c r="A165" s="127"/>
      <c r="B165" s="127"/>
      <c r="C165" s="127"/>
      <c r="D165" s="127"/>
      <c r="E165" s="116"/>
      <c r="F165" s="24"/>
      <c r="G165" s="24"/>
      <c r="H165" s="24"/>
      <c r="I165" s="115"/>
      <c r="J165" s="126"/>
    </row>
    <row r="166" spans="1:10" s="123" customFormat="1" ht="20.100000000000001" customHeight="1">
      <c r="A166" s="127"/>
      <c r="B166" s="127"/>
      <c r="C166" s="127"/>
      <c r="D166" s="127"/>
      <c r="E166" s="116"/>
      <c r="F166" s="24"/>
      <c r="G166" s="24"/>
      <c r="H166" s="24"/>
      <c r="I166" s="115"/>
      <c r="J166" s="126"/>
    </row>
    <row r="167" spans="1:10" s="123" customFormat="1" ht="20.100000000000001" customHeight="1">
      <c r="A167" s="127"/>
      <c r="B167" s="127"/>
      <c r="C167" s="127"/>
      <c r="D167" s="127"/>
      <c r="E167" s="116"/>
      <c r="F167" s="24"/>
      <c r="G167" s="24"/>
      <c r="H167" s="24"/>
      <c r="I167" s="115"/>
      <c r="J167" s="126"/>
    </row>
    <row r="168" spans="1:10" s="123" customFormat="1" ht="20.100000000000001" customHeight="1">
      <c r="A168" s="127"/>
      <c r="B168" s="127"/>
      <c r="C168" s="127"/>
      <c r="D168" s="127"/>
      <c r="E168" s="116"/>
      <c r="F168" s="24"/>
      <c r="G168" s="24"/>
      <c r="H168" s="24"/>
      <c r="I168" s="115"/>
      <c r="J168" s="126"/>
    </row>
    <row r="169" spans="1:10" s="123" customFormat="1" ht="20.100000000000001" customHeight="1">
      <c r="A169" s="127"/>
      <c r="B169" s="127"/>
      <c r="C169" s="127"/>
      <c r="D169" s="127"/>
      <c r="E169" s="116"/>
      <c r="F169" s="24"/>
      <c r="G169" s="24"/>
      <c r="H169" s="24"/>
      <c r="I169" s="115"/>
      <c r="J169" s="126"/>
    </row>
    <row r="170" spans="1:10" s="123" customFormat="1" ht="20.100000000000001" customHeight="1">
      <c r="A170" s="127"/>
      <c r="B170" s="127"/>
      <c r="C170" s="127"/>
      <c r="D170" s="127"/>
      <c r="E170" s="116"/>
      <c r="F170" s="24"/>
      <c r="G170" s="24"/>
      <c r="H170" s="24"/>
      <c r="I170" s="115"/>
      <c r="J170" s="126"/>
    </row>
    <row r="171" spans="1:10" s="123" customFormat="1" ht="20.100000000000001" customHeight="1">
      <c r="A171" s="127"/>
      <c r="B171" s="127"/>
      <c r="C171" s="127"/>
      <c r="D171" s="127"/>
      <c r="E171" s="116"/>
      <c r="F171" s="24"/>
      <c r="G171" s="24"/>
      <c r="H171" s="24"/>
      <c r="I171" s="115"/>
      <c r="J171" s="126"/>
    </row>
    <row r="172" spans="1:10" s="123" customFormat="1" ht="20.100000000000001" customHeight="1">
      <c r="A172" s="127"/>
      <c r="B172" s="127"/>
      <c r="C172" s="127"/>
      <c r="D172" s="127"/>
      <c r="E172" s="116"/>
      <c r="F172" s="24"/>
      <c r="G172" s="24"/>
      <c r="H172" s="24"/>
      <c r="I172" s="115"/>
      <c r="J172" s="126"/>
    </row>
    <row r="173" spans="1:10" s="123" customFormat="1" ht="20.100000000000001" customHeight="1">
      <c r="A173" s="127"/>
      <c r="B173" s="127"/>
      <c r="C173" s="127"/>
      <c r="D173" s="127"/>
      <c r="E173" s="116"/>
      <c r="F173" s="24"/>
      <c r="G173" s="24"/>
      <c r="H173" s="24"/>
      <c r="I173" s="115"/>
      <c r="J173" s="126"/>
    </row>
    <row r="174" spans="1:10" s="123" customFormat="1" ht="20.100000000000001" customHeight="1">
      <c r="A174" s="127"/>
      <c r="B174" s="127"/>
      <c r="C174" s="127"/>
      <c r="D174" s="127"/>
      <c r="E174" s="116"/>
      <c r="F174" s="24"/>
      <c r="G174" s="24"/>
      <c r="H174" s="24"/>
      <c r="I174" s="115"/>
      <c r="J174" s="126"/>
    </row>
    <row r="175" spans="1:10" s="123" customFormat="1" ht="20.100000000000001" customHeight="1">
      <c r="A175" s="127"/>
      <c r="B175" s="127"/>
      <c r="C175" s="127"/>
      <c r="D175" s="127"/>
      <c r="E175" s="116"/>
      <c r="F175" s="24"/>
      <c r="G175" s="24"/>
      <c r="H175" s="24"/>
      <c r="I175" s="115"/>
      <c r="J175" s="126"/>
    </row>
    <row r="176" spans="1:10" s="123" customFormat="1" ht="20.100000000000001" customHeight="1">
      <c r="A176" s="127"/>
      <c r="B176" s="127"/>
      <c r="C176" s="127"/>
      <c r="D176" s="127"/>
      <c r="E176" s="116"/>
      <c r="F176" s="24"/>
      <c r="G176" s="24"/>
      <c r="H176" s="24"/>
      <c r="I176" s="115"/>
      <c r="J176" s="126"/>
    </row>
    <row r="177" spans="1:10" s="123" customFormat="1" ht="20.100000000000001" customHeight="1">
      <c r="A177" s="127"/>
      <c r="B177" s="127"/>
      <c r="C177" s="127"/>
      <c r="D177" s="127"/>
      <c r="E177" s="116"/>
      <c r="F177" s="24"/>
      <c r="G177" s="24"/>
      <c r="H177" s="24"/>
      <c r="I177" s="115"/>
      <c r="J177" s="126"/>
    </row>
    <row r="178" spans="1:10" s="123" customFormat="1" ht="20.100000000000001" customHeight="1">
      <c r="A178" s="127"/>
      <c r="B178" s="127"/>
      <c r="C178" s="127"/>
      <c r="D178" s="127"/>
      <c r="E178" s="116"/>
      <c r="F178" s="24"/>
      <c r="G178" s="24"/>
      <c r="H178" s="24"/>
      <c r="I178" s="115"/>
      <c r="J178" s="126"/>
    </row>
    <row r="179" spans="1:10" s="123" customFormat="1" ht="20.100000000000001" customHeight="1">
      <c r="A179" s="127"/>
      <c r="B179" s="127"/>
      <c r="C179" s="127"/>
      <c r="D179" s="127"/>
      <c r="E179" s="116"/>
      <c r="F179" s="24"/>
      <c r="G179" s="24"/>
      <c r="H179" s="24"/>
      <c r="I179" s="115"/>
      <c r="J179" s="126"/>
    </row>
    <row r="180" spans="1:10" s="123" customFormat="1" ht="20.100000000000001" customHeight="1">
      <c r="A180" s="127"/>
      <c r="B180" s="127"/>
      <c r="C180" s="127"/>
      <c r="D180" s="127"/>
      <c r="E180" s="116"/>
      <c r="F180" s="24"/>
      <c r="G180" s="24"/>
      <c r="H180" s="24"/>
      <c r="I180" s="115"/>
      <c r="J180" s="126"/>
    </row>
    <row r="181" spans="1:10" s="123" customFormat="1" ht="20.100000000000001" customHeight="1">
      <c r="A181" s="127"/>
      <c r="B181" s="127"/>
      <c r="C181" s="127"/>
      <c r="D181" s="127"/>
      <c r="E181" s="116"/>
      <c r="F181" s="24"/>
      <c r="G181" s="24"/>
      <c r="H181" s="24"/>
      <c r="I181" s="115"/>
      <c r="J181" s="126"/>
    </row>
    <row r="182" spans="1:10" s="123" customFormat="1" ht="20.100000000000001" customHeight="1">
      <c r="A182" s="127"/>
      <c r="B182" s="127"/>
      <c r="C182" s="127"/>
      <c r="D182" s="127"/>
      <c r="E182" s="116"/>
      <c r="F182" s="24"/>
      <c r="G182" s="24"/>
      <c r="H182" s="24"/>
      <c r="I182" s="115"/>
      <c r="J182" s="126"/>
    </row>
    <row r="183" spans="1:10" s="123" customFormat="1" ht="20.100000000000001" customHeight="1">
      <c r="A183" s="127"/>
      <c r="B183" s="127"/>
      <c r="C183" s="127"/>
      <c r="D183" s="127"/>
      <c r="E183" s="116"/>
      <c r="F183" s="24"/>
      <c r="G183" s="24"/>
      <c r="H183" s="24"/>
      <c r="I183" s="115"/>
      <c r="J183" s="126"/>
    </row>
    <row r="184" spans="1:10" s="123" customFormat="1" ht="20.100000000000001" customHeight="1">
      <c r="A184" s="127"/>
      <c r="B184" s="127"/>
      <c r="C184" s="127"/>
      <c r="D184" s="127"/>
      <c r="E184" s="116"/>
      <c r="F184" s="24"/>
      <c r="G184" s="24"/>
      <c r="H184" s="24"/>
      <c r="I184" s="115"/>
      <c r="J184" s="126"/>
    </row>
    <row r="185" spans="1:10" s="123" customFormat="1" ht="20.100000000000001" customHeight="1">
      <c r="A185" s="127"/>
      <c r="B185" s="127"/>
      <c r="C185" s="127"/>
      <c r="D185" s="127"/>
      <c r="E185" s="116"/>
      <c r="F185" s="24"/>
      <c r="G185" s="24"/>
      <c r="H185" s="24"/>
      <c r="I185" s="115"/>
      <c r="J185" s="126"/>
    </row>
    <row r="186" spans="1:10" s="123" customFormat="1" ht="20.100000000000001" customHeight="1">
      <c r="A186" s="127"/>
      <c r="B186" s="127"/>
      <c r="C186" s="127"/>
      <c r="D186" s="127"/>
      <c r="E186" s="116"/>
      <c r="F186" s="24"/>
      <c r="G186" s="24"/>
      <c r="H186" s="24"/>
      <c r="I186" s="115"/>
      <c r="J186" s="126"/>
    </row>
    <row r="187" spans="1:10" s="123" customFormat="1" ht="20.100000000000001" customHeight="1">
      <c r="A187" s="127"/>
      <c r="B187" s="127"/>
      <c r="C187" s="127"/>
      <c r="D187" s="127"/>
      <c r="E187" s="116"/>
      <c r="F187" s="24"/>
      <c r="G187" s="24"/>
      <c r="H187" s="24"/>
      <c r="I187" s="115"/>
      <c r="J187" s="126"/>
    </row>
    <row r="188" spans="1:10" s="123" customFormat="1" ht="20.100000000000001" customHeight="1">
      <c r="A188" s="127"/>
      <c r="B188" s="127"/>
      <c r="C188" s="127"/>
      <c r="D188" s="127"/>
      <c r="E188" s="116"/>
      <c r="F188" s="24"/>
      <c r="G188" s="24"/>
      <c r="H188" s="24"/>
      <c r="I188" s="115"/>
      <c r="J188" s="126"/>
    </row>
    <row r="189" spans="1:10" s="123" customFormat="1" ht="20.100000000000001" customHeight="1">
      <c r="A189" s="127"/>
      <c r="B189" s="127"/>
      <c r="C189" s="127"/>
      <c r="D189" s="127"/>
      <c r="E189" s="116"/>
      <c r="F189" s="24"/>
      <c r="G189" s="24"/>
      <c r="H189" s="24"/>
      <c r="I189" s="115"/>
      <c r="J189" s="126"/>
    </row>
    <row r="190" spans="1:10" s="123" customFormat="1" ht="20.100000000000001" customHeight="1">
      <c r="A190" s="127"/>
      <c r="B190" s="127"/>
      <c r="C190" s="127"/>
      <c r="D190" s="127"/>
      <c r="E190" s="116"/>
      <c r="F190" s="24"/>
      <c r="G190" s="24"/>
      <c r="H190" s="24"/>
      <c r="I190" s="115"/>
      <c r="J190" s="126"/>
    </row>
    <row r="191" spans="1:10" s="123" customFormat="1" ht="20.100000000000001" customHeight="1">
      <c r="A191" s="127"/>
      <c r="B191" s="127"/>
      <c r="C191" s="127"/>
      <c r="D191" s="127"/>
      <c r="E191" s="116"/>
      <c r="F191" s="24"/>
      <c r="G191" s="24"/>
      <c r="H191" s="24"/>
      <c r="I191" s="115"/>
      <c r="J191" s="126"/>
    </row>
    <row r="192" spans="1:10" s="123" customFormat="1" ht="20.100000000000001" customHeight="1">
      <c r="A192" s="127"/>
      <c r="B192" s="127"/>
      <c r="C192" s="127"/>
      <c r="D192" s="127"/>
      <c r="E192" s="116"/>
      <c r="F192" s="24"/>
      <c r="G192" s="24"/>
      <c r="H192" s="24"/>
      <c r="I192" s="115"/>
      <c r="J192" s="126"/>
    </row>
    <row r="193" spans="1:10" s="123" customFormat="1" ht="20.100000000000001" customHeight="1">
      <c r="A193" s="127"/>
      <c r="B193" s="127"/>
      <c r="C193" s="127"/>
      <c r="D193" s="127"/>
      <c r="E193" s="116"/>
      <c r="F193" s="24"/>
      <c r="G193" s="24"/>
      <c r="H193" s="24"/>
      <c r="I193" s="115"/>
      <c r="J193" s="126"/>
    </row>
    <row r="194" spans="1:10" s="123" customFormat="1" ht="20.100000000000001" customHeight="1">
      <c r="A194" s="127"/>
      <c r="B194" s="127"/>
      <c r="C194" s="127"/>
      <c r="D194" s="127"/>
      <c r="E194" s="116"/>
      <c r="F194" s="24"/>
      <c r="G194" s="24"/>
      <c r="H194" s="24"/>
      <c r="I194" s="115"/>
      <c r="J194" s="126"/>
    </row>
    <row r="195" spans="1:10" s="123" customFormat="1" ht="20.100000000000001" customHeight="1">
      <c r="A195" s="127"/>
      <c r="B195" s="127"/>
      <c r="C195" s="127"/>
      <c r="D195" s="127"/>
      <c r="E195" s="116"/>
      <c r="F195" s="24"/>
      <c r="G195" s="24"/>
      <c r="H195" s="24"/>
      <c r="I195" s="115"/>
      <c r="J195" s="126"/>
    </row>
    <row r="196" spans="1:10" s="123" customFormat="1" ht="20.100000000000001" customHeight="1">
      <c r="A196" s="127"/>
      <c r="B196" s="127"/>
      <c r="C196" s="127"/>
      <c r="D196" s="127"/>
      <c r="E196" s="116"/>
      <c r="F196" s="24"/>
      <c r="G196" s="24"/>
      <c r="H196" s="24"/>
      <c r="I196" s="115"/>
      <c r="J196" s="126"/>
    </row>
    <row r="197" spans="1:10" s="123" customFormat="1" ht="20.100000000000001" customHeight="1">
      <c r="A197" s="127"/>
      <c r="B197" s="127"/>
      <c r="C197" s="127"/>
      <c r="D197" s="127"/>
      <c r="E197" s="116"/>
      <c r="F197" s="24"/>
      <c r="G197" s="24"/>
      <c r="H197" s="24"/>
      <c r="I197" s="115"/>
      <c r="J197" s="126"/>
    </row>
    <row r="198" spans="1:10" s="123" customFormat="1" ht="20.100000000000001" customHeight="1">
      <c r="A198" s="127"/>
      <c r="B198" s="127"/>
      <c r="C198" s="127"/>
      <c r="D198" s="127"/>
      <c r="E198" s="116"/>
      <c r="F198" s="24"/>
      <c r="G198" s="24"/>
      <c r="H198" s="24"/>
      <c r="I198" s="115"/>
      <c r="J198" s="126"/>
    </row>
    <row r="199" spans="1:10" s="123" customFormat="1" ht="20.100000000000001" customHeight="1">
      <c r="A199" s="127"/>
      <c r="B199" s="127"/>
      <c r="C199" s="127"/>
      <c r="D199" s="127"/>
      <c r="E199" s="116"/>
      <c r="F199" s="24"/>
      <c r="G199" s="24"/>
      <c r="H199" s="24"/>
      <c r="I199" s="115"/>
      <c r="J199" s="126"/>
    </row>
    <row r="200" spans="1:10" s="123" customFormat="1" ht="20.100000000000001" customHeight="1">
      <c r="A200" s="127"/>
      <c r="B200" s="127"/>
      <c r="C200" s="127"/>
      <c r="D200" s="127"/>
      <c r="E200" s="116"/>
      <c r="F200" s="24"/>
      <c r="G200" s="24"/>
      <c r="H200" s="24"/>
      <c r="I200" s="115"/>
      <c r="J200" s="126"/>
    </row>
    <row r="201" spans="1:10" s="123" customFormat="1" ht="20.100000000000001" customHeight="1">
      <c r="A201" s="127"/>
      <c r="B201" s="127"/>
      <c r="C201" s="127"/>
      <c r="D201" s="127"/>
      <c r="E201" s="116"/>
      <c r="F201" s="24"/>
      <c r="G201" s="24"/>
      <c r="H201" s="24"/>
      <c r="I201" s="115"/>
      <c r="J201" s="126"/>
    </row>
    <row r="202" spans="1:10" s="123" customFormat="1" ht="20.100000000000001" customHeight="1">
      <c r="A202" s="127"/>
      <c r="B202" s="127"/>
      <c r="C202" s="127"/>
      <c r="D202" s="127"/>
      <c r="E202" s="116"/>
      <c r="F202" s="24"/>
      <c r="G202" s="24"/>
      <c r="H202" s="24"/>
      <c r="I202" s="115"/>
      <c r="J202" s="126"/>
    </row>
    <row r="203" spans="1:10" s="123" customFormat="1" ht="20.100000000000001" customHeight="1">
      <c r="A203" s="127"/>
      <c r="B203" s="127"/>
      <c r="C203" s="127"/>
      <c r="D203" s="127"/>
      <c r="E203" s="116"/>
      <c r="F203" s="24"/>
      <c r="G203" s="24"/>
      <c r="H203" s="24"/>
      <c r="I203" s="115"/>
      <c r="J203" s="126"/>
    </row>
    <row r="204" spans="1:10" s="123" customFormat="1" ht="20.100000000000001" customHeight="1">
      <c r="A204" s="127"/>
      <c r="B204" s="127"/>
      <c r="C204" s="127"/>
      <c r="D204" s="127"/>
      <c r="E204" s="116"/>
      <c r="F204" s="24"/>
      <c r="G204" s="24"/>
      <c r="H204" s="24"/>
      <c r="I204" s="115"/>
      <c r="J204" s="126"/>
    </row>
    <row r="205" spans="1:10" s="123" customFormat="1" ht="20.100000000000001" customHeight="1">
      <c r="A205" s="127"/>
      <c r="B205" s="127"/>
      <c r="C205" s="127"/>
      <c r="D205" s="127"/>
      <c r="E205" s="116"/>
      <c r="F205" s="24"/>
      <c r="G205" s="24"/>
      <c r="H205" s="24"/>
      <c r="I205" s="115"/>
      <c r="J205" s="126"/>
    </row>
    <row r="206" spans="1:10" s="123" customFormat="1" ht="20.100000000000001" customHeight="1">
      <c r="A206" s="127"/>
      <c r="B206" s="127"/>
      <c r="C206" s="127"/>
      <c r="D206" s="127"/>
      <c r="E206" s="116"/>
      <c r="F206" s="24"/>
      <c r="G206" s="24"/>
      <c r="H206" s="24"/>
      <c r="I206" s="115"/>
      <c r="J206" s="126"/>
    </row>
    <row r="207" spans="1:10" s="123" customFormat="1" ht="20.100000000000001" customHeight="1">
      <c r="A207" s="127"/>
      <c r="B207" s="127"/>
      <c r="C207" s="127"/>
      <c r="D207" s="127"/>
      <c r="E207" s="116"/>
      <c r="F207" s="24"/>
      <c r="G207" s="24"/>
      <c r="H207" s="24"/>
      <c r="I207" s="115"/>
      <c r="J207" s="126"/>
    </row>
    <row r="208" spans="1:10" s="123" customFormat="1" ht="20.100000000000001" customHeight="1">
      <c r="A208" s="127"/>
      <c r="B208" s="127"/>
      <c r="C208" s="127"/>
      <c r="D208" s="127"/>
      <c r="E208" s="116"/>
      <c r="F208" s="24"/>
      <c r="G208" s="24"/>
      <c r="H208" s="24"/>
      <c r="I208" s="115"/>
      <c r="J208" s="126"/>
    </row>
    <row r="209" spans="1:10" s="123" customFormat="1" ht="20.100000000000001" customHeight="1">
      <c r="A209" s="127"/>
      <c r="B209" s="127"/>
      <c r="C209" s="127"/>
      <c r="D209" s="127"/>
      <c r="E209" s="116"/>
      <c r="F209" s="24"/>
      <c r="G209" s="24"/>
      <c r="H209" s="24"/>
      <c r="I209" s="115"/>
      <c r="J209" s="126"/>
    </row>
    <row r="210" spans="1:10" s="123" customFormat="1" ht="20.100000000000001" customHeight="1">
      <c r="A210" s="127"/>
      <c r="B210" s="127"/>
      <c r="C210" s="127"/>
      <c r="D210" s="127"/>
      <c r="E210" s="116"/>
      <c r="F210" s="24"/>
      <c r="G210" s="24"/>
      <c r="H210" s="24"/>
      <c r="I210" s="115"/>
      <c r="J210" s="126"/>
    </row>
    <row r="211" spans="1:10" s="123" customFormat="1" ht="20.100000000000001" customHeight="1">
      <c r="A211" s="127"/>
      <c r="B211" s="127"/>
      <c r="C211" s="127"/>
      <c r="D211" s="127"/>
      <c r="E211" s="116"/>
      <c r="F211" s="24"/>
      <c r="G211" s="24"/>
      <c r="H211" s="24"/>
      <c r="I211" s="115"/>
      <c r="J211" s="126"/>
    </row>
    <row r="212" spans="1:10" s="123" customFormat="1" ht="20.100000000000001" customHeight="1">
      <c r="A212" s="127"/>
      <c r="B212" s="127"/>
      <c r="C212" s="127"/>
      <c r="D212" s="127"/>
      <c r="E212" s="116"/>
      <c r="F212" s="24"/>
      <c r="G212" s="24"/>
      <c r="H212" s="24"/>
      <c r="I212" s="115"/>
      <c r="J212" s="126"/>
    </row>
    <row r="213" spans="1:10" s="123" customFormat="1" ht="20.100000000000001" customHeight="1">
      <c r="A213" s="127"/>
      <c r="B213" s="127"/>
      <c r="C213" s="127"/>
      <c r="D213" s="127"/>
      <c r="E213" s="116"/>
      <c r="F213" s="24"/>
      <c r="G213" s="24"/>
      <c r="H213" s="24"/>
      <c r="I213" s="115"/>
      <c r="J213" s="126"/>
    </row>
    <row r="214" spans="1:10" s="123" customFormat="1" ht="20.100000000000001" customHeight="1">
      <c r="A214" s="127"/>
      <c r="B214" s="127"/>
      <c r="C214" s="127"/>
      <c r="D214" s="127"/>
      <c r="E214" s="116"/>
      <c r="F214" s="24"/>
      <c r="G214" s="24"/>
      <c r="H214" s="24"/>
      <c r="I214" s="115"/>
      <c r="J214" s="126"/>
    </row>
    <row r="215" spans="1:10" s="123" customFormat="1" ht="20.100000000000001" customHeight="1">
      <c r="A215" s="127"/>
      <c r="B215" s="127"/>
      <c r="C215" s="127"/>
      <c r="D215" s="127"/>
      <c r="E215" s="116"/>
      <c r="F215" s="24"/>
      <c r="G215" s="24"/>
      <c r="H215" s="24"/>
      <c r="I215" s="115"/>
      <c r="J215" s="126"/>
    </row>
    <row r="216" spans="1:10" s="123" customFormat="1" ht="20.100000000000001" customHeight="1">
      <c r="A216" s="127"/>
      <c r="B216" s="127"/>
      <c r="C216" s="127"/>
      <c r="D216" s="127"/>
      <c r="E216" s="116"/>
      <c r="F216" s="24"/>
      <c r="G216" s="24"/>
      <c r="H216" s="24"/>
      <c r="I216" s="115"/>
      <c r="J216" s="126"/>
    </row>
    <row r="217" spans="1:10" s="123" customFormat="1" ht="20.100000000000001" customHeight="1">
      <c r="A217" s="127"/>
      <c r="B217" s="127"/>
      <c r="C217" s="127"/>
      <c r="D217" s="127"/>
      <c r="E217" s="116"/>
      <c r="F217" s="24"/>
      <c r="G217" s="24"/>
      <c r="H217" s="24"/>
      <c r="I217" s="115"/>
      <c r="J217" s="126"/>
    </row>
    <row r="218" spans="1:10" s="123" customFormat="1" ht="20.100000000000001" customHeight="1">
      <c r="A218" s="127"/>
      <c r="B218" s="127"/>
      <c r="C218" s="127"/>
      <c r="D218" s="127"/>
      <c r="E218" s="116"/>
      <c r="F218" s="24"/>
      <c r="G218" s="24"/>
      <c r="H218" s="24"/>
      <c r="I218" s="115"/>
      <c r="J218" s="126"/>
    </row>
    <row r="219" spans="1:10" s="123" customFormat="1" ht="20.100000000000001" customHeight="1">
      <c r="A219" s="127"/>
      <c r="B219" s="127"/>
      <c r="C219" s="127"/>
      <c r="D219" s="127"/>
      <c r="E219" s="116"/>
      <c r="F219" s="24"/>
      <c r="G219" s="24"/>
      <c r="H219" s="24"/>
      <c r="I219" s="115"/>
      <c r="J219" s="126"/>
    </row>
    <row r="220" spans="1:10" s="123" customFormat="1" ht="20.100000000000001" customHeight="1">
      <c r="A220" s="127"/>
      <c r="B220" s="127"/>
      <c r="C220" s="127"/>
      <c r="D220" s="127"/>
      <c r="E220" s="116"/>
      <c r="F220" s="24"/>
      <c r="G220" s="24"/>
      <c r="H220" s="24"/>
      <c r="I220" s="115"/>
      <c r="J220" s="126"/>
    </row>
    <row r="221" spans="1:10" s="123" customFormat="1" ht="20.100000000000001" customHeight="1">
      <c r="A221" s="127"/>
      <c r="B221" s="127"/>
      <c r="C221" s="127"/>
      <c r="D221" s="127"/>
      <c r="E221" s="116"/>
      <c r="F221" s="24"/>
      <c r="G221" s="24"/>
      <c r="H221" s="24"/>
      <c r="I221" s="115"/>
      <c r="J221" s="126"/>
    </row>
    <row r="222" spans="1:10" s="123" customFormat="1" ht="20.100000000000001" customHeight="1">
      <c r="A222" s="127"/>
      <c r="B222" s="127"/>
      <c r="C222" s="127"/>
      <c r="D222" s="127"/>
      <c r="E222" s="116"/>
      <c r="F222" s="24"/>
      <c r="G222" s="24"/>
      <c r="H222" s="24"/>
      <c r="I222" s="115"/>
      <c r="J222" s="126"/>
    </row>
    <row r="223" spans="1:10" s="123" customFormat="1" ht="20.100000000000001" customHeight="1">
      <c r="A223" s="127"/>
      <c r="B223" s="127"/>
      <c r="C223" s="127"/>
      <c r="D223" s="127"/>
      <c r="E223" s="116"/>
      <c r="F223" s="24"/>
      <c r="G223" s="24"/>
      <c r="H223" s="24"/>
      <c r="I223" s="115"/>
      <c r="J223" s="126"/>
    </row>
    <row r="224" spans="1:10" s="123" customFormat="1" ht="20.100000000000001" customHeight="1">
      <c r="A224" s="127"/>
      <c r="B224" s="127"/>
      <c r="C224" s="127"/>
      <c r="D224" s="127"/>
      <c r="E224" s="116"/>
      <c r="F224" s="24"/>
      <c r="G224" s="24"/>
      <c r="H224" s="24"/>
      <c r="I224" s="115"/>
      <c r="J224" s="126"/>
    </row>
    <row r="225" spans="1:10" s="123" customFormat="1" ht="20.100000000000001" customHeight="1">
      <c r="A225" s="127"/>
      <c r="B225" s="127"/>
      <c r="C225" s="127"/>
      <c r="D225" s="127"/>
      <c r="E225" s="116"/>
      <c r="F225" s="24"/>
      <c r="G225" s="24"/>
      <c r="H225" s="24"/>
      <c r="I225" s="115"/>
      <c r="J225" s="126"/>
    </row>
    <row r="226" spans="1:10" s="123" customFormat="1" ht="20.100000000000001" customHeight="1">
      <c r="A226" s="127"/>
      <c r="B226" s="127"/>
      <c r="C226" s="127"/>
      <c r="D226" s="127"/>
      <c r="E226" s="116"/>
      <c r="F226" s="24"/>
      <c r="G226" s="24"/>
      <c r="H226" s="24"/>
      <c r="I226" s="115"/>
      <c r="J226" s="126"/>
    </row>
    <row r="227" spans="1:10" s="123" customFormat="1" ht="20.100000000000001" customHeight="1">
      <c r="A227" s="127"/>
      <c r="B227" s="127"/>
      <c r="C227" s="127"/>
      <c r="D227" s="127"/>
      <c r="E227" s="116"/>
      <c r="F227" s="24"/>
      <c r="G227" s="24"/>
      <c r="H227" s="24"/>
      <c r="I227" s="115"/>
      <c r="J227" s="126"/>
    </row>
    <row r="228" spans="1:10" s="123" customFormat="1" ht="20.100000000000001" customHeight="1">
      <c r="A228" s="127"/>
      <c r="B228" s="127"/>
      <c r="C228" s="127"/>
      <c r="D228" s="127"/>
      <c r="E228" s="116"/>
      <c r="F228" s="24"/>
      <c r="G228" s="24"/>
      <c r="H228" s="24"/>
      <c r="I228" s="115"/>
      <c r="J228" s="126"/>
    </row>
    <row r="229" spans="1:10" s="123" customFormat="1" ht="20.100000000000001" customHeight="1">
      <c r="A229" s="127"/>
      <c r="B229" s="127"/>
      <c r="C229" s="127"/>
      <c r="D229" s="127"/>
      <c r="E229" s="116"/>
      <c r="F229" s="24"/>
      <c r="G229" s="24"/>
      <c r="H229" s="24"/>
      <c r="I229" s="115"/>
      <c r="J229" s="126"/>
    </row>
    <row r="230" spans="1:10" s="123" customFormat="1" ht="20.100000000000001" customHeight="1">
      <c r="A230" s="127"/>
      <c r="B230" s="127"/>
      <c r="C230" s="127"/>
      <c r="D230" s="127"/>
      <c r="E230" s="116"/>
      <c r="F230" s="24"/>
      <c r="G230" s="24"/>
      <c r="H230" s="24"/>
      <c r="I230" s="115"/>
      <c r="J230" s="126"/>
    </row>
    <row r="231" spans="1:10" s="123" customFormat="1" ht="20.100000000000001" customHeight="1">
      <c r="A231" s="127"/>
      <c r="B231" s="127"/>
      <c r="C231" s="127"/>
      <c r="D231" s="127"/>
      <c r="E231" s="116"/>
      <c r="F231" s="24"/>
      <c r="G231" s="24"/>
      <c r="H231" s="24"/>
      <c r="I231" s="115"/>
      <c r="J231" s="126"/>
    </row>
    <row r="232" spans="1:10" s="123" customFormat="1" ht="20.100000000000001" customHeight="1">
      <c r="A232" s="127"/>
      <c r="B232" s="127"/>
      <c r="C232" s="127"/>
      <c r="D232" s="127"/>
      <c r="E232" s="116"/>
      <c r="F232" s="24"/>
      <c r="G232" s="24"/>
      <c r="H232" s="24"/>
      <c r="I232" s="115"/>
      <c r="J232" s="126"/>
    </row>
    <row r="233" spans="1:10" s="123" customFormat="1" ht="20.100000000000001" customHeight="1">
      <c r="A233" s="127"/>
      <c r="B233" s="127"/>
      <c r="C233" s="127"/>
      <c r="D233" s="127"/>
      <c r="E233" s="116"/>
      <c r="F233" s="24"/>
      <c r="G233" s="24"/>
      <c r="H233" s="24"/>
      <c r="I233" s="115"/>
      <c r="J233" s="126"/>
    </row>
    <row r="234" spans="1:10" s="123" customFormat="1" ht="20.100000000000001" customHeight="1">
      <c r="A234" s="127"/>
      <c r="B234" s="127"/>
      <c r="C234" s="127"/>
      <c r="D234" s="127"/>
      <c r="E234" s="116"/>
      <c r="F234" s="24"/>
      <c r="G234" s="24"/>
      <c r="H234" s="24"/>
      <c r="I234" s="115"/>
      <c r="J234" s="126"/>
    </row>
    <row r="235" spans="1:10" s="123" customFormat="1" ht="20.100000000000001" customHeight="1">
      <c r="A235" s="127"/>
      <c r="B235" s="127"/>
      <c r="C235" s="127"/>
      <c r="D235" s="127"/>
      <c r="E235" s="116"/>
      <c r="F235" s="24"/>
      <c r="G235" s="24"/>
      <c r="H235" s="24"/>
      <c r="I235" s="115"/>
      <c r="J235" s="126"/>
    </row>
    <row r="236" spans="1:10" s="123" customFormat="1" ht="20.100000000000001" customHeight="1">
      <c r="A236" s="127"/>
      <c r="B236" s="127"/>
      <c r="C236" s="127"/>
      <c r="D236" s="127"/>
      <c r="E236" s="116"/>
      <c r="F236" s="24"/>
      <c r="G236" s="24"/>
      <c r="H236" s="24"/>
      <c r="I236" s="115"/>
      <c r="J236" s="126"/>
    </row>
    <row r="237" spans="1:10" s="123" customFormat="1" ht="20.100000000000001" customHeight="1">
      <c r="A237" s="127"/>
      <c r="B237" s="127"/>
      <c r="C237" s="127"/>
      <c r="D237" s="127"/>
      <c r="E237" s="116"/>
      <c r="F237" s="24"/>
      <c r="G237" s="24"/>
      <c r="H237" s="24"/>
      <c r="I237" s="115"/>
      <c r="J237" s="126"/>
    </row>
    <row r="238" spans="1:10" s="123" customFormat="1" ht="20.100000000000001" customHeight="1">
      <c r="A238" s="127"/>
      <c r="B238" s="127"/>
      <c r="C238" s="127"/>
      <c r="D238" s="127"/>
      <c r="E238" s="116"/>
      <c r="F238" s="24"/>
      <c r="G238" s="24"/>
      <c r="H238" s="24"/>
      <c r="I238" s="115"/>
      <c r="J238" s="126"/>
    </row>
    <row r="239" spans="1:10" s="123" customFormat="1" ht="20.100000000000001" customHeight="1">
      <c r="A239" s="127"/>
      <c r="B239" s="127"/>
      <c r="C239" s="127"/>
      <c r="D239" s="127"/>
      <c r="E239" s="116"/>
      <c r="F239" s="24"/>
      <c r="G239" s="24"/>
      <c r="H239" s="24"/>
      <c r="I239" s="115"/>
      <c r="J239" s="126"/>
    </row>
    <row r="240" spans="1:10" s="123" customFormat="1" ht="20.100000000000001" customHeight="1">
      <c r="A240" s="127"/>
      <c r="B240" s="127"/>
      <c r="C240" s="127"/>
      <c r="D240" s="127"/>
      <c r="E240" s="116"/>
      <c r="F240" s="24"/>
      <c r="G240" s="24"/>
      <c r="H240" s="24"/>
      <c r="I240" s="115"/>
      <c r="J240" s="126"/>
    </row>
    <row r="241" spans="1:10" s="123" customFormat="1" ht="20.100000000000001" customHeight="1">
      <c r="A241" s="127"/>
      <c r="B241" s="127"/>
      <c r="C241" s="127"/>
      <c r="D241" s="127"/>
      <c r="E241" s="116"/>
      <c r="F241" s="24"/>
      <c r="G241" s="24"/>
      <c r="H241" s="24"/>
      <c r="I241" s="115"/>
      <c r="J241" s="126"/>
    </row>
    <row r="242" spans="1:10" s="123" customFormat="1" ht="20.100000000000001" customHeight="1">
      <c r="A242" s="127"/>
      <c r="B242" s="127"/>
      <c r="C242" s="127"/>
      <c r="D242" s="127"/>
      <c r="E242" s="116"/>
      <c r="F242" s="24"/>
      <c r="G242" s="24"/>
      <c r="H242" s="24"/>
      <c r="I242" s="115"/>
      <c r="J242" s="126"/>
    </row>
    <row r="243" spans="1:10" s="123" customFormat="1" ht="20.100000000000001" customHeight="1">
      <c r="A243" s="127"/>
      <c r="B243" s="127"/>
      <c r="C243" s="127"/>
      <c r="D243" s="127"/>
      <c r="E243" s="116"/>
      <c r="F243" s="24"/>
      <c r="G243" s="24"/>
      <c r="H243" s="24"/>
      <c r="I243" s="115"/>
      <c r="J243" s="126"/>
    </row>
    <row r="244" spans="1:10" s="123" customFormat="1" ht="20.100000000000001" customHeight="1">
      <c r="A244" s="127"/>
      <c r="B244" s="127"/>
      <c r="C244" s="127"/>
      <c r="D244" s="127"/>
      <c r="E244" s="116"/>
      <c r="F244" s="24"/>
      <c r="G244" s="24"/>
      <c r="H244" s="24"/>
      <c r="I244" s="115"/>
      <c r="J244" s="126"/>
    </row>
    <row r="245" spans="1:10" s="123" customFormat="1" ht="20.100000000000001" customHeight="1">
      <c r="A245" s="127"/>
      <c r="B245" s="127"/>
      <c r="C245" s="127"/>
      <c r="D245" s="127"/>
      <c r="E245" s="116"/>
      <c r="F245" s="24"/>
      <c r="G245" s="24"/>
      <c r="H245" s="24"/>
      <c r="I245" s="115"/>
      <c r="J245" s="126"/>
    </row>
    <row r="246" spans="1:10" s="123" customFormat="1" ht="20.100000000000001" customHeight="1">
      <c r="A246" s="127"/>
      <c r="B246" s="127"/>
      <c r="C246" s="127"/>
      <c r="D246" s="127"/>
      <c r="E246" s="116"/>
      <c r="F246" s="24"/>
      <c r="G246" s="24"/>
      <c r="H246" s="24"/>
      <c r="I246" s="115"/>
      <c r="J246" s="126"/>
    </row>
    <row r="247" spans="1:10" s="123" customFormat="1" ht="20.100000000000001" customHeight="1">
      <c r="A247" s="127"/>
      <c r="B247" s="127"/>
      <c r="C247" s="127"/>
      <c r="D247" s="127"/>
      <c r="E247" s="116"/>
      <c r="F247" s="24"/>
      <c r="G247" s="24"/>
      <c r="H247" s="24"/>
      <c r="I247" s="115"/>
      <c r="J247" s="126"/>
    </row>
    <row r="248" spans="1:10" s="123" customFormat="1" ht="20.100000000000001" customHeight="1">
      <c r="A248" s="127"/>
      <c r="B248" s="127"/>
      <c r="C248" s="127"/>
      <c r="D248" s="127"/>
      <c r="E248" s="116"/>
      <c r="F248" s="24"/>
      <c r="G248" s="24"/>
      <c r="H248" s="24"/>
      <c r="I248" s="115"/>
      <c r="J248" s="126"/>
    </row>
    <row r="249" spans="1:10" s="123" customFormat="1" ht="20.100000000000001" customHeight="1">
      <c r="A249" s="127"/>
      <c r="B249" s="127"/>
      <c r="C249" s="127"/>
      <c r="D249" s="127"/>
      <c r="E249" s="116"/>
      <c r="F249" s="24"/>
      <c r="G249" s="24"/>
      <c r="H249" s="24"/>
      <c r="I249" s="115"/>
      <c r="J249" s="126"/>
    </row>
    <row r="250" spans="1:10" s="123" customFormat="1" ht="20.100000000000001" customHeight="1">
      <c r="A250" s="127"/>
      <c r="B250" s="127"/>
      <c r="C250" s="127"/>
      <c r="D250" s="127"/>
      <c r="E250" s="116"/>
      <c r="F250" s="24"/>
      <c r="G250" s="24"/>
      <c r="H250" s="24"/>
      <c r="I250" s="115"/>
      <c r="J250" s="126"/>
    </row>
    <row r="251" spans="1:10" s="123" customFormat="1" ht="20.100000000000001" customHeight="1">
      <c r="A251" s="127"/>
      <c r="B251" s="127"/>
      <c r="C251" s="127"/>
      <c r="D251" s="127"/>
      <c r="E251" s="116"/>
      <c r="F251" s="24"/>
      <c r="G251" s="24"/>
      <c r="H251" s="24"/>
      <c r="I251" s="115"/>
      <c r="J251" s="126"/>
    </row>
    <row r="252" spans="1:10" s="123" customFormat="1" ht="20.100000000000001" customHeight="1">
      <c r="A252" s="127"/>
      <c r="B252" s="127"/>
      <c r="C252" s="127"/>
      <c r="D252" s="127"/>
      <c r="E252" s="116"/>
      <c r="F252" s="24"/>
      <c r="G252" s="24"/>
      <c r="H252" s="24"/>
      <c r="I252" s="115"/>
      <c r="J252" s="126"/>
    </row>
    <row r="253" spans="1:10" s="123" customFormat="1" ht="20.100000000000001" customHeight="1">
      <c r="A253" s="127"/>
      <c r="B253" s="127"/>
      <c r="C253" s="127"/>
      <c r="D253" s="127"/>
      <c r="E253" s="116"/>
      <c r="F253" s="24"/>
      <c r="G253" s="24"/>
      <c r="H253" s="24"/>
      <c r="I253" s="115"/>
      <c r="J253" s="126"/>
    </row>
    <row r="254" spans="1:10" s="123" customFormat="1" ht="20.100000000000001" customHeight="1">
      <c r="A254" s="127"/>
      <c r="B254" s="127"/>
      <c r="C254" s="127"/>
      <c r="D254" s="127"/>
      <c r="E254" s="116"/>
      <c r="F254" s="24"/>
      <c r="G254" s="24"/>
      <c r="H254" s="24"/>
      <c r="I254" s="115"/>
      <c r="J254" s="126"/>
    </row>
    <row r="255" spans="1:10" s="123" customFormat="1" ht="20.100000000000001" customHeight="1">
      <c r="A255" s="127"/>
      <c r="B255" s="127"/>
      <c r="C255" s="127"/>
      <c r="D255" s="127"/>
      <c r="E255" s="116"/>
      <c r="F255" s="24"/>
      <c r="G255" s="24"/>
      <c r="H255" s="24"/>
      <c r="I255" s="115"/>
      <c r="J255" s="126"/>
    </row>
    <row r="256" spans="1:10" s="123" customFormat="1" ht="20.100000000000001" customHeight="1">
      <c r="A256" s="127"/>
      <c r="B256" s="127"/>
      <c r="C256" s="127"/>
      <c r="D256" s="127"/>
      <c r="E256" s="116"/>
      <c r="F256" s="24"/>
      <c r="G256" s="24"/>
      <c r="H256" s="24"/>
      <c r="I256" s="115"/>
      <c r="J256" s="126"/>
    </row>
    <row r="257" spans="1:10" s="123" customFormat="1" ht="20.100000000000001" customHeight="1">
      <c r="A257" s="127"/>
      <c r="B257" s="127"/>
      <c r="C257" s="127"/>
      <c r="D257" s="127"/>
      <c r="E257" s="116"/>
      <c r="F257" s="24"/>
      <c r="G257" s="24"/>
      <c r="H257" s="24"/>
      <c r="I257" s="115"/>
      <c r="J257" s="126"/>
    </row>
    <row r="258" spans="1:10" s="123" customFormat="1" ht="20.100000000000001" customHeight="1">
      <c r="A258" s="127"/>
      <c r="B258" s="127"/>
      <c r="C258" s="127"/>
      <c r="D258" s="127"/>
      <c r="E258" s="116"/>
      <c r="F258" s="24"/>
      <c r="G258" s="24"/>
      <c r="H258" s="24"/>
      <c r="I258" s="115"/>
      <c r="J258" s="126"/>
    </row>
    <row r="259" spans="1:10" s="123" customFormat="1" ht="20.100000000000001" customHeight="1">
      <c r="A259" s="127"/>
      <c r="B259" s="127"/>
      <c r="C259" s="127"/>
      <c r="D259" s="127"/>
      <c r="E259" s="116"/>
      <c r="F259" s="24"/>
      <c r="G259" s="24"/>
      <c r="H259" s="24"/>
      <c r="I259" s="115"/>
      <c r="J259" s="126"/>
    </row>
    <row r="260" spans="1:10" s="123" customFormat="1" ht="20.100000000000001" customHeight="1">
      <c r="A260" s="127"/>
      <c r="B260" s="127"/>
      <c r="C260" s="127"/>
      <c r="D260" s="127"/>
      <c r="E260" s="116"/>
      <c r="F260" s="24"/>
      <c r="G260" s="24"/>
      <c r="H260" s="24"/>
      <c r="I260" s="115"/>
      <c r="J260" s="126"/>
    </row>
    <row r="261" spans="1:10" s="123" customFormat="1" ht="20.100000000000001" customHeight="1">
      <c r="A261" s="127"/>
      <c r="B261" s="127"/>
      <c r="C261" s="127"/>
      <c r="D261" s="127"/>
      <c r="E261" s="116"/>
      <c r="F261" s="24"/>
      <c r="G261" s="24"/>
      <c r="H261" s="24"/>
      <c r="I261" s="115"/>
      <c r="J261" s="126"/>
    </row>
    <row r="262" spans="1:10" s="123" customFormat="1" ht="20.100000000000001" customHeight="1">
      <c r="A262" s="127"/>
      <c r="B262" s="127"/>
      <c r="C262" s="127"/>
      <c r="D262" s="127"/>
      <c r="E262" s="116"/>
      <c r="F262" s="24"/>
      <c r="G262" s="24"/>
      <c r="H262" s="24"/>
      <c r="I262" s="115"/>
      <c r="J262" s="126"/>
    </row>
    <row r="263" spans="1:10" s="123" customFormat="1" ht="20.100000000000001" customHeight="1">
      <c r="A263" s="127"/>
      <c r="B263" s="127"/>
      <c r="C263" s="127"/>
      <c r="D263" s="127"/>
      <c r="E263" s="116"/>
      <c r="F263" s="24"/>
      <c r="G263" s="24"/>
      <c r="H263" s="24"/>
      <c r="I263" s="115"/>
      <c r="J263" s="126"/>
    </row>
    <row r="264" spans="1:10" s="123" customFormat="1" ht="20.100000000000001" customHeight="1">
      <c r="A264" s="127"/>
      <c r="B264" s="127"/>
      <c r="C264" s="127"/>
      <c r="D264" s="127"/>
      <c r="E264" s="116"/>
      <c r="F264" s="24"/>
      <c r="G264" s="24"/>
      <c r="H264" s="24"/>
      <c r="I264" s="115"/>
      <c r="J264" s="126"/>
    </row>
    <row r="265" spans="1:10" s="123" customFormat="1" ht="20.100000000000001" customHeight="1">
      <c r="A265" s="127"/>
      <c r="B265" s="127"/>
      <c r="C265" s="127"/>
      <c r="D265" s="127"/>
      <c r="E265" s="116"/>
      <c r="F265" s="24"/>
      <c r="G265" s="24"/>
      <c r="H265" s="24"/>
      <c r="I265" s="115"/>
      <c r="J265" s="126"/>
    </row>
    <row r="266" spans="1:10" s="123" customFormat="1" ht="20.100000000000001" customHeight="1">
      <c r="A266" s="127"/>
      <c r="B266" s="127"/>
      <c r="C266" s="127"/>
      <c r="D266" s="127"/>
      <c r="E266" s="116"/>
      <c r="F266" s="24"/>
      <c r="G266" s="24"/>
      <c r="H266" s="24"/>
      <c r="I266" s="115"/>
      <c r="J266" s="126"/>
    </row>
    <row r="267" spans="1:10" s="123" customFormat="1" ht="20.100000000000001" customHeight="1">
      <c r="A267" s="127"/>
      <c r="B267" s="127"/>
      <c r="C267" s="127"/>
      <c r="D267" s="127"/>
      <c r="E267" s="116"/>
      <c r="F267" s="24"/>
      <c r="G267" s="24"/>
      <c r="H267" s="24"/>
      <c r="I267" s="115"/>
      <c r="J267" s="126"/>
    </row>
    <row r="268" spans="1:10" s="123" customFormat="1" ht="20.100000000000001" customHeight="1">
      <c r="A268" s="127"/>
      <c r="B268" s="127"/>
      <c r="C268" s="127"/>
      <c r="D268" s="127"/>
      <c r="E268" s="116"/>
      <c r="F268" s="24"/>
      <c r="G268" s="24"/>
      <c r="H268" s="24"/>
      <c r="I268" s="115"/>
      <c r="J268" s="126"/>
    </row>
    <row r="269" spans="1:10" s="123" customFormat="1" ht="20.100000000000001" customHeight="1">
      <c r="A269" s="127"/>
      <c r="B269" s="127"/>
      <c r="C269" s="127"/>
      <c r="D269" s="127"/>
      <c r="E269" s="116"/>
      <c r="F269" s="24"/>
      <c r="G269" s="24"/>
      <c r="H269" s="24"/>
      <c r="I269" s="115"/>
      <c r="J269" s="126"/>
    </row>
    <row r="270" spans="1:10" s="123" customFormat="1" ht="20.100000000000001" customHeight="1">
      <c r="A270" s="127"/>
      <c r="B270" s="127"/>
      <c r="C270" s="127"/>
      <c r="D270" s="127"/>
      <c r="E270" s="116"/>
      <c r="F270" s="24"/>
      <c r="G270" s="24"/>
      <c r="H270" s="24"/>
      <c r="I270" s="115"/>
      <c r="J270" s="126"/>
    </row>
    <row r="271" spans="1:10" s="123" customFormat="1" ht="20.100000000000001" customHeight="1">
      <c r="A271" s="127"/>
      <c r="B271" s="127"/>
      <c r="C271" s="127"/>
      <c r="D271" s="127"/>
      <c r="E271" s="116"/>
      <c r="F271" s="24"/>
      <c r="G271" s="24"/>
      <c r="H271" s="24"/>
      <c r="I271" s="115"/>
      <c r="J271" s="126"/>
    </row>
    <row r="272" spans="1:10" s="123" customFormat="1" ht="20.100000000000001" customHeight="1">
      <c r="A272" s="127"/>
      <c r="B272" s="127"/>
      <c r="C272" s="127"/>
      <c r="D272" s="127"/>
      <c r="E272" s="116"/>
      <c r="F272" s="24"/>
      <c r="G272" s="24"/>
      <c r="H272" s="24"/>
      <c r="I272" s="115"/>
      <c r="J272" s="126"/>
    </row>
    <row r="273" spans="1:10" s="123" customFormat="1" ht="20.100000000000001" customHeight="1">
      <c r="A273" s="127"/>
      <c r="B273" s="127"/>
      <c r="C273" s="127"/>
      <c r="D273" s="127"/>
      <c r="E273" s="116"/>
      <c r="F273" s="24"/>
      <c r="G273" s="24"/>
      <c r="H273" s="24"/>
      <c r="I273" s="115"/>
      <c r="J273" s="126"/>
    </row>
    <row r="274" spans="1:10" s="123" customFormat="1" ht="20.100000000000001" customHeight="1">
      <c r="A274" s="127"/>
      <c r="B274" s="127"/>
      <c r="C274" s="127"/>
      <c r="D274" s="127"/>
      <c r="E274" s="116"/>
      <c r="F274" s="24"/>
      <c r="G274" s="24"/>
      <c r="H274" s="24"/>
      <c r="I274" s="115"/>
      <c r="J274" s="126"/>
    </row>
    <row r="275" spans="1:10" s="123" customFormat="1" ht="20.100000000000001" customHeight="1">
      <c r="A275" s="127"/>
      <c r="B275" s="127"/>
      <c r="C275" s="127"/>
      <c r="D275" s="127"/>
      <c r="E275" s="116"/>
      <c r="F275" s="24"/>
      <c r="G275" s="24"/>
      <c r="H275" s="24"/>
      <c r="I275" s="115"/>
      <c r="J275" s="126"/>
    </row>
    <row r="276" spans="1:10" s="123" customFormat="1" ht="20.100000000000001" customHeight="1">
      <c r="A276" s="127"/>
      <c r="B276" s="127"/>
      <c r="C276" s="127"/>
      <c r="D276" s="127"/>
      <c r="E276" s="116"/>
      <c r="F276" s="24"/>
      <c r="G276" s="24"/>
      <c r="H276" s="24"/>
      <c r="I276" s="115"/>
      <c r="J276" s="126"/>
    </row>
    <row r="277" spans="1:10" s="123" customFormat="1" ht="20.100000000000001" customHeight="1">
      <c r="A277" s="127"/>
      <c r="B277" s="127"/>
      <c r="C277" s="127"/>
      <c r="D277" s="127"/>
      <c r="E277" s="116"/>
      <c r="F277" s="24"/>
      <c r="G277" s="24"/>
      <c r="H277" s="24"/>
      <c r="I277" s="115"/>
      <c r="J277" s="126"/>
    </row>
    <row r="278" spans="1:10" s="123" customFormat="1" ht="20.100000000000001" customHeight="1">
      <c r="A278" s="127"/>
      <c r="B278" s="127"/>
      <c r="C278" s="127"/>
      <c r="D278" s="127"/>
      <c r="E278" s="116"/>
      <c r="F278" s="24"/>
      <c r="G278" s="24"/>
      <c r="H278" s="24"/>
      <c r="I278" s="115"/>
      <c r="J278" s="126"/>
    </row>
    <row r="279" spans="1:10" s="123" customFormat="1" ht="20.100000000000001" customHeight="1">
      <c r="A279" s="127"/>
      <c r="B279" s="127"/>
      <c r="C279" s="127"/>
      <c r="D279" s="127"/>
      <c r="E279" s="116"/>
      <c r="F279" s="24"/>
      <c r="G279" s="24"/>
      <c r="H279" s="24"/>
      <c r="I279" s="115"/>
      <c r="J279" s="126"/>
    </row>
    <row r="280" spans="1:10" s="123" customFormat="1" ht="20.100000000000001" customHeight="1">
      <c r="A280" s="127"/>
      <c r="B280" s="127"/>
      <c r="C280" s="127"/>
      <c r="D280" s="127"/>
      <c r="E280" s="116"/>
      <c r="F280" s="24"/>
      <c r="G280" s="24"/>
      <c r="H280" s="24"/>
      <c r="I280" s="115"/>
      <c r="J280" s="126"/>
    </row>
    <row r="281" spans="1:10" s="123" customFormat="1" ht="20.100000000000001" customHeight="1">
      <c r="A281" s="127"/>
      <c r="B281" s="127"/>
      <c r="C281" s="127"/>
      <c r="D281" s="127"/>
      <c r="E281" s="116"/>
      <c r="F281" s="24"/>
      <c r="G281" s="24"/>
      <c r="H281" s="24"/>
      <c r="I281" s="115"/>
      <c r="J281" s="126"/>
    </row>
    <row r="282" spans="1:10" s="123" customFormat="1" ht="20.100000000000001" customHeight="1">
      <c r="A282" s="127"/>
      <c r="B282" s="127"/>
      <c r="C282" s="127"/>
      <c r="D282" s="127"/>
      <c r="E282" s="116"/>
      <c r="F282" s="24"/>
      <c r="G282" s="24"/>
      <c r="H282" s="24"/>
      <c r="I282" s="115"/>
      <c r="J282" s="126"/>
    </row>
    <row r="283" spans="1:10" s="123" customFormat="1" ht="20.100000000000001" customHeight="1">
      <c r="A283" s="127"/>
      <c r="B283" s="127"/>
      <c r="C283" s="127"/>
      <c r="D283" s="127"/>
      <c r="E283" s="116"/>
      <c r="F283" s="24"/>
      <c r="G283" s="24"/>
      <c r="H283" s="24"/>
      <c r="I283" s="115"/>
      <c r="J283" s="126"/>
    </row>
    <row r="284" spans="1:10" s="123" customFormat="1" ht="20.100000000000001" customHeight="1">
      <c r="A284" s="127"/>
      <c r="B284" s="127"/>
      <c r="C284" s="127"/>
      <c r="D284" s="127"/>
      <c r="E284" s="116"/>
      <c r="F284" s="24"/>
      <c r="G284" s="24"/>
      <c r="H284" s="24"/>
      <c r="I284" s="115"/>
      <c r="J284" s="126"/>
    </row>
    <row r="285" spans="1:10" s="123" customFormat="1" ht="20.100000000000001" customHeight="1">
      <c r="A285" s="127"/>
      <c r="B285" s="127"/>
      <c r="C285" s="127"/>
      <c r="D285" s="127"/>
      <c r="E285" s="116"/>
      <c r="F285" s="24"/>
      <c r="G285" s="24"/>
      <c r="H285" s="24"/>
      <c r="I285" s="115"/>
      <c r="J285" s="126"/>
    </row>
    <row r="286" spans="1:10" s="123" customFormat="1" ht="20.100000000000001" customHeight="1">
      <c r="A286" s="127"/>
      <c r="B286" s="127"/>
      <c r="C286" s="127"/>
      <c r="D286" s="127"/>
      <c r="E286" s="116"/>
      <c r="F286" s="24"/>
      <c r="G286" s="24"/>
      <c r="H286" s="24"/>
      <c r="I286" s="115"/>
      <c r="J286" s="126"/>
    </row>
    <row r="287" spans="1:10" s="123" customFormat="1" ht="20.100000000000001" customHeight="1">
      <c r="A287" s="127"/>
      <c r="B287" s="127"/>
      <c r="C287" s="127"/>
      <c r="D287" s="127"/>
      <c r="E287" s="116"/>
      <c r="F287" s="24"/>
      <c r="G287" s="24"/>
      <c r="H287" s="24"/>
      <c r="I287" s="115"/>
      <c r="J287" s="126"/>
    </row>
    <row r="288" spans="1:10" s="123" customFormat="1" ht="20.100000000000001" customHeight="1">
      <c r="A288" s="127"/>
      <c r="B288" s="127"/>
      <c r="C288" s="127"/>
      <c r="D288" s="127"/>
      <c r="E288" s="116"/>
      <c r="F288" s="24"/>
      <c r="G288" s="24"/>
      <c r="H288" s="24"/>
      <c r="I288" s="115"/>
      <c r="J288" s="126"/>
    </row>
    <row r="289" spans="1:10" s="123" customFormat="1" ht="20.100000000000001" customHeight="1">
      <c r="A289" s="127"/>
      <c r="B289" s="127"/>
      <c r="C289" s="127"/>
      <c r="D289" s="127"/>
      <c r="E289" s="116"/>
      <c r="F289" s="24"/>
      <c r="G289" s="24"/>
      <c r="H289" s="24"/>
      <c r="I289" s="115"/>
      <c r="J289" s="126"/>
    </row>
    <row r="290" spans="1:10" s="123" customFormat="1" ht="20.100000000000001" customHeight="1">
      <c r="A290" s="127"/>
      <c r="B290" s="127"/>
      <c r="C290" s="127"/>
      <c r="D290" s="127"/>
      <c r="E290" s="116"/>
      <c r="F290" s="24"/>
      <c r="G290" s="24"/>
      <c r="H290" s="24"/>
      <c r="I290" s="115"/>
      <c r="J290" s="126"/>
    </row>
    <row r="291" spans="1:10" s="123" customFormat="1" ht="20.100000000000001" customHeight="1">
      <c r="A291" s="127"/>
      <c r="B291" s="127"/>
      <c r="C291" s="127"/>
      <c r="D291" s="127"/>
      <c r="E291" s="116"/>
      <c r="F291" s="24"/>
      <c r="G291" s="24"/>
      <c r="H291" s="24"/>
      <c r="I291" s="115"/>
      <c r="J291" s="126"/>
    </row>
    <row r="292" spans="1:10" s="123" customFormat="1" ht="20.100000000000001" customHeight="1">
      <c r="A292" s="127"/>
      <c r="B292" s="127"/>
      <c r="C292" s="127"/>
      <c r="D292" s="127"/>
      <c r="E292" s="116"/>
      <c r="F292" s="24"/>
      <c r="G292" s="24"/>
      <c r="H292" s="24"/>
      <c r="I292" s="115"/>
      <c r="J292" s="126"/>
    </row>
    <row r="293" spans="1:10" s="123" customFormat="1" ht="20.100000000000001" customHeight="1">
      <c r="A293" s="127"/>
      <c r="B293" s="127"/>
      <c r="C293" s="127"/>
      <c r="D293" s="127"/>
      <c r="E293" s="116"/>
      <c r="F293" s="24"/>
      <c r="G293" s="24"/>
      <c r="H293" s="24"/>
      <c r="I293" s="115"/>
      <c r="J293" s="126"/>
    </row>
    <row r="294" spans="1:10" s="123" customFormat="1" ht="20.100000000000001" customHeight="1">
      <c r="A294" s="127"/>
      <c r="B294" s="127"/>
      <c r="C294" s="127"/>
      <c r="D294" s="127"/>
      <c r="E294" s="116"/>
      <c r="F294" s="24"/>
      <c r="G294" s="24"/>
      <c r="H294" s="24"/>
      <c r="I294" s="115"/>
      <c r="J294" s="126"/>
    </row>
    <row r="295" spans="1:10" s="123" customFormat="1" ht="20.100000000000001" customHeight="1">
      <c r="A295" s="127"/>
      <c r="B295" s="127"/>
      <c r="C295" s="127"/>
      <c r="D295" s="127"/>
      <c r="E295" s="116"/>
      <c r="F295" s="24"/>
      <c r="G295" s="24"/>
      <c r="H295" s="24"/>
      <c r="I295" s="115"/>
      <c r="J295" s="126"/>
    </row>
    <row r="296" spans="1:10" s="123" customFormat="1" ht="20.100000000000001" customHeight="1">
      <c r="A296" s="127"/>
      <c r="B296" s="127"/>
      <c r="C296" s="127"/>
      <c r="D296" s="127"/>
      <c r="E296" s="116"/>
      <c r="F296" s="24"/>
      <c r="G296" s="24"/>
      <c r="H296" s="24"/>
      <c r="I296" s="115"/>
      <c r="J296" s="126"/>
    </row>
    <row r="297" spans="1:10" s="123" customFormat="1" ht="20.100000000000001" customHeight="1">
      <c r="A297" s="127"/>
      <c r="B297" s="127"/>
      <c r="C297" s="127"/>
      <c r="D297" s="127"/>
      <c r="E297" s="116"/>
      <c r="F297" s="24"/>
      <c r="G297" s="24"/>
      <c r="H297" s="24"/>
      <c r="I297" s="115"/>
      <c r="J297" s="126"/>
    </row>
    <row r="298" spans="1:10" s="123" customFormat="1" ht="20.100000000000001" customHeight="1">
      <c r="A298" s="127"/>
      <c r="B298" s="127"/>
      <c r="C298" s="127"/>
      <c r="D298" s="127"/>
      <c r="E298" s="116"/>
      <c r="F298" s="24"/>
      <c r="G298" s="24"/>
      <c r="H298" s="24"/>
      <c r="I298" s="115"/>
      <c r="J298" s="126"/>
    </row>
    <row r="299" spans="1:10" s="123" customFormat="1" ht="20.100000000000001" customHeight="1">
      <c r="A299" s="127"/>
      <c r="B299" s="127"/>
      <c r="C299" s="127"/>
      <c r="D299" s="127"/>
      <c r="E299" s="116"/>
      <c r="F299" s="24"/>
      <c r="G299" s="24"/>
      <c r="H299" s="24"/>
      <c r="I299" s="115"/>
      <c r="J299" s="126"/>
    </row>
    <row r="300" spans="1:10" s="123" customFormat="1" ht="20.100000000000001" customHeight="1">
      <c r="A300" s="127"/>
      <c r="B300" s="127"/>
      <c r="C300" s="127"/>
      <c r="D300" s="127"/>
      <c r="E300" s="116"/>
      <c r="F300" s="24"/>
      <c r="G300" s="24"/>
      <c r="H300" s="24"/>
      <c r="I300" s="115"/>
      <c r="J300" s="126"/>
    </row>
    <row r="301" spans="1:10" s="123" customFormat="1" ht="20.100000000000001" customHeight="1">
      <c r="A301" s="127"/>
      <c r="B301" s="127"/>
      <c r="C301" s="127"/>
      <c r="D301" s="127"/>
      <c r="E301" s="116"/>
      <c r="F301" s="24"/>
      <c r="G301" s="24"/>
      <c r="H301" s="24"/>
      <c r="I301" s="115"/>
      <c r="J301" s="126"/>
    </row>
    <row r="302" spans="1:10" s="123" customFormat="1" ht="20.100000000000001" customHeight="1">
      <c r="A302" s="127"/>
      <c r="B302" s="127"/>
      <c r="C302" s="127"/>
      <c r="D302" s="127"/>
      <c r="E302" s="116"/>
      <c r="F302" s="24"/>
      <c r="G302" s="24"/>
      <c r="H302" s="24"/>
      <c r="I302" s="115"/>
      <c r="J302" s="126"/>
    </row>
    <row r="303" spans="1:10" s="123" customFormat="1" ht="20.100000000000001" customHeight="1">
      <c r="A303" s="127"/>
      <c r="B303" s="127"/>
      <c r="C303" s="127"/>
      <c r="D303" s="127"/>
      <c r="E303" s="116"/>
      <c r="F303" s="24"/>
      <c r="G303" s="24"/>
      <c r="H303" s="24"/>
      <c r="I303" s="115"/>
      <c r="J303" s="126"/>
    </row>
    <row r="304" spans="1:10" s="123" customFormat="1" ht="20.100000000000001" customHeight="1">
      <c r="A304" s="127"/>
      <c r="B304" s="127"/>
      <c r="C304" s="127"/>
      <c r="D304" s="127"/>
      <c r="E304" s="116"/>
      <c r="F304" s="24"/>
      <c r="G304" s="24"/>
      <c r="H304" s="24"/>
      <c r="I304" s="115"/>
      <c r="J304" s="126"/>
    </row>
    <row r="305" spans="1:10" s="123" customFormat="1" ht="20.100000000000001" customHeight="1">
      <c r="A305" s="127"/>
      <c r="B305" s="127"/>
      <c r="C305" s="127"/>
      <c r="D305" s="127"/>
      <c r="E305" s="116"/>
      <c r="F305" s="24"/>
      <c r="G305" s="24"/>
      <c r="H305" s="24"/>
      <c r="I305" s="115"/>
      <c r="J305" s="126"/>
    </row>
    <row r="306" spans="1:10" s="123" customFormat="1" ht="20.100000000000001" customHeight="1">
      <c r="A306" s="127"/>
      <c r="B306" s="127"/>
      <c r="C306" s="127"/>
      <c r="D306" s="127"/>
      <c r="E306" s="116"/>
      <c r="F306" s="24"/>
      <c r="G306" s="24"/>
      <c r="H306" s="24"/>
      <c r="I306" s="115"/>
      <c r="J306" s="126"/>
    </row>
    <row r="307" spans="1:10" s="123" customFormat="1" ht="20.100000000000001" customHeight="1">
      <c r="A307" s="127"/>
      <c r="B307" s="127"/>
      <c r="C307" s="127"/>
      <c r="D307" s="127"/>
      <c r="E307" s="116"/>
      <c r="F307" s="24"/>
      <c r="G307" s="24"/>
      <c r="H307" s="24"/>
      <c r="I307" s="115"/>
      <c r="J307" s="126"/>
    </row>
    <row r="308" spans="1:10" s="123" customFormat="1" ht="20.100000000000001" customHeight="1">
      <c r="A308" s="127"/>
      <c r="B308" s="127"/>
      <c r="C308" s="127"/>
      <c r="D308" s="127"/>
      <c r="E308" s="116"/>
      <c r="F308" s="24"/>
      <c r="G308" s="24"/>
      <c r="H308" s="24"/>
      <c r="I308" s="115"/>
      <c r="J308" s="126"/>
    </row>
    <row r="309" spans="1:10" s="123" customFormat="1" ht="20.100000000000001" customHeight="1">
      <c r="A309" s="127"/>
      <c r="B309" s="127"/>
      <c r="C309" s="127"/>
      <c r="D309" s="127"/>
      <c r="E309" s="116"/>
      <c r="F309" s="24"/>
      <c r="G309" s="24"/>
      <c r="H309" s="24"/>
      <c r="I309" s="115"/>
      <c r="J309" s="126"/>
    </row>
    <row r="310" spans="1:10" s="123" customFormat="1" ht="20.100000000000001" customHeight="1">
      <c r="A310" s="127"/>
      <c r="B310" s="127"/>
      <c r="C310" s="127"/>
      <c r="D310" s="127"/>
      <c r="E310" s="116"/>
      <c r="F310" s="24"/>
      <c r="G310" s="24"/>
      <c r="H310" s="24"/>
      <c r="I310" s="115"/>
      <c r="J310" s="126"/>
    </row>
    <row r="311" spans="1:10" s="123" customFormat="1" ht="20.100000000000001" customHeight="1">
      <c r="A311" s="127"/>
      <c r="B311" s="127"/>
      <c r="C311" s="127"/>
      <c r="D311" s="127"/>
      <c r="E311" s="116"/>
      <c r="F311" s="24"/>
      <c r="G311" s="24"/>
      <c r="H311" s="24"/>
      <c r="I311" s="115"/>
      <c r="J311" s="126"/>
    </row>
    <row r="312" spans="1:10" s="123" customFormat="1" ht="20.100000000000001" customHeight="1">
      <c r="A312" s="127"/>
      <c r="B312" s="127"/>
      <c r="C312" s="127"/>
      <c r="D312" s="127"/>
      <c r="E312" s="116"/>
      <c r="F312" s="24"/>
      <c r="G312" s="24"/>
      <c r="H312" s="24"/>
      <c r="I312" s="115"/>
      <c r="J312" s="126"/>
    </row>
    <row r="313" spans="1:10" s="123" customFormat="1" ht="20.100000000000001" customHeight="1">
      <c r="A313" s="127"/>
      <c r="B313" s="127"/>
      <c r="C313" s="127"/>
      <c r="D313" s="127"/>
      <c r="E313" s="116"/>
      <c r="F313" s="24"/>
      <c r="G313" s="24"/>
      <c r="H313" s="24"/>
      <c r="I313" s="115"/>
      <c r="J313" s="126"/>
    </row>
    <row r="314" spans="1:10" s="123" customFormat="1" ht="20.100000000000001" customHeight="1">
      <c r="A314" s="127"/>
      <c r="B314" s="127"/>
      <c r="C314" s="127"/>
      <c r="D314" s="127"/>
      <c r="E314" s="116"/>
      <c r="F314" s="24"/>
      <c r="G314" s="24"/>
      <c r="H314" s="24"/>
      <c r="I314" s="115"/>
      <c r="J314" s="126"/>
    </row>
    <row r="315" spans="1:10" s="123" customFormat="1" ht="20.100000000000001" customHeight="1">
      <c r="A315" s="127"/>
      <c r="B315" s="127"/>
      <c r="C315" s="127"/>
      <c r="D315" s="127"/>
      <c r="E315" s="116"/>
      <c r="F315" s="24"/>
      <c r="G315" s="24"/>
      <c r="H315" s="24"/>
      <c r="I315" s="115"/>
      <c r="J315" s="126"/>
    </row>
    <row r="316" spans="1:10" s="123" customFormat="1" ht="20.100000000000001" customHeight="1">
      <c r="A316" s="127"/>
      <c r="B316" s="127"/>
      <c r="C316" s="127"/>
      <c r="D316" s="127"/>
      <c r="E316" s="116"/>
      <c r="F316" s="24"/>
      <c r="G316" s="24"/>
      <c r="H316" s="24"/>
      <c r="I316" s="115"/>
      <c r="J316" s="126"/>
    </row>
    <row r="317" spans="1:10" s="123" customFormat="1" ht="20.100000000000001" customHeight="1">
      <c r="A317" s="127"/>
      <c r="B317" s="127"/>
      <c r="C317" s="127"/>
      <c r="D317" s="127"/>
      <c r="E317" s="116"/>
      <c r="F317" s="24"/>
      <c r="G317" s="24"/>
      <c r="H317" s="24"/>
      <c r="I317" s="115"/>
      <c r="J317" s="126"/>
    </row>
    <row r="318" spans="1:10" s="123" customFormat="1" ht="20.100000000000001" customHeight="1">
      <c r="A318" s="127"/>
      <c r="B318" s="127"/>
      <c r="C318" s="127"/>
      <c r="D318" s="127"/>
      <c r="E318" s="116"/>
      <c r="F318" s="24"/>
      <c r="G318" s="24"/>
      <c r="H318" s="24"/>
      <c r="I318" s="115"/>
      <c r="J318" s="126"/>
    </row>
    <row r="319" spans="1:10" s="123" customFormat="1" ht="20.100000000000001" customHeight="1">
      <c r="A319" s="127"/>
      <c r="B319" s="127"/>
      <c r="C319" s="127"/>
      <c r="D319" s="127"/>
      <c r="E319" s="116"/>
      <c r="F319" s="24"/>
      <c r="G319" s="24"/>
      <c r="H319" s="24"/>
      <c r="I319" s="115"/>
      <c r="J319" s="126"/>
    </row>
    <row r="320" spans="1:10" s="123" customFormat="1" ht="20.100000000000001" customHeight="1">
      <c r="A320" s="127"/>
      <c r="B320" s="127"/>
      <c r="C320" s="127"/>
      <c r="D320" s="127"/>
      <c r="E320" s="116"/>
      <c r="F320" s="24"/>
      <c r="G320" s="24"/>
      <c r="H320" s="24"/>
      <c r="I320" s="115"/>
      <c r="J320" s="126"/>
    </row>
    <row r="321" spans="1:10" s="123" customFormat="1" ht="20.100000000000001" customHeight="1">
      <c r="A321" s="127"/>
      <c r="B321" s="127"/>
      <c r="C321" s="127"/>
      <c r="D321" s="127"/>
      <c r="E321" s="116"/>
      <c r="F321" s="24"/>
      <c r="G321" s="24"/>
      <c r="H321" s="24"/>
      <c r="I321" s="115"/>
      <c r="J321" s="126"/>
    </row>
    <row r="322" spans="1:10" s="123" customFormat="1" ht="20.100000000000001" customHeight="1">
      <c r="A322" s="127"/>
      <c r="B322" s="127"/>
      <c r="C322" s="127"/>
      <c r="D322" s="127"/>
      <c r="E322" s="116"/>
      <c r="F322" s="24"/>
      <c r="G322" s="24"/>
      <c r="H322" s="24"/>
      <c r="I322" s="115"/>
      <c r="J322" s="126"/>
    </row>
    <row r="323" spans="1:10" s="123" customFormat="1" ht="20.100000000000001" customHeight="1">
      <c r="A323" s="127"/>
      <c r="B323" s="127"/>
      <c r="C323" s="127"/>
      <c r="D323" s="127"/>
      <c r="E323" s="116"/>
      <c r="F323" s="24"/>
      <c r="G323" s="24"/>
      <c r="H323" s="24"/>
      <c r="I323" s="115"/>
      <c r="J323" s="126"/>
    </row>
    <row r="324" spans="1:10" s="123" customFormat="1" ht="20.100000000000001" customHeight="1">
      <c r="A324" s="127"/>
      <c r="B324" s="127"/>
      <c r="C324" s="127"/>
      <c r="D324" s="127"/>
      <c r="E324" s="116"/>
      <c r="F324" s="24"/>
      <c r="G324" s="24"/>
      <c r="H324" s="24"/>
      <c r="I324" s="115"/>
      <c r="J324" s="126"/>
    </row>
    <row r="325" spans="1:10" s="123" customFormat="1" ht="20.100000000000001" customHeight="1">
      <c r="A325" s="127"/>
      <c r="B325" s="127"/>
      <c r="C325" s="127"/>
      <c r="D325" s="127"/>
      <c r="E325" s="116"/>
      <c r="F325" s="24"/>
      <c r="G325" s="24"/>
      <c r="H325" s="24"/>
      <c r="I325" s="115"/>
      <c r="J325" s="126"/>
    </row>
    <row r="326" spans="1:10" s="123" customFormat="1" ht="20.100000000000001" customHeight="1">
      <c r="A326" s="127"/>
      <c r="B326" s="127"/>
      <c r="C326" s="127"/>
      <c r="D326" s="127"/>
      <c r="E326" s="116"/>
      <c r="F326" s="24"/>
      <c r="G326" s="24"/>
      <c r="H326" s="24"/>
      <c r="I326" s="115"/>
      <c r="J326" s="126"/>
    </row>
    <row r="327" spans="1:10" s="123" customFormat="1" ht="20.100000000000001" customHeight="1">
      <c r="A327" s="127"/>
      <c r="B327" s="127"/>
      <c r="C327" s="127"/>
      <c r="D327" s="127"/>
      <c r="E327" s="116"/>
      <c r="F327" s="24"/>
      <c r="G327" s="24"/>
      <c r="H327" s="24"/>
      <c r="I327" s="115"/>
      <c r="J327" s="126"/>
    </row>
    <row r="328" spans="1:10" s="123" customFormat="1" ht="20.100000000000001" customHeight="1">
      <c r="A328" s="127"/>
      <c r="B328" s="127"/>
      <c r="C328" s="127"/>
      <c r="D328" s="127"/>
      <c r="E328" s="116"/>
      <c r="F328" s="24"/>
      <c r="G328" s="24"/>
      <c r="H328" s="24"/>
      <c r="I328" s="115"/>
      <c r="J328" s="126"/>
    </row>
    <row r="329" spans="1:10" s="123" customFormat="1" ht="20.100000000000001" customHeight="1">
      <c r="A329" s="127"/>
      <c r="B329" s="127"/>
      <c r="C329" s="127"/>
      <c r="D329" s="127"/>
      <c r="E329" s="116"/>
      <c r="F329" s="24"/>
      <c r="G329" s="24"/>
      <c r="H329" s="24"/>
      <c r="I329" s="115"/>
      <c r="J329" s="126"/>
    </row>
    <row r="330" spans="1:10" s="123" customFormat="1" ht="20.100000000000001" customHeight="1">
      <c r="A330" s="127"/>
      <c r="B330" s="127"/>
      <c r="C330" s="127"/>
      <c r="D330" s="127"/>
      <c r="E330" s="116"/>
      <c r="F330" s="24"/>
      <c r="G330" s="24"/>
      <c r="H330" s="24"/>
      <c r="I330" s="115"/>
      <c r="J330" s="126"/>
    </row>
    <row r="331" spans="1:10" s="123" customFormat="1" ht="20.100000000000001" customHeight="1">
      <c r="A331" s="127"/>
      <c r="B331" s="127"/>
      <c r="C331" s="127"/>
      <c r="D331" s="127"/>
      <c r="E331" s="116"/>
      <c r="F331" s="24"/>
      <c r="G331" s="24"/>
      <c r="H331" s="24"/>
      <c r="I331" s="115"/>
      <c r="J331" s="126"/>
    </row>
    <row r="332" spans="1:10" s="123" customFormat="1" ht="20.100000000000001" customHeight="1">
      <c r="A332" s="127"/>
      <c r="B332" s="127"/>
      <c r="C332" s="127"/>
      <c r="D332" s="127"/>
      <c r="E332" s="116"/>
      <c r="F332" s="24"/>
      <c r="G332" s="24"/>
      <c r="H332" s="24"/>
      <c r="I332" s="115"/>
      <c r="J332" s="126"/>
    </row>
    <row r="333" spans="1:10" s="123" customFormat="1" ht="20.100000000000001" customHeight="1">
      <c r="A333" s="127"/>
      <c r="B333" s="127"/>
      <c r="C333" s="127"/>
      <c r="D333" s="127"/>
      <c r="E333" s="116"/>
      <c r="F333" s="24"/>
      <c r="G333" s="24"/>
      <c r="H333" s="24"/>
      <c r="I333" s="115"/>
      <c r="J333" s="126"/>
    </row>
    <row r="334" spans="1:10" s="123" customFormat="1" ht="20.100000000000001" customHeight="1">
      <c r="A334" s="127"/>
      <c r="B334" s="127"/>
      <c r="C334" s="127"/>
      <c r="D334" s="127"/>
      <c r="E334" s="116"/>
      <c r="F334" s="24"/>
      <c r="G334" s="24"/>
      <c r="H334" s="24"/>
      <c r="I334" s="115"/>
      <c r="J334" s="126"/>
    </row>
    <row r="335" spans="1:10" s="123" customFormat="1" ht="20.100000000000001" customHeight="1">
      <c r="A335" s="127"/>
      <c r="B335" s="127"/>
      <c r="C335" s="127"/>
      <c r="D335" s="127"/>
      <c r="E335" s="116"/>
      <c r="F335" s="24"/>
      <c r="G335" s="24"/>
      <c r="H335" s="24"/>
      <c r="I335" s="115"/>
      <c r="J335" s="126"/>
    </row>
    <row r="336" spans="1:10" s="123" customFormat="1" ht="20.100000000000001" customHeight="1">
      <c r="A336" s="127"/>
      <c r="B336" s="127"/>
      <c r="C336" s="127"/>
      <c r="D336" s="127"/>
      <c r="E336" s="116"/>
      <c r="F336" s="24"/>
      <c r="G336" s="24"/>
      <c r="H336" s="24"/>
      <c r="I336" s="115"/>
      <c r="J336" s="126"/>
    </row>
    <row r="337" spans="1:10" s="123" customFormat="1" ht="20.100000000000001" customHeight="1">
      <c r="A337" s="127"/>
      <c r="B337" s="127"/>
      <c r="C337" s="127"/>
      <c r="D337" s="127"/>
      <c r="E337" s="116"/>
      <c r="F337" s="24"/>
      <c r="G337" s="24"/>
      <c r="H337" s="24"/>
      <c r="I337" s="115"/>
      <c r="J337" s="126"/>
    </row>
    <row r="338" spans="1:10" s="123" customFormat="1" ht="20.100000000000001" customHeight="1">
      <c r="A338" s="127"/>
      <c r="B338" s="127"/>
      <c r="C338" s="127"/>
      <c r="D338" s="127"/>
      <c r="E338" s="116"/>
      <c r="F338" s="24"/>
      <c r="G338" s="24"/>
      <c r="H338" s="24"/>
      <c r="I338" s="115"/>
      <c r="J338" s="126"/>
    </row>
    <row r="339" spans="1:10" s="123" customFormat="1" ht="20.100000000000001" customHeight="1">
      <c r="A339" s="127"/>
      <c r="B339" s="127"/>
      <c r="C339" s="127"/>
      <c r="D339" s="127"/>
      <c r="E339" s="116"/>
      <c r="F339" s="24"/>
      <c r="G339" s="24"/>
      <c r="H339" s="24"/>
      <c r="I339" s="115"/>
      <c r="J339" s="126"/>
    </row>
    <row r="340" spans="1:10" s="123" customFormat="1" ht="20.100000000000001" customHeight="1">
      <c r="A340" s="127"/>
      <c r="B340" s="127"/>
      <c r="C340" s="127"/>
      <c r="D340" s="127"/>
      <c r="E340" s="116"/>
      <c r="F340" s="24"/>
      <c r="G340" s="24"/>
      <c r="H340" s="24"/>
      <c r="I340" s="115"/>
      <c r="J340" s="126"/>
    </row>
    <row r="341" spans="1:10" s="123" customFormat="1" ht="20.100000000000001" customHeight="1">
      <c r="A341" s="127"/>
      <c r="B341" s="127"/>
      <c r="C341" s="127"/>
      <c r="D341" s="127"/>
      <c r="E341" s="116"/>
      <c r="F341" s="24"/>
      <c r="G341" s="24"/>
      <c r="H341" s="24"/>
      <c r="I341" s="115"/>
      <c r="J341" s="126"/>
    </row>
    <row r="342" spans="1:10" s="123" customFormat="1" ht="20.100000000000001" customHeight="1">
      <c r="A342" s="127"/>
      <c r="B342" s="127"/>
      <c r="C342" s="127"/>
      <c r="D342" s="127"/>
      <c r="E342" s="116"/>
      <c r="F342" s="24"/>
      <c r="G342" s="24"/>
      <c r="H342" s="24"/>
      <c r="I342" s="115"/>
      <c r="J342" s="126"/>
    </row>
    <row r="343" spans="1:10" s="123" customFormat="1" ht="20.100000000000001" customHeight="1">
      <c r="A343" s="127"/>
      <c r="B343" s="127"/>
      <c r="C343" s="127"/>
      <c r="D343" s="127"/>
      <c r="E343" s="116"/>
      <c r="F343" s="24"/>
      <c r="G343" s="24"/>
      <c r="H343" s="24"/>
      <c r="I343" s="115"/>
      <c r="J343" s="126"/>
    </row>
    <row r="344" spans="1:10" s="123" customFormat="1" ht="20.100000000000001" customHeight="1">
      <c r="A344" s="127"/>
      <c r="B344" s="127"/>
      <c r="C344" s="127"/>
      <c r="D344" s="127"/>
      <c r="E344" s="116"/>
      <c r="F344" s="24"/>
      <c r="G344" s="24"/>
      <c r="H344" s="24"/>
      <c r="I344" s="115"/>
      <c r="J344" s="126"/>
    </row>
    <row r="345" spans="1:10" s="123" customFormat="1" ht="20.100000000000001" customHeight="1">
      <c r="A345" s="127"/>
      <c r="B345" s="127"/>
      <c r="C345" s="127"/>
      <c r="D345" s="127"/>
      <c r="E345" s="116"/>
      <c r="F345" s="24"/>
      <c r="G345" s="24"/>
      <c r="H345" s="24"/>
      <c r="I345" s="115"/>
      <c r="J345" s="126"/>
    </row>
    <row r="346" spans="1:10" s="123" customFormat="1" ht="20.100000000000001" customHeight="1">
      <c r="A346" s="127"/>
      <c r="B346" s="127"/>
      <c r="C346" s="127"/>
      <c r="D346" s="127"/>
      <c r="E346" s="116"/>
      <c r="F346" s="24"/>
      <c r="G346" s="24"/>
      <c r="H346" s="24"/>
      <c r="I346" s="115"/>
      <c r="J346" s="126"/>
    </row>
    <row r="347" spans="1:10" s="123" customFormat="1" ht="20.100000000000001" customHeight="1">
      <c r="A347" s="127"/>
      <c r="B347" s="127"/>
      <c r="C347" s="127"/>
      <c r="D347" s="127"/>
      <c r="E347" s="116"/>
      <c r="F347" s="24"/>
      <c r="G347" s="24"/>
      <c r="H347" s="24"/>
      <c r="I347" s="115"/>
      <c r="J347" s="126"/>
    </row>
    <row r="348" spans="1:10" s="123" customFormat="1" ht="20.100000000000001" customHeight="1">
      <c r="A348" s="127"/>
      <c r="B348" s="127"/>
      <c r="C348" s="127"/>
      <c r="D348" s="127"/>
      <c r="E348" s="116"/>
      <c r="F348" s="24"/>
      <c r="G348" s="24"/>
      <c r="H348" s="24"/>
      <c r="I348" s="115"/>
      <c r="J348" s="126"/>
    </row>
    <row r="349" spans="1:10" s="123" customFormat="1" ht="20.100000000000001" customHeight="1">
      <c r="A349" s="127"/>
      <c r="B349" s="127"/>
      <c r="C349" s="127"/>
      <c r="D349" s="127"/>
      <c r="E349" s="116"/>
      <c r="F349" s="24"/>
      <c r="G349" s="24"/>
      <c r="H349" s="24"/>
      <c r="I349" s="115"/>
      <c r="J349" s="126"/>
    </row>
    <row r="350" spans="1:10" s="123" customFormat="1" ht="20.100000000000001" customHeight="1">
      <c r="A350" s="127"/>
      <c r="B350" s="127"/>
      <c r="C350" s="127"/>
      <c r="D350" s="127"/>
      <c r="E350" s="116"/>
      <c r="F350" s="24"/>
      <c r="G350" s="24"/>
      <c r="H350" s="24"/>
      <c r="I350" s="115"/>
      <c r="J350" s="126"/>
    </row>
    <row r="351" spans="1:10" s="123" customFormat="1" ht="20.100000000000001" customHeight="1">
      <c r="A351" s="127"/>
      <c r="B351" s="127"/>
      <c r="C351" s="127"/>
      <c r="D351" s="127"/>
      <c r="E351" s="116"/>
      <c r="F351" s="24"/>
      <c r="G351" s="24"/>
      <c r="H351" s="24"/>
      <c r="I351" s="115"/>
      <c r="J351" s="126"/>
    </row>
    <row r="352" spans="1:10" s="123" customFormat="1" ht="20.100000000000001" customHeight="1">
      <c r="A352" s="127"/>
      <c r="B352" s="127"/>
      <c r="C352" s="127"/>
      <c r="D352" s="127"/>
      <c r="E352" s="116"/>
      <c r="F352" s="24"/>
      <c r="G352" s="24"/>
      <c r="H352" s="24"/>
      <c r="I352" s="115"/>
      <c r="J352" s="126"/>
    </row>
    <row r="353" spans="1:10" s="123" customFormat="1" ht="20.100000000000001" customHeight="1">
      <c r="A353" s="127"/>
      <c r="B353" s="127"/>
      <c r="C353" s="127"/>
      <c r="D353" s="127"/>
      <c r="E353" s="116"/>
      <c r="F353" s="24"/>
      <c r="G353" s="24"/>
      <c r="H353" s="24"/>
      <c r="I353" s="115"/>
      <c r="J353" s="126"/>
    </row>
    <row r="354" spans="1:10" s="123" customFormat="1" ht="20.100000000000001" customHeight="1">
      <c r="A354" s="127"/>
      <c r="B354" s="127"/>
      <c r="C354" s="127"/>
      <c r="D354" s="127"/>
      <c r="E354" s="116"/>
      <c r="F354" s="24"/>
      <c r="G354" s="24"/>
      <c r="H354" s="24"/>
      <c r="I354" s="115"/>
      <c r="J354" s="126"/>
    </row>
    <row r="355" spans="1:10" s="123" customFormat="1" ht="20.100000000000001" customHeight="1">
      <c r="A355" s="127"/>
      <c r="B355" s="127"/>
      <c r="C355" s="127"/>
      <c r="D355" s="127"/>
      <c r="E355" s="116"/>
      <c r="F355" s="24"/>
      <c r="G355" s="24"/>
      <c r="H355" s="24"/>
      <c r="I355" s="115"/>
      <c r="J355" s="126"/>
    </row>
    <row r="356" spans="1:10" s="123" customFormat="1" ht="20.100000000000001" customHeight="1">
      <c r="A356" s="127"/>
      <c r="B356" s="127"/>
      <c r="C356" s="127"/>
      <c r="D356" s="127"/>
      <c r="E356" s="116"/>
      <c r="F356" s="24"/>
      <c r="G356" s="24"/>
      <c r="H356" s="24"/>
      <c r="I356" s="115"/>
      <c r="J356" s="126"/>
    </row>
    <row r="357" spans="1:10" s="123" customFormat="1" ht="20.100000000000001" customHeight="1">
      <c r="A357" s="127"/>
      <c r="B357" s="127"/>
      <c r="C357" s="127"/>
      <c r="D357" s="127"/>
      <c r="E357" s="116"/>
      <c r="F357" s="24"/>
      <c r="G357" s="24"/>
      <c r="H357" s="24"/>
      <c r="I357" s="115"/>
      <c r="J357" s="126"/>
    </row>
    <row r="358" spans="1:10" s="123" customFormat="1" ht="20.100000000000001" customHeight="1">
      <c r="A358" s="127"/>
      <c r="B358" s="127"/>
      <c r="C358" s="127"/>
      <c r="D358" s="127"/>
      <c r="E358" s="116"/>
      <c r="F358" s="24"/>
      <c r="G358" s="24"/>
      <c r="H358" s="24"/>
      <c r="I358" s="115"/>
      <c r="J358" s="126"/>
    </row>
    <row r="359" spans="1:10" s="123" customFormat="1" ht="20.100000000000001" customHeight="1">
      <c r="A359" s="127"/>
      <c r="B359" s="127"/>
      <c r="C359" s="127"/>
      <c r="D359" s="127"/>
      <c r="E359" s="116"/>
      <c r="F359" s="24"/>
      <c r="G359" s="24"/>
      <c r="H359" s="24"/>
      <c r="I359" s="115"/>
      <c r="J359" s="126"/>
    </row>
    <row r="360" spans="1:10" s="123" customFormat="1" ht="20.100000000000001" customHeight="1">
      <c r="A360" s="127"/>
      <c r="B360" s="127"/>
      <c r="C360" s="127"/>
      <c r="D360" s="127"/>
      <c r="E360" s="116"/>
      <c r="F360" s="24"/>
      <c r="G360" s="24"/>
      <c r="H360" s="24"/>
      <c r="I360" s="115"/>
      <c r="J360" s="126"/>
    </row>
    <row r="361" spans="1:10" s="123" customFormat="1" ht="20.100000000000001" customHeight="1">
      <c r="A361" s="127"/>
      <c r="B361" s="127"/>
      <c r="C361" s="127"/>
      <c r="D361" s="127"/>
      <c r="E361" s="116"/>
      <c r="F361" s="24"/>
      <c r="G361" s="24"/>
      <c r="H361" s="24"/>
      <c r="I361" s="115"/>
      <c r="J361" s="126"/>
    </row>
    <row r="362" spans="1:10" s="123" customFormat="1" ht="20.100000000000001" customHeight="1">
      <c r="A362" s="127"/>
      <c r="B362" s="127"/>
      <c r="C362" s="127"/>
      <c r="D362" s="127"/>
      <c r="E362" s="116"/>
      <c r="F362" s="24"/>
      <c r="G362" s="24"/>
      <c r="H362" s="24"/>
      <c r="I362" s="115"/>
      <c r="J362" s="126"/>
    </row>
    <row r="363" spans="1:10" s="123" customFormat="1" ht="20.100000000000001" customHeight="1">
      <c r="A363" s="127"/>
      <c r="B363" s="127"/>
      <c r="C363" s="127"/>
      <c r="D363" s="127"/>
      <c r="E363" s="116"/>
      <c r="F363" s="24"/>
      <c r="G363" s="24"/>
      <c r="H363" s="24"/>
      <c r="I363" s="115"/>
      <c r="J363" s="126"/>
    </row>
    <row r="364" spans="1:10" s="123" customFormat="1" ht="20.100000000000001" customHeight="1">
      <c r="A364" s="127"/>
      <c r="B364" s="127"/>
      <c r="C364" s="127"/>
      <c r="D364" s="127"/>
      <c r="E364" s="116"/>
      <c r="F364" s="24"/>
      <c r="G364" s="24"/>
      <c r="H364" s="24"/>
      <c r="I364" s="115"/>
      <c r="J364" s="126"/>
    </row>
    <row r="365" spans="1:10" s="123" customFormat="1" ht="20.100000000000001" customHeight="1">
      <c r="A365" s="127"/>
      <c r="B365" s="127"/>
      <c r="C365" s="127"/>
      <c r="D365" s="127"/>
      <c r="E365" s="116"/>
      <c r="F365" s="24"/>
      <c r="G365" s="24"/>
      <c r="H365" s="24"/>
      <c r="I365" s="115"/>
      <c r="J365" s="126"/>
    </row>
    <row r="366" spans="1:10" s="123" customFormat="1" ht="20.100000000000001" customHeight="1">
      <c r="A366" s="127"/>
      <c r="B366" s="127"/>
      <c r="C366" s="127"/>
      <c r="D366" s="127"/>
      <c r="E366" s="116"/>
      <c r="F366" s="24"/>
      <c r="G366" s="24"/>
      <c r="H366" s="24"/>
      <c r="I366" s="115"/>
      <c r="J366" s="126"/>
    </row>
    <row r="367" spans="1:10" s="123" customFormat="1" ht="20.100000000000001" customHeight="1">
      <c r="A367" s="127"/>
      <c r="B367" s="127"/>
      <c r="C367" s="127"/>
      <c r="D367" s="127"/>
      <c r="E367" s="116"/>
      <c r="F367" s="24"/>
      <c r="G367" s="24"/>
      <c r="H367" s="24"/>
      <c r="I367" s="115"/>
      <c r="J367" s="126"/>
    </row>
    <row r="368" spans="1:10" s="123" customFormat="1" ht="20.100000000000001" customHeight="1">
      <c r="A368" s="127"/>
      <c r="B368" s="127"/>
      <c r="C368" s="127"/>
      <c r="D368" s="127"/>
      <c r="E368" s="116"/>
      <c r="F368" s="24"/>
      <c r="G368" s="24"/>
      <c r="H368" s="24"/>
      <c r="I368" s="115"/>
      <c r="J368" s="126"/>
    </row>
    <row r="369" spans="1:10" s="123" customFormat="1" ht="20.100000000000001" customHeight="1">
      <c r="A369" s="127"/>
      <c r="B369" s="127"/>
      <c r="C369" s="127"/>
      <c r="D369" s="127"/>
      <c r="E369" s="116"/>
      <c r="F369" s="24"/>
      <c r="G369" s="24"/>
      <c r="H369" s="24"/>
      <c r="I369" s="115"/>
      <c r="J369" s="126"/>
    </row>
    <row r="370" spans="1:10" s="123" customFormat="1" ht="20.100000000000001" customHeight="1">
      <c r="A370" s="127"/>
      <c r="B370" s="127"/>
      <c r="C370" s="127"/>
      <c r="D370" s="127"/>
      <c r="E370" s="116"/>
      <c r="F370" s="24"/>
      <c r="G370" s="24"/>
      <c r="H370" s="24"/>
      <c r="I370" s="115"/>
      <c r="J370" s="126"/>
    </row>
    <row r="371" spans="1:10" s="123" customFormat="1" ht="20.100000000000001" customHeight="1">
      <c r="A371" s="127"/>
      <c r="B371" s="127"/>
      <c r="C371" s="127"/>
      <c r="D371" s="127"/>
      <c r="E371" s="116"/>
      <c r="F371" s="24"/>
      <c r="G371" s="24"/>
      <c r="H371" s="24"/>
      <c r="I371" s="115"/>
      <c r="J371" s="126"/>
    </row>
    <row r="372" spans="1:10" s="123" customFormat="1" ht="20.100000000000001" customHeight="1">
      <c r="A372" s="127"/>
      <c r="B372" s="127"/>
      <c r="C372" s="127"/>
      <c r="D372" s="127"/>
      <c r="E372" s="116"/>
      <c r="F372" s="24"/>
      <c r="G372" s="24"/>
      <c r="H372" s="24"/>
      <c r="I372" s="115"/>
      <c r="J372" s="126"/>
    </row>
    <row r="373" spans="1:10" s="123" customFormat="1" ht="20.100000000000001" customHeight="1">
      <c r="A373" s="127"/>
      <c r="B373" s="127"/>
      <c r="C373" s="127"/>
      <c r="D373" s="127"/>
      <c r="E373" s="116"/>
      <c r="F373" s="24"/>
      <c r="G373" s="24"/>
      <c r="H373" s="24"/>
      <c r="I373" s="115"/>
      <c r="J373" s="126"/>
    </row>
    <row r="374" spans="1:10" s="123" customFormat="1" ht="20.100000000000001" customHeight="1">
      <c r="A374" s="127"/>
      <c r="B374" s="127"/>
      <c r="C374" s="127"/>
      <c r="D374" s="127"/>
      <c r="E374" s="116"/>
      <c r="F374" s="24"/>
      <c r="G374" s="24"/>
      <c r="H374" s="24"/>
      <c r="I374" s="115"/>
      <c r="J374" s="126"/>
    </row>
    <row r="375" spans="1:10" s="123" customFormat="1" ht="20.100000000000001" customHeight="1">
      <c r="A375" s="127"/>
      <c r="B375" s="127"/>
      <c r="C375" s="127"/>
      <c r="D375" s="127"/>
      <c r="E375" s="116"/>
      <c r="F375" s="24"/>
      <c r="G375" s="24"/>
      <c r="H375" s="24"/>
      <c r="I375" s="115"/>
      <c r="J375" s="126"/>
    </row>
    <row r="376" spans="1:10" s="123" customFormat="1" ht="20.100000000000001" customHeight="1">
      <c r="A376" s="127"/>
      <c r="B376" s="127"/>
      <c r="C376" s="127"/>
      <c r="D376" s="127"/>
      <c r="E376" s="116"/>
      <c r="F376" s="24"/>
      <c r="G376" s="24"/>
      <c r="H376" s="24"/>
      <c r="I376" s="115"/>
      <c r="J376" s="126"/>
    </row>
    <row r="377" spans="1:10" s="123" customFormat="1" ht="20.100000000000001" customHeight="1">
      <c r="A377" s="127"/>
      <c r="B377" s="127"/>
      <c r="C377" s="127"/>
      <c r="D377" s="127"/>
      <c r="E377" s="116"/>
      <c r="F377" s="24"/>
      <c r="G377" s="24"/>
      <c r="H377" s="24"/>
      <c r="I377" s="115"/>
      <c r="J377" s="126"/>
    </row>
    <row r="378" spans="1:10" s="123" customFormat="1" ht="20.100000000000001" customHeight="1">
      <c r="A378" s="127"/>
      <c r="B378" s="127"/>
      <c r="C378" s="127"/>
      <c r="D378" s="127"/>
      <c r="E378" s="116"/>
      <c r="F378" s="24"/>
      <c r="G378" s="24"/>
      <c r="H378" s="24"/>
      <c r="I378" s="115"/>
      <c r="J378" s="126"/>
    </row>
    <row r="379" spans="1:10" s="123" customFormat="1" ht="20.100000000000001" customHeight="1">
      <c r="A379" s="127"/>
      <c r="B379" s="127"/>
      <c r="C379" s="127"/>
      <c r="D379" s="127"/>
      <c r="E379" s="116"/>
      <c r="F379" s="24"/>
      <c r="G379" s="24"/>
      <c r="H379" s="24"/>
      <c r="I379" s="115"/>
      <c r="J379" s="126"/>
    </row>
    <row r="380" spans="1:10" s="123" customFormat="1" ht="20.100000000000001" customHeight="1">
      <c r="A380" s="127"/>
      <c r="B380" s="127"/>
      <c r="C380" s="127"/>
      <c r="D380" s="127"/>
      <c r="E380" s="116"/>
      <c r="F380" s="24"/>
      <c r="G380" s="24"/>
      <c r="H380" s="24"/>
      <c r="I380" s="115"/>
      <c r="J380" s="126"/>
    </row>
    <row r="381" spans="1:10" s="123" customFormat="1" ht="20.100000000000001" customHeight="1">
      <c r="A381" s="127"/>
      <c r="B381" s="127"/>
      <c r="C381" s="127"/>
      <c r="D381" s="127"/>
      <c r="E381" s="116"/>
      <c r="F381" s="24"/>
      <c r="G381" s="24"/>
      <c r="H381" s="24"/>
      <c r="I381" s="115"/>
      <c r="J381" s="126"/>
    </row>
    <row r="382" spans="1:10" s="123" customFormat="1" ht="20.100000000000001" customHeight="1">
      <c r="A382" s="127"/>
      <c r="B382" s="127"/>
      <c r="C382" s="127"/>
      <c r="D382" s="127"/>
      <c r="E382" s="116"/>
      <c r="F382" s="24"/>
      <c r="G382" s="24"/>
      <c r="H382" s="24"/>
      <c r="I382" s="115"/>
      <c r="J382" s="126"/>
    </row>
    <row r="383" spans="1:10" s="123" customFormat="1" ht="20.100000000000001" customHeight="1">
      <c r="A383" s="127"/>
      <c r="B383" s="127"/>
      <c r="C383" s="127"/>
      <c r="D383" s="127"/>
      <c r="E383" s="116"/>
      <c r="F383" s="24"/>
      <c r="G383" s="24"/>
      <c r="H383" s="24"/>
      <c r="I383" s="115"/>
      <c r="J383" s="126"/>
    </row>
    <row r="384" spans="1:10" s="123" customFormat="1" ht="20.100000000000001" customHeight="1">
      <c r="A384" s="127"/>
      <c r="B384" s="127"/>
      <c r="C384" s="127"/>
      <c r="D384" s="127"/>
      <c r="E384" s="116"/>
      <c r="F384" s="24"/>
      <c r="G384" s="24"/>
      <c r="H384" s="24"/>
      <c r="I384" s="115"/>
      <c r="J384" s="126"/>
    </row>
    <row r="385" spans="1:10" s="123" customFormat="1" ht="20.100000000000001" customHeight="1">
      <c r="A385" s="127"/>
      <c r="B385" s="127"/>
      <c r="C385" s="127"/>
      <c r="D385" s="127"/>
      <c r="E385" s="116"/>
      <c r="F385" s="24"/>
      <c r="G385" s="24"/>
      <c r="H385" s="24"/>
      <c r="I385" s="115"/>
      <c r="J385" s="126"/>
    </row>
    <row r="386" spans="1:10" s="123" customFormat="1" ht="20.100000000000001" customHeight="1">
      <c r="A386" s="127"/>
      <c r="B386" s="127"/>
      <c r="C386" s="127"/>
      <c r="D386" s="127"/>
      <c r="E386" s="116"/>
      <c r="F386" s="24"/>
      <c r="G386" s="24"/>
      <c r="H386" s="24"/>
      <c r="I386" s="115"/>
      <c r="J386" s="126"/>
    </row>
    <row r="387" spans="1:10" s="123" customFormat="1" ht="20.100000000000001" customHeight="1">
      <c r="A387" s="127"/>
      <c r="B387" s="127"/>
      <c r="C387" s="127"/>
      <c r="D387" s="127"/>
      <c r="E387" s="116"/>
      <c r="F387" s="24"/>
      <c r="G387" s="24"/>
      <c r="H387" s="24"/>
      <c r="I387" s="115"/>
      <c r="J387" s="126"/>
    </row>
    <row r="388" spans="1:10" s="123" customFormat="1" ht="20.100000000000001" customHeight="1">
      <c r="A388" s="127"/>
      <c r="B388" s="127"/>
      <c r="C388" s="127"/>
      <c r="D388" s="127"/>
      <c r="E388" s="116"/>
      <c r="F388" s="24"/>
      <c r="G388" s="24"/>
      <c r="H388" s="24"/>
      <c r="I388" s="115"/>
      <c r="J388" s="126"/>
    </row>
    <row r="389" spans="1:10" s="123" customFormat="1" ht="20.100000000000001" customHeight="1">
      <c r="A389" s="127"/>
      <c r="B389" s="127"/>
      <c r="C389" s="127"/>
      <c r="D389" s="127"/>
      <c r="E389" s="116"/>
      <c r="F389" s="24"/>
      <c r="G389" s="24"/>
      <c r="H389" s="24"/>
      <c r="I389" s="115"/>
      <c r="J389" s="126"/>
    </row>
    <row r="390" spans="1:10" s="123" customFormat="1" ht="20.100000000000001" customHeight="1">
      <c r="A390" s="127"/>
      <c r="B390" s="127"/>
      <c r="C390" s="127"/>
      <c r="D390" s="127"/>
      <c r="E390" s="116"/>
      <c r="F390" s="24"/>
      <c r="G390" s="24"/>
      <c r="H390" s="24"/>
      <c r="I390" s="115"/>
      <c r="J390" s="126"/>
    </row>
    <row r="391" spans="1:10" s="123" customFormat="1" ht="20.100000000000001" customHeight="1">
      <c r="A391" s="127"/>
      <c r="B391" s="127"/>
      <c r="C391" s="127"/>
      <c r="D391" s="127"/>
      <c r="E391" s="116"/>
      <c r="F391" s="24"/>
      <c r="G391" s="24"/>
      <c r="H391" s="24"/>
      <c r="I391" s="115"/>
      <c r="J391" s="126"/>
    </row>
    <row r="392" spans="1:10" s="123" customFormat="1" ht="20.100000000000001" customHeight="1">
      <c r="A392" s="127"/>
      <c r="B392" s="127"/>
      <c r="C392" s="127"/>
      <c r="D392" s="127"/>
      <c r="E392" s="116"/>
      <c r="F392" s="24"/>
      <c r="G392" s="24"/>
      <c r="H392" s="24"/>
      <c r="I392" s="115"/>
      <c r="J392" s="126"/>
    </row>
    <row r="393" spans="1:10" s="123" customFormat="1" ht="20.100000000000001" customHeight="1">
      <c r="A393" s="127"/>
      <c r="B393" s="127"/>
      <c r="C393" s="127"/>
      <c r="D393" s="127"/>
      <c r="E393" s="116"/>
      <c r="F393" s="24"/>
      <c r="G393" s="24"/>
      <c r="H393" s="24"/>
      <c r="I393" s="115"/>
      <c r="J393" s="126"/>
    </row>
    <row r="394" spans="1:10" s="123" customFormat="1" ht="20.100000000000001" customHeight="1">
      <c r="A394" s="127"/>
      <c r="B394" s="127"/>
      <c r="C394" s="127"/>
      <c r="D394" s="127"/>
      <c r="E394" s="116"/>
      <c r="F394" s="24"/>
      <c r="G394" s="24"/>
      <c r="H394" s="24"/>
      <c r="I394" s="115"/>
      <c r="J394" s="126"/>
    </row>
    <row r="395" spans="1:10" s="123" customFormat="1" ht="20.100000000000001" customHeight="1">
      <c r="A395" s="127"/>
      <c r="B395" s="127"/>
      <c r="C395" s="127"/>
      <c r="D395" s="127"/>
      <c r="E395" s="116"/>
      <c r="F395" s="24"/>
      <c r="G395" s="24"/>
      <c r="H395" s="24"/>
      <c r="I395" s="115"/>
      <c r="J395" s="126"/>
    </row>
    <row r="396" spans="1:10" s="123" customFormat="1" ht="20.100000000000001" customHeight="1">
      <c r="A396" s="127"/>
      <c r="B396" s="127"/>
      <c r="C396" s="127"/>
      <c r="D396" s="127"/>
      <c r="E396" s="116"/>
      <c r="F396" s="24"/>
      <c r="G396" s="24"/>
      <c r="H396" s="24"/>
      <c r="I396" s="115"/>
      <c r="J396" s="126"/>
    </row>
    <row r="397" spans="1:10" s="123" customFormat="1" ht="20.100000000000001" customHeight="1">
      <c r="A397" s="127"/>
      <c r="B397" s="127"/>
      <c r="C397" s="127"/>
      <c r="D397" s="127"/>
      <c r="E397" s="116"/>
      <c r="F397" s="24"/>
      <c r="G397" s="24"/>
      <c r="H397" s="24"/>
      <c r="I397" s="115"/>
      <c r="J397" s="126"/>
    </row>
    <row r="398" spans="1:10" s="123" customFormat="1" ht="20.100000000000001" customHeight="1">
      <c r="A398" s="127"/>
      <c r="B398" s="127"/>
      <c r="C398" s="127"/>
      <c r="D398" s="127"/>
      <c r="E398" s="116"/>
      <c r="F398" s="24"/>
      <c r="G398" s="24"/>
      <c r="H398" s="24"/>
      <c r="I398" s="115"/>
      <c r="J398" s="126"/>
    </row>
    <row r="399" spans="1:10" s="123" customFormat="1" ht="20.100000000000001" customHeight="1">
      <c r="A399" s="127"/>
      <c r="B399" s="127"/>
      <c r="C399" s="127"/>
      <c r="D399" s="127"/>
      <c r="E399" s="116"/>
      <c r="F399" s="24"/>
      <c r="G399" s="24"/>
      <c r="H399" s="24"/>
      <c r="I399" s="115"/>
      <c r="J399" s="126"/>
    </row>
    <row r="400" spans="1:10" s="123" customFormat="1" ht="20.100000000000001" customHeight="1">
      <c r="A400" s="127"/>
      <c r="B400" s="127"/>
      <c r="C400" s="127"/>
      <c r="D400" s="127"/>
      <c r="E400" s="116"/>
      <c r="F400" s="24"/>
      <c r="G400" s="24"/>
      <c r="H400" s="24"/>
      <c r="I400" s="115"/>
      <c r="J400" s="126"/>
    </row>
    <row r="401" spans="1:10" s="123" customFormat="1" ht="20.100000000000001" customHeight="1">
      <c r="A401" s="127"/>
      <c r="B401" s="127"/>
      <c r="C401" s="127"/>
      <c r="D401" s="127"/>
      <c r="E401" s="116"/>
      <c r="F401" s="24"/>
      <c r="G401" s="24"/>
      <c r="H401" s="24"/>
      <c r="I401" s="115"/>
      <c r="J401" s="126"/>
    </row>
    <row r="402" spans="1:10" s="123" customFormat="1" ht="20.100000000000001" customHeight="1">
      <c r="A402" s="127"/>
      <c r="B402" s="127"/>
      <c r="C402" s="127"/>
      <c r="D402" s="127"/>
      <c r="E402" s="116"/>
      <c r="F402" s="24"/>
      <c r="G402" s="24"/>
      <c r="H402" s="24"/>
      <c r="I402" s="115"/>
      <c r="J402" s="126"/>
    </row>
    <row r="403" spans="1:10" s="123" customFormat="1" ht="20.100000000000001" customHeight="1">
      <c r="A403" s="127"/>
      <c r="B403" s="127"/>
      <c r="C403" s="127"/>
      <c r="D403" s="127"/>
      <c r="E403" s="116"/>
      <c r="F403" s="24"/>
      <c r="G403" s="24"/>
      <c r="H403" s="24"/>
      <c r="I403" s="115"/>
      <c r="J403" s="126"/>
    </row>
    <row r="404" spans="1:10" s="123" customFormat="1" ht="20.100000000000001" customHeight="1">
      <c r="A404" s="127"/>
      <c r="B404" s="127"/>
      <c r="C404" s="127"/>
      <c r="D404" s="127"/>
      <c r="E404" s="116"/>
      <c r="F404" s="24"/>
      <c r="G404" s="24"/>
      <c r="H404" s="24"/>
      <c r="I404" s="115"/>
      <c r="J404" s="126"/>
    </row>
    <row r="405" spans="1:10" s="123" customFormat="1" ht="20.100000000000001" customHeight="1">
      <c r="A405" s="127"/>
      <c r="B405" s="127"/>
      <c r="C405" s="127"/>
      <c r="D405" s="127"/>
      <c r="E405" s="116"/>
      <c r="F405" s="24"/>
      <c r="G405" s="24"/>
      <c r="H405" s="24"/>
      <c r="I405" s="115"/>
      <c r="J405" s="126"/>
    </row>
    <row r="406" spans="1:10" s="123" customFormat="1" ht="20.100000000000001" customHeight="1">
      <c r="A406" s="127"/>
      <c r="B406" s="127"/>
      <c r="C406" s="127"/>
      <c r="D406" s="127"/>
      <c r="E406" s="116"/>
      <c r="F406" s="24"/>
      <c r="G406" s="24"/>
      <c r="H406" s="24"/>
      <c r="I406" s="115"/>
      <c r="J406" s="126"/>
    </row>
    <row r="407" spans="1:10" s="123" customFormat="1" ht="20.100000000000001" customHeight="1">
      <c r="A407" s="127"/>
      <c r="B407" s="127"/>
      <c r="C407" s="127"/>
      <c r="D407" s="127"/>
      <c r="E407" s="116"/>
      <c r="F407" s="24"/>
      <c r="G407" s="24"/>
      <c r="H407" s="24"/>
      <c r="I407" s="115"/>
      <c r="J407" s="126"/>
    </row>
    <row r="408" spans="1:10" s="123" customFormat="1" ht="20.100000000000001" customHeight="1">
      <c r="A408" s="127"/>
      <c r="B408" s="127"/>
      <c r="C408" s="127"/>
      <c r="D408" s="127"/>
      <c r="E408" s="116"/>
      <c r="F408" s="24"/>
      <c r="G408" s="24"/>
      <c r="H408" s="24"/>
      <c r="I408" s="115"/>
      <c r="J408" s="126"/>
    </row>
    <row r="409" spans="1:10" s="123" customFormat="1" ht="20.100000000000001" customHeight="1">
      <c r="A409" s="127"/>
      <c r="B409" s="127"/>
      <c r="C409" s="127"/>
      <c r="D409" s="127"/>
      <c r="E409" s="116"/>
      <c r="F409" s="24"/>
      <c r="G409" s="24"/>
      <c r="H409" s="24"/>
      <c r="I409" s="115"/>
      <c r="J409" s="126"/>
    </row>
    <row r="410" spans="1:10" s="123" customFormat="1" ht="20.100000000000001" customHeight="1">
      <c r="A410" s="127"/>
      <c r="B410" s="127"/>
      <c r="C410" s="127"/>
      <c r="D410" s="127"/>
      <c r="E410" s="116"/>
      <c r="F410" s="24"/>
      <c r="G410" s="24"/>
      <c r="H410" s="24"/>
      <c r="I410" s="115"/>
      <c r="J410" s="126"/>
    </row>
    <row r="411" spans="1:10" s="123" customFormat="1" ht="20.100000000000001" customHeight="1">
      <c r="A411" s="127"/>
      <c r="B411" s="127"/>
      <c r="C411" s="127"/>
      <c r="D411" s="127"/>
      <c r="E411" s="116"/>
      <c r="F411" s="24"/>
      <c r="G411" s="24"/>
      <c r="H411" s="24"/>
      <c r="I411" s="115"/>
      <c r="J411" s="126"/>
    </row>
    <row r="412" spans="1:10" s="123" customFormat="1" ht="20.100000000000001" customHeight="1">
      <c r="A412" s="127"/>
      <c r="B412" s="127"/>
      <c r="C412" s="127"/>
      <c r="D412" s="127"/>
      <c r="E412" s="116"/>
      <c r="F412" s="24"/>
      <c r="G412" s="24"/>
      <c r="H412" s="24"/>
      <c r="I412" s="115"/>
      <c r="J412" s="126"/>
    </row>
    <row r="413" spans="1:10" s="123" customFormat="1" ht="20.100000000000001" customHeight="1">
      <c r="A413" s="127"/>
      <c r="B413" s="127"/>
      <c r="C413" s="127"/>
      <c r="D413" s="127"/>
      <c r="E413" s="116"/>
      <c r="F413" s="24"/>
      <c r="G413" s="24"/>
      <c r="H413" s="24"/>
      <c r="I413" s="115"/>
      <c r="J413" s="126"/>
    </row>
    <row r="414" spans="1:10" s="123" customFormat="1" ht="20.100000000000001" customHeight="1">
      <c r="A414" s="127"/>
      <c r="B414" s="127"/>
      <c r="C414" s="127"/>
      <c r="D414" s="127"/>
      <c r="E414" s="116"/>
      <c r="F414" s="24"/>
      <c r="G414" s="24"/>
      <c r="H414" s="24"/>
      <c r="I414" s="115"/>
      <c r="J414" s="126"/>
    </row>
    <row r="415" spans="1:10" s="123" customFormat="1" ht="20.100000000000001" customHeight="1">
      <c r="A415" s="127"/>
      <c r="B415" s="127"/>
      <c r="C415" s="127"/>
      <c r="D415" s="127"/>
      <c r="E415" s="116"/>
      <c r="F415" s="24"/>
      <c r="G415" s="24"/>
      <c r="H415" s="24"/>
      <c r="I415" s="115"/>
      <c r="J415" s="126"/>
    </row>
    <row r="416" spans="1:10" s="123" customFormat="1" ht="20.100000000000001" customHeight="1">
      <c r="A416" s="127"/>
      <c r="B416" s="127"/>
      <c r="C416" s="127"/>
      <c r="D416" s="127"/>
      <c r="E416" s="116"/>
      <c r="F416" s="24"/>
      <c r="G416" s="24"/>
      <c r="H416" s="24"/>
      <c r="I416" s="115"/>
      <c r="J416" s="126"/>
    </row>
    <row r="417" spans="1:10" s="123" customFormat="1" ht="20.100000000000001" customHeight="1">
      <c r="A417" s="127"/>
      <c r="B417" s="127"/>
      <c r="C417" s="127"/>
      <c r="D417" s="127"/>
      <c r="E417" s="116"/>
      <c r="F417" s="24"/>
      <c r="G417" s="24"/>
      <c r="H417" s="24"/>
      <c r="I417" s="115"/>
      <c r="J417" s="126"/>
    </row>
    <row r="418" spans="1:10" s="123" customFormat="1" ht="20.100000000000001" customHeight="1">
      <c r="A418" s="127"/>
      <c r="B418" s="127"/>
      <c r="C418" s="127"/>
      <c r="D418" s="127"/>
      <c r="E418" s="116"/>
      <c r="F418" s="24"/>
      <c r="G418" s="24"/>
      <c r="H418" s="24"/>
      <c r="I418" s="115"/>
      <c r="J418" s="126"/>
    </row>
    <row r="419" spans="1:10" s="123" customFormat="1" ht="20.100000000000001" customHeight="1">
      <c r="A419" s="127"/>
      <c r="B419" s="127"/>
      <c r="C419" s="127"/>
      <c r="D419" s="127"/>
      <c r="E419" s="116"/>
      <c r="F419" s="24"/>
      <c r="G419" s="24"/>
      <c r="H419" s="24"/>
      <c r="I419" s="115"/>
      <c r="J419" s="126"/>
    </row>
    <row r="420" spans="1:10" s="123" customFormat="1" ht="20.100000000000001" customHeight="1">
      <c r="A420" s="127"/>
      <c r="B420" s="127"/>
      <c r="C420" s="127"/>
      <c r="D420" s="127"/>
      <c r="E420" s="116"/>
      <c r="F420" s="24"/>
      <c r="G420" s="24"/>
      <c r="H420" s="24"/>
      <c r="I420" s="115"/>
      <c r="J420" s="126"/>
    </row>
    <row r="421" spans="1:10" s="123" customFormat="1" ht="20.100000000000001" customHeight="1">
      <c r="A421" s="127"/>
      <c r="B421" s="127"/>
      <c r="C421" s="127"/>
      <c r="D421" s="127"/>
      <c r="E421" s="116"/>
      <c r="F421" s="24"/>
      <c r="G421" s="24"/>
      <c r="H421" s="24"/>
      <c r="I421" s="115"/>
      <c r="J421" s="126"/>
    </row>
    <row r="422" spans="1:10" s="123" customFormat="1" ht="20.100000000000001" customHeight="1">
      <c r="A422" s="127"/>
      <c r="B422" s="127"/>
      <c r="C422" s="127"/>
      <c r="D422" s="127"/>
      <c r="E422" s="116"/>
      <c r="F422" s="24"/>
      <c r="G422" s="24"/>
      <c r="H422" s="24"/>
      <c r="I422" s="115"/>
      <c r="J422" s="126"/>
    </row>
    <row r="423" spans="1:10" s="123" customFormat="1" ht="20.100000000000001" customHeight="1">
      <c r="A423" s="127"/>
      <c r="B423" s="127"/>
      <c r="C423" s="127"/>
      <c r="D423" s="127"/>
      <c r="E423" s="116"/>
      <c r="F423" s="24"/>
      <c r="G423" s="24"/>
      <c r="H423" s="24"/>
      <c r="I423" s="115"/>
      <c r="J423" s="126"/>
    </row>
    <row r="424" spans="1:10" s="123" customFormat="1" ht="20.100000000000001" customHeight="1">
      <c r="A424" s="127"/>
      <c r="B424" s="127"/>
      <c r="C424" s="127"/>
      <c r="D424" s="127"/>
      <c r="E424" s="116"/>
      <c r="F424" s="24"/>
      <c r="G424" s="24"/>
      <c r="H424" s="24"/>
      <c r="I424" s="115"/>
      <c r="J424" s="126"/>
    </row>
    <row r="425" spans="1:10" s="123" customFormat="1" ht="20.100000000000001" customHeight="1">
      <c r="A425" s="127"/>
      <c r="B425" s="127"/>
      <c r="C425" s="127"/>
      <c r="D425" s="127"/>
      <c r="E425" s="116"/>
      <c r="F425" s="24"/>
      <c r="G425" s="24"/>
      <c r="H425" s="24"/>
      <c r="I425" s="115"/>
      <c r="J425" s="126"/>
    </row>
    <row r="426" spans="1:10" s="123" customFormat="1" ht="20.100000000000001" customHeight="1">
      <c r="A426" s="127"/>
      <c r="B426" s="127"/>
      <c r="C426" s="127"/>
      <c r="D426" s="127"/>
      <c r="E426" s="116"/>
      <c r="F426" s="24"/>
      <c r="G426" s="24"/>
      <c r="H426" s="24"/>
      <c r="I426" s="115"/>
      <c r="J426" s="126"/>
    </row>
    <row r="427" spans="1:10" s="123" customFormat="1" ht="20.100000000000001" customHeight="1">
      <c r="A427" s="127"/>
      <c r="B427" s="127"/>
      <c r="C427" s="127"/>
      <c r="D427" s="127"/>
      <c r="E427" s="116"/>
      <c r="F427" s="24"/>
      <c r="G427" s="24"/>
      <c r="H427" s="24"/>
      <c r="I427" s="115"/>
      <c r="J427" s="126"/>
    </row>
    <row r="428" spans="1:10" s="123" customFormat="1" ht="20.100000000000001" customHeight="1">
      <c r="A428" s="127"/>
      <c r="B428" s="127"/>
      <c r="C428" s="127"/>
      <c r="D428" s="127"/>
      <c r="E428" s="116"/>
      <c r="F428" s="24"/>
      <c r="G428" s="24"/>
      <c r="H428" s="24"/>
      <c r="I428" s="115"/>
      <c r="J428" s="126"/>
    </row>
    <row r="429" spans="1:10" s="123" customFormat="1" ht="20.100000000000001" customHeight="1">
      <c r="A429" s="127"/>
      <c r="B429" s="127"/>
      <c r="C429" s="127"/>
      <c r="D429" s="127"/>
      <c r="E429" s="116"/>
      <c r="F429" s="24"/>
      <c r="G429" s="24"/>
      <c r="H429" s="24"/>
      <c r="I429" s="115"/>
      <c r="J429" s="126"/>
    </row>
    <row r="430" spans="1:10" s="123" customFormat="1" ht="20.100000000000001" customHeight="1">
      <c r="A430" s="127"/>
      <c r="B430" s="127"/>
      <c r="C430" s="127"/>
      <c r="D430" s="127"/>
      <c r="E430" s="116"/>
      <c r="F430" s="24"/>
      <c r="G430" s="24"/>
      <c r="H430" s="24"/>
      <c r="I430" s="115"/>
      <c r="J430" s="126"/>
    </row>
    <row r="431" spans="1:10" s="123" customFormat="1" ht="20.100000000000001" customHeight="1">
      <c r="A431" s="127"/>
      <c r="B431" s="127"/>
      <c r="C431" s="127"/>
      <c r="D431" s="127"/>
      <c r="E431" s="116"/>
      <c r="F431" s="24"/>
      <c r="G431" s="24"/>
      <c r="H431" s="24"/>
      <c r="I431" s="115"/>
      <c r="J431" s="126"/>
    </row>
    <row r="432" spans="1:10" s="123" customFormat="1" ht="20.100000000000001" customHeight="1">
      <c r="A432" s="127"/>
      <c r="B432" s="127"/>
      <c r="C432" s="127"/>
      <c r="D432" s="127"/>
      <c r="E432" s="116"/>
      <c r="F432" s="24"/>
      <c r="G432" s="24"/>
      <c r="H432" s="24"/>
      <c r="I432" s="115"/>
      <c r="J432" s="126"/>
    </row>
    <row r="433" spans="1:10" s="123" customFormat="1" ht="20.100000000000001" customHeight="1">
      <c r="A433" s="127"/>
      <c r="B433" s="127"/>
      <c r="C433" s="127"/>
      <c r="D433" s="127"/>
      <c r="E433" s="116"/>
      <c r="F433" s="24"/>
      <c r="G433" s="24"/>
      <c r="H433" s="24"/>
      <c r="I433" s="115"/>
      <c r="J433" s="126"/>
    </row>
    <row r="434" spans="1:10" s="123" customFormat="1" ht="20.100000000000001" customHeight="1">
      <c r="A434" s="127"/>
      <c r="B434" s="127"/>
      <c r="C434" s="127"/>
      <c r="D434" s="127"/>
      <c r="E434" s="116"/>
      <c r="F434" s="24"/>
      <c r="G434" s="24"/>
      <c r="H434" s="24"/>
      <c r="I434" s="115"/>
      <c r="J434" s="126"/>
    </row>
    <row r="435" spans="1:10" s="123" customFormat="1" ht="20.100000000000001" customHeight="1">
      <c r="A435" s="127"/>
      <c r="B435" s="127"/>
      <c r="C435" s="127"/>
      <c r="D435" s="127"/>
      <c r="E435" s="116"/>
      <c r="F435" s="24"/>
      <c r="G435" s="24"/>
      <c r="H435" s="24"/>
      <c r="I435" s="115"/>
      <c r="J435" s="126"/>
    </row>
    <row r="436" spans="1:10" s="123" customFormat="1" ht="20.100000000000001" customHeight="1">
      <c r="A436" s="127"/>
      <c r="B436" s="127"/>
      <c r="C436" s="127"/>
      <c r="D436" s="127"/>
      <c r="E436" s="116"/>
      <c r="F436" s="24"/>
      <c r="G436" s="24"/>
      <c r="H436" s="24"/>
      <c r="I436" s="115"/>
      <c r="J436" s="126"/>
    </row>
    <row r="437" spans="1:10" s="123" customFormat="1" ht="20.100000000000001" customHeight="1">
      <c r="A437" s="127"/>
      <c r="B437" s="127"/>
      <c r="C437" s="127"/>
      <c r="D437" s="127"/>
      <c r="E437" s="116"/>
      <c r="F437" s="24"/>
      <c r="G437" s="24"/>
      <c r="H437" s="24"/>
      <c r="I437" s="115"/>
      <c r="J437" s="126"/>
    </row>
    <row r="438" spans="1:10" s="123" customFormat="1" ht="20.100000000000001" customHeight="1">
      <c r="A438" s="127"/>
      <c r="B438" s="127"/>
      <c r="C438" s="127"/>
      <c r="D438" s="127"/>
      <c r="E438" s="116"/>
      <c r="F438" s="24"/>
      <c r="G438" s="24"/>
      <c r="H438" s="24"/>
      <c r="I438" s="115"/>
      <c r="J438" s="126"/>
    </row>
    <row r="439" spans="1:10" s="123" customFormat="1" ht="20.100000000000001" customHeight="1">
      <c r="A439" s="127"/>
      <c r="B439" s="127"/>
      <c r="C439" s="127"/>
      <c r="D439" s="127"/>
      <c r="E439" s="116"/>
      <c r="F439" s="24"/>
      <c r="G439" s="24"/>
      <c r="H439" s="24"/>
      <c r="I439" s="115"/>
      <c r="J439" s="126"/>
    </row>
    <row r="440" spans="1:10" s="123" customFormat="1" ht="20.100000000000001" customHeight="1">
      <c r="A440" s="127"/>
      <c r="B440" s="127"/>
      <c r="C440" s="127"/>
      <c r="D440" s="127"/>
      <c r="E440" s="116"/>
      <c r="F440" s="24"/>
      <c r="G440" s="24"/>
      <c r="H440" s="24"/>
      <c r="I440" s="115"/>
      <c r="J440" s="126"/>
    </row>
    <row r="441" spans="1:10" s="123" customFormat="1" ht="20.100000000000001" customHeight="1">
      <c r="A441" s="127"/>
      <c r="B441" s="127"/>
      <c r="C441" s="127"/>
      <c r="D441" s="127"/>
      <c r="E441" s="116"/>
      <c r="F441" s="24"/>
      <c r="G441" s="24"/>
      <c r="H441" s="24"/>
      <c r="I441" s="115"/>
      <c r="J441" s="126"/>
    </row>
    <row r="442" spans="1:10" s="123" customFormat="1" ht="20.100000000000001" customHeight="1">
      <c r="A442" s="127"/>
      <c r="B442" s="127"/>
      <c r="C442" s="127"/>
      <c r="D442" s="127"/>
      <c r="E442" s="116"/>
      <c r="F442" s="24"/>
      <c r="G442" s="24"/>
      <c r="H442" s="24"/>
      <c r="I442" s="115"/>
      <c r="J442" s="126"/>
    </row>
    <row r="443" spans="1:10" s="123" customFormat="1" ht="20.100000000000001" customHeight="1">
      <c r="A443" s="127"/>
      <c r="B443" s="127"/>
      <c r="C443" s="127"/>
      <c r="D443" s="127"/>
      <c r="E443" s="116"/>
      <c r="F443" s="24"/>
      <c r="G443" s="24"/>
      <c r="H443" s="24"/>
      <c r="I443" s="115"/>
      <c r="J443" s="126"/>
    </row>
    <row r="444" spans="1:10" s="123" customFormat="1" ht="20.100000000000001" customHeight="1">
      <c r="A444" s="127"/>
      <c r="B444" s="127"/>
      <c r="C444" s="127"/>
      <c r="D444" s="127"/>
      <c r="E444" s="116"/>
      <c r="F444" s="24"/>
      <c r="G444" s="24"/>
      <c r="H444" s="24"/>
      <c r="I444" s="115"/>
      <c r="J444" s="126"/>
    </row>
    <row r="445" spans="1:10" s="123" customFormat="1" ht="20.100000000000001" customHeight="1">
      <c r="A445" s="127"/>
      <c r="B445" s="127"/>
      <c r="C445" s="127"/>
      <c r="D445" s="127"/>
      <c r="E445" s="116"/>
      <c r="F445" s="24"/>
      <c r="G445" s="24"/>
      <c r="H445" s="24"/>
      <c r="I445" s="115"/>
      <c r="J445" s="126"/>
    </row>
    <row r="446" spans="1:10" s="123" customFormat="1" ht="20.100000000000001" customHeight="1">
      <c r="A446" s="127"/>
      <c r="B446" s="127"/>
      <c r="C446" s="127"/>
      <c r="D446" s="127"/>
      <c r="E446" s="116"/>
      <c r="F446" s="24"/>
      <c r="G446" s="24"/>
      <c r="H446" s="24"/>
      <c r="I446" s="115"/>
      <c r="J446" s="126"/>
    </row>
    <row r="447" spans="1:10" s="123" customFormat="1" ht="20.100000000000001" customHeight="1">
      <c r="A447" s="127"/>
      <c r="B447" s="127"/>
      <c r="C447" s="127"/>
      <c r="D447" s="127"/>
      <c r="E447" s="116"/>
      <c r="F447" s="24"/>
      <c r="G447" s="24"/>
      <c r="H447" s="24"/>
      <c r="I447" s="115"/>
      <c r="J447" s="126"/>
    </row>
    <row r="448" spans="1:10" s="123" customFormat="1" ht="20.100000000000001" customHeight="1">
      <c r="A448" s="127"/>
      <c r="B448" s="127"/>
      <c r="C448" s="127"/>
      <c r="D448" s="127"/>
      <c r="E448" s="116"/>
      <c r="F448" s="24"/>
      <c r="G448" s="24"/>
      <c r="H448" s="24"/>
      <c r="I448" s="115"/>
      <c r="J448" s="126"/>
    </row>
    <row r="449" spans="1:11" s="123" customFormat="1" ht="20.100000000000001" customHeight="1">
      <c r="A449" s="127"/>
      <c r="B449" s="127"/>
      <c r="C449" s="127"/>
      <c r="D449" s="127"/>
      <c r="E449" s="116"/>
      <c r="F449" s="24"/>
      <c r="G449" s="24"/>
      <c r="H449" s="24"/>
      <c r="I449" s="115"/>
      <c r="J449" s="126"/>
    </row>
    <row r="450" spans="1:11" s="123" customFormat="1" ht="20.100000000000001" customHeight="1">
      <c r="A450" s="127"/>
      <c r="B450" s="127"/>
      <c r="C450" s="127"/>
      <c r="D450" s="127"/>
      <c r="E450" s="116"/>
      <c r="F450" s="24"/>
      <c r="G450" s="24"/>
      <c r="H450" s="24"/>
      <c r="I450" s="115"/>
      <c r="J450" s="126"/>
    </row>
    <row r="451" spans="1:11" s="123" customFormat="1" ht="20.100000000000001" customHeight="1">
      <c r="A451" s="127"/>
      <c r="B451" s="127"/>
      <c r="C451" s="127"/>
      <c r="D451" s="127"/>
      <c r="E451" s="116"/>
      <c r="F451" s="24"/>
      <c r="G451" s="24"/>
      <c r="H451" s="24"/>
      <c r="I451" s="115"/>
      <c r="J451" s="126"/>
    </row>
    <row r="452" spans="1:11" s="123" customFormat="1" ht="20.100000000000001" customHeight="1">
      <c r="A452" s="127"/>
      <c r="B452" s="127"/>
      <c r="C452" s="127"/>
      <c r="D452" s="127"/>
      <c r="E452" s="116"/>
      <c r="F452" s="24"/>
      <c r="G452" s="24"/>
      <c r="H452" s="24"/>
      <c r="I452" s="115"/>
      <c r="J452" s="126"/>
    </row>
    <row r="453" spans="1:11" s="123" customFormat="1" ht="20.100000000000001" customHeight="1">
      <c r="A453" s="127"/>
      <c r="B453" s="127"/>
      <c r="C453" s="127"/>
      <c r="D453" s="127"/>
      <c r="E453" s="116"/>
      <c r="F453" s="24"/>
      <c r="G453" s="24"/>
      <c r="H453" s="24"/>
      <c r="I453" s="115"/>
      <c r="J453" s="126"/>
    </row>
    <row r="454" spans="1:11" s="123" customFormat="1" ht="20.100000000000001" customHeight="1">
      <c r="A454" s="127"/>
      <c r="B454" s="127"/>
      <c r="C454" s="127"/>
      <c r="D454" s="127"/>
      <c r="E454" s="116"/>
      <c r="F454" s="24"/>
      <c r="G454" s="24"/>
      <c r="H454" s="24"/>
      <c r="I454" s="115"/>
      <c r="J454" s="126"/>
    </row>
    <row r="455" spans="1:11" s="123" customFormat="1" ht="20.100000000000001" customHeight="1">
      <c r="A455" s="127"/>
      <c r="B455" s="127"/>
      <c r="C455" s="127"/>
      <c r="D455" s="127"/>
      <c r="E455" s="116"/>
      <c r="F455" s="24"/>
      <c r="G455" s="24"/>
      <c r="H455" s="24"/>
      <c r="I455" s="115"/>
      <c r="J455" s="126"/>
    </row>
    <row r="456" spans="1:11" s="123" customFormat="1" ht="20.100000000000001" customHeight="1">
      <c r="A456" s="127"/>
      <c r="B456" s="127"/>
      <c r="C456" s="127"/>
      <c r="D456" s="127"/>
      <c r="E456" s="116"/>
      <c r="F456" s="24"/>
      <c r="G456" s="24"/>
      <c r="H456" s="24"/>
      <c r="I456" s="115"/>
      <c r="J456" s="126"/>
    </row>
    <row r="457" spans="1:11" s="123" customFormat="1" ht="20.100000000000001" customHeight="1">
      <c r="A457" s="127"/>
      <c r="B457" s="127"/>
      <c r="C457" s="127"/>
      <c r="D457" s="127"/>
      <c r="E457" s="116"/>
      <c r="F457" s="24"/>
      <c r="G457" s="24"/>
      <c r="H457" s="24"/>
      <c r="I457" s="115"/>
      <c r="J457" s="126"/>
    </row>
    <row r="458" spans="1:11" s="123" customFormat="1" ht="20.100000000000001" customHeight="1">
      <c r="A458" s="127"/>
      <c r="B458" s="127"/>
      <c r="C458" s="127"/>
      <c r="D458" s="127"/>
      <c r="E458" s="116"/>
      <c r="F458" s="24"/>
      <c r="G458" s="24"/>
      <c r="H458" s="24"/>
      <c r="I458" s="115"/>
      <c r="J458" s="126"/>
    </row>
    <row r="459" spans="1:11" s="123" customFormat="1" ht="20.100000000000001" customHeight="1">
      <c r="A459" s="127"/>
      <c r="B459" s="127"/>
      <c r="C459" s="127"/>
      <c r="D459" s="127"/>
      <c r="E459" s="116"/>
      <c r="F459" s="24"/>
      <c r="G459" s="24"/>
      <c r="H459" s="24"/>
      <c r="I459" s="115"/>
      <c r="J459" s="126"/>
    </row>
    <row r="460" spans="1:11" s="130" customFormat="1" ht="20.100000000000001" customHeight="1">
      <c r="A460" s="127"/>
      <c r="B460" s="127"/>
      <c r="C460" s="127"/>
      <c r="D460" s="127"/>
      <c r="E460" s="116"/>
      <c r="F460" s="24"/>
      <c r="G460" s="24"/>
      <c r="H460" s="24"/>
      <c r="I460" s="128"/>
      <c r="J460" s="126"/>
      <c r="K460" s="129"/>
    </row>
    <row r="461" spans="1:11" s="130" customFormat="1" ht="20.100000000000001" customHeight="1">
      <c r="A461" s="127"/>
      <c r="B461" s="127"/>
      <c r="C461" s="127"/>
      <c r="D461" s="127"/>
      <c r="E461" s="116"/>
      <c r="F461" s="24"/>
      <c r="G461" s="24"/>
      <c r="H461" s="24"/>
      <c r="I461" s="128"/>
      <c r="J461" s="126"/>
      <c r="K461" s="129"/>
    </row>
    <row r="462" spans="1:11" s="123" customFormat="1" ht="20.100000000000001" customHeight="1">
      <c r="A462" s="127"/>
      <c r="B462" s="127"/>
      <c r="C462" s="127"/>
      <c r="D462" s="127"/>
      <c r="E462" s="116"/>
      <c r="F462" s="24"/>
      <c r="G462" s="24"/>
      <c r="H462" s="24"/>
      <c r="I462" s="115"/>
      <c r="J462" s="126"/>
    </row>
    <row r="463" spans="1:11" s="123" customFormat="1" ht="20.100000000000001" customHeight="1">
      <c r="A463" s="127"/>
      <c r="B463" s="127"/>
      <c r="C463" s="127"/>
      <c r="D463" s="127"/>
      <c r="E463" s="116"/>
      <c r="F463" s="24"/>
      <c r="G463" s="24"/>
      <c r="H463" s="24"/>
      <c r="I463" s="115"/>
      <c r="J463" s="126"/>
    </row>
    <row r="464" spans="1:11" s="123" customFormat="1" ht="20.100000000000001" customHeight="1">
      <c r="A464" s="127"/>
      <c r="B464" s="127"/>
      <c r="C464" s="127"/>
      <c r="D464" s="127"/>
      <c r="E464" s="116"/>
      <c r="F464" s="24"/>
      <c r="G464" s="24"/>
      <c r="H464" s="24"/>
      <c r="I464" s="115"/>
      <c r="J464" s="126"/>
    </row>
    <row r="465" spans="1:10" s="123" customFormat="1" ht="20.100000000000001" customHeight="1">
      <c r="A465" s="127"/>
      <c r="B465" s="127"/>
      <c r="C465" s="127"/>
      <c r="D465" s="127"/>
      <c r="E465" s="116"/>
      <c r="F465" s="24"/>
      <c r="G465" s="24"/>
      <c r="H465" s="24"/>
      <c r="I465" s="115"/>
      <c r="J465" s="126"/>
    </row>
    <row r="466" spans="1:10" s="123" customFormat="1" ht="20.100000000000001" customHeight="1">
      <c r="A466" s="127"/>
      <c r="B466" s="127"/>
      <c r="C466" s="127"/>
      <c r="D466" s="127"/>
      <c r="E466" s="116"/>
      <c r="F466" s="24"/>
      <c r="G466" s="24"/>
      <c r="H466" s="24"/>
      <c r="I466" s="115"/>
      <c r="J466" s="126"/>
    </row>
    <row r="467" spans="1:10" s="123" customFormat="1" ht="20.100000000000001" customHeight="1">
      <c r="A467" s="127"/>
      <c r="B467" s="127"/>
      <c r="C467" s="127"/>
      <c r="D467" s="127"/>
      <c r="E467" s="116"/>
      <c r="F467" s="24"/>
      <c r="G467" s="24"/>
      <c r="H467" s="24"/>
      <c r="I467" s="115"/>
      <c r="J467" s="126"/>
    </row>
    <row r="468" spans="1:10" s="123" customFormat="1" ht="20.100000000000001" customHeight="1">
      <c r="A468" s="127"/>
      <c r="B468" s="127"/>
      <c r="C468" s="127"/>
      <c r="D468" s="127"/>
      <c r="E468" s="116"/>
      <c r="F468" s="24"/>
      <c r="G468" s="24"/>
      <c r="H468" s="24"/>
      <c r="I468" s="115"/>
      <c r="J468" s="126"/>
    </row>
    <row r="469" spans="1:10" s="123" customFormat="1" ht="20.100000000000001" customHeight="1">
      <c r="A469" s="127"/>
      <c r="B469" s="127"/>
      <c r="C469" s="127"/>
      <c r="D469" s="127"/>
      <c r="E469" s="116"/>
      <c r="F469" s="24"/>
      <c r="G469" s="24"/>
      <c r="H469" s="24"/>
      <c r="I469" s="115"/>
      <c r="J469" s="126"/>
    </row>
    <row r="470" spans="1:10" s="123" customFormat="1" ht="20.100000000000001" customHeight="1">
      <c r="A470" s="127"/>
      <c r="B470" s="127"/>
      <c r="C470" s="127"/>
      <c r="D470" s="127"/>
      <c r="E470" s="116"/>
      <c r="F470" s="24"/>
      <c r="G470" s="24"/>
      <c r="H470" s="24"/>
      <c r="I470" s="115"/>
      <c r="J470" s="126"/>
    </row>
    <row r="471" spans="1:10" s="123" customFormat="1" ht="20.100000000000001" customHeight="1">
      <c r="A471" s="127"/>
      <c r="B471" s="127"/>
      <c r="C471" s="127"/>
      <c r="D471" s="127"/>
      <c r="E471" s="116"/>
      <c r="F471" s="24"/>
      <c r="G471" s="24"/>
      <c r="H471" s="24"/>
      <c r="I471" s="115"/>
      <c r="J471" s="126"/>
    </row>
    <row r="472" spans="1:10" s="123" customFormat="1" ht="20.100000000000001" customHeight="1">
      <c r="A472" s="127"/>
      <c r="B472" s="127"/>
      <c r="C472" s="127"/>
      <c r="D472" s="127"/>
      <c r="E472" s="116"/>
      <c r="F472" s="24"/>
      <c r="G472" s="24"/>
      <c r="H472" s="24"/>
      <c r="I472" s="115"/>
      <c r="J472" s="126"/>
    </row>
    <row r="473" spans="1:10" s="123" customFormat="1" ht="20.100000000000001" customHeight="1">
      <c r="A473" s="127"/>
      <c r="B473" s="127"/>
      <c r="C473" s="127"/>
      <c r="D473" s="127"/>
      <c r="E473" s="116"/>
      <c r="F473" s="24"/>
      <c r="G473" s="24"/>
      <c r="H473" s="24"/>
      <c r="I473" s="115"/>
      <c r="J473" s="126"/>
    </row>
    <row r="474" spans="1:10" s="123" customFormat="1" ht="20.100000000000001" customHeight="1">
      <c r="A474" s="127"/>
      <c r="B474" s="127"/>
      <c r="C474" s="127"/>
      <c r="D474" s="127"/>
      <c r="E474" s="116"/>
      <c r="F474" s="24"/>
      <c r="G474" s="24"/>
      <c r="H474" s="24"/>
      <c r="I474" s="115"/>
      <c r="J474" s="126"/>
    </row>
    <row r="475" spans="1:10" s="123" customFormat="1" ht="20.100000000000001" customHeight="1">
      <c r="A475" s="127"/>
      <c r="B475" s="127"/>
      <c r="C475" s="127"/>
      <c r="D475" s="127"/>
      <c r="E475" s="116"/>
      <c r="F475" s="24"/>
      <c r="G475" s="24"/>
      <c r="H475" s="24"/>
      <c r="I475" s="115"/>
      <c r="J475" s="126"/>
    </row>
    <row r="476" spans="1:10" s="123" customFormat="1" ht="20.100000000000001" customHeight="1">
      <c r="A476" s="127"/>
      <c r="B476" s="127"/>
      <c r="C476" s="127"/>
      <c r="D476" s="127"/>
      <c r="E476" s="116"/>
      <c r="F476" s="24"/>
      <c r="G476" s="24"/>
      <c r="H476" s="24"/>
      <c r="I476" s="115"/>
      <c r="J476" s="126"/>
    </row>
    <row r="477" spans="1:10" s="123" customFormat="1" ht="20.100000000000001" customHeight="1">
      <c r="A477" s="127"/>
      <c r="B477" s="127"/>
      <c r="C477" s="127"/>
      <c r="D477" s="127"/>
      <c r="E477" s="116"/>
      <c r="F477" s="24"/>
      <c r="G477" s="24"/>
      <c r="H477" s="24"/>
      <c r="I477" s="115"/>
      <c r="J477" s="126"/>
    </row>
    <row r="478" spans="1:10" s="123" customFormat="1" ht="20.100000000000001" customHeight="1">
      <c r="A478" s="127"/>
      <c r="B478" s="127"/>
      <c r="C478" s="127"/>
      <c r="D478" s="127"/>
      <c r="E478" s="116"/>
      <c r="F478" s="24"/>
      <c r="G478" s="24"/>
      <c r="H478" s="24"/>
      <c r="I478" s="115"/>
      <c r="J478" s="126"/>
    </row>
    <row r="479" spans="1:10" s="123" customFormat="1" ht="20.100000000000001" customHeight="1">
      <c r="A479" s="127"/>
      <c r="B479" s="127"/>
      <c r="C479" s="127"/>
      <c r="D479" s="127"/>
      <c r="E479" s="116"/>
      <c r="F479" s="24"/>
      <c r="G479" s="24"/>
      <c r="H479" s="24"/>
      <c r="I479" s="115"/>
      <c r="J479" s="126"/>
    </row>
    <row r="480" spans="1:10" s="123" customFormat="1" ht="20.100000000000001" customHeight="1">
      <c r="A480" s="127"/>
      <c r="B480" s="127"/>
      <c r="C480" s="127"/>
      <c r="D480" s="127"/>
      <c r="E480" s="116"/>
      <c r="F480" s="24"/>
      <c r="G480" s="24"/>
      <c r="H480" s="24"/>
      <c r="I480" s="115"/>
      <c r="J480" s="126"/>
    </row>
    <row r="481" spans="1:10" s="123" customFormat="1" ht="20.100000000000001" customHeight="1">
      <c r="A481" s="127"/>
      <c r="B481" s="127"/>
      <c r="C481" s="127"/>
      <c r="D481" s="127"/>
      <c r="E481" s="116"/>
      <c r="F481" s="24"/>
      <c r="G481" s="24"/>
      <c r="H481" s="24"/>
      <c r="I481" s="115"/>
      <c r="J481" s="126"/>
    </row>
    <row r="482" spans="1:10" s="123" customFormat="1" ht="20.100000000000001" customHeight="1">
      <c r="A482" s="127"/>
      <c r="B482" s="127"/>
      <c r="C482" s="127"/>
      <c r="D482" s="127"/>
      <c r="E482" s="116"/>
      <c r="F482" s="24"/>
      <c r="G482" s="24"/>
      <c r="H482" s="24"/>
      <c r="I482" s="115"/>
      <c r="J482" s="126"/>
    </row>
    <row r="483" spans="1:10" s="123" customFormat="1" ht="20.100000000000001" customHeight="1">
      <c r="A483" s="127"/>
      <c r="B483" s="127"/>
      <c r="C483" s="127"/>
      <c r="D483" s="127"/>
      <c r="E483" s="116"/>
      <c r="F483" s="24"/>
      <c r="G483" s="24"/>
      <c r="H483" s="24"/>
      <c r="I483" s="115"/>
      <c r="J483" s="126"/>
    </row>
    <row r="484" spans="1:10" s="123" customFormat="1" ht="20.100000000000001" customHeight="1">
      <c r="E484" s="116"/>
      <c r="F484" s="24"/>
      <c r="G484" s="24"/>
      <c r="H484" s="24"/>
      <c r="I484" s="115"/>
      <c r="J484" s="126"/>
    </row>
    <row r="485" spans="1:10" s="123" customFormat="1" ht="20.100000000000001" customHeight="1">
      <c r="E485" s="116"/>
      <c r="F485" s="24"/>
      <c r="G485" s="24"/>
      <c r="H485" s="24"/>
      <c r="I485" s="115"/>
      <c r="J485" s="126"/>
    </row>
    <row r="486" spans="1:10" s="123" customFormat="1" ht="20.100000000000001" customHeight="1">
      <c r="E486" s="116"/>
      <c r="F486" s="24"/>
      <c r="G486" s="24"/>
      <c r="H486" s="24"/>
      <c r="I486" s="115"/>
      <c r="J486" s="126"/>
    </row>
    <row r="487" spans="1:10" s="123" customFormat="1" ht="20.100000000000001" customHeight="1">
      <c r="E487" s="116"/>
      <c r="F487" s="24"/>
      <c r="G487" s="24"/>
      <c r="H487" s="24"/>
      <c r="I487" s="115"/>
      <c r="J487" s="126"/>
    </row>
    <row r="488" spans="1:10" s="123" customFormat="1" ht="20.100000000000001" customHeight="1">
      <c r="E488" s="116"/>
      <c r="F488" s="24"/>
      <c r="G488" s="24"/>
      <c r="H488" s="24"/>
      <c r="I488" s="115"/>
      <c r="J488" s="126"/>
    </row>
    <row r="489" spans="1:10" s="123" customFormat="1" ht="20.100000000000001" customHeight="1">
      <c r="E489" s="116"/>
      <c r="F489" s="24"/>
      <c r="G489" s="24"/>
      <c r="H489" s="24"/>
      <c r="I489" s="115"/>
      <c r="J489" s="126"/>
    </row>
    <row r="490" spans="1:10" s="123" customFormat="1" ht="20.100000000000001" customHeight="1">
      <c r="E490" s="116"/>
      <c r="F490" s="24"/>
      <c r="G490" s="24"/>
      <c r="H490" s="24"/>
      <c r="I490" s="115"/>
      <c r="J490" s="126"/>
    </row>
    <row r="491" spans="1:10" s="123" customFormat="1" ht="20.100000000000001" customHeight="1">
      <c r="E491" s="116"/>
      <c r="F491" s="24"/>
      <c r="G491" s="24"/>
      <c r="H491" s="24"/>
      <c r="I491" s="115"/>
      <c r="J491" s="126"/>
    </row>
    <row r="492" spans="1:10" s="123" customFormat="1" ht="20.100000000000001" customHeight="1">
      <c r="E492" s="116"/>
      <c r="F492" s="24"/>
      <c r="G492" s="24"/>
      <c r="H492" s="24"/>
      <c r="I492" s="115"/>
      <c r="J492" s="126"/>
    </row>
    <row r="493" spans="1:10" s="123" customFormat="1" ht="20.100000000000001" customHeight="1">
      <c r="E493" s="116"/>
      <c r="F493" s="24"/>
      <c r="G493" s="24"/>
      <c r="H493" s="24"/>
      <c r="I493" s="115"/>
      <c r="J493" s="126"/>
    </row>
    <row r="494" spans="1:10" s="123" customFormat="1" ht="20.100000000000001" customHeight="1">
      <c r="E494" s="116"/>
      <c r="F494" s="24"/>
      <c r="G494" s="24"/>
      <c r="H494" s="24"/>
      <c r="I494" s="115"/>
      <c r="J494" s="126"/>
    </row>
    <row r="495" spans="1:10" s="123" customFormat="1" ht="20.100000000000001" customHeight="1">
      <c r="E495" s="116"/>
      <c r="F495" s="24"/>
      <c r="G495" s="24"/>
      <c r="H495" s="24"/>
      <c r="I495" s="115"/>
      <c r="J495" s="126"/>
    </row>
    <row r="496" spans="1:10" s="123" customFormat="1" ht="20.100000000000001" customHeight="1">
      <c r="E496" s="116"/>
      <c r="F496" s="24"/>
      <c r="G496" s="24"/>
      <c r="H496" s="24"/>
      <c r="I496" s="115"/>
      <c r="J496" s="126"/>
    </row>
    <row r="497" spans="5:10" s="123" customFormat="1" ht="20.100000000000001" customHeight="1">
      <c r="E497" s="116"/>
      <c r="F497" s="24"/>
      <c r="G497" s="24"/>
      <c r="H497" s="24"/>
      <c r="I497" s="115"/>
      <c r="J497" s="126"/>
    </row>
    <row r="498" spans="5:10" s="123" customFormat="1" ht="20.100000000000001" customHeight="1">
      <c r="E498" s="116"/>
      <c r="F498" s="24"/>
      <c r="G498" s="24"/>
      <c r="H498" s="24"/>
      <c r="I498" s="115"/>
      <c r="J498" s="126"/>
    </row>
    <row r="499" spans="5:10" s="123" customFormat="1" ht="20.100000000000001" customHeight="1">
      <c r="E499" s="116"/>
      <c r="F499" s="24"/>
      <c r="G499" s="24"/>
      <c r="H499" s="24"/>
      <c r="I499" s="115"/>
      <c r="J499" s="126"/>
    </row>
    <row r="500" spans="5:10" s="123" customFormat="1" ht="20.100000000000001" customHeight="1">
      <c r="E500" s="116"/>
      <c r="F500" s="24"/>
      <c r="G500" s="24"/>
      <c r="H500" s="24"/>
      <c r="I500" s="115"/>
      <c r="J500" s="126"/>
    </row>
    <row r="501" spans="5:10" s="123" customFormat="1" ht="20.100000000000001" customHeight="1">
      <c r="E501" s="116"/>
      <c r="F501" s="24"/>
      <c r="G501" s="24"/>
      <c r="H501" s="24"/>
      <c r="I501" s="115"/>
      <c r="J501" s="126"/>
    </row>
    <row r="502" spans="5:10" s="123" customFormat="1" ht="20.100000000000001" customHeight="1">
      <c r="E502" s="116"/>
      <c r="F502" s="24"/>
      <c r="G502" s="24"/>
      <c r="H502" s="24"/>
      <c r="I502" s="115"/>
      <c r="J502" s="126"/>
    </row>
    <row r="503" spans="5:10" s="123" customFormat="1" ht="20.100000000000001" customHeight="1">
      <c r="E503" s="116"/>
      <c r="F503" s="24"/>
      <c r="G503" s="24"/>
      <c r="H503" s="24"/>
      <c r="I503" s="115"/>
      <c r="J503" s="126"/>
    </row>
    <row r="504" spans="5:10" s="123" customFormat="1" ht="20.100000000000001" customHeight="1">
      <c r="E504" s="116"/>
      <c r="F504" s="24"/>
      <c r="G504" s="24"/>
      <c r="H504" s="24"/>
      <c r="I504" s="115"/>
      <c r="J504" s="126"/>
    </row>
    <row r="505" spans="5:10" s="123" customFormat="1" ht="20.100000000000001" customHeight="1">
      <c r="E505" s="116"/>
      <c r="F505" s="24"/>
      <c r="G505" s="24"/>
      <c r="H505" s="24"/>
      <c r="I505" s="115"/>
      <c r="J505" s="126"/>
    </row>
    <row r="506" spans="5:10" s="123" customFormat="1" ht="20.100000000000001" customHeight="1">
      <c r="E506" s="116"/>
      <c r="F506" s="24"/>
      <c r="G506" s="24"/>
      <c r="H506" s="24"/>
      <c r="I506" s="115"/>
      <c r="J506" s="126"/>
    </row>
    <row r="507" spans="5:10" s="123" customFormat="1" ht="20.100000000000001" customHeight="1">
      <c r="E507" s="116"/>
      <c r="F507" s="24"/>
      <c r="G507" s="24"/>
      <c r="H507" s="24"/>
      <c r="I507" s="115"/>
      <c r="J507" s="126"/>
    </row>
    <row r="508" spans="5:10" s="123" customFormat="1" ht="20.100000000000001" customHeight="1">
      <c r="E508" s="116"/>
      <c r="F508" s="115"/>
      <c r="G508" s="115"/>
      <c r="H508" s="115"/>
      <c r="I508" s="115"/>
      <c r="J508" s="126"/>
    </row>
    <row r="509" spans="5:10" s="123" customFormat="1" ht="20.100000000000001" customHeight="1">
      <c r="E509" s="116"/>
      <c r="F509" s="115"/>
      <c r="G509" s="115"/>
      <c r="H509" s="115"/>
      <c r="I509" s="115"/>
      <c r="J509" s="126"/>
    </row>
    <row r="510" spans="5:10" s="123" customFormat="1" ht="20.100000000000001" customHeight="1">
      <c r="E510" s="116"/>
      <c r="F510" s="115"/>
      <c r="G510" s="115"/>
      <c r="H510" s="115"/>
      <c r="I510" s="115"/>
      <c r="J510" s="126"/>
    </row>
    <row r="511" spans="5:10" s="123" customFormat="1" ht="20.100000000000001" customHeight="1">
      <c r="E511" s="116"/>
      <c r="F511" s="115"/>
      <c r="G511" s="115"/>
      <c r="H511" s="115"/>
      <c r="I511" s="115"/>
      <c r="J511" s="126"/>
    </row>
    <row r="512" spans="5:10" s="123" customFormat="1" ht="20.100000000000001" customHeight="1">
      <c r="E512" s="116"/>
      <c r="F512" s="115"/>
      <c r="G512" s="115"/>
      <c r="H512" s="115"/>
      <c r="I512" s="115"/>
      <c r="J512" s="126"/>
    </row>
    <row r="513" spans="5:10" s="123" customFormat="1" ht="20.100000000000001" customHeight="1">
      <c r="E513" s="116"/>
      <c r="F513" s="115"/>
      <c r="G513" s="115"/>
      <c r="H513" s="115"/>
      <c r="I513" s="115"/>
      <c r="J513" s="126"/>
    </row>
    <row r="514" spans="5:10" s="123" customFormat="1" ht="20.100000000000001" customHeight="1">
      <c r="E514" s="116"/>
      <c r="F514" s="115"/>
      <c r="G514" s="115"/>
      <c r="H514" s="115"/>
      <c r="I514" s="115"/>
      <c r="J514" s="126"/>
    </row>
    <row r="515" spans="5:10" s="123" customFormat="1" ht="20.100000000000001" customHeight="1">
      <c r="E515" s="116"/>
      <c r="F515" s="115"/>
      <c r="G515" s="115"/>
      <c r="H515" s="115"/>
      <c r="I515" s="115"/>
      <c r="J515" s="126"/>
    </row>
    <row r="516" spans="5:10" s="123" customFormat="1" ht="20.100000000000001" customHeight="1">
      <c r="E516" s="116"/>
      <c r="F516" s="115"/>
      <c r="G516" s="115"/>
      <c r="H516" s="115"/>
      <c r="I516" s="115"/>
      <c r="J516" s="126"/>
    </row>
    <row r="517" spans="5:10" s="123" customFormat="1" ht="20.100000000000001" customHeight="1">
      <c r="E517" s="116"/>
      <c r="F517" s="115"/>
      <c r="G517" s="115"/>
      <c r="H517" s="115"/>
      <c r="I517" s="115"/>
      <c r="J517" s="126"/>
    </row>
    <row r="518" spans="5:10" s="123" customFormat="1" ht="20.100000000000001" customHeight="1">
      <c r="E518" s="116"/>
      <c r="F518" s="115"/>
      <c r="G518" s="115"/>
      <c r="H518" s="115"/>
      <c r="I518" s="115"/>
      <c r="J518" s="126"/>
    </row>
    <row r="519" spans="5:10" s="123" customFormat="1" ht="20.100000000000001" customHeight="1">
      <c r="E519" s="116"/>
      <c r="F519" s="115"/>
      <c r="G519" s="115"/>
      <c r="H519" s="115"/>
      <c r="I519" s="115"/>
      <c r="J519" s="126"/>
    </row>
    <row r="520" spans="5:10" s="123" customFormat="1" ht="20.100000000000001" customHeight="1">
      <c r="E520" s="116"/>
      <c r="F520" s="115"/>
      <c r="G520" s="115"/>
      <c r="H520" s="115"/>
      <c r="I520" s="115"/>
      <c r="J520" s="126"/>
    </row>
    <row r="521" spans="5:10" s="123" customFormat="1" ht="20.100000000000001" customHeight="1">
      <c r="E521" s="116"/>
      <c r="F521" s="115"/>
      <c r="G521" s="115"/>
      <c r="H521" s="115"/>
      <c r="I521" s="115"/>
      <c r="J521" s="126"/>
    </row>
    <row r="522" spans="5:10" s="123" customFormat="1" ht="20.100000000000001" customHeight="1">
      <c r="E522" s="116"/>
      <c r="F522" s="115"/>
      <c r="G522" s="115"/>
      <c r="H522" s="115"/>
      <c r="I522" s="115"/>
      <c r="J522" s="126"/>
    </row>
    <row r="523" spans="5:10" s="123" customFormat="1" ht="20.100000000000001" customHeight="1">
      <c r="E523" s="116"/>
      <c r="F523" s="115"/>
      <c r="G523" s="115"/>
      <c r="H523" s="115"/>
      <c r="I523" s="115"/>
      <c r="J523" s="126"/>
    </row>
    <row r="524" spans="5:10" s="123" customFormat="1" ht="20.100000000000001" customHeight="1">
      <c r="E524" s="116"/>
      <c r="F524" s="115"/>
      <c r="G524" s="115"/>
      <c r="H524" s="115"/>
      <c r="I524" s="115"/>
      <c r="J524" s="126"/>
    </row>
    <row r="525" spans="5:10" s="123" customFormat="1" ht="20.100000000000001" customHeight="1">
      <c r="E525" s="116"/>
      <c r="F525" s="115"/>
      <c r="G525" s="115"/>
      <c r="H525" s="115"/>
      <c r="I525" s="115"/>
      <c r="J525" s="126"/>
    </row>
    <row r="526" spans="5:10" s="123" customFormat="1" ht="20.100000000000001" customHeight="1">
      <c r="E526" s="116"/>
      <c r="F526" s="115"/>
      <c r="G526" s="115"/>
      <c r="H526" s="115"/>
      <c r="I526" s="115"/>
      <c r="J526" s="126"/>
    </row>
    <row r="527" spans="5:10" s="123" customFormat="1" ht="20.100000000000001" customHeight="1">
      <c r="E527" s="116"/>
      <c r="F527" s="115"/>
      <c r="G527" s="115"/>
      <c r="H527" s="115"/>
      <c r="I527" s="115"/>
      <c r="J527" s="126"/>
    </row>
    <row r="528" spans="5:10" s="123" customFormat="1" ht="20.100000000000001" customHeight="1">
      <c r="E528" s="116"/>
      <c r="F528" s="115"/>
      <c r="G528" s="115"/>
      <c r="H528" s="115"/>
      <c r="I528" s="115"/>
      <c r="J528" s="126"/>
    </row>
    <row r="529" spans="5:10" s="123" customFormat="1" ht="20.100000000000001" customHeight="1">
      <c r="E529" s="116"/>
      <c r="F529" s="115"/>
      <c r="G529" s="115"/>
      <c r="H529" s="115"/>
      <c r="I529" s="115"/>
      <c r="J529" s="126"/>
    </row>
    <row r="530" spans="5:10" s="123" customFormat="1" ht="20.100000000000001" customHeight="1">
      <c r="E530" s="116"/>
      <c r="F530" s="115"/>
      <c r="G530" s="115"/>
      <c r="H530" s="115"/>
      <c r="I530" s="115"/>
      <c r="J530" s="126"/>
    </row>
    <row r="531" spans="5:10" s="123" customFormat="1" ht="20.100000000000001" customHeight="1">
      <c r="E531" s="116"/>
      <c r="F531" s="115"/>
      <c r="G531" s="115"/>
      <c r="H531" s="115"/>
      <c r="I531" s="115"/>
      <c r="J531" s="126"/>
    </row>
    <row r="532" spans="5:10" s="123" customFormat="1" ht="20.100000000000001" customHeight="1">
      <c r="E532" s="116"/>
      <c r="F532" s="115"/>
      <c r="G532" s="115"/>
      <c r="H532" s="115"/>
      <c r="I532" s="115"/>
      <c r="J532" s="126"/>
    </row>
    <row r="533" spans="5:10" s="123" customFormat="1" ht="20.100000000000001" customHeight="1">
      <c r="E533" s="116"/>
      <c r="F533" s="115"/>
      <c r="G533" s="115"/>
      <c r="H533" s="115"/>
      <c r="I533" s="115"/>
      <c r="J533" s="126"/>
    </row>
    <row r="534" spans="5:10" s="123" customFormat="1" ht="20.100000000000001" customHeight="1">
      <c r="E534" s="116"/>
      <c r="F534" s="115"/>
      <c r="G534" s="115"/>
      <c r="H534" s="115"/>
      <c r="I534" s="115"/>
      <c r="J534" s="126"/>
    </row>
    <row r="535" spans="5:10" s="123" customFormat="1" ht="20.100000000000001" customHeight="1">
      <c r="E535" s="116"/>
      <c r="F535" s="115"/>
      <c r="G535" s="115"/>
      <c r="H535" s="115"/>
      <c r="I535" s="115"/>
      <c r="J535" s="126"/>
    </row>
    <row r="536" spans="5:10" s="123" customFormat="1" ht="20.100000000000001" customHeight="1">
      <c r="E536" s="116"/>
      <c r="F536" s="115"/>
      <c r="G536" s="115"/>
      <c r="H536" s="115"/>
      <c r="I536" s="115"/>
      <c r="J536" s="126"/>
    </row>
    <row r="537" spans="5:10" s="123" customFormat="1" ht="20.100000000000001" customHeight="1">
      <c r="E537" s="116"/>
      <c r="F537" s="115"/>
      <c r="G537" s="115"/>
      <c r="H537" s="115"/>
      <c r="I537" s="115"/>
      <c r="J537" s="126"/>
    </row>
    <row r="538" spans="5:10" s="123" customFormat="1" ht="20.100000000000001" customHeight="1">
      <c r="E538" s="116"/>
      <c r="F538" s="115"/>
      <c r="G538" s="115"/>
      <c r="H538" s="115"/>
      <c r="I538" s="115"/>
      <c r="J538" s="126"/>
    </row>
    <row r="539" spans="5:10" s="123" customFormat="1" ht="20.100000000000001" customHeight="1">
      <c r="E539" s="116"/>
      <c r="F539" s="115"/>
      <c r="G539" s="115"/>
      <c r="H539" s="115"/>
      <c r="I539" s="115"/>
      <c r="J539" s="126"/>
    </row>
    <row r="540" spans="5:10" s="123" customFormat="1" ht="20.100000000000001" customHeight="1">
      <c r="E540" s="116"/>
      <c r="F540" s="115"/>
      <c r="G540" s="115"/>
      <c r="H540" s="115"/>
      <c r="I540" s="115"/>
      <c r="J540" s="126"/>
    </row>
    <row r="541" spans="5:10" s="123" customFormat="1" ht="20.100000000000001" customHeight="1">
      <c r="E541" s="116"/>
      <c r="F541" s="115"/>
      <c r="G541" s="115"/>
      <c r="H541" s="115"/>
      <c r="I541" s="115"/>
      <c r="J541" s="126"/>
    </row>
    <row r="542" spans="5:10" s="123" customFormat="1" ht="20.100000000000001" customHeight="1">
      <c r="E542" s="116"/>
      <c r="F542" s="115"/>
      <c r="G542" s="115"/>
      <c r="H542" s="115"/>
      <c r="I542" s="115"/>
      <c r="J542" s="126"/>
    </row>
    <row r="543" spans="5:10" s="123" customFormat="1" ht="20.100000000000001" customHeight="1">
      <c r="E543" s="116"/>
      <c r="F543" s="115"/>
      <c r="G543" s="115"/>
      <c r="H543" s="115"/>
      <c r="I543" s="115"/>
      <c r="J543" s="126"/>
    </row>
    <row r="544" spans="5:10" s="123" customFormat="1" ht="20.100000000000001" customHeight="1">
      <c r="E544" s="116"/>
      <c r="F544" s="115"/>
      <c r="G544" s="115"/>
      <c r="H544" s="115"/>
      <c r="I544" s="115"/>
      <c r="J544" s="126"/>
    </row>
    <row r="545" spans="5:10" s="123" customFormat="1" ht="20.100000000000001" customHeight="1">
      <c r="E545" s="116"/>
      <c r="F545" s="115"/>
      <c r="G545" s="115"/>
      <c r="H545" s="115"/>
      <c r="I545" s="115"/>
      <c r="J545" s="126"/>
    </row>
    <row r="546" spans="5:10" s="123" customFormat="1" ht="20.100000000000001" customHeight="1">
      <c r="E546" s="116"/>
      <c r="F546" s="115"/>
      <c r="G546" s="115"/>
      <c r="H546" s="115"/>
      <c r="I546" s="115"/>
      <c r="J546" s="126"/>
    </row>
    <row r="547" spans="5:10" s="123" customFormat="1" ht="20.100000000000001" customHeight="1">
      <c r="E547" s="116"/>
      <c r="F547" s="115"/>
      <c r="G547" s="115"/>
      <c r="H547" s="115"/>
      <c r="I547" s="115"/>
      <c r="J547" s="126"/>
    </row>
    <row r="548" spans="5:10" s="123" customFormat="1" ht="20.100000000000001" customHeight="1">
      <c r="E548" s="116"/>
      <c r="F548" s="115"/>
      <c r="G548" s="115"/>
      <c r="H548" s="115"/>
      <c r="I548" s="115"/>
      <c r="J548" s="126"/>
    </row>
    <row r="549" spans="5:10" s="123" customFormat="1" ht="20.100000000000001" customHeight="1">
      <c r="E549" s="116"/>
      <c r="F549" s="115"/>
      <c r="G549" s="115"/>
      <c r="H549" s="115"/>
      <c r="I549" s="115"/>
      <c r="J549" s="126"/>
    </row>
    <row r="550" spans="5:10" s="123" customFormat="1" ht="20.100000000000001" customHeight="1">
      <c r="E550" s="116"/>
      <c r="F550" s="115"/>
      <c r="G550" s="115"/>
      <c r="H550" s="115"/>
      <c r="I550" s="115"/>
      <c r="J550" s="126"/>
    </row>
    <row r="551" spans="5:10" s="123" customFormat="1" ht="20.100000000000001" customHeight="1">
      <c r="E551" s="116"/>
      <c r="F551" s="115"/>
      <c r="G551" s="115"/>
      <c r="H551" s="115"/>
      <c r="I551" s="115"/>
      <c r="J551" s="126"/>
    </row>
    <row r="552" spans="5:10" s="123" customFormat="1" ht="20.100000000000001" customHeight="1">
      <c r="E552" s="116"/>
      <c r="F552" s="115"/>
      <c r="G552" s="115"/>
      <c r="H552" s="115"/>
      <c r="I552" s="115"/>
      <c r="J552" s="126"/>
    </row>
    <row r="553" spans="5:10" s="123" customFormat="1" ht="20.100000000000001" customHeight="1">
      <c r="E553" s="116"/>
      <c r="F553" s="115"/>
      <c r="G553" s="115"/>
      <c r="H553" s="115"/>
      <c r="I553" s="115"/>
      <c r="J553" s="126"/>
    </row>
    <row r="554" spans="5:10" s="123" customFormat="1" ht="20.100000000000001" customHeight="1">
      <c r="E554" s="116"/>
      <c r="F554" s="115"/>
      <c r="G554" s="115"/>
      <c r="H554" s="115"/>
      <c r="I554" s="115"/>
      <c r="J554" s="126"/>
    </row>
    <row r="555" spans="5:10" s="123" customFormat="1" ht="20.100000000000001" customHeight="1">
      <c r="E555" s="116"/>
      <c r="F555" s="115"/>
      <c r="G555" s="115"/>
      <c r="H555" s="115"/>
      <c r="I555" s="115"/>
      <c r="J555" s="126"/>
    </row>
    <row r="556" spans="5:10" s="123" customFormat="1" ht="20.100000000000001" customHeight="1">
      <c r="E556" s="116"/>
      <c r="F556" s="115"/>
      <c r="G556" s="115"/>
      <c r="H556" s="115"/>
      <c r="I556" s="115"/>
      <c r="J556" s="126"/>
    </row>
    <row r="557" spans="5:10" s="123" customFormat="1" ht="20.100000000000001" customHeight="1">
      <c r="E557" s="116"/>
      <c r="F557" s="115"/>
      <c r="G557" s="115"/>
      <c r="H557" s="115"/>
      <c r="I557" s="115"/>
      <c r="J557" s="126"/>
    </row>
    <row r="558" spans="5:10" s="123" customFormat="1" ht="20.100000000000001" customHeight="1">
      <c r="E558" s="116"/>
      <c r="F558" s="115"/>
      <c r="G558" s="115"/>
      <c r="H558" s="115"/>
      <c r="I558" s="115"/>
      <c r="J558" s="126"/>
    </row>
    <row r="559" spans="5:10" s="123" customFormat="1" ht="20.100000000000001" customHeight="1">
      <c r="E559" s="116"/>
      <c r="F559" s="115"/>
      <c r="G559" s="115"/>
      <c r="H559" s="115"/>
      <c r="I559" s="115"/>
      <c r="J559" s="126"/>
    </row>
    <row r="560" spans="5:10" s="123" customFormat="1" ht="20.100000000000001" customHeight="1">
      <c r="E560" s="116"/>
      <c r="F560" s="115"/>
      <c r="G560" s="115"/>
      <c r="H560" s="115"/>
      <c r="I560" s="115"/>
      <c r="J560" s="126"/>
    </row>
    <row r="561" spans="5:10" s="123" customFormat="1" ht="20.100000000000001" customHeight="1">
      <c r="E561" s="116"/>
      <c r="F561" s="115"/>
      <c r="G561" s="115"/>
      <c r="H561" s="115"/>
      <c r="I561" s="115"/>
      <c r="J561" s="126"/>
    </row>
    <row r="562" spans="5:10" s="123" customFormat="1" ht="20.100000000000001" customHeight="1">
      <c r="E562" s="116"/>
      <c r="F562" s="115"/>
      <c r="G562" s="115"/>
      <c r="H562" s="115"/>
      <c r="I562" s="115"/>
      <c r="J562" s="126"/>
    </row>
    <row r="563" spans="5:10" s="123" customFormat="1" ht="20.100000000000001" customHeight="1">
      <c r="E563" s="116"/>
      <c r="F563" s="115"/>
      <c r="G563" s="115"/>
      <c r="H563" s="115"/>
      <c r="I563" s="115"/>
      <c r="J563" s="126"/>
    </row>
    <row r="564" spans="5:10" s="123" customFormat="1" ht="20.100000000000001" customHeight="1">
      <c r="E564" s="116"/>
      <c r="F564" s="115"/>
      <c r="G564" s="115"/>
      <c r="H564" s="115"/>
      <c r="I564" s="115"/>
      <c r="J564" s="126"/>
    </row>
    <row r="565" spans="5:10" s="123" customFormat="1" ht="20.100000000000001" customHeight="1">
      <c r="E565" s="116"/>
      <c r="F565" s="115"/>
      <c r="G565" s="115"/>
      <c r="H565" s="115"/>
      <c r="I565" s="115"/>
      <c r="J565" s="126"/>
    </row>
    <row r="566" spans="5:10" s="123" customFormat="1" ht="20.100000000000001" customHeight="1">
      <c r="E566" s="116"/>
      <c r="F566" s="115"/>
      <c r="G566" s="115"/>
      <c r="H566" s="115"/>
      <c r="I566" s="115"/>
      <c r="J566" s="126"/>
    </row>
    <row r="567" spans="5:10" s="123" customFormat="1" ht="20.100000000000001" customHeight="1">
      <c r="E567" s="116"/>
      <c r="F567" s="115"/>
      <c r="G567" s="115"/>
      <c r="H567" s="115"/>
      <c r="I567" s="115"/>
      <c r="J567" s="126"/>
    </row>
    <row r="568" spans="5:10" s="123" customFormat="1" ht="20.100000000000001" customHeight="1">
      <c r="E568" s="116"/>
      <c r="F568" s="115"/>
      <c r="G568" s="115"/>
      <c r="H568" s="115"/>
      <c r="I568" s="115"/>
      <c r="J568" s="126"/>
    </row>
    <row r="569" spans="5:10" s="123" customFormat="1" ht="20.100000000000001" customHeight="1">
      <c r="E569" s="116"/>
      <c r="F569" s="115"/>
      <c r="G569" s="115"/>
      <c r="H569" s="115"/>
      <c r="I569" s="115"/>
      <c r="J569" s="126"/>
    </row>
    <row r="570" spans="5:10" s="123" customFormat="1" ht="20.100000000000001" customHeight="1">
      <c r="E570" s="116"/>
      <c r="F570" s="115"/>
      <c r="G570" s="115"/>
      <c r="H570" s="115"/>
      <c r="I570" s="115"/>
      <c r="J570" s="126"/>
    </row>
    <row r="571" spans="5:10" s="123" customFormat="1" ht="20.100000000000001" customHeight="1">
      <c r="E571" s="116"/>
      <c r="F571" s="115"/>
      <c r="G571" s="115"/>
      <c r="H571" s="115"/>
      <c r="I571" s="115"/>
      <c r="J571" s="126"/>
    </row>
    <row r="572" spans="5:10" s="123" customFormat="1" ht="20.100000000000001" customHeight="1">
      <c r="E572" s="116"/>
      <c r="F572" s="115"/>
      <c r="G572" s="115"/>
      <c r="H572" s="115"/>
      <c r="I572" s="115"/>
      <c r="J572" s="126"/>
    </row>
    <row r="573" spans="5:10" s="123" customFormat="1" ht="20.100000000000001" customHeight="1">
      <c r="E573" s="116"/>
      <c r="F573" s="115"/>
      <c r="G573" s="115"/>
      <c r="H573" s="115"/>
      <c r="I573" s="115"/>
      <c r="J573" s="126"/>
    </row>
    <row r="574" spans="5:10" s="123" customFormat="1" ht="20.100000000000001" customHeight="1">
      <c r="E574" s="116"/>
      <c r="F574" s="115"/>
      <c r="G574" s="115"/>
      <c r="H574" s="115"/>
      <c r="I574" s="115"/>
      <c r="J574" s="126"/>
    </row>
    <row r="575" spans="5:10" s="123" customFormat="1" ht="20.100000000000001" customHeight="1">
      <c r="E575" s="116"/>
      <c r="F575" s="115"/>
      <c r="G575" s="115"/>
      <c r="H575" s="115"/>
      <c r="I575" s="115"/>
      <c r="J575" s="126"/>
    </row>
    <row r="576" spans="5:10" s="123" customFormat="1" ht="20.100000000000001" customHeight="1">
      <c r="E576" s="116"/>
      <c r="F576" s="115"/>
      <c r="G576" s="115"/>
      <c r="H576" s="115"/>
      <c r="I576" s="115"/>
      <c r="J576" s="126"/>
    </row>
    <row r="577" spans="5:10" s="123" customFormat="1" ht="20.100000000000001" customHeight="1">
      <c r="E577" s="116"/>
      <c r="F577" s="115"/>
      <c r="G577" s="115"/>
      <c r="H577" s="115"/>
      <c r="I577" s="115"/>
      <c r="J577" s="126"/>
    </row>
    <row r="578" spans="5:10" s="123" customFormat="1" ht="20.100000000000001" customHeight="1">
      <c r="E578" s="116"/>
      <c r="F578" s="115"/>
      <c r="G578" s="115"/>
      <c r="H578" s="115"/>
      <c r="I578" s="115"/>
      <c r="J578" s="126"/>
    </row>
    <row r="579" spans="5:10" s="123" customFormat="1" ht="20.100000000000001" customHeight="1">
      <c r="E579" s="116"/>
      <c r="F579" s="115"/>
      <c r="G579" s="115"/>
      <c r="H579" s="115"/>
      <c r="I579" s="115"/>
      <c r="J579" s="126"/>
    </row>
    <row r="580" spans="5:10" s="123" customFormat="1" ht="20.100000000000001" customHeight="1">
      <c r="E580" s="116"/>
      <c r="F580" s="115"/>
      <c r="G580" s="115"/>
      <c r="H580" s="115"/>
      <c r="I580" s="115"/>
      <c r="J580" s="126"/>
    </row>
    <row r="581" spans="5:10" s="123" customFormat="1" ht="20.100000000000001" customHeight="1">
      <c r="E581" s="116"/>
      <c r="F581" s="115"/>
      <c r="G581" s="115"/>
      <c r="H581" s="115"/>
      <c r="I581" s="115"/>
      <c r="J581" s="126"/>
    </row>
    <row r="582" spans="5:10" s="123" customFormat="1" ht="20.100000000000001" customHeight="1">
      <c r="E582" s="116"/>
      <c r="F582" s="115"/>
      <c r="G582" s="115"/>
      <c r="H582" s="115"/>
      <c r="I582" s="115"/>
      <c r="J582" s="126"/>
    </row>
    <row r="583" spans="5:10" s="123" customFormat="1" ht="20.100000000000001" customHeight="1">
      <c r="E583" s="116"/>
      <c r="F583" s="115"/>
      <c r="G583" s="115"/>
      <c r="H583" s="115"/>
      <c r="I583" s="115"/>
      <c r="J583" s="126"/>
    </row>
    <row r="584" spans="5:10" s="123" customFormat="1" ht="20.100000000000001" customHeight="1">
      <c r="E584" s="116"/>
      <c r="F584" s="115"/>
      <c r="G584" s="115"/>
      <c r="H584" s="115"/>
      <c r="I584" s="115"/>
      <c r="J584" s="126"/>
    </row>
    <row r="585" spans="5:10" s="123" customFormat="1" ht="20.100000000000001" customHeight="1">
      <c r="E585" s="116"/>
      <c r="F585" s="115"/>
      <c r="G585" s="115"/>
      <c r="H585" s="115"/>
      <c r="I585" s="115"/>
      <c r="J585" s="126"/>
    </row>
    <row r="586" spans="5:10" s="123" customFormat="1" ht="20.100000000000001" customHeight="1">
      <c r="E586" s="116"/>
      <c r="F586" s="115"/>
      <c r="G586" s="115"/>
      <c r="H586" s="115"/>
      <c r="I586" s="115"/>
      <c r="J586" s="126"/>
    </row>
    <row r="587" spans="5:10" s="123" customFormat="1" ht="20.100000000000001" customHeight="1">
      <c r="E587" s="116"/>
      <c r="F587" s="115"/>
      <c r="G587" s="115"/>
      <c r="H587" s="115"/>
      <c r="I587" s="115"/>
      <c r="J587" s="126"/>
    </row>
    <row r="588" spans="5:10" s="123" customFormat="1" ht="20.100000000000001" customHeight="1">
      <c r="E588" s="116"/>
      <c r="F588" s="115"/>
      <c r="G588" s="115"/>
      <c r="H588" s="115"/>
      <c r="I588" s="115"/>
      <c r="J588" s="126"/>
    </row>
    <row r="589" spans="5:10" s="123" customFormat="1" ht="20.100000000000001" customHeight="1">
      <c r="E589" s="116"/>
      <c r="F589" s="115"/>
      <c r="G589" s="115"/>
      <c r="H589" s="115"/>
      <c r="I589" s="115"/>
      <c r="J589" s="126"/>
    </row>
    <row r="590" spans="5:10" s="123" customFormat="1" ht="20.100000000000001" customHeight="1">
      <c r="E590" s="116"/>
      <c r="F590" s="115"/>
      <c r="G590" s="115"/>
      <c r="H590" s="115"/>
      <c r="I590" s="115"/>
      <c r="J590" s="126"/>
    </row>
    <row r="591" spans="5:10" s="123" customFormat="1" ht="20.100000000000001" customHeight="1">
      <c r="E591" s="116"/>
      <c r="F591" s="115"/>
      <c r="G591" s="115"/>
      <c r="H591" s="115"/>
      <c r="I591" s="115"/>
      <c r="J591" s="126"/>
    </row>
    <row r="592" spans="5:10" s="123" customFormat="1" ht="20.100000000000001" customHeight="1">
      <c r="E592" s="116"/>
      <c r="F592" s="115"/>
      <c r="G592" s="115"/>
      <c r="H592" s="115"/>
      <c r="I592" s="115"/>
      <c r="J592" s="126"/>
    </row>
    <row r="593" spans="5:10" s="123" customFormat="1" ht="20.100000000000001" customHeight="1">
      <c r="E593" s="116"/>
      <c r="F593" s="115"/>
      <c r="G593" s="115"/>
      <c r="H593" s="115"/>
      <c r="I593" s="115"/>
      <c r="J593" s="126"/>
    </row>
    <row r="594" spans="5:10" s="123" customFormat="1" ht="20.100000000000001" customHeight="1">
      <c r="E594" s="116"/>
      <c r="F594" s="115"/>
      <c r="G594" s="115"/>
      <c r="H594" s="115"/>
      <c r="I594" s="115"/>
      <c r="J594" s="126"/>
    </row>
    <row r="595" spans="5:10" s="123" customFormat="1" ht="20.100000000000001" customHeight="1">
      <c r="E595" s="116"/>
      <c r="F595" s="115"/>
      <c r="G595" s="115"/>
      <c r="H595" s="115"/>
      <c r="I595" s="115"/>
      <c r="J595" s="126"/>
    </row>
    <row r="596" spans="5:10" s="123" customFormat="1" ht="20.100000000000001" customHeight="1">
      <c r="E596" s="116"/>
      <c r="F596" s="115"/>
      <c r="G596" s="115"/>
      <c r="H596" s="115"/>
      <c r="I596" s="115"/>
      <c r="J596" s="126"/>
    </row>
    <row r="597" spans="5:10" s="123" customFormat="1" ht="20.100000000000001" customHeight="1">
      <c r="E597" s="116"/>
      <c r="F597" s="115"/>
      <c r="G597" s="115"/>
      <c r="H597" s="115"/>
      <c r="I597" s="115"/>
      <c r="J597" s="126"/>
    </row>
    <row r="598" spans="5:10" s="123" customFormat="1" ht="20.100000000000001" customHeight="1">
      <c r="E598" s="116"/>
      <c r="F598" s="115"/>
      <c r="G598" s="115"/>
      <c r="H598" s="115"/>
      <c r="I598" s="115"/>
      <c r="J598" s="126"/>
    </row>
    <row r="599" spans="5:10" s="123" customFormat="1" ht="20.100000000000001" customHeight="1">
      <c r="E599" s="116"/>
      <c r="F599" s="115"/>
      <c r="G599" s="115"/>
      <c r="H599" s="115"/>
      <c r="I599" s="115"/>
      <c r="J599" s="126"/>
    </row>
    <row r="600" spans="5:10" s="123" customFormat="1" ht="20.100000000000001" customHeight="1">
      <c r="E600" s="116"/>
      <c r="F600" s="115"/>
      <c r="G600" s="115"/>
      <c r="H600" s="115"/>
      <c r="I600" s="115"/>
      <c r="J600" s="126"/>
    </row>
    <row r="601" spans="5:10" s="123" customFormat="1" ht="20.100000000000001" customHeight="1">
      <c r="E601" s="116"/>
      <c r="F601" s="115"/>
      <c r="G601" s="115"/>
      <c r="H601" s="115"/>
      <c r="I601" s="115"/>
      <c r="J601" s="126"/>
    </row>
    <row r="602" spans="5:10" s="123" customFormat="1" ht="20.100000000000001" customHeight="1">
      <c r="E602" s="116"/>
      <c r="F602" s="115"/>
      <c r="G602" s="115"/>
      <c r="H602" s="115"/>
      <c r="I602" s="115"/>
      <c r="J602" s="126"/>
    </row>
    <row r="603" spans="5:10" s="123" customFormat="1" ht="20.100000000000001" customHeight="1">
      <c r="E603" s="116"/>
      <c r="F603" s="115"/>
      <c r="G603" s="115"/>
      <c r="H603" s="115"/>
      <c r="I603" s="115"/>
      <c r="J603" s="126"/>
    </row>
    <row r="604" spans="5:10" s="123" customFormat="1" ht="20.100000000000001" customHeight="1">
      <c r="E604" s="116"/>
      <c r="F604" s="115"/>
      <c r="G604" s="115"/>
      <c r="H604" s="115"/>
      <c r="I604" s="115"/>
      <c r="J604" s="126"/>
    </row>
    <row r="605" spans="5:10" s="123" customFormat="1" ht="20.100000000000001" customHeight="1">
      <c r="E605" s="116"/>
      <c r="F605" s="115"/>
      <c r="G605" s="115"/>
      <c r="H605" s="115"/>
      <c r="I605" s="115"/>
      <c r="J605" s="126"/>
    </row>
    <row r="606" spans="5:10" s="123" customFormat="1" ht="20.100000000000001" customHeight="1">
      <c r="E606" s="116"/>
      <c r="F606" s="115"/>
      <c r="G606" s="115"/>
      <c r="H606" s="115"/>
      <c r="I606" s="115"/>
      <c r="J606" s="126"/>
    </row>
    <row r="607" spans="5:10" s="123" customFormat="1" ht="20.100000000000001" customHeight="1">
      <c r="E607" s="116"/>
      <c r="F607" s="115"/>
      <c r="G607" s="115"/>
      <c r="H607" s="115"/>
      <c r="I607" s="115"/>
      <c r="J607" s="126"/>
    </row>
    <row r="608" spans="5:10" s="123" customFormat="1" ht="20.100000000000001" customHeight="1">
      <c r="E608" s="116"/>
      <c r="F608" s="115"/>
      <c r="G608" s="115"/>
      <c r="H608" s="115"/>
      <c r="I608" s="115"/>
      <c r="J608" s="126"/>
    </row>
    <row r="609" spans="5:10" s="123" customFormat="1" ht="20.100000000000001" customHeight="1">
      <c r="E609" s="116"/>
      <c r="F609" s="115"/>
      <c r="G609" s="115"/>
      <c r="H609" s="115"/>
      <c r="I609" s="115"/>
      <c r="J609" s="126"/>
    </row>
    <row r="610" spans="5:10" s="123" customFormat="1" ht="20.100000000000001" customHeight="1">
      <c r="E610" s="116"/>
      <c r="F610" s="115"/>
      <c r="G610" s="115"/>
      <c r="H610" s="115"/>
      <c r="I610" s="115"/>
      <c r="J610" s="126"/>
    </row>
    <row r="611" spans="5:10" s="123" customFormat="1" ht="20.100000000000001" customHeight="1">
      <c r="E611" s="116"/>
      <c r="F611" s="115"/>
      <c r="G611" s="115"/>
      <c r="H611" s="115"/>
      <c r="I611" s="115"/>
      <c r="J611" s="126"/>
    </row>
    <row r="612" spans="5:10" s="123" customFormat="1" ht="20.100000000000001" customHeight="1">
      <c r="E612" s="116"/>
      <c r="F612" s="115"/>
      <c r="G612" s="115"/>
      <c r="H612" s="115"/>
      <c r="I612" s="115"/>
      <c r="J612" s="126"/>
    </row>
    <row r="613" spans="5:10" s="123" customFormat="1" ht="20.100000000000001" customHeight="1">
      <c r="E613" s="116"/>
      <c r="F613" s="115"/>
      <c r="G613" s="115"/>
      <c r="H613" s="115"/>
      <c r="I613" s="115"/>
      <c r="J613" s="126"/>
    </row>
    <row r="614" spans="5:10" s="123" customFormat="1" ht="20.100000000000001" customHeight="1">
      <c r="E614" s="116"/>
      <c r="F614" s="115"/>
      <c r="G614" s="115"/>
      <c r="H614" s="115"/>
      <c r="I614" s="115"/>
      <c r="J614" s="126"/>
    </row>
    <row r="615" spans="5:10" s="123" customFormat="1" ht="20.100000000000001" customHeight="1">
      <c r="E615" s="116"/>
      <c r="F615" s="115"/>
      <c r="G615" s="115"/>
      <c r="H615" s="115"/>
      <c r="I615" s="115"/>
      <c r="J615" s="126"/>
    </row>
    <row r="616" spans="5:10" s="123" customFormat="1" ht="20.100000000000001" customHeight="1">
      <c r="E616" s="116"/>
      <c r="F616" s="115"/>
      <c r="G616" s="115"/>
      <c r="H616" s="115"/>
      <c r="I616" s="115"/>
      <c r="J616" s="126"/>
    </row>
    <row r="617" spans="5:10" s="123" customFormat="1" ht="20.100000000000001" customHeight="1">
      <c r="E617" s="116"/>
      <c r="F617" s="115"/>
      <c r="G617" s="115"/>
      <c r="H617" s="115"/>
      <c r="I617" s="115"/>
      <c r="J617" s="126"/>
    </row>
    <row r="618" spans="5:10" s="123" customFormat="1" ht="20.100000000000001" customHeight="1">
      <c r="E618" s="116"/>
      <c r="F618" s="115"/>
      <c r="G618" s="115"/>
      <c r="H618" s="115"/>
      <c r="I618" s="115"/>
      <c r="J618" s="126"/>
    </row>
    <row r="619" spans="5:10" s="123" customFormat="1" ht="20.100000000000001" customHeight="1">
      <c r="E619" s="116"/>
      <c r="F619" s="115"/>
      <c r="G619" s="115"/>
      <c r="H619" s="115"/>
      <c r="I619" s="115"/>
      <c r="J619" s="126"/>
    </row>
    <row r="620" spans="5:10" s="123" customFormat="1" ht="20.100000000000001" customHeight="1">
      <c r="E620" s="116"/>
      <c r="F620" s="115"/>
      <c r="G620" s="115"/>
      <c r="H620" s="115"/>
      <c r="I620" s="115"/>
      <c r="J620" s="126"/>
    </row>
    <row r="621" spans="5:10" s="123" customFormat="1" ht="20.100000000000001" customHeight="1">
      <c r="E621" s="116"/>
      <c r="F621" s="115"/>
      <c r="G621" s="115"/>
      <c r="H621" s="115"/>
      <c r="I621" s="115"/>
      <c r="J621" s="126"/>
    </row>
    <row r="622" spans="5:10" s="123" customFormat="1" ht="20.100000000000001" customHeight="1">
      <c r="E622" s="116"/>
      <c r="F622" s="115"/>
      <c r="G622" s="115"/>
      <c r="H622" s="115"/>
      <c r="I622" s="115"/>
      <c r="J622" s="126"/>
    </row>
    <row r="623" spans="5:10" s="123" customFormat="1" ht="20.100000000000001" customHeight="1">
      <c r="E623" s="116"/>
      <c r="F623" s="115"/>
      <c r="G623" s="115"/>
      <c r="H623" s="115"/>
      <c r="I623" s="115"/>
      <c r="J623" s="126"/>
    </row>
    <row r="624" spans="5:10" s="123" customFormat="1" ht="20.100000000000001" customHeight="1">
      <c r="E624" s="116"/>
      <c r="F624" s="115"/>
      <c r="G624" s="115"/>
      <c r="H624" s="115"/>
      <c r="I624" s="115"/>
      <c r="J624" s="126"/>
    </row>
    <row r="625" spans="5:10" s="123" customFormat="1" ht="20.100000000000001" customHeight="1">
      <c r="E625" s="116"/>
      <c r="F625" s="115"/>
      <c r="G625" s="115"/>
      <c r="H625" s="115"/>
      <c r="I625" s="115"/>
      <c r="J625" s="126"/>
    </row>
    <row r="626" spans="5:10" s="123" customFormat="1" ht="20.100000000000001" customHeight="1">
      <c r="E626" s="116"/>
      <c r="F626" s="115"/>
      <c r="G626" s="115"/>
      <c r="H626" s="115"/>
      <c r="I626" s="115"/>
      <c r="J626" s="126"/>
    </row>
    <row r="627" spans="5:10" s="123" customFormat="1" ht="20.100000000000001" customHeight="1">
      <c r="E627" s="116"/>
      <c r="F627" s="115"/>
      <c r="G627" s="115"/>
      <c r="H627" s="115"/>
      <c r="I627" s="115"/>
      <c r="J627" s="126"/>
    </row>
    <row r="628" spans="5:10" s="123" customFormat="1" ht="20.100000000000001" customHeight="1">
      <c r="E628" s="116"/>
      <c r="F628" s="115"/>
      <c r="G628" s="115"/>
      <c r="H628" s="115"/>
      <c r="I628" s="115"/>
      <c r="J628" s="126"/>
    </row>
    <row r="629" spans="5:10" s="123" customFormat="1" ht="20.100000000000001" customHeight="1">
      <c r="E629" s="116"/>
      <c r="F629" s="115"/>
      <c r="G629" s="115"/>
      <c r="H629" s="115"/>
      <c r="I629" s="115"/>
      <c r="J629" s="126"/>
    </row>
    <row r="630" spans="5:10" s="123" customFormat="1" ht="20.100000000000001" customHeight="1">
      <c r="E630" s="116"/>
      <c r="F630" s="115"/>
      <c r="G630" s="115"/>
      <c r="H630" s="115"/>
      <c r="I630" s="115"/>
      <c r="J630" s="126"/>
    </row>
    <row r="631" spans="5:10" s="123" customFormat="1" ht="20.100000000000001" customHeight="1">
      <c r="E631" s="116"/>
      <c r="F631" s="115"/>
      <c r="G631" s="115"/>
      <c r="H631" s="115"/>
      <c r="I631" s="115"/>
      <c r="J631" s="126"/>
    </row>
    <row r="632" spans="5:10" s="123" customFormat="1" ht="20.100000000000001" customHeight="1">
      <c r="E632" s="116"/>
      <c r="F632" s="115"/>
      <c r="G632" s="115"/>
      <c r="H632" s="115"/>
      <c r="I632" s="115"/>
      <c r="J632" s="126"/>
    </row>
    <row r="633" spans="5:10" s="123" customFormat="1" ht="20.100000000000001" customHeight="1">
      <c r="E633" s="116"/>
      <c r="F633" s="115"/>
      <c r="G633" s="115"/>
      <c r="H633" s="115"/>
      <c r="I633" s="115"/>
      <c r="J633" s="126"/>
    </row>
    <row r="634" spans="5:10" s="123" customFormat="1" ht="20.100000000000001" customHeight="1">
      <c r="E634" s="116"/>
      <c r="F634" s="115"/>
      <c r="G634" s="115"/>
      <c r="H634" s="115"/>
      <c r="I634" s="115"/>
      <c r="J634" s="126"/>
    </row>
    <row r="635" spans="5:10" s="123" customFormat="1" ht="20.100000000000001" customHeight="1">
      <c r="E635" s="116"/>
      <c r="F635" s="115"/>
      <c r="G635" s="115"/>
      <c r="H635" s="115"/>
      <c r="I635" s="115"/>
      <c r="J635" s="126"/>
    </row>
    <row r="636" spans="5:10" s="123" customFormat="1" ht="20.100000000000001" customHeight="1">
      <c r="E636" s="116"/>
      <c r="F636" s="115"/>
      <c r="G636" s="115"/>
      <c r="H636" s="115"/>
      <c r="I636" s="115"/>
      <c r="J636" s="126"/>
    </row>
    <row r="637" spans="5:10" s="123" customFormat="1" ht="20.100000000000001" customHeight="1">
      <c r="E637" s="116"/>
      <c r="F637" s="115"/>
      <c r="G637" s="115"/>
      <c r="H637" s="115"/>
      <c r="I637" s="115"/>
      <c r="J637" s="126"/>
    </row>
    <row r="638" spans="5:10" s="123" customFormat="1" ht="20.100000000000001" customHeight="1">
      <c r="E638" s="116"/>
      <c r="F638" s="115"/>
      <c r="G638" s="115"/>
      <c r="H638" s="115"/>
      <c r="I638" s="115"/>
      <c r="J638" s="126"/>
    </row>
    <row r="639" spans="5:10" s="123" customFormat="1" ht="20.100000000000001" customHeight="1">
      <c r="E639" s="116"/>
      <c r="F639" s="115"/>
      <c r="G639" s="115"/>
      <c r="H639" s="115"/>
      <c r="I639" s="115"/>
      <c r="J639" s="126"/>
    </row>
    <row r="640" spans="5:10" s="123" customFormat="1" ht="20.100000000000001" customHeight="1">
      <c r="E640" s="116"/>
      <c r="F640" s="115"/>
      <c r="G640" s="115"/>
      <c r="H640" s="115"/>
      <c r="I640" s="115"/>
      <c r="J640" s="126"/>
    </row>
    <row r="641" spans="5:10" s="123" customFormat="1" ht="20.100000000000001" customHeight="1">
      <c r="E641" s="116"/>
      <c r="F641" s="115"/>
      <c r="G641" s="115"/>
      <c r="H641" s="115"/>
      <c r="I641" s="115"/>
      <c r="J641" s="126"/>
    </row>
    <row r="642" spans="5:10" s="123" customFormat="1" ht="20.100000000000001" customHeight="1">
      <c r="E642" s="116"/>
      <c r="F642" s="115"/>
      <c r="G642" s="115"/>
      <c r="H642" s="115"/>
      <c r="I642" s="115"/>
      <c r="J642" s="126"/>
    </row>
    <row r="643" spans="5:10" s="123" customFormat="1" ht="20.100000000000001" customHeight="1">
      <c r="E643" s="116"/>
      <c r="F643" s="115"/>
      <c r="G643" s="115"/>
      <c r="H643" s="115"/>
      <c r="I643" s="115"/>
      <c r="J643" s="126"/>
    </row>
    <row r="644" spans="5:10" s="123" customFormat="1" ht="20.100000000000001" customHeight="1">
      <c r="E644" s="116"/>
      <c r="F644" s="115"/>
      <c r="G644" s="115"/>
      <c r="H644" s="115"/>
      <c r="I644" s="115"/>
      <c r="J644" s="126"/>
    </row>
    <row r="645" spans="5:10" s="123" customFormat="1" ht="20.100000000000001" customHeight="1">
      <c r="E645" s="116"/>
      <c r="F645" s="115"/>
      <c r="G645" s="115"/>
      <c r="H645" s="115"/>
      <c r="I645" s="115"/>
      <c r="J645" s="126"/>
    </row>
    <row r="646" spans="5:10" s="123" customFormat="1" ht="20.100000000000001" customHeight="1">
      <c r="E646" s="116"/>
      <c r="F646" s="115"/>
      <c r="G646" s="115"/>
      <c r="H646" s="115"/>
      <c r="I646" s="115"/>
      <c r="J646" s="126"/>
    </row>
    <row r="647" spans="5:10" s="123" customFormat="1" ht="20.100000000000001" customHeight="1">
      <c r="E647" s="116"/>
      <c r="F647" s="115"/>
      <c r="G647" s="115"/>
      <c r="H647" s="115"/>
      <c r="I647" s="115"/>
      <c r="J647" s="126"/>
    </row>
    <row r="648" spans="5:10" s="123" customFormat="1" ht="20.100000000000001" customHeight="1">
      <c r="E648" s="116"/>
      <c r="F648" s="115"/>
      <c r="G648" s="115"/>
      <c r="H648" s="115"/>
      <c r="I648" s="115"/>
      <c r="J648" s="126"/>
    </row>
    <row r="649" spans="5:10" s="123" customFormat="1" ht="20.100000000000001" customHeight="1">
      <c r="E649" s="116"/>
      <c r="F649" s="115"/>
      <c r="G649" s="115"/>
      <c r="H649" s="115"/>
      <c r="I649" s="115"/>
      <c r="J649" s="126"/>
    </row>
    <row r="650" spans="5:10" s="123" customFormat="1" ht="20.100000000000001" customHeight="1">
      <c r="E650" s="116"/>
      <c r="F650" s="115"/>
      <c r="G650" s="115"/>
      <c r="H650" s="115"/>
      <c r="I650" s="115"/>
      <c r="J650" s="126"/>
    </row>
    <row r="651" spans="5:10" s="123" customFormat="1" ht="20.100000000000001" customHeight="1">
      <c r="E651" s="116"/>
      <c r="F651" s="115"/>
      <c r="G651" s="115"/>
      <c r="H651" s="115"/>
      <c r="I651" s="115"/>
      <c r="J651" s="126"/>
    </row>
    <row r="652" spans="5:10" s="123" customFormat="1" ht="20.100000000000001" customHeight="1">
      <c r="E652" s="116"/>
      <c r="F652" s="115"/>
      <c r="G652" s="115"/>
      <c r="H652" s="115"/>
      <c r="I652" s="115"/>
      <c r="J652" s="126"/>
    </row>
    <row r="653" spans="5:10" s="123" customFormat="1" ht="20.100000000000001" customHeight="1">
      <c r="E653" s="116"/>
      <c r="F653" s="115"/>
      <c r="G653" s="115"/>
      <c r="H653" s="115"/>
      <c r="I653" s="115"/>
      <c r="J653" s="126"/>
    </row>
    <row r="654" spans="5:10" s="123" customFormat="1" ht="20.100000000000001" customHeight="1">
      <c r="E654" s="116"/>
      <c r="F654" s="115"/>
      <c r="G654" s="115"/>
      <c r="H654" s="115"/>
      <c r="I654" s="115"/>
      <c r="J654" s="126"/>
    </row>
    <row r="655" spans="5:10" s="123" customFormat="1" ht="20.100000000000001" customHeight="1">
      <c r="E655" s="116"/>
      <c r="F655" s="115"/>
      <c r="G655" s="115"/>
      <c r="H655" s="115"/>
      <c r="I655" s="115"/>
      <c r="J655" s="126"/>
    </row>
    <row r="656" spans="5:10" s="123" customFormat="1" ht="20.100000000000001" customHeight="1">
      <c r="E656" s="116"/>
      <c r="F656" s="115"/>
      <c r="G656" s="115"/>
      <c r="H656" s="115"/>
      <c r="I656" s="115"/>
      <c r="J656" s="126"/>
    </row>
    <row r="657" spans="5:10" s="123" customFormat="1" ht="20.100000000000001" customHeight="1">
      <c r="E657" s="116"/>
      <c r="F657" s="115"/>
      <c r="G657" s="115"/>
      <c r="H657" s="115"/>
      <c r="I657" s="115"/>
      <c r="J657" s="126"/>
    </row>
    <row r="658" spans="5:10" s="123" customFormat="1" ht="20.100000000000001" customHeight="1">
      <c r="E658" s="116"/>
      <c r="F658" s="115"/>
      <c r="G658" s="115"/>
      <c r="H658" s="115"/>
      <c r="I658" s="115"/>
      <c r="J658" s="126"/>
    </row>
    <row r="659" spans="5:10" s="123" customFormat="1" ht="20.100000000000001" customHeight="1">
      <c r="E659" s="116"/>
      <c r="F659" s="115"/>
      <c r="G659" s="115"/>
      <c r="H659" s="115"/>
      <c r="I659" s="115"/>
      <c r="J659" s="126"/>
    </row>
    <row r="660" spans="5:10" s="123" customFormat="1" ht="20.100000000000001" customHeight="1">
      <c r="E660" s="116"/>
      <c r="F660" s="115"/>
      <c r="G660" s="115"/>
      <c r="H660" s="115"/>
      <c r="I660" s="115"/>
      <c r="J660" s="126"/>
    </row>
    <row r="661" spans="5:10" s="123" customFormat="1" ht="20.100000000000001" customHeight="1">
      <c r="E661" s="116"/>
      <c r="F661" s="115"/>
      <c r="G661" s="115"/>
      <c r="H661" s="115"/>
      <c r="I661" s="115"/>
      <c r="J661" s="126"/>
    </row>
    <row r="662" spans="5:10" s="123" customFormat="1" ht="20.100000000000001" customHeight="1">
      <c r="E662" s="116"/>
      <c r="F662" s="115"/>
      <c r="G662" s="115"/>
      <c r="H662" s="115"/>
      <c r="I662" s="115"/>
      <c r="J662" s="126"/>
    </row>
    <row r="663" spans="5:10" s="123" customFormat="1" ht="20.100000000000001" customHeight="1">
      <c r="E663" s="116"/>
      <c r="F663" s="115"/>
      <c r="G663" s="115"/>
      <c r="H663" s="115"/>
      <c r="I663" s="115"/>
      <c r="J663" s="126"/>
    </row>
    <row r="664" spans="5:10" s="123" customFormat="1" ht="20.100000000000001" customHeight="1">
      <c r="E664" s="116"/>
      <c r="F664" s="115"/>
      <c r="G664" s="115"/>
      <c r="H664" s="115"/>
      <c r="I664" s="115"/>
      <c r="J664" s="126"/>
    </row>
    <row r="665" spans="5:10" s="123" customFormat="1" ht="20.100000000000001" customHeight="1">
      <c r="E665" s="116"/>
      <c r="F665" s="115"/>
      <c r="G665" s="115"/>
      <c r="H665" s="115"/>
      <c r="I665" s="115"/>
      <c r="J665" s="126"/>
    </row>
    <row r="666" spans="5:10" s="123" customFormat="1" ht="20.100000000000001" customHeight="1">
      <c r="E666" s="116"/>
      <c r="F666" s="115"/>
      <c r="G666" s="115"/>
      <c r="H666" s="115"/>
      <c r="I666" s="115"/>
      <c r="J666" s="126"/>
    </row>
    <row r="667" spans="5:10" s="123" customFormat="1" ht="20.100000000000001" customHeight="1">
      <c r="E667" s="116"/>
      <c r="F667" s="115"/>
      <c r="G667" s="115"/>
      <c r="H667" s="115"/>
      <c r="I667" s="115"/>
      <c r="J667" s="126"/>
    </row>
    <row r="668" spans="5:10" s="123" customFormat="1" ht="20.100000000000001" customHeight="1">
      <c r="E668" s="116"/>
      <c r="F668" s="115"/>
      <c r="G668" s="115"/>
      <c r="H668" s="115"/>
      <c r="I668" s="115"/>
      <c r="J668" s="126"/>
    </row>
    <row r="669" spans="5:10" s="123" customFormat="1" ht="20.100000000000001" customHeight="1">
      <c r="E669" s="116"/>
      <c r="F669" s="115"/>
      <c r="G669" s="115"/>
      <c r="H669" s="115"/>
      <c r="I669" s="115"/>
      <c r="J669" s="126"/>
    </row>
    <row r="670" spans="5:10" s="123" customFormat="1" ht="20.100000000000001" customHeight="1">
      <c r="E670" s="116"/>
      <c r="F670" s="115"/>
      <c r="G670" s="115"/>
      <c r="H670" s="115"/>
      <c r="I670" s="115"/>
      <c r="J670" s="126"/>
    </row>
    <row r="671" spans="5:10" s="123" customFormat="1" ht="20.100000000000001" customHeight="1">
      <c r="E671" s="116"/>
      <c r="F671" s="115"/>
      <c r="G671" s="115"/>
      <c r="H671" s="115"/>
      <c r="I671" s="115"/>
      <c r="J671" s="126"/>
    </row>
    <row r="672" spans="5:10" s="123" customFormat="1" ht="20.100000000000001" customHeight="1">
      <c r="E672" s="116"/>
      <c r="F672" s="115"/>
      <c r="G672" s="115"/>
      <c r="H672" s="115"/>
      <c r="I672" s="115"/>
      <c r="J672" s="126"/>
    </row>
    <row r="673" spans="5:10" s="123" customFormat="1" ht="20.100000000000001" customHeight="1">
      <c r="E673" s="116"/>
      <c r="F673" s="115"/>
      <c r="G673" s="115"/>
      <c r="H673" s="115"/>
      <c r="I673" s="115"/>
      <c r="J673" s="126"/>
    </row>
    <row r="674" spans="5:10" s="123" customFormat="1" ht="20.100000000000001" customHeight="1">
      <c r="E674" s="116"/>
      <c r="F674" s="115"/>
      <c r="G674" s="115"/>
      <c r="H674" s="115"/>
      <c r="I674" s="115"/>
      <c r="J674" s="126"/>
    </row>
    <row r="675" spans="5:10" s="123" customFormat="1" ht="20.100000000000001" customHeight="1">
      <c r="E675" s="116"/>
      <c r="F675" s="115"/>
      <c r="G675" s="115"/>
      <c r="H675" s="115"/>
      <c r="I675" s="115"/>
      <c r="J675" s="126"/>
    </row>
    <row r="676" spans="5:10" s="123" customFormat="1" ht="20.100000000000001" customHeight="1">
      <c r="E676" s="116"/>
      <c r="F676" s="115"/>
      <c r="G676" s="115"/>
      <c r="H676" s="115"/>
      <c r="I676" s="115"/>
      <c r="J676" s="126"/>
    </row>
    <row r="677" spans="5:10" s="123" customFormat="1" ht="20.100000000000001" customHeight="1">
      <c r="E677" s="116"/>
      <c r="F677" s="115"/>
      <c r="G677" s="115"/>
      <c r="H677" s="115"/>
      <c r="I677" s="115"/>
      <c r="J677" s="126"/>
    </row>
    <row r="678" spans="5:10" s="123" customFormat="1" ht="20.100000000000001" customHeight="1">
      <c r="E678" s="116"/>
      <c r="F678" s="115"/>
      <c r="G678" s="115"/>
      <c r="H678" s="115"/>
      <c r="I678" s="115"/>
      <c r="J678" s="126"/>
    </row>
    <row r="679" spans="5:10" s="123" customFormat="1" ht="20.100000000000001" customHeight="1">
      <c r="E679" s="116"/>
      <c r="F679" s="115"/>
      <c r="G679" s="115"/>
      <c r="H679" s="115"/>
      <c r="I679" s="115"/>
      <c r="J679" s="126"/>
    </row>
    <row r="680" spans="5:10" s="123" customFormat="1" ht="20.100000000000001" customHeight="1">
      <c r="E680" s="116"/>
      <c r="F680" s="115"/>
      <c r="G680" s="115"/>
      <c r="H680" s="115"/>
      <c r="I680" s="115"/>
      <c r="J680" s="126"/>
    </row>
    <row r="681" spans="5:10" s="123" customFormat="1" ht="20.100000000000001" customHeight="1">
      <c r="E681" s="116"/>
      <c r="F681" s="115"/>
      <c r="G681" s="115"/>
      <c r="H681" s="115"/>
      <c r="I681" s="115"/>
      <c r="J681" s="126"/>
    </row>
    <row r="682" spans="5:10" s="123" customFormat="1" ht="20.100000000000001" customHeight="1">
      <c r="E682" s="116"/>
      <c r="F682" s="115"/>
      <c r="G682" s="115"/>
      <c r="H682" s="115"/>
      <c r="I682" s="115"/>
      <c r="J682" s="126"/>
    </row>
    <row r="683" spans="5:10" s="123" customFormat="1" ht="20.100000000000001" customHeight="1">
      <c r="E683" s="116"/>
      <c r="F683" s="115"/>
      <c r="G683" s="115"/>
      <c r="H683" s="115"/>
      <c r="I683" s="115"/>
      <c r="J683" s="126"/>
    </row>
    <row r="684" spans="5:10" s="123" customFormat="1" ht="20.100000000000001" customHeight="1">
      <c r="E684" s="116"/>
      <c r="F684" s="115"/>
      <c r="G684" s="115"/>
      <c r="H684" s="115"/>
      <c r="I684" s="115"/>
      <c r="J684" s="126"/>
    </row>
    <row r="685" spans="5:10" s="123" customFormat="1" ht="20.100000000000001" customHeight="1">
      <c r="E685" s="116"/>
      <c r="F685" s="115"/>
      <c r="G685" s="115"/>
      <c r="H685" s="115"/>
      <c r="I685" s="115"/>
      <c r="J685" s="126"/>
    </row>
    <row r="686" spans="5:10" s="123" customFormat="1" ht="20.100000000000001" customHeight="1">
      <c r="E686" s="116"/>
      <c r="F686" s="115"/>
      <c r="G686" s="115"/>
      <c r="H686" s="115"/>
      <c r="I686" s="115"/>
      <c r="J686" s="126"/>
    </row>
    <row r="687" spans="5:10" s="123" customFormat="1" ht="20.100000000000001" customHeight="1">
      <c r="E687" s="116"/>
      <c r="F687" s="115"/>
      <c r="G687" s="115"/>
      <c r="H687" s="115"/>
      <c r="I687" s="115"/>
      <c r="J687" s="126"/>
    </row>
    <row r="688" spans="5:10" s="123" customFormat="1" ht="20.100000000000001" customHeight="1">
      <c r="E688" s="116"/>
      <c r="F688" s="115"/>
      <c r="G688" s="115"/>
      <c r="H688" s="115"/>
      <c r="I688" s="115"/>
      <c r="J688" s="126"/>
    </row>
    <row r="689" spans="5:10" s="123" customFormat="1" ht="20.100000000000001" customHeight="1">
      <c r="E689" s="116"/>
      <c r="F689" s="115"/>
      <c r="G689" s="115"/>
      <c r="H689" s="115"/>
      <c r="I689" s="115"/>
      <c r="J689" s="126"/>
    </row>
    <row r="690" spans="5:10" s="123" customFormat="1" ht="20.100000000000001" customHeight="1">
      <c r="E690" s="116"/>
      <c r="F690" s="115"/>
      <c r="G690" s="115"/>
      <c r="H690" s="115"/>
      <c r="I690" s="115"/>
      <c r="J690" s="126"/>
    </row>
    <row r="691" spans="5:10" s="123" customFormat="1" ht="20.100000000000001" customHeight="1">
      <c r="E691" s="116"/>
      <c r="F691" s="115"/>
      <c r="G691" s="115"/>
      <c r="H691" s="115"/>
      <c r="I691" s="115"/>
      <c r="J691" s="126"/>
    </row>
    <row r="692" spans="5:10" s="123" customFormat="1" ht="20.100000000000001" customHeight="1">
      <c r="E692" s="116"/>
      <c r="F692" s="115"/>
      <c r="G692" s="115"/>
      <c r="H692" s="115"/>
      <c r="I692" s="115"/>
      <c r="J692" s="126"/>
    </row>
    <row r="693" spans="5:10" s="123" customFormat="1" ht="20.100000000000001" customHeight="1">
      <c r="E693" s="116"/>
      <c r="F693" s="115"/>
      <c r="G693" s="115"/>
      <c r="H693" s="115"/>
      <c r="I693" s="115"/>
      <c r="J693" s="126"/>
    </row>
    <row r="694" spans="5:10" s="123" customFormat="1" ht="20.100000000000001" customHeight="1">
      <c r="E694" s="116"/>
      <c r="F694" s="115"/>
      <c r="G694" s="115"/>
      <c r="H694" s="115"/>
      <c r="I694" s="115"/>
      <c r="J694" s="126"/>
    </row>
    <row r="695" spans="5:10" s="123" customFormat="1" ht="20.100000000000001" customHeight="1">
      <c r="E695" s="116"/>
      <c r="F695" s="115"/>
      <c r="G695" s="115"/>
      <c r="H695" s="115"/>
      <c r="I695" s="115"/>
      <c r="J695" s="126"/>
    </row>
    <row r="696" spans="5:10" s="123" customFormat="1" ht="20.100000000000001" customHeight="1">
      <c r="E696" s="116"/>
      <c r="F696" s="115"/>
      <c r="G696" s="115"/>
      <c r="H696" s="115"/>
      <c r="I696" s="115"/>
      <c r="J696" s="126"/>
    </row>
    <row r="697" spans="5:10" s="123" customFormat="1" ht="20.100000000000001" customHeight="1">
      <c r="E697" s="116"/>
      <c r="F697" s="115"/>
      <c r="G697" s="115"/>
      <c r="H697" s="115"/>
      <c r="I697" s="115"/>
      <c r="J697" s="126"/>
    </row>
    <row r="698" spans="5:10" s="123" customFormat="1" ht="20.100000000000001" customHeight="1">
      <c r="E698" s="116"/>
      <c r="F698" s="115"/>
      <c r="G698" s="115"/>
      <c r="H698" s="115"/>
      <c r="I698" s="115"/>
      <c r="J698" s="126"/>
    </row>
    <row r="699" spans="5:10" s="123" customFormat="1" ht="20.100000000000001" customHeight="1">
      <c r="E699" s="116"/>
      <c r="F699" s="115"/>
      <c r="G699" s="115"/>
      <c r="H699" s="115"/>
      <c r="I699" s="115"/>
      <c r="J699" s="126"/>
    </row>
    <row r="700" spans="5:10" s="123" customFormat="1" ht="20.100000000000001" customHeight="1">
      <c r="E700" s="116"/>
      <c r="F700" s="115"/>
      <c r="G700" s="115"/>
      <c r="H700" s="115"/>
      <c r="I700" s="115"/>
      <c r="J700" s="126"/>
    </row>
    <row r="701" spans="5:10" s="123" customFormat="1" ht="20.100000000000001" customHeight="1">
      <c r="E701" s="116"/>
      <c r="F701" s="115"/>
      <c r="G701" s="115"/>
      <c r="H701" s="115"/>
      <c r="I701" s="115"/>
      <c r="J701" s="126"/>
    </row>
    <row r="702" spans="5:10" s="123" customFormat="1" ht="20.100000000000001" customHeight="1">
      <c r="E702" s="116"/>
      <c r="F702" s="115"/>
      <c r="G702" s="115"/>
      <c r="H702" s="115"/>
      <c r="I702" s="115"/>
      <c r="J702" s="126"/>
    </row>
    <row r="703" spans="5:10" s="123" customFormat="1" ht="20.100000000000001" customHeight="1">
      <c r="E703" s="116"/>
      <c r="F703" s="115"/>
      <c r="G703" s="115"/>
      <c r="H703" s="115"/>
      <c r="I703" s="115"/>
      <c r="J703" s="126"/>
    </row>
    <row r="704" spans="5:10" s="123" customFormat="1" ht="20.100000000000001" customHeight="1">
      <c r="E704" s="116"/>
      <c r="F704" s="115"/>
      <c r="G704" s="115"/>
      <c r="H704" s="115"/>
      <c r="I704" s="115"/>
      <c r="J704" s="126"/>
    </row>
    <row r="705" spans="5:10" s="123" customFormat="1" ht="20.100000000000001" customHeight="1">
      <c r="E705" s="116"/>
      <c r="F705" s="115"/>
      <c r="G705" s="115"/>
      <c r="H705" s="115"/>
      <c r="I705" s="115"/>
      <c r="J705" s="126"/>
    </row>
    <row r="706" spans="5:10" s="123" customFormat="1" ht="20.100000000000001" customHeight="1">
      <c r="E706" s="116"/>
      <c r="F706" s="115"/>
      <c r="G706" s="115"/>
      <c r="H706" s="115"/>
      <c r="I706" s="115"/>
      <c r="J706" s="126"/>
    </row>
    <row r="707" spans="5:10" s="123" customFormat="1" ht="20.100000000000001" customHeight="1">
      <c r="E707" s="116"/>
      <c r="F707" s="115"/>
      <c r="G707" s="115"/>
      <c r="H707" s="115"/>
      <c r="I707" s="115"/>
      <c r="J707" s="126"/>
    </row>
    <row r="708" spans="5:10" s="123" customFormat="1" ht="20.100000000000001" customHeight="1">
      <c r="E708" s="116"/>
      <c r="F708" s="115"/>
      <c r="G708" s="115"/>
      <c r="H708" s="115"/>
      <c r="I708" s="115"/>
      <c r="J708" s="126"/>
    </row>
    <row r="709" spans="5:10" s="123" customFormat="1" ht="20.100000000000001" customHeight="1">
      <c r="E709" s="116"/>
      <c r="F709" s="115"/>
      <c r="G709" s="115"/>
      <c r="H709" s="115"/>
      <c r="I709" s="115"/>
      <c r="J709" s="126"/>
    </row>
    <row r="710" spans="5:10" s="123" customFormat="1" ht="20.100000000000001" customHeight="1">
      <c r="E710" s="116"/>
      <c r="F710" s="115"/>
      <c r="G710" s="115"/>
      <c r="H710" s="115"/>
      <c r="I710" s="115"/>
      <c r="J710" s="126"/>
    </row>
    <row r="711" spans="5:10" s="123" customFormat="1" ht="20.100000000000001" customHeight="1">
      <c r="E711" s="116"/>
      <c r="F711" s="115"/>
      <c r="G711" s="115"/>
      <c r="H711" s="115"/>
      <c r="I711" s="115"/>
      <c r="J711" s="126"/>
    </row>
    <row r="712" spans="5:10" s="123" customFormat="1" ht="20.100000000000001" customHeight="1">
      <c r="E712" s="116"/>
      <c r="F712" s="115"/>
      <c r="G712" s="115"/>
      <c r="H712" s="115"/>
      <c r="I712" s="115"/>
      <c r="J712" s="126"/>
    </row>
    <row r="713" spans="5:10" s="123" customFormat="1" ht="20.100000000000001" customHeight="1">
      <c r="E713" s="116"/>
      <c r="F713" s="115"/>
      <c r="G713" s="115"/>
      <c r="H713" s="115"/>
      <c r="I713" s="115"/>
      <c r="J713" s="126"/>
    </row>
    <row r="714" spans="5:10" s="123" customFormat="1" ht="20.100000000000001" customHeight="1">
      <c r="E714" s="116"/>
      <c r="F714" s="115"/>
      <c r="G714" s="115"/>
      <c r="H714" s="115"/>
      <c r="I714" s="115"/>
      <c r="J714" s="126"/>
    </row>
    <row r="715" spans="5:10" s="123" customFormat="1" ht="20.100000000000001" customHeight="1">
      <c r="E715" s="116"/>
      <c r="F715" s="115"/>
      <c r="G715" s="115"/>
      <c r="H715" s="115"/>
      <c r="I715" s="115"/>
      <c r="J715" s="126"/>
    </row>
    <row r="716" spans="5:10" s="123" customFormat="1" ht="20.100000000000001" customHeight="1">
      <c r="E716" s="116"/>
      <c r="F716" s="115"/>
      <c r="G716" s="115"/>
      <c r="H716" s="115"/>
      <c r="I716" s="115"/>
      <c r="J716" s="126"/>
    </row>
    <row r="717" spans="5:10" s="123" customFormat="1" ht="20.100000000000001" customHeight="1">
      <c r="E717" s="116"/>
      <c r="F717" s="115"/>
      <c r="G717" s="115"/>
      <c r="H717" s="115"/>
      <c r="I717" s="115"/>
      <c r="J717" s="126"/>
    </row>
    <row r="718" spans="5:10" s="123" customFormat="1" ht="20.100000000000001" customHeight="1">
      <c r="E718" s="116"/>
      <c r="F718" s="115"/>
      <c r="G718" s="115"/>
      <c r="H718" s="115"/>
      <c r="I718" s="115"/>
      <c r="J718" s="126"/>
    </row>
    <row r="719" spans="5:10" s="123" customFormat="1" ht="20.100000000000001" customHeight="1">
      <c r="E719" s="116"/>
      <c r="F719" s="115"/>
      <c r="G719" s="115"/>
      <c r="H719" s="115"/>
      <c r="I719" s="115"/>
      <c r="J719" s="126"/>
    </row>
    <row r="720" spans="5:10" s="123" customFormat="1" ht="20.100000000000001" customHeight="1">
      <c r="E720" s="116"/>
      <c r="F720" s="115"/>
      <c r="G720" s="115"/>
      <c r="H720" s="115"/>
      <c r="I720" s="115"/>
      <c r="J720" s="126"/>
    </row>
    <row r="721" spans="5:10" s="123" customFormat="1" ht="20.100000000000001" customHeight="1">
      <c r="E721" s="116"/>
      <c r="F721" s="115"/>
      <c r="G721" s="115"/>
      <c r="H721" s="115"/>
      <c r="I721" s="115"/>
      <c r="J721" s="126"/>
    </row>
    <row r="722" spans="5:10" s="123" customFormat="1" ht="20.100000000000001" customHeight="1">
      <c r="E722" s="116"/>
      <c r="F722" s="115"/>
      <c r="G722" s="115"/>
      <c r="H722" s="115"/>
      <c r="I722" s="115"/>
      <c r="J722" s="126"/>
    </row>
    <row r="723" spans="5:10" s="123" customFormat="1" ht="20.100000000000001" customHeight="1">
      <c r="E723" s="116"/>
      <c r="F723" s="115"/>
      <c r="G723" s="115"/>
      <c r="H723" s="115"/>
      <c r="I723" s="115"/>
      <c r="J723" s="126"/>
    </row>
    <row r="724" spans="5:10" s="123" customFormat="1" ht="20.100000000000001" customHeight="1">
      <c r="E724" s="116"/>
      <c r="F724" s="115"/>
      <c r="G724" s="115"/>
      <c r="H724" s="115"/>
      <c r="I724" s="115"/>
      <c r="J724" s="126"/>
    </row>
    <row r="725" spans="5:10" s="123" customFormat="1" ht="20.100000000000001" customHeight="1">
      <c r="E725" s="116"/>
      <c r="F725" s="115"/>
      <c r="G725" s="115"/>
      <c r="H725" s="115"/>
      <c r="I725" s="115"/>
      <c r="J725" s="126"/>
    </row>
    <row r="726" spans="5:10" s="123" customFormat="1" ht="20.100000000000001" customHeight="1">
      <c r="E726" s="116"/>
      <c r="F726" s="115"/>
      <c r="G726" s="115"/>
      <c r="H726" s="115"/>
      <c r="I726" s="115"/>
      <c r="J726" s="126"/>
    </row>
    <row r="727" spans="5:10" s="123" customFormat="1" ht="20.100000000000001" customHeight="1">
      <c r="E727" s="116"/>
      <c r="F727" s="115"/>
      <c r="G727" s="115"/>
      <c r="H727" s="115"/>
      <c r="I727" s="115"/>
      <c r="J727" s="126"/>
    </row>
    <row r="728" spans="5:10" s="123" customFormat="1" ht="20.100000000000001" customHeight="1">
      <c r="E728" s="116"/>
      <c r="F728" s="115"/>
      <c r="G728" s="115"/>
      <c r="H728" s="115"/>
      <c r="I728" s="115"/>
      <c r="J728" s="126"/>
    </row>
    <row r="729" spans="5:10" s="123" customFormat="1" ht="20.100000000000001" customHeight="1">
      <c r="E729" s="116"/>
      <c r="F729" s="115"/>
      <c r="G729" s="115"/>
      <c r="H729" s="115"/>
      <c r="I729" s="115"/>
      <c r="J729" s="126"/>
    </row>
    <row r="730" spans="5:10" s="123" customFormat="1" ht="20.100000000000001" customHeight="1">
      <c r="E730" s="116"/>
      <c r="F730" s="115"/>
      <c r="G730" s="115"/>
      <c r="H730" s="115"/>
      <c r="I730" s="115"/>
      <c r="J730" s="126"/>
    </row>
    <row r="731" spans="5:10" s="123" customFormat="1" ht="20.100000000000001" customHeight="1">
      <c r="E731" s="116"/>
      <c r="F731" s="115"/>
      <c r="G731" s="115"/>
      <c r="H731" s="115"/>
      <c r="I731" s="115"/>
      <c r="J731" s="126"/>
    </row>
    <row r="732" spans="5:10" s="123" customFormat="1" ht="20.100000000000001" customHeight="1">
      <c r="E732" s="116"/>
      <c r="F732" s="115"/>
      <c r="G732" s="115"/>
      <c r="H732" s="115"/>
      <c r="I732" s="115"/>
      <c r="J732" s="126"/>
    </row>
    <row r="733" spans="5:10" s="123" customFormat="1" ht="20.100000000000001" customHeight="1">
      <c r="E733" s="116"/>
      <c r="F733" s="115"/>
      <c r="G733" s="115"/>
      <c r="H733" s="115"/>
      <c r="I733" s="115"/>
      <c r="J733" s="126"/>
    </row>
    <row r="734" spans="5:10" s="123" customFormat="1" ht="20.100000000000001" customHeight="1">
      <c r="E734" s="116"/>
      <c r="F734" s="115"/>
      <c r="G734" s="115"/>
      <c r="H734" s="115"/>
      <c r="I734" s="115"/>
      <c r="J734" s="126"/>
    </row>
    <row r="735" spans="5:10" s="123" customFormat="1" ht="20.100000000000001" customHeight="1">
      <c r="E735" s="116"/>
      <c r="F735" s="115"/>
      <c r="G735" s="115"/>
      <c r="H735" s="115"/>
      <c r="I735" s="115"/>
      <c r="J735" s="126"/>
    </row>
    <row r="736" spans="5:10" s="123" customFormat="1" ht="20.100000000000001" customHeight="1">
      <c r="E736" s="116"/>
      <c r="F736" s="115"/>
      <c r="G736" s="115"/>
      <c r="H736" s="115"/>
      <c r="I736" s="115"/>
      <c r="J736" s="126"/>
    </row>
    <row r="737" spans="5:10" s="123" customFormat="1" ht="20.100000000000001" customHeight="1">
      <c r="E737" s="116"/>
      <c r="F737" s="115"/>
      <c r="G737" s="115"/>
      <c r="H737" s="115"/>
      <c r="I737" s="115"/>
      <c r="J737" s="126"/>
    </row>
    <row r="738" spans="5:10" s="123" customFormat="1" ht="20.100000000000001" customHeight="1">
      <c r="E738" s="116"/>
      <c r="F738" s="115"/>
      <c r="G738" s="115"/>
      <c r="H738" s="115"/>
      <c r="I738" s="115"/>
      <c r="J738" s="126"/>
    </row>
    <row r="739" spans="5:10" s="123" customFormat="1" ht="20.100000000000001" customHeight="1">
      <c r="E739" s="116"/>
      <c r="F739" s="115"/>
      <c r="G739" s="115"/>
      <c r="H739" s="115"/>
      <c r="I739" s="115"/>
      <c r="J739" s="126"/>
    </row>
    <row r="740" spans="5:10" s="123" customFormat="1" ht="20.100000000000001" customHeight="1">
      <c r="E740" s="116"/>
      <c r="F740" s="115"/>
      <c r="G740" s="115"/>
      <c r="H740" s="115"/>
      <c r="I740" s="115"/>
      <c r="J740" s="126"/>
    </row>
    <row r="741" spans="5:10" s="123" customFormat="1" ht="20.100000000000001" customHeight="1">
      <c r="E741" s="116"/>
      <c r="F741" s="115"/>
      <c r="G741" s="115"/>
      <c r="H741" s="115"/>
      <c r="I741" s="115"/>
      <c r="J741" s="126"/>
    </row>
    <row r="742" spans="5:10" s="123" customFormat="1" ht="20.100000000000001" customHeight="1">
      <c r="E742" s="116"/>
      <c r="F742" s="115"/>
      <c r="G742" s="115"/>
      <c r="H742" s="115"/>
      <c r="I742" s="115"/>
      <c r="J742" s="126"/>
    </row>
    <row r="743" spans="5:10" s="123" customFormat="1" ht="20.100000000000001" customHeight="1">
      <c r="E743" s="116"/>
      <c r="F743" s="115"/>
      <c r="G743" s="115"/>
      <c r="H743" s="115"/>
      <c r="I743" s="115"/>
      <c r="J743" s="126"/>
    </row>
    <row r="744" spans="5:10" s="123" customFormat="1" ht="20.100000000000001" customHeight="1">
      <c r="E744" s="116"/>
      <c r="F744" s="115"/>
      <c r="G744" s="115"/>
      <c r="H744" s="115"/>
      <c r="I744" s="115"/>
      <c r="J744" s="126"/>
    </row>
    <row r="745" spans="5:10" s="123" customFormat="1" ht="20.100000000000001" customHeight="1">
      <c r="E745" s="116"/>
      <c r="F745" s="115"/>
      <c r="G745" s="115"/>
      <c r="H745" s="115"/>
      <c r="I745" s="115"/>
      <c r="J745" s="126"/>
    </row>
    <row r="746" spans="5:10" s="123" customFormat="1" ht="20.100000000000001" customHeight="1">
      <c r="E746" s="116"/>
      <c r="F746" s="115"/>
      <c r="G746" s="115"/>
      <c r="H746" s="115"/>
      <c r="I746" s="115"/>
      <c r="J746" s="126"/>
    </row>
    <row r="747" spans="5:10" s="123" customFormat="1" ht="20.100000000000001" customHeight="1">
      <c r="E747" s="116"/>
      <c r="F747" s="115"/>
      <c r="G747" s="115"/>
      <c r="H747" s="115"/>
      <c r="I747" s="115"/>
      <c r="J747" s="126"/>
    </row>
    <row r="748" spans="5:10" s="123" customFormat="1" ht="20.100000000000001" customHeight="1">
      <c r="E748" s="116"/>
      <c r="F748" s="115"/>
      <c r="G748" s="115"/>
      <c r="H748" s="115"/>
      <c r="I748" s="115"/>
      <c r="J748" s="126"/>
    </row>
    <row r="749" spans="5:10" s="123" customFormat="1" ht="20.100000000000001" customHeight="1">
      <c r="E749" s="116"/>
      <c r="F749" s="115"/>
      <c r="G749" s="115"/>
      <c r="H749" s="115"/>
      <c r="I749" s="115"/>
      <c r="J749" s="126"/>
    </row>
    <row r="750" spans="5:10" s="123" customFormat="1" ht="20.100000000000001" customHeight="1">
      <c r="E750" s="116"/>
      <c r="F750" s="115"/>
      <c r="G750" s="115"/>
      <c r="H750" s="115"/>
      <c r="I750" s="115"/>
      <c r="J750" s="126"/>
    </row>
    <row r="751" spans="5:10" s="123" customFormat="1" ht="20.100000000000001" customHeight="1">
      <c r="E751" s="116"/>
      <c r="F751" s="115"/>
      <c r="G751" s="115"/>
      <c r="H751" s="115"/>
      <c r="I751" s="115"/>
      <c r="J751" s="126"/>
    </row>
    <row r="752" spans="5:10" s="123" customFormat="1" ht="20.100000000000001" customHeight="1">
      <c r="E752" s="116"/>
      <c r="F752" s="115"/>
      <c r="G752" s="115"/>
      <c r="H752" s="115"/>
      <c r="I752" s="115"/>
      <c r="J752" s="126"/>
    </row>
    <row r="753" spans="5:10" s="123" customFormat="1" ht="20.100000000000001" customHeight="1">
      <c r="E753" s="116"/>
      <c r="F753" s="115"/>
      <c r="G753" s="115"/>
      <c r="H753" s="115"/>
      <c r="I753" s="115"/>
      <c r="J753" s="126"/>
    </row>
    <row r="754" spans="5:10" s="123" customFormat="1" ht="20.100000000000001" customHeight="1">
      <c r="E754" s="116"/>
      <c r="F754" s="115"/>
      <c r="G754" s="115"/>
      <c r="H754" s="115"/>
      <c r="I754" s="115"/>
      <c r="J754" s="126"/>
    </row>
    <row r="755" spans="5:10" s="123" customFormat="1" ht="20.100000000000001" customHeight="1">
      <c r="E755" s="116"/>
      <c r="F755" s="115"/>
      <c r="G755" s="115"/>
      <c r="H755" s="115"/>
      <c r="I755" s="115"/>
      <c r="J755" s="126"/>
    </row>
    <row r="756" spans="5:10" s="123" customFormat="1" ht="20.100000000000001" customHeight="1">
      <c r="E756" s="116"/>
      <c r="F756" s="115"/>
      <c r="G756" s="115"/>
      <c r="H756" s="115"/>
      <c r="I756" s="115"/>
      <c r="J756" s="126"/>
    </row>
    <row r="757" spans="5:10" s="123" customFormat="1" ht="20.100000000000001" customHeight="1">
      <c r="E757" s="116"/>
      <c r="F757" s="115"/>
      <c r="G757" s="115"/>
      <c r="H757" s="115"/>
      <c r="I757" s="115"/>
      <c r="J757" s="126"/>
    </row>
    <row r="758" spans="5:10" s="123" customFormat="1" ht="20.100000000000001" customHeight="1">
      <c r="E758" s="116"/>
      <c r="F758" s="115"/>
      <c r="G758" s="115"/>
      <c r="H758" s="115"/>
      <c r="I758" s="115"/>
      <c r="J758" s="126"/>
    </row>
    <row r="759" spans="5:10" s="123" customFormat="1" ht="20.100000000000001" customHeight="1">
      <c r="E759" s="116"/>
      <c r="F759" s="115"/>
      <c r="G759" s="115"/>
      <c r="H759" s="115"/>
      <c r="I759" s="115"/>
      <c r="J759" s="126"/>
    </row>
    <row r="760" spans="5:10" s="123" customFormat="1" ht="20.100000000000001" customHeight="1">
      <c r="E760" s="116"/>
      <c r="F760" s="115"/>
      <c r="G760" s="115"/>
      <c r="H760" s="115"/>
      <c r="I760" s="115"/>
      <c r="J760" s="126"/>
    </row>
    <row r="761" spans="5:10" s="123" customFormat="1" ht="20.100000000000001" customHeight="1">
      <c r="E761" s="116"/>
      <c r="F761" s="115"/>
      <c r="G761" s="115"/>
      <c r="H761" s="115"/>
      <c r="I761" s="115"/>
      <c r="J761" s="126"/>
    </row>
    <row r="762" spans="5:10" s="123" customFormat="1" ht="20.100000000000001" customHeight="1">
      <c r="E762" s="116"/>
      <c r="F762" s="115"/>
      <c r="G762" s="115"/>
      <c r="H762" s="115"/>
      <c r="I762" s="115"/>
      <c r="J762" s="126"/>
    </row>
    <row r="763" spans="5:10" s="123" customFormat="1" ht="20.100000000000001" customHeight="1">
      <c r="E763" s="116"/>
      <c r="F763" s="115"/>
      <c r="G763" s="115"/>
      <c r="H763" s="115"/>
      <c r="I763" s="115"/>
      <c r="J763" s="126"/>
    </row>
    <row r="764" spans="5:10" s="123" customFormat="1" ht="20.100000000000001" customHeight="1">
      <c r="E764" s="116"/>
      <c r="F764" s="115"/>
      <c r="G764" s="115"/>
      <c r="H764" s="115"/>
      <c r="I764" s="115"/>
      <c r="J764" s="126"/>
    </row>
    <row r="765" spans="5:10" s="123" customFormat="1" ht="20.100000000000001" customHeight="1">
      <c r="E765" s="116"/>
      <c r="F765" s="115"/>
      <c r="G765" s="115"/>
      <c r="H765" s="115"/>
      <c r="I765" s="115"/>
      <c r="J765" s="126"/>
    </row>
    <row r="766" spans="5:10" s="123" customFormat="1" ht="20.100000000000001" customHeight="1">
      <c r="E766" s="116"/>
      <c r="F766" s="115"/>
      <c r="G766" s="115"/>
      <c r="H766" s="115"/>
      <c r="I766" s="115"/>
      <c r="J766" s="126"/>
    </row>
    <row r="767" spans="5:10" s="123" customFormat="1" ht="20.100000000000001" customHeight="1">
      <c r="E767" s="116"/>
      <c r="F767" s="115"/>
      <c r="G767" s="115"/>
      <c r="H767" s="115"/>
      <c r="I767" s="115"/>
      <c r="J767" s="126"/>
    </row>
    <row r="768" spans="5:10" s="123" customFormat="1" ht="20.100000000000001" customHeight="1">
      <c r="E768" s="116"/>
      <c r="F768" s="115"/>
      <c r="G768" s="115"/>
      <c r="H768" s="115"/>
      <c r="I768" s="115"/>
      <c r="J768" s="126"/>
    </row>
    <row r="769" spans="5:10" s="123" customFormat="1" ht="20.100000000000001" customHeight="1">
      <c r="E769" s="116"/>
      <c r="F769" s="115"/>
      <c r="G769" s="115"/>
      <c r="H769" s="115"/>
      <c r="I769" s="115"/>
      <c r="J769" s="126"/>
    </row>
    <row r="770" spans="5:10" s="123" customFormat="1" ht="20.100000000000001" customHeight="1">
      <c r="E770" s="116"/>
      <c r="F770" s="115"/>
      <c r="G770" s="115"/>
      <c r="H770" s="115"/>
      <c r="I770" s="115"/>
      <c r="J770" s="126"/>
    </row>
    <row r="771" spans="5:10" s="123" customFormat="1" ht="20.100000000000001" customHeight="1">
      <c r="E771" s="116"/>
      <c r="F771" s="115"/>
      <c r="G771" s="115"/>
      <c r="H771" s="115"/>
      <c r="I771" s="115"/>
      <c r="J771" s="126"/>
    </row>
    <row r="772" spans="5:10" s="123" customFormat="1" ht="20.100000000000001" customHeight="1">
      <c r="E772" s="116"/>
      <c r="F772" s="115"/>
      <c r="G772" s="115"/>
      <c r="H772" s="115"/>
      <c r="I772" s="115"/>
      <c r="J772" s="126"/>
    </row>
    <row r="773" spans="5:10" s="123" customFormat="1" ht="20.100000000000001" customHeight="1">
      <c r="E773" s="116"/>
      <c r="F773" s="115"/>
      <c r="G773" s="115"/>
      <c r="H773" s="115"/>
      <c r="I773" s="115"/>
      <c r="J773" s="126"/>
    </row>
    <row r="774" spans="5:10" s="123" customFormat="1" ht="20.100000000000001" customHeight="1">
      <c r="E774" s="116"/>
      <c r="F774" s="115"/>
      <c r="G774" s="115"/>
      <c r="H774" s="115"/>
      <c r="I774" s="115"/>
      <c r="J774" s="126"/>
    </row>
    <row r="775" spans="5:10" s="123" customFormat="1" ht="20.100000000000001" customHeight="1">
      <c r="E775" s="116"/>
      <c r="F775" s="115"/>
      <c r="G775" s="115"/>
      <c r="H775" s="115"/>
      <c r="I775" s="115"/>
      <c r="J775" s="126"/>
    </row>
    <row r="776" spans="5:10" s="123" customFormat="1" ht="20.100000000000001" customHeight="1">
      <c r="E776" s="116"/>
      <c r="F776" s="115"/>
      <c r="G776" s="115"/>
      <c r="H776" s="115"/>
      <c r="I776" s="115"/>
      <c r="J776" s="126"/>
    </row>
    <row r="777" spans="5:10" s="123" customFormat="1" ht="20.100000000000001" customHeight="1">
      <c r="E777" s="116"/>
      <c r="F777" s="115"/>
      <c r="G777" s="115"/>
      <c r="H777" s="115"/>
      <c r="I777" s="115"/>
      <c r="J777" s="126"/>
    </row>
    <row r="778" spans="5:10" s="123" customFormat="1" ht="20.100000000000001" customHeight="1">
      <c r="E778" s="116"/>
      <c r="F778" s="115"/>
      <c r="G778" s="115"/>
      <c r="H778" s="115"/>
      <c r="I778" s="115"/>
      <c r="J778" s="126"/>
    </row>
    <row r="779" spans="5:10" s="123" customFormat="1" ht="20.100000000000001" customHeight="1">
      <c r="E779" s="116"/>
      <c r="F779" s="115"/>
      <c r="G779" s="115"/>
      <c r="H779" s="115"/>
      <c r="I779" s="115"/>
      <c r="J779" s="126"/>
    </row>
    <row r="780" spans="5:10" s="123" customFormat="1" ht="20.100000000000001" customHeight="1">
      <c r="E780" s="116"/>
      <c r="F780" s="115"/>
      <c r="G780" s="115"/>
      <c r="H780" s="115"/>
      <c r="I780" s="115"/>
      <c r="J780" s="126"/>
    </row>
    <row r="781" spans="5:10" s="123" customFormat="1" ht="20.100000000000001" customHeight="1">
      <c r="E781" s="116"/>
      <c r="F781" s="115"/>
      <c r="G781" s="115"/>
      <c r="H781" s="115"/>
      <c r="I781" s="115"/>
      <c r="J781" s="126"/>
    </row>
    <row r="782" spans="5:10" s="123" customFormat="1" ht="20.100000000000001" customHeight="1">
      <c r="E782" s="116"/>
      <c r="F782" s="115"/>
      <c r="G782" s="115"/>
      <c r="H782" s="115"/>
      <c r="I782" s="115"/>
      <c r="J782" s="126"/>
    </row>
    <row r="783" spans="5:10" s="123" customFormat="1" ht="20.100000000000001" customHeight="1">
      <c r="E783" s="116"/>
      <c r="F783" s="115"/>
      <c r="G783" s="115"/>
      <c r="H783" s="115"/>
      <c r="I783" s="115"/>
      <c r="J783" s="126"/>
    </row>
    <row r="784" spans="5:10" s="123" customFormat="1" ht="20.100000000000001" customHeight="1">
      <c r="E784" s="116"/>
      <c r="F784" s="115"/>
      <c r="G784" s="115"/>
      <c r="H784" s="115"/>
      <c r="I784" s="115"/>
      <c r="J784" s="126"/>
    </row>
    <row r="785" spans="1:10" s="123" customFormat="1" ht="20.100000000000001" customHeight="1">
      <c r="E785" s="116"/>
      <c r="F785" s="115"/>
      <c r="G785" s="115"/>
      <c r="H785" s="115"/>
      <c r="I785" s="115"/>
      <c r="J785" s="126"/>
    </row>
    <row r="786" spans="1:10" s="123" customFormat="1" ht="20.100000000000001" customHeight="1">
      <c r="E786" s="116"/>
      <c r="F786" s="115"/>
      <c r="G786" s="115"/>
      <c r="H786" s="115"/>
      <c r="I786" s="115"/>
      <c r="J786" s="126"/>
    </row>
    <row r="787" spans="1:10" s="123" customFormat="1" ht="20.100000000000001" customHeight="1">
      <c r="E787" s="116"/>
      <c r="F787" s="115"/>
      <c r="G787" s="115"/>
      <c r="H787" s="115"/>
      <c r="I787" s="115"/>
      <c r="J787" s="126"/>
    </row>
    <row r="788" spans="1:10" s="123" customFormat="1" ht="20.100000000000001" customHeight="1">
      <c r="E788" s="116"/>
      <c r="F788" s="115"/>
      <c r="G788" s="115"/>
      <c r="H788" s="115"/>
      <c r="I788" s="115"/>
      <c r="J788" s="126"/>
    </row>
    <row r="789" spans="1:10" s="123" customFormat="1" ht="20.100000000000001" customHeight="1">
      <c r="A789" s="122"/>
      <c r="B789" s="122"/>
      <c r="C789" s="122"/>
      <c r="D789" s="122"/>
      <c r="E789" s="116"/>
      <c r="F789" s="115"/>
      <c r="G789" s="115"/>
      <c r="H789" s="115"/>
      <c r="I789" s="115"/>
      <c r="J789" s="126"/>
    </row>
    <row r="790" spans="1:10" s="123" customFormat="1" ht="20.100000000000001" customHeight="1">
      <c r="A790" s="122"/>
      <c r="B790" s="122"/>
      <c r="C790" s="122"/>
      <c r="D790" s="122"/>
      <c r="E790" s="116"/>
      <c r="F790" s="115"/>
      <c r="G790" s="115"/>
      <c r="H790" s="115"/>
      <c r="I790" s="115"/>
      <c r="J790" s="126"/>
    </row>
    <row r="791" spans="1:10" s="123" customFormat="1" ht="20.100000000000001" customHeight="1">
      <c r="A791" s="122"/>
      <c r="B791" s="122"/>
      <c r="C791" s="122"/>
      <c r="D791" s="122"/>
      <c r="E791" s="116"/>
      <c r="F791" s="115"/>
      <c r="G791" s="115"/>
      <c r="H791" s="115"/>
      <c r="I791" s="115"/>
      <c r="J791" s="126"/>
    </row>
    <row r="792" spans="1:10" s="123" customFormat="1" ht="20.100000000000001" customHeight="1">
      <c r="A792" s="122"/>
      <c r="B792" s="122"/>
      <c r="C792" s="122"/>
      <c r="D792" s="122"/>
      <c r="E792" s="116"/>
      <c r="F792" s="115"/>
      <c r="G792" s="115"/>
      <c r="H792" s="115"/>
      <c r="I792" s="115"/>
      <c r="J792" s="126"/>
    </row>
    <row r="793" spans="1:10" s="123" customFormat="1" ht="20.100000000000001" customHeight="1">
      <c r="A793" s="122"/>
      <c r="B793" s="122"/>
      <c r="C793" s="122"/>
      <c r="D793" s="122"/>
      <c r="E793" s="116"/>
      <c r="F793" s="115"/>
      <c r="G793" s="115"/>
      <c r="H793" s="115"/>
      <c r="I793" s="115"/>
      <c r="J793" s="126"/>
    </row>
    <row r="794" spans="1:10" s="123" customFormat="1" ht="20.100000000000001" customHeight="1">
      <c r="A794" s="122"/>
      <c r="B794" s="122"/>
      <c r="C794" s="122"/>
      <c r="D794" s="122"/>
      <c r="E794" s="116"/>
      <c r="F794" s="115"/>
      <c r="G794" s="115"/>
      <c r="H794" s="115"/>
      <c r="I794" s="115"/>
      <c r="J794" s="126"/>
    </row>
    <row r="795" spans="1:10" s="123" customFormat="1" ht="20.100000000000001" customHeight="1">
      <c r="A795" s="122"/>
      <c r="B795" s="122"/>
      <c r="C795" s="122"/>
      <c r="D795" s="122"/>
      <c r="E795" s="116"/>
      <c r="F795" s="115"/>
      <c r="G795" s="115"/>
      <c r="H795" s="115"/>
      <c r="I795" s="115"/>
      <c r="J795" s="126"/>
    </row>
    <row r="796" spans="1:10" s="123" customFormat="1" ht="20.100000000000001" customHeight="1">
      <c r="A796" s="122"/>
      <c r="B796" s="122"/>
      <c r="C796" s="122"/>
      <c r="D796" s="122"/>
      <c r="E796" s="116"/>
      <c r="F796" s="115"/>
      <c r="G796" s="115"/>
      <c r="H796" s="115"/>
      <c r="I796" s="115"/>
      <c r="J796" s="126"/>
    </row>
    <row r="797" spans="1:10" s="123" customFormat="1" ht="20.100000000000001" customHeight="1">
      <c r="A797" s="122"/>
      <c r="B797" s="122"/>
      <c r="C797" s="122"/>
      <c r="D797" s="122"/>
      <c r="E797" s="116"/>
      <c r="F797" s="115"/>
      <c r="G797" s="115"/>
      <c r="H797" s="115"/>
      <c r="I797" s="115"/>
      <c r="J797" s="126"/>
    </row>
    <row r="798" spans="1:10" s="123" customFormat="1" ht="20.100000000000001" customHeight="1">
      <c r="A798" s="122"/>
      <c r="B798" s="122"/>
      <c r="C798" s="122"/>
      <c r="D798" s="122"/>
      <c r="E798" s="116"/>
      <c r="F798" s="115"/>
      <c r="G798" s="115"/>
      <c r="H798" s="115"/>
      <c r="I798" s="115"/>
      <c r="J798" s="126"/>
    </row>
    <row r="799" spans="1:10" s="123" customFormat="1" ht="20.100000000000001" customHeight="1">
      <c r="A799" s="122"/>
      <c r="B799" s="122"/>
      <c r="C799" s="122"/>
      <c r="D799" s="122"/>
      <c r="E799" s="116"/>
      <c r="F799" s="115"/>
      <c r="G799" s="115"/>
      <c r="H799" s="115"/>
      <c r="I799" s="115"/>
      <c r="J799" s="126"/>
    </row>
    <row r="800" spans="1:10" s="123" customFormat="1" ht="20.100000000000001" customHeight="1">
      <c r="A800" s="122"/>
      <c r="B800" s="122"/>
      <c r="C800" s="122"/>
      <c r="D800" s="122"/>
      <c r="E800" s="116"/>
      <c r="F800" s="115"/>
      <c r="G800" s="115"/>
      <c r="H800" s="115"/>
      <c r="I800" s="115"/>
      <c r="J800" s="126"/>
    </row>
    <row r="801" spans="1:10" s="123" customFormat="1" ht="20.100000000000001" customHeight="1">
      <c r="A801" s="122"/>
      <c r="B801" s="122"/>
      <c r="C801" s="122"/>
      <c r="D801" s="122"/>
      <c r="E801" s="116"/>
      <c r="F801" s="115"/>
      <c r="G801" s="115"/>
      <c r="H801" s="115"/>
      <c r="I801" s="115"/>
      <c r="J801" s="126"/>
    </row>
    <row r="802" spans="1:10" s="123" customFormat="1" ht="20.100000000000001" customHeight="1">
      <c r="A802" s="122"/>
      <c r="B802" s="122"/>
      <c r="C802" s="122"/>
      <c r="D802" s="122"/>
      <c r="E802" s="116"/>
      <c r="F802" s="115"/>
      <c r="G802" s="115"/>
      <c r="H802" s="115"/>
      <c r="I802" s="115"/>
      <c r="J802" s="126"/>
    </row>
    <row r="803" spans="1:10" s="123" customFormat="1" ht="20.100000000000001" customHeight="1">
      <c r="A803" s="122"/>
      <c r="B803" s="122"/>
      <c r="C803" s="122"/>
      <c r="D803" s="122"/>
      <c r="E803" s="116"/>
      <c r="F803" s="115"/>
      <c r="G803" s="115"/>
      <c r="H803" s="115"/>
      <c r="I803" s="115"/>
      <c r="J803" s="126"/>
    </row>
    <row r="804" spans="1:10" s="123" customFormat="1" ht="20.100000000000001" customHeight="1">
      <c r="A804" s="122"/>
      <c r="B804" s="122"/>
      <c r="C804" s="122"/>
      <c r="D804" s="122"/>
      <c r="E804" s="116"/>
      <c r="F804" s="115"/>
      <c r="G804" s="115"/>
      <c r="H804" s="115"/>
      <c r="I804" s="115"/>
      <c r="J804" s="126"/>
    </row>
    <row r="805" spans="1:10" s="123" customFormat="1" ht="20.100000000000001" customHeight="1">
      <c r="A805" s="122"/>
      <c r="B805" s="122"/>
      <c r="C805" s="122"/>
      <c r="D805" s="122"/>
      <c r="E805" s="116"/>
      <c r="F805" s="115"/>
      <c r="G805" s="115"/>
      <c r="H805" s="115"/>
      <c r="I805" s="115"/>
      <c r="J805" s="126"/>
    </row>
    <row r="806" spans="1:10" s="123" customFormat="1" ht="20.100000000000001" customHeight="1">
      <c r="A806" s="122"/>
      <c r="B806" s="122"/>
      <c r="C806" s="122"/>
      <c r="D806" s="122"/>
      <c r="E806" s="116"/>
      <c r="F806" s="115"/>
      <c r="G806" s="115"/>
      <c r="H806" s="115"/>
      <c r="I806" s="115"/>
      <c r="J806" s="126"/>
    </row>
    <row r="807" spans="1:10" s="123" customFormat="1" ht="20.100000000000001" customHeight="1">
      <c r="A807" s="122"/>
      <c r="B807" s="122"/>
      <c r="C807" s="122"/>
      <c r="D807" s="122"/>
      <c r="E807" s="116"/>
      <c r="F807" s="115"/>
      <c r="G807" s="115"/>
      <c r="H807" s="115"/>
      <c r="I807" s="115"/>
      <c r="J807" s="126"/>
    </row>
    <row r="808" spans="1:10" s="123" customFormat="1" ht="20.100000000000001" customHeight="1">
      <c r="A808" s="122"/>
      <c r="B808" s="122"/>
      <c r="C808" s="122"/>
      <c r="D808" s="122"/>
      <c r="E808" s="116"/>
      <c r="F808" s="115"/>
      <c r="G808" s="115"/>
      <c r="H808" s="115"/>
      <c r="I808" s="115"/>
      <c r="J808" s="126"/>
    </row>
    <row r="809" spans="1:10" s="123" customFormat="1" ht="20.100000000000001" customHeight="1">
      <c r="A809" s="122"/>
      <c r="B809" s="122"/>
      <c r="C809" s="122"/>
      <c r="D809" s="122"/>
      <c r="E809" s="116"/>
      <c r="F809" s="115"/>
      <c r="G809" s="115"/>
      <c r="H809" s="115"/>
      <c r="I809" s="115"/>
      <c r="J809" s="126"/>
    </row>
    <row r="810" spans="1:10" s="123" customFormat="1" ht="20.100000000000001" customHeight="1">
      <c r="A810" s="122"/>
      <c r="B810" s="122"/>
      <c r="C810" s="122"/>
      <c r="D810" s="122"/>
      <c r="E810" s="116"/>
      <c r="F810" s="115"/>
      <c r="G810" s="115"/>
      <c r="H810" s="115"/>
      <c r="I810" s="115"/>
      <c r="J810" s="126"/>
    </row>
    <row r="811" spans="1:10" s="123" customFormat="1" ht="20.100000000000001" customHeight="1">
      <c r="A811" s="122"/>
      <c r="B811" s="122"/>
      <c r="C811" s="122"/>
      <c r="D811" s="122"/>
      <c r="E811" s="116"/>
      <c r="F811" s="115"/>
      <c r="G811" s="115"/>
      <c r="H811" s="115"/>
      <c r="I811" s="115"/>
      <c r="J811" s="126"/>
    </row>
    <row r="812" spans="1:10" s="123" customFormat="1" ht="20.100000000000001" customHeight="1">
      <c r="A812" s="122"/>
      <c r="B812" s="122"/>
      <c r="C812" s="122"/>
      <c r="D812" s="122"/>
      <c r="E812" s="116"/>
      <c r="F812" s="115"/>
      <c r="G812" s="115"/>
      <c r="H812" s="115"/>
      <c r="I812" s="115"/>
      <c r="J812" s="126"/>
    </row>
    <row r="813" spans="1:10" s="123" customFormat="1" ht="20.100000000000001" customHeight="1">
      <c r="A813" s="122"/>
      <c r="B813" s="122"/>
      <c r="C813" s="122"/>
      <c r="D813" s="122"/>
      <c r="E813" s="116"/>
      <c r="F813" s="25"/>
      <c r="G813" s="25"/>
      <c r="H813" s="25"/>
      <c r="I813" s="115"/>
      <c r="J813" s="126"/>
    </row>
    <row r="814" spans="1:10" s="123" customFormat="1" ht="20.100000000000001" customHeight="1">
      <c r="A814" s="122"/>
      <c r="B814" s="122"/>
      <c r="C814" s="122"/>
      <c r="D814" s="122"/>
      <c r="E814" s="116"/>
      <c r="F814" s="25"/>
      <c r="G814" s="25"/>
      <c r="H814" s="25"/>
      <c r="I814" s="115"/>
      <c r="J814" s="126"/>
    </row>
    <row r="815" spans="1:10" s="123" customFormat="1" ht="20.100000000000001" customHeight="1">
      <c r="A815" s="122"/>
      <c r="B815" s="122"/>
      <c r="C815" s="122"/>
      <c r="D815" s="122"/>
      <c r="E815" s="116"/>
      <c r="F815" s="25"/>
      <c r="G815" s="25"/>
      <c r="H815" s="25"/>
      <c r="I815" s="115"/>
      <c r="J815" s="126"/>
    </row>
    <row r="816" spans="1:10" s="123" customFormat="1" ht="20.100000000000001" customHeight="1">
      <c r="A816" s="122"/>
      <c r="B816" s="122"/>
      <c r="C816" s="122"/>
      <c r="D816" s="122"/>
      <c r="E816" s="116"/>
      <c r="F816" s="25"/>
      <c r="G816" s="25"/>
      <c r="H816" s="25"/>
      <c r="I816" s="115"/>
      <c r="J816" s="126"/>
    </row>
    <row r="817" spans="1:10" s="123" customFormat="1" ht="20.100000000000001" customHeight="1">
      <c r="A817" s="122"/>
      <c r="B817" s="122"/>
      <c r="C817" s="122"/>
      <c r="D817" s="122"/>
      <c r="E817" s="116"/>
      <c r="F817" s="25"/>
      <c r="G817" s="25"/>
      <c r="H817" s="25"/>
      <c r="I817" s="115"/>
      <c r="J817" s="126"/>
    </row>
    <row r="818" spans="1:10" s="123" customFormat="1" ht="20.100000000000001" customHeight="1">
      <c r="A818" s="122"/>
      <c r="B818" s="122"/>
      <c r="C818" s="122"/>
      <c r="D818" s="122"/>
      <c r="E818" s="116"/>
      <c r="F818" s="25"/>
      <c r="G818" s="25"/>
      <c r="H818" s="25"/>
      <c r="I818" s="115"/>
      <c r="J818" s="126"/>
    </row>
    <row r="819" spans="1:10" s="123" customFormat="1" ht="20.100000000000001" customHeight="1">
      <c r="A819" s="122"/>
      <c r="B819" s="122"/>
      <c r="C819" s="122"/>
      <c r="D819" s="122"/>
      <c r="E819" s="116"/>
      <c r="F819" s="25"/>
      <c r="G819" s="25"/>
      <c r="H819" s="25"/>
      <c r="I819" s="115"/>
      <c r="J819" s="126"/>
    </row>
    <row r="820" spans="1:10" s="123" customFormat="1" ht="20.100000000000001" customHeight="1">
      <c r="A820" s="122"/>
      <c r="B820" s="122"/>
      <c r="C820" s="122"/>
      <c r="D820" s="122"/>
      <c r="E820" s="116"/>
      <c r="F820" s="25"/>
      <c r="G820" s="25"/>
      <c r="H820" s="25"/>
      <c r="I820" s="115"/>
      <c r="J820" s="126"/>
    </row>
    <row r="821" spans="1:10" s="123" customFormat="1" ht="20.100000000000001" customHeight="1">
      <c r="A821" s="122"/>
      <c r="B821" s="122"/>
      <c r="C821" s="122"/>
      <c r="D821" s="122"/>
      <c r="E821" s="116"/>
      <c r="F821" s="25"/>
      <c r="G821" s="25"/>
      <c r="H821" s="25"/>
      <c r="I821" s="115"/>
      <c r="J821" s="126"/>
    </row>
    <row r="822" spans="1:10" s="123" customFormat="1" ht="20.100000000000001" customHeight="1">
      <c r="A822" s="122"/>
      <c r="B822" s="122"/>
      <c r="C822" s="122"/>
      <c r="D822" s="122"/>
      <c r="E822" s="116"/>
      <c r="F822" s="25"/>
      <c r="G822" s="25"/>
      <c r="H822" s="25"/>
      <c r="I822" s="115"/>
      <c r="J822" s="126"/>
    </row>
    <row r="823" spans="1:10" s="123" customFormat="1" ht="20.100000000000001" customHeight="1">
      <c r="A823" s="122"/>
      <c r="B823" s="122"/>
      <c r="C823" s="122"/>
      <c r="D823" s="122"/>
      <c r="E823" s="116"/>
      <c r="F823" s="25"/>
      <c r="G823" s="25"/>
      <c r="H823" s="25"/>
      <c r="I823" s="115"/>
      <c r="J823" s="126"/>
    </row>
    <row r="824" spans="1:10" s="123" customFormat="1" ht="20.100000000000001" customHeight="1">
      <c r="A824" s="122"/>
      <c r="B824" s="122"/>
      <c r="C824" s="122"/>
      <c r="D824" s="122"/>
      <c r="E824" s="116"/>
      <c r="F824" s="25"/>
      <c r="G824" s="25"/>
      <c r="H824" s="25"/>
      <c r="I824" s="115"/>
      <c r="J824" s="126"/>
    </row>
    <row r="825" spans="1:10" s="123" customFormat="1" ht="20.100000000000001" customHeight="1">
      <c r="A825" s="122"/>
      <c r="B825" s="122"/>
      <c r="C825" s="122"/>
      <c r="D825" s="122"/>
      <c r="E825" s="116"/>
      <c r="F825" s="25"/>
      <c r="G825" s="25"/>
      <c r="H825" s="25"/>
      <c r="I825" s="115"/>
      <c r="J825" s="126"/>
    </row>
    <row r="826" spans="1:10" s="123" customFormat="1" ht="20.100000000000001" customHeight="1">
      <c r="A826" s="122"/>
      <c r="B826" s="122"/>
      <c r="C826" s="122"/>
      <c r="D826" s="122"/>
      <c r="E826" s="116"/>
      <c r="F826" s="25"/>
      <c r="G826" s="25"/>
      <c r="H826" s="25"/>
      <c r="I826" s="115"/>
      <c r="J826" s="126"/>
    </row>
    <row r="827" spans="1:10" s="123" customFormat="1" ht="20.100000000000001" customHeight="1">
      <c r="A827" s="122"/>
      <c r="B827" s="122"/>
      <c r="C827" s="122"/>
      <c r="D827" s="122"/>
      <c r="E827" s="116"/>
      <c r="F827" s="25"/>
      <c r="G827" s="25"/>
      <c r="H827" s="25"/>
      <c r="I827" s="115"/>
      <c r="J827" s="126"/>
    </row>
    <row r="828" spans="1:10" s="123" customFormat="1" ht="20.100000000000001" customHeight="1">
      <c r="A828" s="122"/>
      <c r="B828" s="122"/>
      <c r="C828" s="122"/>
      <c r="D828" s="122"/>
      <c r="E828" s="116"/>
      <c r="F828" s="25"/>
      <c r="G828" s="25"/>
      <c r="H828" s="25"/>
      <c r="I828" s="115"/>
      <c r="J828" s="126"/>
    </row>
    <row r="829" spans="1:10" s="123" customFormat="1" ht="20.100000000000001" customHeight="1">
      <c r="A829" s="122"/>
      <c r="B829" s="122"/>
      <c r="C829" s="122"/>
      <c r="D829" s="122"/>
      <c r="E829" s="116"/>
      <c r="F829" s="25"/>
      <c r="G829" s="25"/>
      <c r="H829" s="25"/>
      <c r="I829" s="115"/>
      <c r="J829" s="126"/>
    </row>
    <row r="830" spans="1:10" s="123" customFormat="1" ht="20.100000000000001" customHeight="1">
      <c r="A830" s="122"/>
      <c r="B830" s="122"/>
      <c r="C830" s="122"/>
      <c r="D830" s="122"/>
      <c r="E830" s="116"/>
      <c r="F830" s="25"/>
      <c r="G830" s="25"/>
      <c r="H830" s="25"/>
      <c r="I830" s="115"/>
      <c r="J830" s="126"/>
    </row>
    <row r="831" spans="1:10" s="123" customFormat="1" ht="20.100000000000001" customHeight="1">
      <c r="A831" s="122"/>
      <c r="B831" s="122"/>
      <c r="C831" s="122"/>
      <c r="D831" s="122"/>
      <c r="E831" s="116"/>
      <c r="F831" s="25"/>
      <c r="G831" s="25"/>
      <c r="H831" s="25"/>
      <c r="I831" s="115"/>
      <c r="J831" s="126"/>
    </row>
    <row r="832" spans="1:10" s="123" customFormat="1" ht="20.100000000000001" customHeight="1">
      <c r="A832" s="122"/>
      <c r="B832" s="122"/>
      <c r="C832" s="122"/>
      <c r="D832" s="122"/>
      <c r="E832" s="116"/>
      <c r="F832" s="25"/>
      <c r="G832" s="25"/>
      <c r="H832" s="25"/>
      <c r="I832" s="115"/>
      <c r="J832" s="126"/>
    </row>
    <row r="833" spans="1:10" s="123" customFormat="1" ht="20.100000000000001" customHeight="1">
      <c r="A833" s="122"/>
      <c r="B833" s="122"/>
      <c r="C833" s="122"/>
      <c r="D833" s="122"/>
      <c r="E833" s="116"/>
      <c r="F833" s="25"/>
      <c r="G833" s="25"/>
      <c r="H833" s="25"/>
      <c r="I833" s="115"/>
      <c r="J833" s="126"/>
    </row>
    <row r="834" spans="1:10" s="123" customFormat="1" ht="20.100000000000001" customHeight="1">
      <c r="A834" s="122"/>
      <c r="B834" s="122"/>
      <c r="C834" s="122"/>
      <c r="D834" s="122"/>
      <c r="E834" s="116"/>
      <c r="F834" s="25"/>
      <c r="G834" s="25"/>
      <c r="H834" s="25"/>
      <c r="I834" s="115"/>
      <c r="J834" s="126"/>
    </row>
    <row r="835" spans="1:10" s="123" customFormat="1" ht="20.100000000000001" customHeight="1">
      <c r="A835" s="122"/>
      <c r="B835" s="122"/>
      <c r="C835" s="122"/>
      <c r="D835" s="122"/>
      <c r="E835" s="116"/>
      <c r="F835" s="25"/>
      <c r="G835" s="25"/>
      <c r="H835" s="25"/>
      <c r="I835" s="115"/>
      <c r="J835" s="126"/>
    </row>
    <row r="836" spans="1:10" s="123" customFormat="1" ht="20.100000000000001" customHeight="1">
      <c r="A836" s="122"/>
      <c r="B836" s="122"/>
      <c r="C836" s="122"/>
      <c r="D836" s="122"/>
      <c r="E836" s="116"/>
      <c r="F836" s="25"/>
      <c r="G836" s="25"/>
      <c r="H836" s="25"/>
      <c r="I836" s="115"/>
      <c r="J836" s="126"/>
    </row>
    <row r="837" spans="1:10" s="123" customFormat="1" ht="20.100000000000001" customHeight="1">
      <c r="A837" s="122"/>
      <c r="B837" s="122"/>
      <c r="C837" s="122"/>
      <c r="D837" s="122"/>
      <c r="E837" s="116"/>
      <c r="F837" s="25"/>
      <c r="G837" s="25"/>
      <c r="H837" s="25"/>
      <c r="I837" s="115"/>
      <c r="J837" s="126"/>
    </row>
    <row r="838" spans="1:10" s="123" customFormat="1" ht="20.100000000000001" customHeight="1">
      <c r="A838" s="122"/>
      <c r="B838" s="122"/>
      <c r="C838" s="122"/>
      <c r="D838" s="122"/>
      <c r="E838" s="116"/>
      <c r="F838" s="25"/>
      <c r="G838" s="25"/>
      <c r="H838" s="25"/>
      <c r="I838" s="115"/>
      <c r="J838" s="126"/>
    </row>
    <row r="839" spans="1:10" s="123" customFormat="1" ht="20.100000000000001" customHeight="1">
      <c r="A839" s="122"/>
      <c r="B839" s="122"/>
      <c r="C839" s="122"/>
      <c r="D839" s="122"/>
      <c r="E839" s="116"/>
      <c r="F839" s="25"/>
      <c r="G839" s="25"/>
      <c r="H839" s="25"/>
      <c r="I839" s="115"/>
      <c r="J839" s="126"/>
    </row>
    <row r="840" spans="1:10" s="123" customFormat="1" ht="20.100000000000001" customHeight="1">
      <c r="A840" s="122"/>
      <c r="B840" s="122"/>
      <c r="C840" s="122"/>
      <c r="D840" s="122"/>
      <c r="E840" s="116"/>
      <c r="F840" s="25"/>
      <c r="G840" s="25"/>
      <c r="H840" s="25"/>
      <c r="I840" s="115"/>
      <c r="J840" s="126"/>
    </row>
    <row r="841" spans="1:10" s="123" customFormat="1" ht="20.100000000000001" customHeight="1">
      <c r="A841" s="122"/>
      <c r="B841" s="122"/>
      <c r="C841" s="122"/>
      <c r="D841" s="122"/>
      <c r="E841" s="116"/>
      <c r="F841" s="25"/>
      <c r="G841" s="25"/>
      <c r="H841" s="25"/>
      <c r="I841" s="115"/>
      <c r="J841" s="126"/>
    </row>
    <row r="842" spans="1:10" s="123" customFormat="1" ht="20.100000000000001" customHeight="1">
      <c r="A842" s="122"/>
      <c r="B842" s="122"/>
      <c r="C842" s="122"/>
      <c r="D842" s="122"/>
      <c r="E842" s="116"/>
      <c r="F842" s="25"/>
      <c r="G842" s="25"/>
      <c r="H842" s="25"/>
      <c r="I842" s="115"/>
      <c r="J842" s="126"/>
    </row>
    <row r="843" spans="1:10" s="123" customFormat="1" ht="20.100000000000001" customHeight="1">
      <c r="A843" s="122"/>
      <c r="B843" s="122"/>
      <c r="C843" s="122"/>
      <c r="D843" s="122"/>
      <c r="E843" s="116"/>
      <c r="F843" s="25"/>
      <c r="G843" s="25"/>
      <c r="H843" s="25"/>
      <c r="I843" s="115"/>
      <c r="J843" s="126"/>
    </row>
    <row r="844" spans="1:10" s="123" customFormat="1" ht="20.100000000000001" customHeight="1">
      <c r="A844" s="122"/>
      <c r="B844" s="122"/>
      <c r="C844" s="122"/>
      <c r="D844" s="122"/>
      <c r="E844" s="116"/>
      <c r="F844" s="25"/>
      <c r="G844" s="25"/>
      <c r="H844" s="25"/>
      <c r="I844" s="115"/>
      <c r="J844" s="126"/>
    </row>
    <row r="845" spans="1:10" s="123" customFormat="1" ht="20.100000000000001" customHeight="1">
      <c r="A845" s="122"/>
      <c r="B845" s="122"/>
      <c r="C845" s="122"/>
      <c r="D845" s="122"/>
      <c r="E845" s="116"/>
      <c r="F845" s="25"/>
      <c r="G845" s="25"/>
      <c r="H845" s="25"/>
      <c r="I845" s="115"/>
      <c r="J845" s="126"/>
    </row>
    <row r="846" spans="1:10" s="123" customFormat="1" ht="20.100000000000001" customHeight="1">
      <c r="A846" s="122"/>
      <c r="B846" s="122"/>
      <c r="C846" s="122"/>
      <c r="D846" s="122"/>
      <c r="E846" s="116"/>
      <c r="F846" s="25"/>
      <c r="G846" s="25"/>
      <c r="H846" s="25"/>
      <c r="I846" s="115"/>
      <c r="J846" s="126"/>
    </row>
    <row r="847" spans="1:10" s="123" customFormat="1" ht="20.100000000000001" customHeight="1">
      <c r="A847" s="122"/>
      <c r="B847" s="122"/>
      <c r="C847" s="122"/>
      <c r="D847" s="122"/>
      <c r="E847" s="116"/>
      <c r="F847" s="25"/>
      <c r="G847" s="25"/>
      <c r="H847" s="25"/>
      <c r="I847" s="115"/>
      <c r="J847" s="126"/>
    </row>
    <row r="848" spans="1:10" s="123" customFormat="1" ht="20.100000000000001" customHeight="1">
      <c r="A848" s="122"/>
      <c r="B848" s="122"/>
      <c r="C848" s="122"/>
      <c r="D848" s="122"/>
      <c r="E848" s="116"/>
      <c r="F848" s="25"/>
      <c r="G848" s="25"/>
      <c r="H848" s="25"/>
      <c r="I848" s="115"/>
      <c r="J848" s="126"/>
    </row>
    <row r="849" spans="1:10" s="123" customFormat="1" ht="20.100000000000001" customHeight="1">
      <c r="A849" s="122"/>
      <c r="B849" s="122"/>
      <c r="C849" s="122"/>
      <c r="D849" s="122"/>
      <c r="E849" s="116"/>
      <c r="F849" s="25"/>
      <c r="G849" s="25"/>
      <c r="H849" s="25"/>
      <c r="I849" s="115"/>
      <c r="J849" s="126"/>
    </row>
    <row r="850" spans="1:10" s="123" customFormat="1" ht="20.100000000000001" customHeight="1">
      <c r="A850" s="122"/>
      <c r="B850" s="122"/>
      <c r="C850" s="122"/>
      <c r="D850" s="122"/>
      <c r="E850" s="116"/>
      <c r="F850" s="25"/>
      <c r="G850" s="25"/>
      <c r="H850" s="25"/>
      <c r="I850" s="115"/>
      <c r="J850" s="126"/>
    </row>
    <row r="851" spans="1:10" s="123" customFormat="1" ht="20.100000000000001" customHeight="1">
      <c r="A851" s="122"/>
      <c r="B851" s="122"/>
      <c r="C851" s="122"/>
      <c r="D851" s="122"/>
      <c r="E851" s="116"/>
      <c r="F851" s="25"/>
      <c r="G851" s="25"/>
      <c r="H851" s="25"/>
      <c r="I851" s="115"/>
      <c r="J851" s="126"/>
    </row>
    <row r="852" spans="1:10" s="123" customFormat="1" ht="20.100000000000001" customHeight="1">
      <c r="A852" s="122"/>
      <c r="B852" s="122"/>
      <c r="C852" s="122"/>
      <c r="D852" s="122"/>
      <c r="E852" s="116"/>
      <c r="F852" s="25"/>
      <c r="G852" s="25"/>
      <c r="H852" s="25"/>
      <c r="I852" s="115"/>
      <c r="J852" s="126"/>
    </row>
    <row r="853" spans="1:10" s="123" customFormat="1" ht="20.100000000000001" customHeight="1">
      <c r="A853" s="122"/>
      <c r="B853" s="122"/>
      <c r="C853" s="122"/>
      <c r="D853" s="122"/>
      <c r="E853" s="116"/>
      <c r="F853" s="25"/>
      <c r="G853" s="25"/>
      <c r="H853" s="25"/>
      <c r="I853" s="115"/>
      <c r="J853" s="126"/>
    </row>
    <row r="854" spans="1:10" s="123" customFormat="1" ht="20.100000000000001" customHeight="1">
      <c r="A854" s="122"/>
      <c r="B854" s="122"/>
      <c r="C854" s="122"/>
      <c r="D854" s="122"/>
      <c r="E854" s="116"/>
      <c r="F854" s="25"/>
      <c r="G854" s="25"/>
      <c r="H854" s="25"/>
      <c r="I854" s="115"/>
      <c r="J854" s="126"/>
    </row>
    <row r="855" spans="1:10" s="123" customFormat="1" ht="20.100000000000001" customHeight="1">
      <c r="A855" s="122"/>
      <c r="B855" s="122"/>
      <c r="C855" s="122"/>
      <c r="D855" s="122"/>
      <c r="E855" s="116"/>
      <c r="F855" s="25"/>
      <c r="G855" s="25"/>
      <c r="H855" s="25"/>
      <c r="I855" s="115"/>
      <c r="J855" s="126"/>
    </row>
    <row r="856" spans="1:10" s="123" customFormat="1" ht="20.100000000000001" customHeight="1">
      <c r="A856" s="122"/>
      <c r="B856" s="122"/>
      <c r="C856" s="122"/>
      <c r="D856" s="122"/>
      <c r="E856" s="116"/>
      <c r="F856" s="25"/>
      <c r="G856" s="25"/>
      <c r="H856" s="25"/>
      <c r="I856" s="115"/>
      <c r="J856" s="126"/>
    </row>
    <row r="857" spans="1:10" s="123" customFormat="1" ht="20.100000000000001" customHeight="1">
      <c r="A857" s="122"/>
      <c r="B857" s="122"/>
      <c r="C857" s="122"/>
      <c r="D857" s="122"/>
      <c r="E857" s="116"/>
      <c r="F857" s="25"/>
      <c r="G857" s="25"/>
      <c r="H857" s="25"/>
      <c r="I857" s="115"/>
      <c r="J857" s="126"/>
    </row>
    <row r="858" spans="1:10" s="123" customFormat="1" ht="20.100000000000001" customHeight="1">
      <c r="A858" s="122"/>
      <c r="B858" s="122"/>
      <c r="C858" s="122"/>
      <c r="D858" s="122"/>
      <c r="E858" s="116"/>
      <c r="F858" s="25"/>
      <c r="G858" s="25"/>
      <c r="H858" s="25"/>
      <c r="I858" s="115"/>
      <c r="J858" s="126"/>
    </row>
    <row r="859" spans="1:10" s="123" customFormat="1" ht="20.100000000000001" customHeight="1">
      <c r="A859" s="122"/>
      <c r="B859" s="122"/>
      <c r="C859" s="122"/>
      <c r="D859" s="122"/>
      <c r="E859" s="116"/>
      <c r="F859" s="25"/>
      <c r="G859" s="25"/>
      <c r="H859" s="25"/>
      <c r="I859" s="115"/>
      <c r="J859" s="126"/>
    </row>
    <row r="860" spans="1:10" s="123" customFormat="1" ht="20.100000000000001" customHeight="1">
      <c r="A860" s="122"/>
      <c r="B860" s="122"/>
      <c r="C860" s="122"/>
      <c r="D860" s="122"/>
      <c r="E860" s="116"/>
      <c r="F860" s="25"/>
      <c r="G860" s="25"/>
      <c r="H860" s="25"/>
      <c r="I860" s="115"/>
      <c r="J860" s="126"/>
    </row>
    <row r="861" spans="1:10" s="123" customFormat="1" ht="20.100000000000001" customHeight="1">
      <c r="A861" s="122"/>
      <c r="B861" s="122"/>
      <c r="C861" s="122"/>
      <c r="D861" s="122"/>
      <c r="E861" s="116"/>
      <c r="F861" s="25"/>
      <c r="G861" s="25"/>
      <c r="H861" s="25"/>
      <c r="I861" s="115"/>
      <c r="J861" s="126"/>
    </row>
    <row r="862" spans="1:10" s="123" customFormat="1" ht="20.100000000000001" customHeight="1">
      <c r="A862" s="122"/>
      <c r="B862" s="122"/>
      <c r="C862" s="122"/>
      <c r="D862" s="122"/>
      <c r="E862" s="116"/>
      <c r="F862" s="25"/>
      <c r="G862" s="25"/>
      <c r="H862" s="25"/>
      <c r="I862" s="115"/>
      <c r="J862" s="126"/>
    </row>
    <row r="863" spans="1:10" s="123" customFormat="1" ht="20.100000000000001" customHeight="1">
      <c r="A863" s="122"/>
      <c r="B863" s="122"/>
      <c r="C863" s="122"/>
      <c r="D863" s="122"/>
      <c r="E863" s="116"/>
      <c r="F863" s="25"/>
      <c r="G863" s="25"/>
      <c r="H863" s="25"/>
      <c r="I863" s="115"/>
      <c r="J863" s="126"/>
    </row>
    <row r="864" spans="1:10" s="123" customFormat="1" ht="20.100000000000001" customHeight="1">
      <c r="A864" s="122"/>
      <c r="B864" s="122"/>
      <c r="C864" s="122"/>
      <c r="D864" s="122"/>
      <c r="E864" s="116"/>
      <c r="F864" s="25"/>
      <c r="G864" s="25"/>
      <c r="H864" s="25"/>
      <c r="I864" s="115"/>
      <c r="J864" s="126"/>
    </row>
    <row r="865" spans="1:10" s="123" customFormat="1" ht="20.100000000000001" customHeight="1">
      <c r="A865" s="122"/>
      <c r="B865" s="122"/>
      <c r="C865" s="122"/>
      <c r="D865" s="122"/>
      <c r="E865" s="116"/>
      <c r="F865" s="25"/>
      <c r="G865" s="25"/>
      <c r="H865" s="25"/>
      <c r="I865" s="115"/>
      <c r="J865" s="126"/>
    </row>
    <row r="866" spans="1:10" s="123" customFormat="1" ht="20.100000000000001" customHeight="1">
      <c r="A866" s="122"/>
      <c r="B866" s="122"/>
      <c r="C866" s="122"/>
      <c r="D866" s="122"/>
      <c r="E866" s="116"/>
      <c r="F866" s="25"/>
      <c r="G866" s="25"/>
      <c r="H866" s="25"/>
      <c r="I866" s="115"/>
      <c r="J866" s="126"/>
    </row>
    <row r="867" spans="1:10" s="123" customFormat="1" ht="20.100000000000001" customHeight="1">
      <c r="A867" s="122"/>
      <c r="B867" s="122"/>
      <c r="C867" s="122"/>
      <c r="D867" s="122"/>
      <c r="E867" s="116"/>
      <c r="F867" s="25"/>
      <c r="G867" s="25"/>
      <c r="H867" s="25"/>
      <c r="I867" s="115"/>
      <c r="J867" s="126"/>
    </row>
    <row r="868" spans="1:10" s="123" customFormat="1" ht="20.100000000000001" customHeight="1">
      <c r="A868" s="122"/>
      <c r="B868" s="122"/>
      <c r="C868" s="122"/>
      <c r="D868" s="122"/>
      <c r="E868" s="116"/>
      <c r="F868" s="25"/>
      <c r="G868" s="25"/>
      <c r="H868" s="25"/>
      <c r="I868" s="115"/>
      <c r="J868" s="126"/>
    </row>
    <row r="869" spans="1:10" s="123" customFormat="1" ht="20.100000000000001" customHeight="1">
      <c r="A869" s="122"/>
      <c r="B869" s="122"/>
      <c r="C869" s="122"/>
      <c r="D869" s="122"/>
      <c r="E869" s="116"/>
      <c r="F869" s="25"/>
      <c r="G869" s="25"/>
      <c r="H869" s="25"/>
      <c r="I869" s="115"/>
      <c r="J869" s="126"/>
    </row>
    <row r="870" spans="1:10" s="123" customFormat="1" ht="20.100000000000001" customHeight="1">
      <c r="A870" s="122"/>
      <c r="B870" s="122"/>
      <c r="C870" s="122"/>
      <c r="D870" s="122"/>
      <c r="E870" s="116"/>
      <c r="F870" s="25"/>
      <c r="G870" s="25"/>
      <c r="H870" s="25"/>
      <c r="I870" s="115"/>
      <c r="J870" s="126"/>
    </row>
    <row r="871" spans="1:10" s="123" customFormat="1" ht="20.100000000000001" customHeight="1">
      <c r="A871" s="122"/>
      <c r="B871" s="122"/>
      <c r="C871" s="122"/>
      <c r="D871" s="122"/>
      <c r="E871" s="116"/>
      <c r="F871" s="25"/>
      <c r="G871" s="25"/>
      <c r="H871" s="25"/>
      <c r="I871" s="115"/>
      <c r="J871" s="126"/>
    </row>
    <row r="872" spans="1:10" s="123" customFormat="1" ht="20.100000000000001" customHeight="1">
      <c r="A872" s="122"/>
      <c r="B872" s="122"/>
      <c r="C872" s="122"/>
      <c r="D872" s="122"/>
      <c r="E872" s="116"/>
      <c r="F872" s="25"/>
      <c r="G872" s="25"/>
      <c r="H872" s="25"/>
      <c r="I872" s="115"/>
      <c r="J872" s="126"/>
    </row>
    <row r="873" spans="1:10" s="123" customFormat="1" ht="20.100000000000001" customHeight="1">
      <c r="A873" s="122"/>
      <c r="B873" s="122"/>
      <c r="C873" s="122"/>
      <c r="D873" s="122"/>
      <c r="E873" s="116"/>
      <c r="F873" s="25"/>
      <c r="G873" s="25"/>
      <c r="H873" s="25"/>
      <c r="I873" s="115"/>
      <c r="J873" s="126"/>
    </row>
    <row r="874" spans="1:10" s="123" customFormat="1" ht="20.100000000000001" customHeight="1">
      <c r="A874" s="122"/>
      <c r="B874" s="122"/>
      <c r="C874" s="122"/>
      <c r="D874" s="122"/>
      <c r="E874" s="116"/>
      <c r="F874" s="25"/>
      <c r="G874" s="25"/>
      <c r="H874" s="25"/>
      <c r="I874" s="115"/>
      <c r="J874" s="126"/>
    </row>
    <row r="875" spans="1:10" s="123" customFormat="1" ht="20.100000000000001" customHeight="1">
      <c r="A875" s="122"/>
      <c r="B875" s="122"/>
      <c r="C875" s="122"/>
      <c r="D875" s="122"/>
      <c r="E875" s="116"/>
      <c r="F875" s="25"/>
      <c r="G875" s="25"/>
      <c r="H875" s="25"/>
      <c r="I875" s="115"/>
      <c r="J875" s="126"/>
    </row>
    <row r="876" spans="1:10" s="123" customFormat="1" ht="20.100000000000001" customHeight="1">
      <c r="A876" s="122"/>
      <c r="B876" s="122"/>
      <c r="C876" s="122"/>
      <c r="D876" s="122"/>
      <c r="E876" s="116"/>
      <c r="F876" s="25"/>
      <c r="G876" s="25"/>
      <c r="H876" s="25"/>
      <c r="I876" s="115"/>
      <c r="J876" s="126"/>
    </row>
    <row r="877" spans="1:10" s="123" customFormat="1" ht="20.100000000000001" customHeight="1">
      <c r="A877" s="122"/>
      <c r="B877" s="122"/>
      <c r="C877" s="122"/>
      <c r="D877" s="122"/>
      <c r="E877" s="116"/>
      <c r="F877" s="25"/>
      <c r="G877" s="25"/>
      <c r="H877" s="25"/>
      <c r="I877" s="115"/>
      <c r="J877" s="126"/>
    </row>
    <row r="878" spans="1:10" s="123" customFormat="1" ht="20.100000000000001" customHeight="1">
      <c r="A878" s="122"/>
      <c r="B878" s="122"/>
      <c r="C878" s="122"/>
      <c r="D878" s="122"/>
      <c r="E878" s="116"/>
      <c r="F878" s="25"/>
      <c r="G878" s="25"/>
      <c r="H878" s="25"/>
      <c r="I878" s="115"/>
      <c r="J878" s="126"/>
    </row>
    <row r="879" spans="1:10" s="123" customFormat="1" ht="20.100000000000001" customHeight="1">
      <c r="A879" s="122"/>
      <c r="B879" s="122"/>
      <c r="C879" s="122"/>
      <c r="D879" s="122"/>
      <c r="E879" s="116"/>
      <c r="F879" s="25"/>
      <c r="G879" s="25"/>
      <c r="H879" s="25"/>
      <c r="I879" s="115"/>
      <c r="J879" s="126"/>
    </row>
    <row r="880" spans="1:10" s="123" customFormat="1" ht="20.100000000000001" customHeight="1">
      <c r="A880" s="122"/>
      <c r="B880" s="122"/>
      <c r="C880" s="122"/>
      <c r="D880" s="122"/>
      <c r="E880" s="116"/>
      <c r="F880" s="25"/>
      <c r="G880" s="25"/>
      <c r="H880" s="25"/>
      <c r="I880" s="115"/>
      <c r="J880" s="126"/>
    </row>
    <row r="881" spans="1:10" s="123" customFormat="1" ht="20.100000000000001" customHeight="1">
      <c r="A881" s="122"/>
      <c r="B881" s="122"/>
      <c r="C881" s="122"/>
      <c r="D881" s="122"/>
      <c r="E881" s="116"/>
      <c r="F881" s="25"/>
      <c r="G881" s="25"/>
      <c r="H881" s="25"/>
      <c r="I881" s="115"/>
      <c r="J881" s="126"/>
    </row>
    <row r="882" spans="1:10" s="123" customFormat="1" ht="20.100000000000001" customHeight="1">
      <c r="A882" s="122"/>
      <c r="B882" s="122"/>
      <c r="C882" s="122"/>
      <c r="D882" s="122"/>
      <c r="E882" s="116"/>
      <c r="F882" s="25"/>
      <c r="G882" s="25"/>
      <c r="H882" s="25"/>
      <c r="I882" s="115"/>
      <c r="J882" s="126"/>
    </row>
    <row r="883" spans="1:10" s="123" customFormat="1" ht="20.100000000000001" customHeight="1">
      <c r="A883" s="122"/>
      <c r="B883" s="122"/>
      <c r="C883" s="122"/>
      <c r="D883" s="122"/>
      <c r="E883" s="116"/>
      <c r="F883" s="25"/>
      <c r="G883" s="25"/>
      <c r="H883" s="25"/>
      <c r="I883" s="115"/>
      <c r="J883" s="126"/>
    </row>
    <row r="884" spans="1:10" s="123" customFormat="1" ht="20.100000000000001" customHeight="1">
      <c r="A884" s="122"/>
      <c r="B884" s="122"/>
      <c r="C884" s="122"/>
      <c r="D884" s="122"/>
      <c r="E884" s="116"/>
      <c r="F884" s="25"/>
      <c r="G884" s="25"/>
      <c r="H884" s="25"/>
      <c r="I884" s="115"/>
      <c r="J884" s="126"/>
    </row>
    <row r="885" spans="1:10" s="123" customFormat="1" ht="20.100000000000001" customHeight="1">
      <c r="A885" s="122"/>
      <c r="B885" s="122"/>
      <c r="C885" s="122"/>
      <c r="D885" s="122"/>
      <c r="E885" s="116"/>
      <c r="F885" s="25"/>
      <c r="G885" s="25"/>
      <c r="H885" s="25"/>
      <c r="I885" s="115"/>
      <c r="J885" s="126"/>
    </row>
    <row r="886" spans="1:10" s="123" customFormat="1" ht="20.100000000000001" customHeight="1">
      <c r="A886" s="122"/>
      <c r="B886" s="122"/>
      <c r="C886" s="122"/>
      <c r="D886" s="122"/>
      <c r="E886" s="116"/>
      <c r="F886" s="25"/>
      <c r="G886" s="25"/>
      <c r="H886" s="25"/>
      <c r="I886" s="115"/>
      <c r="J886" s="126"/>
    </row>
    <row r="887" spans="1:10" s="123" customFormat="1" ht="20.100000000000001" customHeight="1">
      <c r="A887" s="122"/>
      <c r="B887" s="122"/>
      <c r="C887" s="122"/>
      <c r="D887" s="122"/>
      <c r="E887" s="116"/>
      <c r="F887" s="25"/>
      <c r="G887" s="25"/>
      <c r="H887" s="25"/>
      <c r="I887" s="115"/>
      <c r="J887" s="126"/>
    </row>
    <row r="888" spans="1:10" s="123" customFormat="1" ht="20.100000000000001" customHeight="1">
      <c r="A888" s="122"/>
      <c r="B888" s="122"/>
      <c r="C888" s="122"/>
      <c r="D888" s="122"/>
      <c r="E888" s="116"/>
      <c r="F888" s="25"/>
      <c r="G888" s="25"/>
      <c r="H888" s="25"/>
      <c r="I888" s="115"/>
      <c r="J888" s="126"/>
    </row>
    <row r="889" spans="1:10" s="123" customFormat="1" ht="20.100000000000001" customHeight="1">
      <c r="A889" s="122"/>
      <c r="B889" s="122"/>
      <c r="C889" s="122"/>
      <c r="D889" s="122"/>
      <c r="E889" s="116"/>
      <c r="F889" s="25"/>
      <c r="G889" s="25"/>
      <c r="H889" s="25"/>
      <c r="I889" s="115"/>
      <c r="J889" s="126"/>
    </row>
    <row r="890" spans="1:10" s="123" customFormat="1" ht="20.100000000000001" customHeight="1">
      <c r="A890" s="122"/>
      <c r="B890" s="122"/>
      <c r="C890" s="122"/>
      <c r="D890" s="122"/>
      <c r="E890" s="116"/>
      <c r="F890" s="25"/>
      <c r="G890" s="25"/>
      <c r="H890" s="25"/>
      <c r="I890" s="115"/>
      <c r="J890" s="126"/>
    </row>
    <row r="891" spans="1:10" s="123" customFormat="1" ht="20.100000000000001" customHeight="1">
      <c r="A891" s="122"/>
      <c r="B891" s="122"/>
      <c r="C891" s="122"/>
      <c r="D891" s="122"/>
      <c r="E891" s="116"/>
      <c r="F891" s="25"/>
      <c r="G891" s="25"/>
      <c r="H891" s="25"/>
      <c r="I891" s="115"/>
      <c r="J891" s="126"/>
    </row>
    <row r="892" spans="1:10" s="123" customFormat="1" ht="20.100000000000001" customHeight="1">
      <c r="A892" s="122"/>
      <c r="B892" s="122"/>
      <c r="C892" s="122"/>
      <c r="D892" s="122"/>
      <c r="E892" s="116"/>
      <c r="F892" s="25"/>
      <c r="G892" s="25"/>
      <c r="H892" s="25"/>
      <c r="I892" s="115"/>
      <c r="J892" s="126"/>
    </row>
    <row r="893" spans="1:10" s="123" customFormat="1" ht="20.100000000000001" customHeight="1">
      <c r="A893" s="122"/>
      <c r="B893" s="122"/>
      <c r="C893" s="122"/>
      <c r="D893" s="122"/>
      <c r="E893" s="116"/>
      <c r="F893" s="25"/>
      <c r="G893" s="25"/>
      <c r="H893" s="25"/>
      <c r="I893" s="115"/>
      <c r="J893" s="126"/>
    </row>
    <row r="894" spans="1:10" s="123" customFormat="1" ht="20.100000000000001" customHeight="1">
      <c r="A894" s="122"/>
      <c r="B894" s="122"/>
      <c r="C894" s="122"/>
      <c r="D894" s="122"/>
      <c r="E894" s="116"/>
      <c r="F894" s="25"/>
      <c r="G894" s="25"/>
      <c r="H894" s="25"/>
      <c r="I894" s="115"/>
      <c r="J894" s="126"/>
    </row>
    <row r="895" spans="1:10" s="123" customFormat="1" ht="20.100000000000001" customHeight="1">
      <c r="A895" s="122"/>
      <c r="B895" s="122"/>
      <c r="C895" s="122"/>
      <c r="D895" s="122"/>
      <c r="E895" s="116"/>
      <c r="F895" s="25"/>
      <c r="G895" s="25"/>
      <c r="H895" s="25"/>
      <c r="I895" s="115"/>
      <c r="J895" s="126"/>
    </row>
    <row r="896" spans="1:10" s="123" customFormat="1" ht="20.100000000000001" customHeight="1">
      <c r="A896" s="122"/>
      <c r="B896" s="122"/>
      <c r="C896" s="122"/>
      <c r="D896" s="122"/>
      <c r="E896" s="116"/>
      <c r="F896" s="25"/>
      <c r="G896" s="25"/>
      <c r="H896" s="25"/>
      <c r="I896" s="115"/>
      <c r="J896" s="126"/>
    </row>
    <row r="897" spans="1:10" s="123" customFormat="1" ht="20.100000000000001" customHeight="1">
      <c r="A897" s="122"/>
      <c r="B897" s="122"/>
      <c r="C897" s="122"/>
      <c r="D897" s="122"/>
      <c r="E897" s="116"/>
      <c r="F897" s="25"/>
      <c r="G897" s="25"/>
      <c r="H897" s="25"/>
      <c r="I897" s="115"/>
      <c r="J897" s="126"/>
    </row>
    <row r="898" spans="1:10" s="123" customFormat="1" ht="20.100000000000001" customHeight="1">
      <c r="A898" s="122"/>
      <c r="B898" s="122"/>
      <c r="C898" s="122"/>
      <c r="D898" s="122"/>
      <c r="E898" s="116"/>
      <c r="F898" s="25"/>
      <c r="G898" s="25"/>
      <c r="H898" s="25"/>
      <c r="I898" s="115"/>
      <c r="J898" s="126"/>
    </row>
    <row r="899" spans="1:10" s="123" customFormat="1" ht="20.100000000000001" customHeight="1">
      <c r="A899" s="122"/>
      <c r="B899" s="122"/>
      <c r="C899" s="122"/>
      <c r="D899" s="122"/>
      <c r="E899" s="116"/>
      <c r="F899" s="25"/>
      <c r="G899" s="25"/>
      <c r="H899" s="25"/>
      <c r="I899" s="115"/>
      <c r="J899" s="126"/>
    </row>
    <row r="900" spans="1:10" s="123" customFormat="1" ht="20.100000000000001" customHeight="1">
      <c r="A900" s="122"/>
      <c r="B900" s="122"/>
      <c r="C900" s="122"/>
      <c r="D900" s="122"/>
      <c r="E900" s="116"/>
      <c r="F900" s="25"/>
      <c r="G900" s="25"/>
      <c r="H900" s="25"/>
      <c r="I900" s="115"/>
      <c r="J900" s="126"/>
    </row>
    <row r="901" spans="1:10" s="123" customFormat="1" ht="20.100000000000001" customHeight="1">
      <c r="A901" s="122"/>
      <c r="B901" s="122"/>
      <c r="C901" s="122"/>
      <c r="D901" s="122"/>
      <c r="E901" s="116"/>
      <c r="F901" s="25"/>
      <c r="G901" s="25"/>
      <c r="H901" s="25"/>
      <c r="I901" s="115"/>
      <c r="J901" s="126"/>
    </row>
    <row r="902" spans="1:10" s="123" customFormat="1" ht="20.100000000000001" customHeight="1">
      <c r="A902" s="122"/>
      <c r="B902" s="122"/>
      <c r="C902" s="122"/>
      <c r="D902" s="122"/>
      <c r="E902" s="116"/>
      <c r="F902" s="25"/>
      <c r="G902" s="25"/>
      <c r="H902" s="25"/>
      <c r="I902" s="115"/>
      <c r="J902" s="126"/>
    </row>
    <row r="903" spans="1:10" s="123" customFormat="1" ht="20.100000000000001" customHeight="1">
      <c r="A903" s="122"/>
      <c r="B903" s="122"/>
      <c r="C903" s="122"/>
      <c r="D903" s="122"/>
      <c r="E903" s="116"/>
      <c r="F903" s="25"/>
      <c r="G903" s="25"/>
      <c r="H903" s="25"/>
      <c r="I903" s="115"/>
      <c r="J903" s="126"/>
    </row>
    <row r="904" spans="1:10" s="123" customFormat="1" ht="20.100000000000001" customHeight="1">
      <c r="A904" s="122"/>
      <c r="B904" s="122"/>
      <c r="C904" s="122"/>
      <c r="D904" s="122"/>
      <c r="E904" s="116"/>
      <c r="F904" s="25"/>
      <c r="G904" s="25"/>
      <c r="H904" s="25"/>
      <c r="I904" s="115"/>
      <c r="J904" s="126"/>
    </row>
    <row r="905" spans="1:10" s="123" customFormat="1" ht="20.100000000000001" customHeight="1">
      <c r="A905" s="122"/>
      <c r="B905" s="122"/>
      <c r="C905" s="122"/>
      <c r="D905" s="122"/>
      <c r="E905" s="116"/>
      <c r="F905" s="25"/>
      <c r="G905" s="25"/>
      <c r="H905" s="25"/>
      <c r="I905" s="115"/>
      <c r="J905" s="126"/>
    </row>
    <row r="906" spans="1:10" s="123" customFormat="1" ht="20.100000000000001" customHeight="1">
      <c r="A906" s="122"/>
      <c r="B906" s="122"/>
      <c r="C906" s="122"/>
      <c r="D906" s="122"/>
      <c r="E906" s="116"/>
      <c r="F906" s="25"/>
      <c r="G906" s="25"/>
      <c r="H906" s="25"/>
      <c r="I906" s="115"/>
      <c r="J906" s="126"/>
    </row>
    <row r="907" spans="1:10" s="123" customFormat="1" ht="20.100000000000001" customHeight="1">
      <c r="A907" s="122"/>
      <c r="B907" s="122"/>
      <c r="C907" s="122"/>
      <c r="D907" s="122"/>
      <c r="E907" s="116"/>
      <c r="F907" s="25"/>
      <c r="G907" s="25"/>
      <c r="H907" s="25"/>
      <c r="I907" s="115"/>
      <c r="J907" s="126"/>
    </row>
    <row r="908" spans="1:10" s="123" customFormat="1" ht="20.100000000000001" customHeight="1">
      <c r="A908" s="122"/>
      <c r="B908" s="122"/>
      <c r="C908" s="122"/>
      <c r="D908" s="122"/>
      <c r="E908" s="116"/>
      <c r="F908" s="25"/>
      <c r="G908" s="25"/>
      <c r="H908" s="25"/>
      <c r="I908" s="115"/>
      <c r="J908" s="126"/>
    </row>
    <row r="909" spans="1:10" s="123" customFormat="1" ht="20.100000000000001" customHeight="1">
      <c r="A909" s="122"/>
      <c r="B909" s="122"/>
      <c r="C909" s="122"/>
      <c r="D909" s="122"/>
      <c r="E909" s="116"/>
      <c r="F909" s="25"/>
      <c r="G909" s="25"/>
      <c r="H909" s="25"/>
      <c r="I909" s="115"/>
      <c r="J909" s="126"/>
    </row>
    <row r="910" spans="1:10" s="123" customFormat="1" ht="20.100000000000001" customHeight="1">
      <c r="A910" s="122"/>
      <c r="B910" s="122"/>
      <c r="C910" s="122"/>
      <c r="D910" s="122"/>
      <c r="E910" s="116"/>
      <c r="F910" s="25"/>
      <c r="G910" s="25"/>
      <c r="H910" s="25"/>
      <c r="I910" s="115"/>
      <c r="J910" s="126"/>
    </row>
    <row r="911" spans="1:10" s="123" customFormat="1" ht="20.100000000000001" customHeight="1">
      <c r="A911" s="122"/>
      <c r="B911" s="122"/>
      <c r="C911" s="122"/>
      <c r="D911" s="122"/>
      <c r="E911" s="116"/>
      <c r="F911" s="25"/>
      <c r="G911" s="25"/>
      <c r="H911" s="25"/>
      <c r="I911" s="115"/>
      <c r="J911" s="126"/>
    </row>
    <row r="912" spans="1:10" s="123" customFormat="1" ht="20.100000000000001" customHeight="1">
      <c r="A912" s="122"/>
      <c r="B912" s="122"/>
      <c r="C912" s="122"/>
      <c r="D912" s="122"/>
      <c r="E912" s="116"/>
      <c r="F912" s="25"/>
      <c r="G912" s="25"/>
      <c r="H912" s="25"/>
      <c r="I912" s="115"/>
      <c r="J912" s="126"/>
    </row>
    <row r="913" spans="1:10" s="123" customFormat="1" ht="20.100000000000001" customHeight="1">
      <c r="A913" s="122"/>
      <c r="B913" s="122"/>
      <c r="C913" s="122"/>
      <c r="D913" s="122"/>
      <c r="E913" s="116"/>
      <c r="F913" s="25"/>
      <c r="G913" s="25"/>
      <c r="H913" s="25"/>
      <c r="I913" s="115"/>
      <c r="J913" s="126"/>
    </row>
    <row r="914" spans="1:10" s="123" customFormat="1" ht="20.100000000000001" customHeight="1">
      <c r="A914" s="122"/>
      <c r="B914" s="122"/>
      <c r="C914" s="122"/>
      <c r="D914" s="122"/>
      <c r="E914" s="116"/>
      <c r="F914" s="25"/>
      <c r="G914" s="25"/>
      <c r="H914" s="25"/>
      <c r="I914" s="115"/>
      <c r="J914" s="126"/>
    </row>
    <row r="915" spans="1:10" s="123" customFormat="1" ht="20.100000000000001" customHeight="1">
      <c r="A915" s="122"/>
      <c r="B915" s="122"/>
      <c r="C915" s="122"/>
      <c r="D915" s="122"/>
      <c r="E915" s="116"/>
      <c r="F915" s="25"/>
      <c r="G915" s="25"/>
      <c r="H915" s="25"/>
      <c r="I915" s="115"/>
      <c r="J915" s="126"/>
    </row>
    <row r="916" spans="1:10" s="123" customFormat="1" ht="20.100000000000001" customHeight="1">
      <c r="A916" s="122"/>
      <c r="B916" s="122"/>
      <c r="C916" s="122"/>
      <c r="D916" s="122"/>
      <c r="E916" s="116"/>
      <c r="F916" s="25"/>
      <c r="G916" s="25"/>
      <c r="H916" s="25"/>
      <c r="I916" s="115"/>
      <c r="J916" s="126"/>
    </row>
    <row r="917" spans="1:10" s="123" customFormat="1" ht="20.100000000000001" customHeight="1">
      <c r="A917" s="122"/>
      <c r="B917" s="122"/>
      <c r="C917" s="122"/>
      <c r="D917" s="122"/>
      <c r="E917" s="116"/>
      <c r="F917" s="25"/>
      <c r="G917" s="25"/>
      <c r="H917" s="25"/>
      <c r="I917" s="115"/>
      <c r="J917" s="126"/>
    </row>
    <row r="918" spans="1:10" s="123" customFormat="1" ht="20.100000000000001" customHeight="1">
      <c r="A918" s="122"/>
      <c r="B918" s="122"/>
      <c r="C918" s="122"/>
      <c r="D918" s="122"/>
      <c r="E918" s="116"/>
      <c r="F918" s="25"/>
      <c r="G918" s="25"/>
      <c r="H918" s="25"/>
      <c r="I918" s="115"/>
      <c r="J918" s="126"/>
    </row>
    <row r="919" spans="1:10" s="123" customFormat="1" ht="20.100000000000001" customHeight="1">
      <c r="A919" s="122"/>
      <c r="B919" s="122"/>
      <c r="C919" s="122"/>
      <c r="D919" s="122"/>
      <c r="E919" s="116"/>
      <c r="F919" s="25"/>
      <c r="G919" s="25"/>
      <c r="H919" s="25"/>
      <c r="I919" s="115"/>
      <c r="J919" s="126"/>
    </row>
    <row r="920" spans="1:10" s="123" customFormat="1" ht="20.100000000000001" customHeight="1">
      <c r="A920" s="122"/>
      <c r="B920" s="122"/>
      <c r="C920" s="122"/>
      <c r="D920" s="122"/>
      <c r="E920" s="116"/>
      <c r="F920" s="25"/>
      <c r="G920" s="25"/>
      <c r="H920" s="25"/>
      <c r="I920" s="115"/>
      <c r="J920" s="126"/>
    </row>
    <row r="921" spans="1:10" s="123" customFormat="1" ht="20.100000000000001" customHeight="1">
      <c r="A921" s="122"/>
      <c r="B921" s="122"/>
      <c r="C921" s="122"/>
      <c r="D921" s="122"/>
      <c r="E921" s="116"/>
      <c r="F921" s="25"/>
      <c r="G921" s="25"/>
      <c r="H921" s="25"/>
      <c r="I921" s="115"/>
      <c r="J921" s="126"/>
    </row>
    <row r="922" spans="1:10" s="123" customFormat="1" ht="20.100000000000001" customHeight="1">
      <c r="A922" s="122"/>
      <c r="B922" s="122"/>
      <c r="C922" s="122"/>
      <c r="D922" s="122"/>
      <c r="E922" s="116"/>
      <c r="F922" s="25"/>
      <c r="G922" s="25"/>
      <c r="H922" s="25"/>
      <c r="I922" s="115"/>
      <c r="J922" s="126"/>
    </row>
    <row r="923" spans="1:10" s="123" customFormat="1" ht="20.100000000000001" customHeight="1">
      <c r="A923" s="122"/>
      <c r="B923" s="122"/>
      <c r="C923" s="122"/>
      <c r="D923" s="122"/>
      <c r="E923" s="116"/>
      <c r="F923" s="25"/>
      <c r="G923" s="25"/>
      <c r="H923" s="25"/>
      <c r="I923" s="115"/>
      <c r="J923" s="126"/>
    </row>
    <row r="924" spans="1:10" s="123" customFormat="1" ht="20.100000000000001" customHeight="1">
      <c r="A924" s="122"/>
      <c r="B924" s="122"/>
      <c r="C924" s="122"/>
      <c r="D924" s="122"/>
      <c r="E924" s="116"/>
      <c r="F924" s="25"/>
      <c r="G924" s="25"/>
      <c r="H924" s="25"/>
      <c r="I924" s="115"/>
      <c r="J924" s="126"/>
    </row>
    <row r="925" spans="1:10" s="123" customFormat="1" ht="20.100000000000001" customHeight="1">
      <c r="A925" s="122"/>
      <c r="B925" s="122"/>
      <c r="C925" s="122"/>
      <c r="D925" s="122"/>
      <c r="E925" s="116"/>
      <c r="F925" s="25"/>
      <c r="G925" s="25"/>
      <c r="H925" s="25"/>
      <c r="I925" s="115"/>
      <c r="J925" s="126"/>
    </row>
    <row r="926" spans="1:10" s="123" customFormat="1" ht="20.100000000000001" customHeight="1">
      <c r="A926" s="122"/>
      <c r="B926" s="122"/>
      <c r="C926" s="122"/>
      <c r="D926" s="122"/>
      <c r="E926" s="116"/>
      <c r="F926" s="25"/>
      <c r="G926" s="25"/>
      <c r="H926" s="25"/>
      <c r="I926" s="115"/>
      <c r="J926" s="126"/>
    </row>
    <row r="927" spans="1:10" s="123" customFormat="1" ht="20.100000000000001" customHeight="1">
      <c r="A927" s="122"/>
      <c r="B927" s="122"/>
      <c r="C927" s="122"/>
      <c r="D927" s="122"/>
      <c r="E927" s="116"/>
      <c r="F927" s="25"/>
      <c r="G927" s="25"/>
      <c r="H927" s="25"/>
      <c r="I927" s="115"/>
      <c r="J927" s="126"/>
    </row>
    <row r="928" spans="1:10" s="123" customFormat="1" ht="20.100000000000001" customHeight="1">
      <c r="A928" s="122"/>
      <c r="B928" s="122"/>
      <c r="C928" s="122"/>
      <c r="D928" s="122"/>
      <c r="E928" s="116"/>
      <c r="F928" s="25"/>
      <c r="G928" s="25"/>
      <c r="H928" s="25"/>
      <c r="I928" s="115"/>
      <c r="J928" s="126"/>
    </row>
    <row r="929" spans="1:10" s="123" customFormat="1" ht="20.100000000000001" customHeight="1">
      <c r="A929" s="122"/>
      <c r="B929" s="122"/>
      <c r="C929" s="122"/>
      <c r="D929" s="122"/>
      <c r="E929" s="116"/>
      <c r="F929" s="25"/>
      <c r="G929" s="25"/>
      <c r="H929" s="25"/>
      <c r="I929" s="115"/>
      <c r="J929" s="126"/>
    </row>
    <row r="930" spans="1:10" s="123" customFormat="1" ht="20.100000000000001" customHeight="1">
      <c r="A930" s="122"/>
      <c r="B930" s="122"/>
      <c r="C930" s="122"/>
      <c r="D930" s="122"/>
      <c r="E930" s="116"/>
      <c r="F930" s="25"/>
      <c r="G930" s="25"/>
      <c r="H930" s="25"/>
      <c r="I930" s="115"/>
      <c r="J930" s="126"/>
    </row>
    <row r="931" spans="1:10" s="123" customFormat="1" ht="20.100000000000001" customHeight="1">
      <c r="A931" s="122"/>
      <c r="B931" s="122"/>
      <c r="C931" s="122"/>
      <c r="D931" s="122"/>
      <c r="E931" s="116"/>
      <c r="F931" s="25"/>
      <c r="G931" s="25"/>
      <c r="H931" s="25"/>
      <c r="I931" s="115"/>
      <c r="J931" s="126"/>
    </row>
    <row r="932" spans="1:10" s="123" customFormat="1" ht="20.100000000000001" customHeight="1">
      <c r="A932" s="122"/>
      <c r="B932" s="122"/>
      <c r="C932" s="122"/>
      <c r="D932" s="122"/>
      <c r="E932" s="116"/>
      <c r="F932" s="25"/>
      <c r="G932" s="25"/>
      <c r="H932" s="25"/>
      <c r="I932" s="115"/>
      <c r="J932" s="126"/>
    </row>
    <row r="933" spans="1:10" s="123" customFormat="1" ht="20.100000000000001" customHeight="1">
      <c r="A933" s="122"/>
      <c r="B933" s="122"/>
      <c r="C933" s="122"/>
      <c r="D933" s="122"/>
      <c r="E933" s="116"/>
      <c r="F933" s="25"/>
      <c r="G933" s="25"/>
      <c r="H933" s="25"/>
      <c r="I933" s="115"/>
      <c r="J933" s="126"/>
    </row>
    <row r="934" spans="1:10" s="123" customFormat="1" ht="20.100000000000001" customHeight="1">
      <c r="A934" s="122"/>
      <c r="B934" s="122"/>
      <c r="C934" s="122"/>
      <c r="D934" s="122"/>
      <c r="E934" s="116"/>
      <c r="F934" s="25"/>
      <c r="G934" s="25"/>
      <c r="H934" s="25"/>
      <c r="I934" s="115"/>
      <c r="J934" s="126"/>
    </row>
    <row r="935" spans="1:10" s="123" customFormat="1" ht="20.100000000000001" customHeight="1">
      <c r="A935" s="122"/>
      <c r="B935" s="122"/>
      <c r="C935" s="122"/>
      <c r="D935" s="122"/>
      <c r="E935" s="116"/>
      <c r="F935" s="25"/>
      <c r="G935" s="25"/>
      <c r="H935" s="25"/>
      <c r="I935" s="115"/>
      <c r="J935" s="126"/>
    </row>
    <row r="936" spans="1:10" s="123" customFormat="1" ht="20.100000000000001" customHeight="1">
      <c r="A936" s="122"/>
      <c r="B936" s="122"/>
      <c r="C936" s="122"/>
      <c r="D936" s="122"/>
      <c r="E936" s="116"/>
      <c r="F936" s="25"/>
      <c r="G936" s="25"/>
      <c r="H936" s="25"/>
      <c r="I936" s="115"/>
      <c r="J936" s="126"/>
    </row>
    <row r="937" spans="1:10" s="123" customFormat="1" ht="20.100000000000001" customHeight="1">
      <c r="A937" s="122"/>
      <c r="B937" s="122"/>
      <c r="C937" s="122"/>
      <c r="D937" s="122"/>
      <c r="E937" s="116"/>
      <c r="F937" s="25"/>
      <c r="G937" s="25"/>
      <c r="H937" s="25"/>
      <c r="I937" s="115"/>
      <c r="J937" s="126"/>
    </row>
    <row r="938" spans="1:10" s="123" customFormat="1" ht="20.100000000000001" customHeight="1">
      <c r="A938" s="122"/>
      <c r="B938" s="122"/>
      <c r="C938" s="122"/>
      <c r="D938" s="122"/>
      <c r="E938" s="116"/>
      <c r="F938" s="25"/>
      <c r="G938" s="25"/>
      <c r="H938" s="25"/>
      <c r="I938" s="115"/>
      <c r="J938" s="126"/>
    </row>
    <row r="939" spans="1:10" s="123" customFormat="1" ht="20.100000000000001" customHeight="1">
      <c r="A939" s="122"/>
      <c r="B939" s="122"/>
      <c r="C939" s="122"/>
      <c r="D939" s="122"/>
      <c r="E939" s="116"/>
      <c r="F939" s="25"/>
      <c r="G939" s="25"/>
      <c r="H939" s="25"/>
      <c r="I939" s="115"/>
      <c r="J939" s="126"/>
    </row>
    <row r="940" spans="1:10" s="123" customFormat="1" ht="20.100000000000001" customHeight="1">
      <c r="A940" s="122"/>
      <c r="B940" s="122"/>
      <c r="C940" s="122"/>
      <c r="D940" s="122"/>
      <c r="E940" s="116"/>
      <c r="F940" s="25"/>
      <c r="G940" s="25"/>
      <c r="H940" s="25"/>
      <c r="I940" s="115"/>
      <c r="J940" s="126"/>
    </row>
    <row r="941" spans="1:10" s="123" customFormat="1" ht="20.100000000000001" customHeight="1">
      <c r="A941" s="122"/>
      <c r="B941" s="122"/>
      <c r="C941" s="122"/>
      <c r="D941" s="122"/>
      <c r="E941" s="116"/>
      <c r="F941" s="25"/>
      <c r="G941" s="25"/>
      <c r="H941" s="25"/>
      <c r="I941" s="115"/>
      <c r="J941" s="126"/>
    </row>
    <row r="942" spans="1:10" s="123" customFormat="1" ht="20.100000000000001" customHeight="1">
      <c r="A942" s="122"/>
      <c r="B942" s="122"/>
      <c r="C942" s="122"/>
      <c r="D942" s="122"/>
      <c r="E942" s="116"/>
      <c r="F942" s="25"/>
      <c r="G942" s="25"/>
      <c r="H942" s="25"/>
      <c r="I942" s="115"/>
      <c r="J942" s="126"/>
    </row>
    <row r="943" spans="1:10" s="123" customFormat="1" ht="20.100000000000001" customHeight="1">
      <c r="A943" s="122"/>
      <c r="B943" s="122"/>
      <c r="C943" s="122"/>
      <c r="D943" s="122"/>
      <c r="E943" s="116"/>
      <c r="F943" s="25"/>
      <c r="G943" s="25"/>
      <c r="H943" s="25"/>
      <c r="I943" s="115"/>
      <c r="J943" s="126"/>
    </row>
    <row r="944" spans="1:10" s="123" customFormat="1" ht="20.100000000000001" customHeight="1">
      <c r="A944" s="122"/>
      <c r="B944" s="122"/>
      <c r="C944" s="122"/>
      <c r="D944" s="122"/>
      <c r="E944" s="116"/>
      <c r="F944" s="25"/>
      <c r="G944" s="25"/>
      <c r="H944" s="25"/>
      <c r="I944" s="115"/>
      <c r="J944" s="126"/>
    </row>
    <row r="945" spans="1:10" s="123" customFormat="1" ht="20.100000000000001" customHeight="1">
      <c r="A945" s="122"/>
      <c r="B945" s="122"/>
      <c r="C945" s="122"/>
      <c r="D945" s="122"/>
      <c r="E945" s="116"/>
      <c r="F945" s="25"/>
      <c r="G945" s="25"/>
      <c r="H945" s="25"/>
      <c r="I945" s="115"/>
      <c r="J945" s="126"/>
    </row>
    <row r="946" spans="1:10" s="123" customFormat="1" ht="20.100000000000001" customHeight="1">
      <c r="A946" s="122"/>
      <c r="B946" s="122"/>
      <c r="C946" s="122"/>
      <c r="D946" s="122"/>
      <c r="E946" s="116"/>
      <c r="F946" s="25"/>
      <c r="G946" s="25"/>
      <c r="H946" s="25"/>
      <c r="I946" s="115"/>
      <c r="J946" s="126"/>
    </row>
    <row r="947" spans="1:10" s="123" customFormat="1" ht="20.100000000000001" customHeight="1">
      <c r="A947" s="122"/>
      <c r="B947" s="122"/>
      <c r="C947" s="122"/>
      <c r="D947" s="122"/>
      <c r="E947" s="116"/>
      <c r="F947" s="25"/>
      <c r="G947" s="25"/>
      <c r="H947" s="25"/>
      <c r="I947" s="115"/>
      <c r="J947" s="126"/>
    </row>
    <row r="948" spans="1:10" s="123" customFormat="1" ht="20.100000000000001" customHeight="1">
      <c r="A948" s="122"/>
      <c r="B948" s="122"/>
      <c r="C948" s="122"/>
      <c r="D948" s="122"/>
      <c r="E948" s="116"/>
      <c r="F948" s="25"/>
      <c r="G948" s="25"/>
      <c r="H948" s="25"/>
      <c r="I948" s="115"/>
      <c r="J948" s="126"/>
    </row>
    <row r="949" spans="1:10" s="123" customFormat="1" ht="20.100000000000001" customHeight="1">
      <c r="A949" s="122"/>
      <c r="B949" s="122"/>
      <c r="C949" s="122"/>
      <c r="D949" s="122"/>
      <c r="E949" s="116"/>
      <c r="F949" s="25"/>
      <c r="G949" s="25"/>
      <c r="H949" s="25"/>
      <c r="I949" s="115"/>
      <c r="J949" s="126"/>
    </row>
    <row r="950" spans="1:10" s="123" customFormat="1" ht="20.100000000000001" customHeight="1">
      <c r="A950" s="122"/>
      <c r="B950" s="122"/>
      <c r="C950" s="122"/>
      <c r="D950" s="122"/>
      <c r="E950" s="116"/>
      <c r="F950" s="25"/>
      <c r="G950" s="25"/>
      <c r="H950" s="25"/>
      <c r="I950" s="115"/>
      <c r="J950" s="126"/>
    </row>
    <row r="951" spans="1:10" s="123" customFormat="1" ht="20.100000000000001" customHeight="1">
      <c r="A951" s="122"/>
      <c r="B951" s="122"/>
      <c r="C951" s="122"/>
      <c r="D951" s="122"/>
      <c r="E951" s="116"/>
      <c r="F951" s="25"/>
      <c r="G951" s="25"/>
      <c r="H951" s="25"/>
      <c r="I951" s="115"/>
      <c r="J951" s="126"/>
    </row>
    <row r="952" spans="1:10" s="123" customFormat="1" ht="20.100000000000001" customHeight="1">
      <c r="A952" s="122"/>
      <c r="B952" s="122"/>
      <c r="C952" s="122"/>
      <c r="D952" s="122"/>
      <c r="E952" s="116"/>
      <c r="F952" s="25"/>
      <c r="G952" s="25"/>
      <c r="H952" s="25"/>
      <c r="I952" s="115"/>
      <c r="J952" s="126"/>
    </row>
    <row r="953" spans="1:10" s="123" customFormat="1" ht="20.100000000000001" customHeight="1">
      <c r="A953" s="122"/>
      <c r="B953" s="122"/>
      <c r="C953" s="122"/>
      <c r="D953" s="122"/>
      <c r="E953" s="116"/>
      <c r="F953" s="25"/>
      <c r="G953" s="25"/>
      <c r="H953" s="25"/>
      <c r="I953" s="115"/>
      <c r="J953" s="126"/>
    </row>
    <row r="954" spans="1:10" s="123" customFormat="1" ht="20.100000000000001" customHeight="1">
      <c r="A954" s="122"/>
      <c r="B954" s="122"/>
      <c r="C954" s="122"/>
      <c r="D954" s="122"/>
      <c r="E954" s="116"/>
      <c r="F954" s="25"/>
      <c r="G954" s="25"/>
      <c r="H954" s="25"/>
      <c r="I954" s="115"/>
      <c r="J954" s="126"/>
    </row>
    <row r="955" spans="1:10" s="123" customFormat="1" ht="20.100000000000001" customHeight="1">
      <c r="A955" s="122"/>
      <c r="B955" s="122"/>
      <c r="C955" s="122"/>
      <c r="D955" s="122"/>
      <c r="E955" s="116"/>
      <c r="F955" s="25"/>
      <c r="G955" s="25"/>
      <c r="H955" s="25"/>
      <c r="I955" s="115"/>
      <c r="J955" s="126"/>
    </row>
    <row r="956" spans="1:10" s="123" customFormat="1" ht="20.100000000000001" customHeight="1">
      <c r="A956" s="122"/>
      <c r="B956" s="122"/>
      <c r="C956" s="122"/>
      <c r="D956" s="122"/>
      <c r="E956" s="116"/>
      <c r="F956" s="25"/>
      <c r="G956" s="25"/>
      <c r="H956" s="25"/>
      <c r="I956" s="115"/>
      <c r="J956" s="126"/>
    </row>
    <row r="957" spans="1:10" s="123" customFormat="1" ht="20.100000000000001" customHeight="1">
      <c r="A957" s="122"/>
      <c r="B957" s="122"/>
      <c r="C957" s="122"/>
      <c r="D957" s="122"/>
      <c r="E957" s="116"/>
      <c r="F957" s="25"/>
      <c r="G957" s="25"/>
      <c r="H957" s="25"/>
      <c r="I957" s="115"/>
      <c r="J957" s="126"/>
    </row>
    <row r="958" spans="1:10" s="123" customFormat="1" ht="20.100000000000001" customHeight="1">
      <c r="A958" s="122"/>
      <c r="B958" s="122"/>
      <c r="C958" s="122"/>
      <c r="D958" s="122"/>
      <c r="E958" s="116"/>
      <c r="F958" s="25"/>
      <c r="G958" s="25"/>
      <c r="H958" s="25"/>
      <c r="I958" s="115"/>
      <c r="J958" s="126"/>
    </row>
    <row r="959" spans="1:10" s="123" customFormat="1" ht="20.100000000000001" customHeight="1">
      <c r="A959" s="122"/>
      <c r="B959" s="122"/>
      <c r="C959" s="122"/>
      <c r="D959" s="122"/>
      <c r="E959" s="116"/>
      <c r="F959" s="25"/>
      <c r="G959" s="25"/>
      <c r="H959" s="25"/>
      <c r="I959" s="115"/>
      <c r="J959" s="126"/>
    </row>
    <row r="960" spans="1:10" s="123" customFormat="1" ht="20.100000000000001" customHeight="1">
      <c r="A960" s="122"/>
      <c r="B960" s="122"/>
      <c r="C960" s="122"/>
      <c r="D960" s="122"/>
      <c r="E960" s="116"/>
      <c r="F960" s="25"/>
      <c r="G960" s="25"/>
      <c r="H960" s="25"/>
      <c r="I960" s="115"/>
      <c r="J960" s="126"/>
    </row>
    <row r="961" spans="1:10" s="123" customFormat="1" ht="20.100000000000001" customHeight="1">
      <c r="A961" s="122"/>
      <c r="B961" s="122"/>
      <c r="C961" s="122"/>
      <c r="D961" s="122"/>
      <c r="E961" s="116"/>
      <c r="F961" s="25"/>
      <c r="G961" s="25"/>
      <c r="H961" s="25"/>
      <c r="I961" s="115"/>
      <c r="J961" s="126"/>
    </row>
    <row r="962" spans="1:10" s="123" customFormat="1" ht="20.100000000000001" customHeight="1">
      <c r="A962" s="122"/>
      <c r="B962" s="122"/>
      <c r="C962" s="122"/>
      <c r="D962" s="122"/>
      <c r="E962" s="116"/>
      <c r="F962" s="25"/>
      <c r="G962" s="25"/>
      <c r="H962" s="25"/>
      <c r="I962" s="115"/>
      <c r="J962" s="126"/>
    </row>
    <row r="963" spans="1:10" s="123" customFormat="1" ht="20.100000000000001" customHeight="1">
      <c r="A963" s="122"/>
      <c r="B963" s="122"/>
      <c r="C963" s="122"/>
      <c r="D963" s="122"/>
      <c r="E963" s="116"/>
      <c r="F963" s="25"/>
      <c r="G963" s="25"/>
      <c r="H963" s="25"/>
      <c r="I963" s="115"/>
      <c r="J963" s="126"/>
    </row>
    <row r="964" spans="1:10" s="123" customFormat="1" ht="20.100000000000001" customHeight="1">
      <c r="A964" s="122"/>
      <c r="B964" s="122"/>
      <c r="C964" s="122"/>
      <c r="D964" s="122"/>
      <c r="E964" s="116"/>
      <c r="F964" s="25"/>
      <c r="G964" s="25"/>
      <c r="H964" s="25"/>
      <c r="I964" s="115"/>
      <c r="J964" s="126"/>
    </row>
    <row r="965" spans="1:10" s="123" customFormat="1" ht="20.100000000000001" customHeight="1">
      <c r="A965" s="122"/>
      <c r="B965" s="122"/>
      <c r="C965" s="122"/>
      <c r="D965" s="122"/>
      <c r="E965" s="116"/>
      <c r="F965" s="25"/>
      <c r="G965" s="25"/>
      <c r="H965" s="25"/>
      <c r="I965" s="115"/>
      <c r="J965" s="126"/>
    </row>
    <row r="966" spans="1:10" s="123" customFormat="1" ht="20.100000000000001" customHeight="1">
      <c r="A966" s="122"/>
      <c r="B966" s="122"/>
      <c r="C966" s="122"/>
      <c r="D966" s="122"/>
      <c r="E966" s="116"/>
      <c r="F966" s="25"/>
      <c r="G966" s="25"/>
      <c r="H966" s="25"/>
      <c r="I966" s="115"/>
      <c r="J966" s="126"/>
    </row>
    <row r="967" spans="1:10" s="123" customFormat="1" ht="20.100000000000001" customHeight="1">
      <c r="A967" s="122"/>
      <c r="B967" s="122"/>
      <c r="C967" s="122"/>
      <c r="D967" s="122"/>
      <c r="E967" s="116"/>
      <c r="F967" s="25"/>
      <c r="G967" s="25"/>
      <c r="H967" s="25"/>
      <c r="I967" s="115"/>
      <c r="J967" s="126"/>
    </row>
    <row r="968" spans="1:10" s="123" customFormat="1" ht="20.100000000000001" customHeight="1">
      <c r="A968" s="122"/>
      <c r="B968" s="122"/>
      <c r="C968" s="122"/>
      <c r="D968" s="122"/>
      <c r="E968" s="116"/>
      <c r="F968" s="25"/>
      <c r="G968" s="25"/>
      <c r="H968" s="25"/>
      <c r="I968" s="115"/>
      <c r="J968" s="126"/>
    </row>
    <row r="969" spans="1:10" s="123" customFormat="1" ht="20.100000000000001" customHeight="1">
      <c r="A969" s="122"/>
      <c r="B969" s="122"/>
      <c r="C969" s="122"/>
      <c r="D969" s="122"/>
      <c r="E969" s="116"/>
      <c r="F969" s="25"/>
      <c r="G969" s="25"/>
      <c r="H969" s="25"/>
      <c r="I969" s="115"/>
      <c r="J969" s="126"/>
    </row>
    <row r="970" spans="1:10" s="123" customFormat="1" ht="20.100000000000001" customHeight="1">
      <c r="A970" s="122"/>
      <c r="B970" s="122"/>
      <c r="C970" s="122"/>
      <c r="D970" s="122"/>
      <c r="E970" s="116"/>
      <c r="F970" s="25"/>
      <c r="G970" s="25"/>
      <c r="H970" s="25"/>
      <c r="I970" s="115"/>
      <c r="J970" s="126"/>
    </row>
    <row r="971" spans="1:10" s="123" customFormat="1" ht="20.100000000000001" customHeight="1">
      <c r="A971" s="122"/>
      <c r="B971" s="122"/>
      <c r="C971" s="122"/>
      <c r="D971" s="122"/>
      <c r="E971" s="116"/>
      <c r="F971" s="25"/>
      <c r="G971" s="25"/>
      <c r="H971" s="25"/>
      <c r="I971" s="115"/>
      <c r="J971" s="126"/>
    </row>
    <row r="972" spans="1:10" s="123" customFormat="1" ht="20.100000000000001" customHeight="1">
      <c r="A972" s="122"/>
      <c r="B972" s="122"/>
      <c r="C972" s="122"/>
      <c r="D972" s="122"/>
      <c r="E972" s="116"/>
      <c r="F972" s="25"/>
      <c r="G972" s="25"/>
      <c r="H972" s="25"/>
      <c r="I972" s="115"/>
      <c r="J972" s="126"/>
    </row>
    <row r="973" spans="1:10" s="123" customFormat="1" ht="20.100000000000001" customHeight="1">
      <c r="A973" s="122"/>
      <c r="B973" s="122"/>
      <c r="C973" s="122"/>
      <c r="D973" s="122"/>
      <c r="E973" s="116"/>
      <c r="F973" s="25"/>
      <c r="G973" s="25"/>
      <c r="H973" s="25"/>
      <c r="I973" s="115"/>
      <c r="J973" s="126"/>
    </row>
    <row r="974" spans="1:10" s="123" customFormat="1" ht="20.100000000000001" customHeight="1">
      <c r="A974" s="122"/>
      <c r="B974" s="122"/>
      <c r="C974" s="122"/>
      <c r="D974" s="122"/>
      <c r="E974" s="116"/>
      <c r="F974" s="25"/>
      <c r="G974" s="25"/>
      <c r="H974" s="25"/>
      <c r="I974" s="115"/>
      <c r="J974" s="126"/>
    </row>
    <row r="975" spans="1:10" s="123" customFormat="1" ht="20.100000000000001" customHeight="1">
      <c r="A975" s="122"/>
      <c r="B975" s="122"/>
      <c r="C975" s="122"/>
      <c r="D975" s="122"/>
      <c r="E975" s="116"/>
      <c r="F975" s="25"/>
      <c r="G975" s="25"/>
      <c r="H975" s="25"/>
      <c r="I975" s="115"/>
      <c r="J975" s="126"/>
    </row>
    <row r="976" spans="1:10" s="123" customFormat="1" ht="20.100000000000001" customHeight="1">
      <c r="A976" s="122"/>
      <c r="B976" s="122"/>
      <c r="C976" s="122"/>
      <c r="D976" s="122"/>
      <c r="E976" s="116"/>
      <c r="F976" s="25"/>
      <c r="G976" s="25"/>
      <c r="H976" s="25"/>
      <c r="I976" s="115"/>
      <c r="J976" s="126"/>
    </row>
    <row r="977" spans="1:10" s="123" customFormat="1" ht="20.100000000000001" customHeight="1">
      <c r="A977" s="122"/>
      <c r="B977" s="122"/>
      <c r="C977" s="122"/>
      <c r="D977" s="122"/>
      <c r="E977" s="116"/>
      <c r="F977" s="25"/>
      <c r="G977" s="25"/>
      <c r="H977" s="25"/>
      <c r="I977" s="115"/>
      <c r="J977" s="126"/>
    </row>
    <row r="978" spans="1:10" s="123" customFormat="1" ht="20.100000000000001" customHeight="1">
      <c r="A978" s="122"/>
      <c r="B978" s="122"/>
      <c r="C978" s="122"/>
      <c r="D978" s="122"/>
      <c r="E978" s="116"/>
      <c r="F978" s="25"/>
      <c r="G978" s="25"/>
      <c r="H978" s="25"/>
      <c r="I978" s="115"/>
      <c r="J978" s="126"/>
    </row>
    <row r="979" spans="1:10" s="123" customFormat="1" ht="20.100000000000001" customHeight="1">
      <c r="A979" s="122"/>
      <c r="B979" s="122"/>
      <c r="C979" s="122"/>
      <c r="D979" s="122"/>
      <c r="E979" s="116"/>
      <c r="F979" s="25"/>
      <c r="G979" s="25"/>
      <c r="H979" s="25"/>
      <c r="I979" s="115"/>
      <c r="J979" s="126"/>
    </row>
    <row r="980" spans="1:10" s="123" customFormat="1" ht="20.100000000000001" customHeight="1">
      <c r="A980" s="122"/>
      <c r="B980" s="122"/>
      <c r="C980" s="122"/>
      <c r="D980" s="122"/>
      <c r="E980" s="116"/>
      <c r="F980" s="25"/>
      <c r="G980" s="25"/>
      <c r="H980" s="25"/>
      <c r="I980" s="115"/>
      <c r="J980" s="126"/>
    </row>
    <row r="981" spans="1:10" s="123" customFormat="1" ht="20.100000000000001" customHeight="1">
      <c r="A981" s="122"/>
      <c r="B981" s="122"/>
      <c r="C981" s="122"/>
      <c r="D981" s="122"/>
      <c r="E981" s="116"/>
      <c r="F981" s="25"/>
      <c r="G981" s="25"/>
      <c r="H981" s="25"/>
      <c r="I981" s="115"/>
      <c r="J981" s="126"/>
    </row>
    <row r="982" spans="1:10" s="123" customFormat="1" ht="20.100000000000001" customHeight="1">
      <c r="A982" s="122"/>
      <c r="B982" s="122"/>
      <c r="C982" s="122"/>
      <c r="D982" s="122"/>
      <c r="E982" s="116"/>
      <c r="F982" s="25"/>
      <c r="G982" s="25"/>
      <c r="H982" s="25"/>
      <c r="I982" s="115"/>
      <c r="J982" s="126"/>
    </row>
    <row r="983" spans="1:10" s="123" customFormat="1" ht="20.100000000000001" customHeight="1">
      <c r="A983" s="122"/>
      <c r="B983" s="122"/>
      <c r="C983" s="122"/>
      <c r="D983" s="122"/>
      <c r="E983" s="116"/>
      <c r="F983" s="25"/>
      <c r="G983" s="25"/>
      <c r="H983" s="25"/>
      <c r="I983" s="115"/>
      <c r="J983" s="126"/>
    </row>
    <row r="984" spans="1:10" s="123" customFormat="1" ht="20.100000000000001" customHeight="1">
      <c r="A984" s="122"/>
      <c r="B984" s="122"/>
      <c r="C984" s="122"/>
      <c r="D984" s="122"/>
      <c r="E984" s="116"/>
      <c r="F984" s="25"/>
      <c r="G984" s="25"/>
      <c r="H984" s="25"/>
      <c r="I984" s="115"/>
      <c r="J984" s="126"/>
    </row>
    <row r="985" spans="1:10" s="123" customFormat="1" ht="20.100000000000001" customHeight="1">
      <c r="A985" s="122"/>
      <c r="B985" s="122"/>
      <c r="C985" s="122"/>
      <c r="D985" s="122"/>
      <c r="E985" s="116"/>
      <c r="F985" s="25"/>
      <c r="G985" s="25"/>
      <c r="H985" s="25"/>
      <c r="I985" s="115"/>
      <c r="J985" s="126"/>
    </row>
    <row r="986" spans="1:10" s="123" customFormat="1" ht="20.100000000000001" customHeight="1">
      <c r="A986" s="122"/>
      <c r="B986" s="122"/>
      <c r="C986" s="122"/>
      <c r="D986" s="122"/>
      <c r="E986" s="116"/>
      <c r="F986" s="25"/>
      <c r="G986" s="25"/>
      <c r="H986" s="25"/>
      <c r="I986" s="115"/>
      <c r="J986" s="126"/>
    </row>
    <row r="987" spans="1:10" s="123" customFormat="1" ht="20.100000000000001" customHeight="1">
      <c r="A987" s="122"/>
      <c r="B987" s="122"/>
      <c r="C987" s="122"/>
      <c r="D987" s="122"/>
      <c r="E987" s="116"/>
      <c r="F987" s="25"/>
      <c r="G987" s="25"/>
      <c r="H987" s="25"/>
      <c r="I987" s="115"/>
      <c r="J987" s="126"/>
    </row>
    <row r="988" spans="1:10" s="123" customFormat="1" ht="20.100000000000001" customHeight="1">
      <c r="A988" s="122"/>
      <c r="B988" s="122"/>
      <c r="C988" s="122"/>
      <c r="D988" s="122"/>
      <c r="E988" s="116"/>
      <c r="F988" s="25"/>
      <c r="G988" s="25"/>
      <c r="H988" s="25"/>
      <c r="I988" s="115"/>
      <c r="J988" s="126"/>
    </row>
    <row r="989" spans="1:10" s="123" customFormat="1" ht="20.100000000000001" customHeight="1">
      <c r="A989" s="122"/>
      <c r="B989" s="122"/>
      <c r="C989" s="122"/>
      <c r="D989" s="122"/>
      <c r="E989" s="116"/>
      <c r="F989" s="25"/>
      <c r="G989" s="25"/>
      <c r="H989" s="25"/>
      <c r="I989" s="115"/>
      <c r="J989" s="126"/>
    </row>
    <row r="990" spans="1:10" s="123" customFormat="1" ht="20.100000000000001" customHeight="1">
      <c r="A990" s="122"/>
      <c r="B990" s="122"/>
      <c r="C990" s="122"/>
      <c r="D990" s="122"/>
      <c r="E990" s="116"/>
      <c r="F990" s="25"/>
      <c r="G990" s="25"/>
      <c r="H990" s="25"/>
      <c r="I990" s="115"/>
      <c r="J990" s="126"/>
    </row>
    <row r="991" spans="1:10" s="123" customFormat="1" ht="20.100000000000001" customHeight="1">
      <c r="A991" s="122"/>
      <c r="B991" s="122"/>
      <c r="C991" s="122"/>
      <c r="D991" s="122"/>
      <c r="E991" s="116"/>
      <c r="F991" s="25"/>
      <c r="G991" s="25"/>
      <c r="H991" s="25"/>
      <c r="I991" s="115"/>
      <c r="J991" s="126"/>
    </row>
    <row r="992" spans="1:10" s="123" customFormat="1" ht="20.100000000000001" customHeight="1">
      <c r="A992" s="122"/>
      <c r="B992" s="122"/>
      <c r="C992" s="122"/>
      <c r="D992" s="122"/>
      <c r="E992" s="116"/>
      <c r="F992" s="25"/>
      <c r="G992" s="25"/>
      <c r="H992" s="25"/>
      <c r="I992" s="115"/>
      <c r="J992" s="126"/>
    </row>
    <row r="993" spans="1:10" s="123" customFormat="1" ht="20.100000000000001" customHeight="1">
      <c r="A993" s="122"/>
      <c r="B993" s="122"/>
      <c r="C993" s="122"/>
      <c r="D993" s="122"/>
      <c r="E993" s="116"/>
      <c r="F993" s="25"/>
      <c r="G993" s="25"/>
      <c r="H993" s="25"/>
      <c r="I993" s="115"/>
      <c r="J993" s="126"/>
    </row>
    <row r="994" spans="1:10" s="123" customFormat="1" ht="20.100000000000001" customHeight="1">
      <c r="A994" s="122"/>
      <c r="B994" s="122"/>
      <c r="C994" s="122"/>
      <c r="D994" s="122"/>
      <c r="E994" s="116"/>
      <c r="F994" s="25"/>
      <c r="G994" s="25"/>
      <c r="H994" s="25"/>
      <c r="I994" s="115"/>
      <c r="J994" s="126"/>
    </row>
    <row r="995" spans="1:10" s="123" customFormat="1" ht="20.100000000000001" customHeight="1">
      <c r="A995" s="122"/>
      <c r="B995" s="122"/>
      <c r="C995" s="122"/>
      <c r="D995" s="122"/>
      <c r="E995" s="116"/>
      <c r="F995" s="25"/>
      <c r="G995" s="25"/>
      <c r="H995" s="25"/>
      <c r="I995" s="115"/>
      <c r="J995" s="126"/>
    </row>
    <row r="996" spans="1:10" s="123" customFormat="1" ht="20.100000000000001" customHeight="1">
      <c r="A996" s="122"/>
      <c r="B996" s="122"/>
      <c r="C996" s="122"/>
      <c r="D996" s="122"/>
      <c r="E996" s="116"/>
      <c r="F996" s="25"/>
      <c r="G996" s="25"/>
      <c r="H996" s="25"/>
      <c r="I996" s="115"/>
      <c r="J996" s="126"/>
    </row>
    <row r="997" spans="1:10" s="123" customFormat="1" ht="20.100000000000001" customHeight="1">
      <c r="A997" s="122"/>
      <c r="B997" s="122"/>
      <c r="C997" s="122"/>
      <c r="D997" s="122"/>
      <c r="E997" s="116"/>
      <c r="F997" s="25"/>
      <c r="G997" s="25"/>
      <c r="H997" s="25"/>
      <c r="I997" s="115"/>
      <c r="J997" s="126"/>
    </row>
    <row r="998" spans="1:10" s="123" customFormat="1" ht="20.100000000000001" customHeight="1">
      <c r="A998" s="122"/>
      <c r="B998" s="122"/>
      <c r="C998" s="122"/>
      <c r="D998" s="122"/>
      <c r="E998" s="116"/>
      <c r="F998" s="25"/>
      <c r="G998" s="25"/>
      <c r="H998" s="25"/>
      <c r="I998" s="115"/>
      <c r="J998" s="126"/>
    </row>
    <row r="999" spans="1:10" s="123" customFormat="1" ht="20.100000000000001" customHeight="1">
      <c r="A999" s="122"/>
      <c r="B999" s="122"/>
      <c r="C999" s="122"/>
      <c r="D999" s="122"/>
      <c r="E999" s="116"/>
      <c r="F999" s="25"/>
      <c r="G999" s="25"/>
      <c r="H999" s="25"/>
      <c r="I999" s="115"/>
      <c r="J999" s="126"/>
    </row>
    <row r="1000" spans="1:10" s="123" customFormat="1" ht="20.100000000000001" customHeight="1">
      <c r="A1000" s="122"/>
      <c r="B1000" s="122"/>
      <c r="C1000" s="122"/>
      <c r="D1000" s="122"/>
      <c r="E1000" s="116"/>
      <c r="F1000" s="25"/>
      <c r="G1000" s="25"/>
      <c r="H1000" s="25"/>
      <c r="I1000" s="115"/>
      <c r="J1000" s="126"/>
    </row>
    <row r="1001" spans="1:10" s="123" customFormat="1" ht="20.100000000000001" customHeight="1">
      <c r="A1001" s="122"/>
      <c r="B1001" s="122"/>
      <c r="C1001" s="122"/>
      <c r="D1001" s="122"/>
      <c r="E1001" s="116"/>
      <c r="F1001" s="25"/>
      <c r="G1001" s="25"/>
      <c r="H1001" s="25"/>
      <c r="I1001" s="115"/>
      <c r="J1001" s="126"/>
    </row>
    <row r="1002" spans="1:10" s="123" customFormat="1" ht="20.100000000000001" customHeight="1">
      <c r="A1002" s="122"/>
      <c r="B1002" s="122"/>
      <c r="C1002" s="122"/>
      <c r="D1002" s="122"/>
      <c r="E1002" s="116"/>
      <c r="F1002" s="25"/>
      <c r="G1002" s="25"/>
      <c r="H1002" s="25"/>
      <c r="I1002" s="115"/>
      <c r="J1002" s="126"/>
    </row>
    <row r="1003" spans="1:10" s="123" customFormat="1" ht="20.100000000000001" customHeight="1">
      <c r="A1003" s="122"/>
      <c r="B1003" s="122"/>
      <c r="C1003" s="122"/>
      <c r="D1003" s="122"/>
      <c r="E1003" s="116"/>
      <c r="F1003" s="25"/>
      <c r="G1003" s="25"/>
      <c r="H1003" s="25"/>
      <c r="I1003" s="115"/>
      <c r="J1003" s="126"/>
    </row>
    <row r="1004" spans="1:10" s="123" customFormat="1" ht="20.100000000000001" customHeight="1">
      <c r="A1004" s="122"/>
      <c r="B1004" s="122"/>
      <c r="C1004" s="122"/>
      <c r="D1004" s="122"/>
      <c r="E1004" s="116"/>
      <c r="F1004" s="25"/>
      <c r="G1004" s="25"/>
      <c r="H1004" s="25"/>
      <c r="I1004" s="115"/>
      <c r="J1004" s="126"/>
    </row>
    <row r="1005" spans="1:10" s="123" customFormat="1" ht="20.100000000000001" customHeight="1">
      <c r="A1005" s="122"/>
      <c r="B1005" s="122"/>
      <c r="C1005" s="122"/>
      <c r="D1005" s="122"/>
      <c r="E1005" s="116"/>
      <c r="F1005" s="25"/>
      <c r="G1005" s="25"/>
      <c r="H1005" s="25"/>
      <c r="I1005" s="115"/>
      <c r="J1005" s="126"/>
    </row>
    <row r="1006" spans="1:10" s="123" customFormat="1" ht="20.100000000000001" customHeight="1">
      <c r="A1006" s="122"/>
      <c r="B1006" s="122"/>
      <c r="C1006" s="122"/>
      <c r="D1006" s="122"/>
      <c r="E1006" s="116"/>
      <c r="F1006" s="25"/>
      <c r="G1006" s="25"/>
      <c r="H1006" s="25"/>
      <c r="I1006" s="115"/>
      <c r="J1006" s="126"/>
    </row>
    <row r="1007" spans="1:10" s="123" customFormat="1" ht="20.100000000000001" customHeight="1">
      <c r="A1007" s="122"/>
      <c r="B1007" s="122"/>
      <c r="C1007" s="122"/>
      <c r="D1007" s="122"/>
      <c r="E1007" s="116"/>
      <c r="F1007" s="25"/>
      <c r="G1007" s="25"/>
      <c r="H1007" s="25"/>
      <c r="I1007" s="115"/>
      <c r="J1007" s="126"/>
    </row>
    <row r="1008" spans="1:10" s="123" customFormat="1" ht="20.100000000000001" customHeight="1">
      <c r="A1008" s="122"/>
      <c r="B1008" s="122"/>
      <c r="C1008" s="122"/>
      <c r="D1008" s="122"/>
      <c r="E1008" s="116"/>
      <c r="F1008" s="25"/>
      <c r="G1008" s="25"/>
      <c r="H1008" s="25"/>
      <c r="I1008" s="115"/>
      <c r="J1008" s="126"/>
    </row>
    <row r="1009" spans="1:10" s="123" customFormat="1" ht="20.100000000000001" customHeight="1">
      <c r="A1009" s="122"/>
      <c r="B1009" s="122"/>
      <c r="C1009" s="122"/>
      <c r="D1009" s="122"/>
      <c r="E1009" s="116"/>
      <c r="F1009" s="25"/>
      <c r="G1009" s="25"/>
      <c r="H1009" s="25"/>
      <c r="I1009" s="115"/>
      <c r="J1009" s="126"/>
    </row>
    <row r="1010" spans="1:10" s="123" customFormat="1" ht="20.100000000000001" customHeight="1">
      <c r="A1010" s="122"/>
      <c r="B1010" s="122"/>
      <c r="C1010" s="122"/>
      <c r="D1010" s="122"/>
      <c r="E1010" s="116"/>
      <c r="F1010" s="25"/>
      <c r="G1010" s="25"/>
      <c r="H1010" s="25"/>
      <c r="I1010" s="115"/>
      <c r="J1010" s="126"/>
    </row>
    <row r="1011" spans="1:10" s="123" customFormat="1" ht="20.100000000000001" customHeight="1">
      <c r="A1011" s="122"/>
      <c r="B1011" s="122"/>
      <c r="C1011" s="122"/>
      <c r="D1011" s="122"/>
      <c r="E1011" s="116"/>
      <c r="F1011" s="25"/>
      <c r="G1011" s="25"/>
      <c r="H1011" s="25"/>
      <c r="I1011" s="115"/>
      <c r="J1011" s="126"/>
    </row>
    <row r="1012" spans="1:10" s="123" customFormat="1" ht="20.100000000000001" customHeight="1">
      <c r="A1012" s="122"/>
      <c r="B1012" s="122"/>
      <c r="C1012" s="122"/>
      <c r="D1012" s="122"/>
      <c r="E1012" s="116"/>
      <c r="F1012" s="25"/>
      <c r="G1012" s="25"/>
      <c r="H1012" s="25"/>
      <c r="I1012" s="115"/>
      <c r="J1012" s="126"/>
    </row>
    <row r="1013" spans="1:10" s="123" customFormat="1" ht="20.100000000000001" customHeight="1">
      <c r="A1013" s="122"/>
      <c r="B1013" s="122"/>
      <c r="C1013" s="122"/>
      <c r="D1013" s="122"/>
      <c r="E1013" s="116"/>
      <c r="F1013" s="25"/>
      <c r="G1013" s="25"/>
      <c r="H1013" s="25"/>
      <c r="I1013" s="115"/>
      <c r="J1013" s="126"/>
    </row>
    <row r="1014" spans="1:10" s="123" customFormat="1" ht="20.100000000000001" customHeight="1">
      <c r="A1014" s="122"/>
      <c r="B1014" s="122"/>
      <c r="C1014" s="122"/>
      <c r="D1014" s="122"/>
      <c r="E1014" s="116"/>
      <c r="F1014" s="25"/>
      <c r="G1014" s="25"/>
      <c r="H1014" s="25"/>
      <c r="I1014" s="115"/>
      <c r="J1014" s="126"/>
    </row>
    <row r="1015" spans="1:10" s="123" customFormat="1" ht="20.100000000000001" customHeight="1">
      <c r="A1015" s="122"/>
      <c r="B1015" s="122"/>
      <c r="C1015" s="122"/>
      <c r="D1015" s="122"/>
      <c r="E1015" s="116"/>
      <c r="F1015" s="25"/>
      <c r="G1015" s="25"/>
      <c r="H1015" s="25"/>
      <c r="I1015" s="115"/>
      <c r="J1015" s="126"/>
    </row>
    <row r="1016" spans="1:10" s="123" customFormat="1" ht="20.100000000000001" customHeight="1">
      <c r="A1016" s="122"/>
      <c r="B1016" s="122"/>
      <c r="C1016" s="122"/>
      <c r="D1016" s="122"/>
      <c r="E1016" s="116"/>
      <c r="F1016" s="25"/>
      <c r="G1016" s="25"/>
      <c r="H1016" s="25"/>
      <c r="I1016" s="115"/>
      <c r="J1016" s="126"/>
    </row>
    <row r="1017" spans="1:10" s="123" customFormat="1" ht="20.100000000000001" customHeight="1">
      <c r="A1017" s="122"/>
      <c r="B1017" s="122"/>
      <c r="C1017" s="122"/>
      <c r="D1017" s="122"/>
      <c r="E1017" s="116"/>
      <c r="F1017" s="25"/>
      <c r="G1017" s="25"/>
      <c r="H1017" s="25"/>
      <c r="I1017" s="115"/>
      <c r="J1017" s="126"/>
    </row>
    <row r="1018" spans="1:10" s="123" customFormat="1" ht="20.100000000000001" customHeight="1">
      <c r="A1018" s="122"/>
      <c r="B1018" s="122"/>
      <c r="C1018" s="122"/>
      <c r="D1018" s="122"/>
      <c r="E1018" s="116"/>
      <c r="F1018" s="25"/>
      <c r="G1018" s="25"/>
      <c r="H1018" s="25"/>
      <c r="I1018" s="115"/>
      <c r="J1018" s="126"/>
    </row>
    <row r="1019" spans="1:10" s="123" customFormat="1" ht="20.100000000000001" customHeight="1">
      <c r="A1019" s="122"/>
      <c r="B1019" s="122"/>
      <c r="C1019" s="122"/>
      <c r="D1019" s="122"/>
      <c r="E1019" s="116"/>
      <c r="F1019" s="25"/>
      <c r="G1019" s="25"/>
      <c r="H1019" s="25"/>
      <c r="I1019" s="115"/>
      <c r="J1019" s="126"/>
    </row>
    <row r="1020" spans="1:10" s="123" customFormat="1" ht="20.100000000000001" customHeight="1">
      <c r="A1020" s="122"/>
      <c r="B1020" s="122"/>
      <c r="C1020" s="122"/>
      <c r="D1020" s="122"/>
      <c r="E1020" s="116"/>
      <c r="F1020" s="25"/>
      <c r="G1020" s="25"/>
      <c r="H1020" s="25"/>
      <c r="I1020" s="115"/>
      <c r="J1020" s="126"/>
    </row>
    <row r="1021" spans="1:10" s="123" customFormat="1" ht="20.100000000000001" customHeight="1">
      <c r="A1021" s="122"/>
      <c r="B1021" s="122"/>
      <c r="C1021" s="122"/>
      <c r="D1021" s="122"/>
      <c r="E1021" s="116"/>
      <c r="F1021" s="25"/>
      <c r="G1021" s="25"/>
      <c r="H1021" s="25"/>
      <c r="I1021" s="115"/>
      <c r="J1021" s="126"/>
    </row>
    <row r="1022" spans="1:10" s="123" customFormat="1" ht="20.100000000000001" customHeight="1">
      <c r="A1022" s="122"/>
      <c r="B1022" s="122"/>
      <c r="C1022" s="122"/>
      <c r="D1022" s="122"/>
      <c r="E1022" s="116"/>
      <c r="F1022" s="25"/>
      <c r="G1022" s="25"/>
      <c r="H1022" s="25"/>
      <c r="I1022" s="115"/>
      <c r="J1022" s="126"/>
    </row>
    <row r="1023" spans="1:10" s="123" customFormat="1" ht="20.100000000000001" customHeight="1">
      <c r="A1023" s="122"/>
      <c r="B1023" s="122"/>
      <c r="C1023" s="122"/>
      <c r="D1023" s="122"/>
      <c r="E1023" s="116"/>
      <c r="F1023" s="25"/>
      <c r="G1023" s="25"/>
      <c r="H1023" s="25"/>
      <c r="I1023" s="115"/>
      <c r="J1023" s="126"/>
    </row>
    <row r="1024" spans="1:10" s="123" customFormat="1" ht="20.100000000000001" customHeight="1">
      <c r="A1024" s="122"/>
      <c r="B1024" s="122"/>
      <c r="C1024" s="122"/>
      <c r="D1024" s="122"/>
      <c r="E1024" s="116"/>
      <c r="F1024" s="25"/>
      <c r="G1024" s="25"/>
      <c r="H1024" s="25"/>
      <c r="I1024" s="115"/>
      <c r="J1024" s="126"/>
    </row>
    <row r="1025" spans="1:10" s="123" customFormat="1" ht="20.100000000000001" customHeight="1">
      <c r="A1025" s="122"/>
      <c r="B1025" s="122"/>
      <c r="C1025" s="122"/>
      <c r="D1025" s="122"/>
      <c r="E1025" s="116"/>
      <c r="F1025" s="25"/>
      <c r="G1025" s="25"/>
      <c r="H1025" s="25"/>
      <c r="I1025" s="115"/>
      <c r="J1025" s="126"/>
    </row>
    <row r="1026" spans="1:10" s="123" customFormat="1" ht="20.100000000000001" customHeight="1">
      <c r="A1026" s="122"/>
      <c r="B1026" s="122"/>
      <c r="C1026" s="122"/>
      <c r="D1026" s="122"/>
      <c r="E1026" s="116"/>
      <c r="F1026" s="25"/>
      <c r="G1026" s="25"/>
      <c r="H1026" s="25"/>
      <c r="I1026" s="115"/>
      <c r="J1026" s="126"/>
    </row>
    <row r="1027" spans="1:10" s="123" customFormat="1" ht="20.100000000000001" customHeight="1">
      <c r="A1027" s="122"/>
      <c r="B1027" s="122"/>
      <c r="C1027" s="122"/>
      <c r="D1027" s="122"/>
      <c r="E1027" s="116"/>
      <c r="F1027" s="25"/>
      <c r="G1027" s="25"/>
      <c r="H1027" s="25"/>
      <c r="I1027" s="115"/>
      <c r="J1027" s="126"/>
    </row>
    <row r="1028" spans="1:10" s="123" customFormat="1" ht="20.100000000000001" customHeight="1">
      <c r="A1028" s="122"/>
      <c r="B1028" s="122"/>
      <c r="C1028" s="122"/>
      <c r="D1028" s="122"/>
      <c r="E1028" s="116"/>
      <c r="F1028" s="25"/>
      <c r="G1028" s="25"/>
      <c r="H1028" s="25"/>
      <c r="I1028" s="115"/>
      <c r="J1028" s="126"/>
    </row>
    <row r="1029" spans="1:10" s="123" customFormat="1" ht="20.100000000000001" customHeight="1">
      <c r="A1029" s="122"/>
      <c r="B1029" s="122"/>
      <c r="C1029" s="122"/>
      <c r="D1029" s="122"/>
      <c r="E1029" s="116"/>
      <c r="F1029" s="25"/>
      <c r="G1029" s="25"/>
      <c r="H1029" s="25"/>
      <c r="I1029" s="115"/>
      <c r="J1029" s="126"/>
    </row>
    <row r="1030" spans="1:10" s="123" customFormat="1" ht="20.100000000000001" customHeight="1">
      <c r="A1030" s="122"/>
      <c r="B1030" s="122"/>
      <c r="C1030" s="122"/>
      <c r="D1030" s="122"/>
      <c r="E1030" s="116"/>
      <c r="F1030" s="25"/>
      <c r="G1030" s="25"/>
      <c r="H1030" s="25"/>
      <c r="I1030" s="115"/>
      <c r="J1030" s="126"/>
    </row>
    <row r="1031" spans="1:10" s="123" customFormat="1" ht="20.100000000000001" customHeight="1">
      <c r="A1031" s="122"/>
      <c r="B1031" s="122"/>
      <c r="C1031" s="122"/>
      <c r="D1031" s="122"/>
      <c r="E1031" s="116"/>
      <c r="F1031" s="25"/>
      <c r="G1031" s="25"/>
      <c r="H1031" s="25"/>
      <c r="I1031" s="115"/>
      <c r="J1031" s="126"/>
    </row>
    <row r="1032" spans="1:10" s="123" customFormat="1" ht="20.100000000000001" customHeight="1">
      <c r="A1032" s="122"/>
      <c r="B1032" s="122"/>
      <c r="C1032" s="122"/>
      <c r="D1032" s="122"/>
      <c r="E1032" s="116"/>
      <c r="F1032" s="25"/>
      <c r="G1032" s="25"/>
      <c r="H1032" s="25"/>
      <c r="I1032" s="115"/>
      <c r="J1032" s="126"/>
    </row>
    <row r="1033" spans="1:10" s="123" customFormat="1" ht="20.100000000000001" customHeight="1">
      <c r="A1033" s="122"/>
      <c r="B1033" s="122"/>
      <c r="C1033" s="122"/>
      <c r="D1033" s="122"/>
      <c r="E1033" s="116"/>
      <c r="F1033" s="25"/>
      <c r="G1033" s="25"/>
      <c r="H1033" s="25"/>
      <c r="I1033" s="115"/>
      <c r="J1033" s="126"/>
    </row>
    <row r="1034" spans="1:10" s="123" customFormat="1" ht="20.100000000000001" customHeight="1">
      <c r="A1034" s="122"/>
      <c r="B1034" s="122"/>
      <c r="C1034" s="122"/>
      <c r="D1034" s="122"/>
      <c r="E1034" s="116"/>
      <c r="F1034" s="25"/>
      <c r="G1034" s="25"/>
      <c r="H1034" s="25"/>
      <c r="I1034" s="115"/>
      <c r="J1034" s="126"/>
    </row>
    <row r="1035" spans="1:10" s="123" customFormat="1" ht="20.100000000000001" customHeight="1">
      <c r="A1035" s="122"/>
      <c r="B1035" s="122"/>
      <c r="C1035" s="122"/>
      <c r="D1035" s="122"/>
      <c r="E1035" s="116"/>
      <c r="F1035" s="25"/>
      <c r="G1035" s="25"/>
      <c r="H1035" s="25"/>
      <c r="I1035" s="115"/>
      <c r="J1035" s="126"/>
    </row>
    <row r="1036" spans="1:10" s="123" customFormat="1" ht="20.100000000000001" customHeight="1">
      <c r="A1036" s="122"/>
      <c r="B1036" s="122"/>
      <c r="C1036" s="122"/>
      <c r="D1036" s="122"/>
      <c r="E1036" s="116"/>
      <c r="F1036" s="25"/>
      <c r="G1036" s="25"/>
      <c r="H1036" s="25"/>
      <c r="I1036" s="115"/>
      <c r="J1036" s="126"/>
    </row>
    <row r="1037" spans="1:10" s="123" customFormat="1" ht="20.100000000000001" customHeight="1">
      <c r="A1037" s="122"/>
      <c r="B1037" s="122"/>
      <c r="C1037" s="122"/>
      <c r="D1037" s="122"/>
      <c r="E1037" s="116"/>
      <c r="F1037" s="25"/>
      <c r="G1037" s="25"/>
      <c r="H1037" s="25"/>
      <c r="I1037" s="115"/>
      <c r="J1037" s="126"/>
    </row>
    <row r="1038" spans="1:10" s="123" customFormat="1" ht="20.100000000000001" customHeight="1">
      <c r="A1038" s="122"/>
      <c r="B1038" s="122"/>
      <c r="C1038" s="122"/>
      <c r="D1038" s="122"/>
      <c r="E1038" s="116"/>
      <c r="F1038" s="25"/>
      <c r="G1038" s="25"/>
      <c r="H1038" s="25"/>
      <c r="I1038" s="115"/>
      <c r="J1038" s="126"/>
    </row>
    <row r="1039" spans="1:10" s="123" customFormat="1" ht="20.100000000000001" customHeight="1">
      <c r="A1039" s="122"/>
      <c r="B1039" s="122"/>
      <c r="C1039" s="122"/>
      <c r="D1039" s="122"/>
      <c r="E1039" s="116"/>
      <c r="F1039" s="25"/>
      <c r="G1039" s="25"/>
      <c r="H1039" s="25"/>
      <c r="I1039" s="115"/>
      <c r="J1039" s="126"/>
    </row>
    <row r="1040" spans="1:10" s="123" customFormat="1" ht="20.100000000000001" customHeight="1">
      <c r="A1040" s="122"/>
      <c r="B1040" s="122"/>
      <c r="C1040" s="122"/>
      <c r="D1040" s="122"/>
      <c r="E1040" s="116"/>
      <c r="F1040" s="25"/>
      <c r="G1040" s="25"/>
      <c r="H1040" s="25"/>
      <c r="I1040" s="115"/>
      <c r="J1040" s="126"/>
    </row>
    <row r="1041" spans="1:10" s="123" customFormat="1" ht="20.100000000000001" customHeight="1">
      <c r="A1041" s="122"/>
      <c r="B1041" s="122"/>
      <c r="C1041" s="122"/>
      <c r="D1041" s="122"/>
      <c r="E1041" s="116"/>
      <c r="F1041" s="25"/>
      <c r="G1041" s="25"/>
      <c r="H1041" s="25"/>
      <c r="I1041" s="115"/>
      <c r="J1041" s="126"/>
    </row>
    <row r="1042" spans="1:10" s="123" customFormat="1" ht="20.100000000000001" customHeight="1">
      <c r="A1042" s="122"/>
      <c r="B1042" s="122"/>
      <c r="C1042" s="122"/>
      <c r="D1042" s="122"/>
      <c r="E1042" s="116"/>
      <c r="F1042" s="25"/>
      <c r="G1042" s="25"/>
      <c r="H1042" s="25"/>
      <c r="I1042" s="115"/>
      <c r="J1042" s="126"/>
    </row>
    <row r="1043" spans="1:10" s="123" customFormat="1" ht="20.100000000000001" customHeight="1">
      <c r="A1043" s="122"/>
      <c r="B1043" s="122"/>
      <c r="C1043" s="122"/>
      <c r="D1043" s="122"/>
      <c r="E1043" s="116"/>
      <c r="F1043" s="25"/>
      <c r="G1043" s="25"/>
      <c r="H1043" s="25"/>
      <c r="I1043" s="115"/>
      <c r="J1043" s="126"/>
    </row>
    <row r="1044" spans="1:10" s="123" customFormat="1" ht="20.100000000000001" customHeight="1">
      <c r="A1044" s="122"/>
      <c r="B1044" s="122"/>
      <c r="C1044" s="122"/>
      <c r="D1044" s="122"/>
      <c r="E1044" s="116"/>
      <c r="F1044" s="25"/>
      <c r="G1044" s="25"/>
      <c r="H1044" s="25"/>
      <c r="I1044" s="115"/>
      <c r="J1044" s="126"/>
    </row>
    <row r="1045" spans="1:10" s="123" customFormat="1" ht="20.100000000000001" customHeight="1">
      <c r="A1045" s="122"/>
      <c r="B1045" s="122"/>
      <c r="C1045" s="122"/>
      <c r="D1045" s="122"/>
      <c r="E1045" s="116"/>
      <c r="F1045" s="25"/>
      <c r="G1045" s="25"/>
      <c r="H1045" s="25"/>
      <c r="I1045" s="115"/>
      <c r="J1045" s="126"/>
    </row>
    <row r="1046" spans="1:10" s="123" customFormat="1" ht="20.100000000000001" customHeight="1">
      <c r="A1046" s="122"/>
      <c r="B1046" s="122"/>
      <c r="C1046" s="122"/>
      <c r="D1046" s="122"/>
      <c r="E1046" s="116"/>
      <c r="F1046" s="25"/>
      <c r="G1046" s="25"/>
      <c r="H1046" s="25"/>
      <c r="I1046" s="115"/>
      <c r="J1046" s="126"/>
    </row>
    <row r="1047" spans="1:10" s="123" customFormat="1" ht="20.100000000000001" customHeight="1">
      <c r="A1047" s="122"/>
      <c r="B1047" s="122"/>
      <c r="C1047" s="122"/>
      <c r="D1047" s="122"/>
      <c r="E1047" s="116"/>
      <c r="F1047" s="25"/>
      <c r="G1047" s="25"/>
      <c r="H1047" s="25"/>
      <c r="I1047" s="115"/>
      <c r="J1047" s="126"/>
    </row>
    <row r="1048" spans="1:10" s="123" customFormat="1" ht="20.100000000000001" customHeight="1">
      <c r="A1048" s="122"/>
      <c r="B1048" s="122"/>
      <c r="C1048" s="122"/>
      <c r="D1048" s="122"/>
      <c r="E1048" s="116"/>
      <c r="F1048" s="25"/>
      <c r="G1048" s="25"/>
      <c r="H1048" s="25"/>
      <c r="I1048" s="115"/>
      <c r="J1048" s="126"/>
    </row>
    <row r="1049" spans="1:10" s="123" customFormat="1" ht="20.100000000000001" customHeight="1">
      <c r="A1049" s="122"/>
      <c r="B1049" s="122"/>
      <c r="C1049" s="122"/>
      <c r="D1049" s="122"/>
      <c r="E1049" s="116"/>
      <c r="F1049" s="25"/>
      <c r="G1049" s="25"/>
      <c r="H1049" s="25"/>
      <c r="I1049" s="115"/>
      <c r="J1049" s="126"/>
    </row>
    <row r="1050" spans="1:10" s="123" customFormat="1" ht="20.100000000000001" customHeight="1">
      <c r="A1050" s="122"/>
      <c r="B1050" s="122"/>
      <c r="C1050" s="122"/>
      <c r="D1050" s="122"/>
      <c r="E1050" s="116"/>
      <c r="F1050" s="25"/>
      <c r="G1050" s="25"/>
      <c r="H1050" s="25"/>
      <c r="I1050" s="115"/>
      <c r="J1050" s="126"/>
    </row>
    <row r="1051" spans="1:10" s="123" customFormat="1" ht="20.100000000000001" customHeight="1">
      <c r="A1051" s="122"/>
      <c r="B1051" s="122"/>
      <c r="C1051" s="122"/>
      <c r="D1051" s="122"/>
      <c r="E1051" s="116"/>
      <c r="F1051" s="25"/>
      <c r="G1051" s="25"/>
      <c r="H1051" s="25"/>
      <c r="I1051" s="115"/>
      <c r="J1051" s="126"/>
    </row>
    <row r="1052" spans="1:10" s="123" customFormat="1" ht="20.100000000000001" customHeight="1">
      <c r="A1052" s="122"/>
      <c r="B1052" s="122"/>
      <c r="C1052" s="122"/>
      <c r="D1052" s="122"/>
      <c r="E1052" s="116"/>
      <c r="F1052" s="25"/>
      <c r="G1052" s="25"/>
      <c r="H1052" s="25"/>
      <c r="I1052" s="115"/>
      <c r="J1052" s="126"/>
    </row>
    <row r="1053" spans="1:10" s="123" customFormat="1" ht="20.100000000000001" customHeight="1">
      <c r="A1053" s="122"/>
      <c r="B1053" s="122"/>
      <c r="C1053" s="122"/>
      <c r="D1053" s="122"/>
      <c r="E1053" s="116"/>
      <c r="F1053" s="25"/>
      <c r="G1053" s="25"/>
      <c r="H1053" s="25"/>
      <c r="I1053" s="115"/>
      <c r="J1053" s="126"/>
    </row>
    <row r="1054" spans="1:10" s="123" customFormat="1" ht="20.100000000000001" customHeight="1">
      <c r="A1054" s="122"/>
      <c r="B1054" s="122"/>
      <c r="C1054" s="122"/>
      <c r="D1054" s="122"/>
      <c r="E1054" s="116"/>
      <c r="F1054" s="25"/>
      <c r="G1054" s="25"/>
      <c r="H1054" s="25"/>
      <c r="I1054" s="115"/>
      <c r="J1054" s="126"/>
    </row>
    <row r="1055" spans="1:10" s="123" customFormat="1" ht="20.100000000000001" customHeight="1">
      <c r="A1055" s="122"/>
      <c r="B1055" s="122"/>
      <c r="C1055" s="122"/>
      <c r="D1055" s="122"/>
      <c r="E1055" s="116"/>
      <c r="F1055" s="25"/>
      <c r="G1055" s="25"/>
      <c r="H1055" s="25"/>
      <c r="I1055" s="115"/>
      <c r="J1055" s="126"/>
    </row>
    <row r="1056" spans="1:10" s="123" customFormat="1" ht="20.100000000000001" customHeight="1">
      <c r="A1056" s="122"/>
      <c r="B1056" s="122"/>
      <c r="C1056" s="122"/>
      <c r="D1056" s="122"/>
      <c r="E1056" s="116"/>
      <c r="F1056" s="25"/>
      <c r="G1056" s="25"/>
      <c r="H1056" s="25"/>
      <c r="I1056" s="115"/>
      <c r="J1056" s="126"/>
    </row>
    <row r="1057" spans="1:10" s="123" customFormat="1" ht="20.100000000000001" customHeight="1">
      <c r="A1057" s="122"/>
      <c r="B1057" s="122"/>
      <c r="C1057" s="122"/>
      <c r="D1057" s="122"/>
      <c r="E1057" s="116"/>
      <c r="F1057" s="25"/>
      <c r="G1057" s="25"/>
      <c r="H1057" s="25"/>
      <c r="I1057" s="115"/>
      <c r="J1057" s="126"/>
    </row>
    <row r="1058" spans="1:10" s="123" customFormat="1" ht="20.100000000000001" customHeight="1">
      <c r="A1058" s="122"/>
      <c r="B1058" s="122"/>
      <c r="C1058" s="122"/>
      <c r="D1058" s="122"/>
      <c r="E1058" s="116"/>
      <c r="F1058" s="25"/>
      <c r="G1058" s="25"/>
      <c r="H1058" s="25"/>
      <c r="I1058" s="115"/>
      <c r="J1058" s="126"/>
    </row>
    <row r="1059" spans="1:10" s="123" customFormat="1" ht="20.100000000000001" customHeight="1">
      <c r="A1059" s="122"/>
      <c r="B1059" s="122"/>
      <c r="C1059" s="122"/>
      <c r="D1059" s="122"/>
      <c r="E1059" s="116"/>
      <c r="F1059" s="25"/>
      <c r="G1059" s="25"/>
      <c r="H1059" s="25"/>
      <c r="I1059" s="115"/>
      <c r="J1059" s="126"/>
    </row>
    <row r="1060" spans="1:10" s="123" customFormat="1" ht="20.100000000000001" customHeight="1">
      <c r="A1060" s="122"/>
      <c r="B1060" s="122"/>
      <c r="C1060" s="122"/>
      <c r="D1060" s="122"/>
      <c r="E1060" s="116"/>
      <c r="F1060" s="25"/>
      <c r="G1060" s="25"/>
      <c r="H1060" s="25"/>
      <c r="I1060" s="115"/>
      <c r="J1060" s="126"/>
    </row>
    <row r="1061" spans="1:10" s="123" customFormat="1" ht="20.100000000000001" customHeight="1">
      <c r="A1061" s="122"/>
      <c r="B1061" s="122"/>
      <c r="C1061" s="122"/>
      <c r="D1061" s="122"/>
      <c r="E1061" s="116"/>
      <c r="F1061" s="25"/>
      <c r="G1061" s="25"/>
      <c r="H1061" s="25"/>
      <c r="I1061" s="115"/>
      <c r="J1061" s="126"/>
    </row>
    <row r="1062" spans="1:10" s="123" customFormat="1" ht="20.100000000000001" customHeight="1">
      <c r="A1062" s="122"/>
      <c r="B1062" s="122"/>
      <c r="C1062" s="122"/>
      <c r="D1062" s="122"/>
      <c r="E1062" s="116"/>
      <c r="F1062" s="25"/>
      <c r="G1062" s="25"/>
      <c r="H1062" s="25"/>
      <c r="I1062" s="115"/>
      <c r="J1062" s="126"/>
    </row>
    <row r="1063" spans="1:10" s="123" customFormat="1" ht="20.100000000000001" customHeight="1">
      <c r="A1063" s="122"/>
      <c r="B1063" s="122"/>
      <c r="C1063" s="122"/>
      <c r="D1063" s="122"/>
      <c r="E1063" s="116"/>
      <c r="F1063" s="25"/>
      <c r="G1063" s="25"/>
      <c r="H1063" s="25"/>
      <c r="I1063" s="115"/>
      <c r="J1063" s="126"/>
    </row>
    <row r="1064" spans="1:10" s="123" customFormat="1" ht="20.100000000000001" customHeight="1">
      <c r="A1064" s="122"/>
      <c r="B1064" s="122"/>
      <c r="C1064" s="122"/>
      <c r="D1064" s="122"/>
      <c r="E1064" s="116"/>
      <c r="F1064" s="25"/>
      <c r="G1064" s="25"/>
      <c r="H1064" s="25"/>
      <c r="I1064" s="115"/>
      <c r="J1064" s="126"/>
    </row>
    <row r="1065" spans="1:10" s="123" customFormat="1" ht="20.100000000000001" customHeight="1">
      <c r="A1065" s="122"/>
      <c r="B1065" s="122"/>
      <c r="C1065" s="122"/>
      <c r="D1065" s="122"/>
      <c r="E1065" s="116"/>
      <c r="F1065" s="25"/>
      <c r="G1065" s="25"/>
      <c r="H1065" s="25"/>
      <c r="I1065" s="115"/>
      <c r="J1065" s="126"/>
    </row>
    <row r="1066" spans="1:10" s="123" customFormat="1" ht="20.100000000000001" customHeight="1">
      <c r="A1066" s="122"/>
      <c r="B1066" s="122"/>
      <c r="C1066" s="122"/>
      <c r="D1066" s="122"/>
      <c r="E1066" s="116"/>
      <c r="F1066" s="25"/>
      <c r="G1066" s="25"/>
      <c r="H1066" s="25"/>
      <c r="I1066" s="115"/>
      <c r="J1066" s="126"/>
    </row>
    <row r="1067" spans="1:10" s="123" customFormat="1" ht="20.100000000000001" customHeight="1">
      <c r="A1067" s="122"/>
      <c r="B1067" s="122"/>
      <c r="C1067" s="122"/>
      <c r="D1067" s="122"/>
      <c r="E1067" s="116"/>
      <c r="F1067" s="25"/>
      <c r="G1067" s="25"/>
      <c r="H1067" s="25"/>
      <c r="I1067" s="115"/>
      <c r="J1067" s="126"/>
    </row>
    <row r="1068" spans="1:10" s="123" customFormat="1" ht="20.100000000000001" customHeight="1">
      <c r="A1068" s="122"/>
      <c r="B1068" s="122"/>
      <c r="C1068" s="122"/>
      <c r="D1068" s="122"/>
      <c r="E1068" s="116"/>
      <c r="F1068" s="25"/>
      <c r="G1068" s="25"/>
      <c r="H1068" s="25"/>
      <c r="I1068" s="115"/>
      <c r="J1068" s="126"/>
    </row>
    <row r="1069" spans="1:10" s="123" customFormat="1" ht="20.100000000000001" customHeight="1">
      <c r="A1069" s="122"/>
      <c r="B1069" s="122"/>
      <c r="C1069" s="122"/>
      <c r="D1069" s="122"/>
      <c r="E1069" s="116"/>
      <c r="F1069" s="25"/>
      <c r="G1069" s="25"/>
      <c r="H1069" s="25"/>
      <c r="I1069" s="115"/>
      <c r="J1069" s="126"/>
    </row>
    <row r="1070" spans="1:10" s="123" customFormat="1" ht="20.100000000000001" customHeight="1">
      <c r="A1070" s="122"/>
      <c r="B1070" s="122"/>
      <c r="C1070" s="122"/>
      <c r="D1070" s="122"/>
      <c r="E1070" s="116"/>
      <c r="F1070" s="25"/>
      <c r="G1070" s="25"/>
      <c r="H1070" s="25"/>
      <c r="I1070" s="115"/>
      <c r="J1070" s="126"/>
    </row>
    <row r="1071" spans="1:10" s="123" customFormat="1" ht="20.100000000000001" customHeight="1">
      <c r="A1071" s="122"/>
      <c r="B1071" s="122"/>
      <c r="C1071" s="122"/>
      <c r="D1071" s="122"/>
      <c r="E1071" s="116"/>
      <c r="F1071" s="25"/>
      <c r="G1071" s="25"/>
      <c r="H1071" s="25"/>
      <c r="I1071" s="115"/>
      <c r="J1071" s="126"/>
    </row>
    <row r="1072" spans="1:10" s="123" customFormat="1" ht="20.100000000000001" customHeight="1">
      <c r="A1072" s="122"/>
      <c r="B1072" s="122"/>
      <c r="C1072" s="122"/>
      <c r="D1072" s="122"/>
      <c r="E1072" s="116"/>
      <c r="F1072" s="25"/>
      <c r="G1072" s="25"/>
      <c r="H1072" s="25"/>
      <c r="I1072" s="115"/>
      <c r="J1072" s="126"/>
    </row>
    <row r="1073" spans="1:10" s="123" customFormat="1" ht="20.100000000000001" customHeight="1">
      <c r="A1073" s="122"/>
      <c r="B1073" s="122"/>
      <c r="C1073" s="122"/>
      <c r="D1073" s="122"/>
      <c r="E1073" s="116"/>
      <c r="F1073" s="25"/>
      <c r="G1073" s="25"/>
      <c r="H1073" s="25"/>
      <c r="I1073" s="115"/>
      <c r="J1073" s="126"/>
    </row>
    <row r="1074" spans="1:10" s="123" customFormat="1" ht="20.100000000000001" customHeight="1">
      <c r="A1074" s="122"/>
      <c r="B1074" s="122"/>
      <c r="C1074" s="122"/>
      <c r="D1074" s="122"/>
      <c r="E1074" s="116"/>
      <c r="F1074" s="25"/>
      <c r="G1074" s="25"/>
      <c r="H1074" s="25"/>
      <c r="I1074" s="115"/>
      <c r="J1074" s="126"/>
    </row>
    <row r="1075" spans="1:10" s="123" customFormat="1" ht="20.100000000000001" customHeight="1">
      <c r="A1075" s="122"/>
      <c r="B1075" s="122"/>
      <c r="C1075" s="122"/>
      <c r="D1075" s="122"/>
      <c r="E1075" s="116"/>
      <c r="F1075" s="25"/>
      <c r="G1075" s="25"/>
      <c r="H1075" s="25"/>
      <c r="I1075" s="115"/>
      <c r="J1075" s="126"/>
    </row>
    <row r="1076" spans="1:10" s="123" customFormat="1" ht="20.100000000000001" customHeight="1">
      <c r="A1076" s="122"/>
      <c r="B1076" s="122"/>
      <c r="C1076" s="122"/>
      <c r="D1076" s="122"/>
      <c r="E1076" s="116"/>
      <c r="F1076" s="25"/>
      <c r="G1076" s="25"/>
      <c r="H1076" s="25"/>
      <c r="I1076" s="115"/>
      <c r="J1076" s="126"/>
    </row>
    <row r="1077" spans="1:10" s="123" customFormat="1" ht="20.100000000000001" customHeight="1">
      <c r="A1077" s="122"/>
      <c r="B1077" s="122"/>
      <c r="C1077" s="122"/>
      <c r="D1077" s="122"/>
      <c r="E1077" s="116"/>
      <c r="F1077" s="25"/>
      <c r="G1077" s="25"/>
      <c r="H1077" s="25"/>
      <c r="I1077" s="115"/>
      <c r="J1077" s="126"/>
    </row>
    <row r="1078" spans="1:10" s="123" customFormat="1" ht="20.100000000000001" customHeight="1">
      <c r="A1078" s="122"/>
      <c r="B1078" s="122"/>
      <c r="C1078" s="122"/>
      <c r="D1078" s="122"/>
      <c r="E1078" s="116"/>
      <c r="F1078" s="25"/>
      <c r="G1078" s="25"/>
      <c r="H1078" s="25"/>
      <c r="I1078" s="115"/>
      <c r="J1078" s="126"/>
    </row>
    <row r="1079" spans="1:10" s="123" customFormat="1" ht="20.100000000000001" customHeight="1">
      <c r="A1079" s="122"/>
      <c r="B1079" s="122"/>
      <c r="C1079" s="122"/>
      <c r="D1079" s="122"/>
      <c r="E1079" s="116"/>
      <c r="F1079" s="25"/>
      <c r="G1079" s="25"/>
      <c r="H1079" s="25"/>
      <c r="I1079" s="115"/>
      <c r="J1079" s="126"/>
    </row>
    <row r="1080" spans="1:10" s="123" customFormat="1" ht="20.100000000000001" customHeight="1">
      <c r="A1080" s="122"/>
      <c r="B1080" s="122"/>
      <c r="C1080" s="122"/>
      <c r="D1080" s="122"/>
      <c r="E1080" s="116"/>
      <c r="F1080" s="25"/>
      <c r="G1080" s="25"/>
      <c r="H1080" s="25"/>
      <c r="I1080" s="115"/>
      <c r="J1080" s="126"/>
    </row>
    <row r="1081" spans="1:10" s="123" customFormat="1" ht="20.100000000000001" customHeight="1">
      <c r="A1081" s="122"/>
      <c r="B1081" s="122"/>
      <c r="C1081" s="122"/>
      <c r="D1081" s="122"/>
      <c r="E1081" s="116"/>
      <c r="F1081" s="25"/>
      <c r="G1081" s="25"/>
      <c r="H1081" s="25"/>
      <c r="I1081" s="115"/>
      <c r="J1081" s="126"/>
    </row>
    <row r="1082" spans="1:10" s="123" customFormat="1" ht="20.100000000000001" customHeight="1">
      <c r="A1082" s="122"/>
      <c r="B1082" s="122"/>
      <c r="C1082" s="122"/>
      <c r="D1082" s="122"/>
      <c r="E1082" s="116"/>
      <c r="F1082" s="25"/>
      <c r="G1082" s="25"/>
      <c r="H1082" s="25"/>
      <c r="I1082" s="115"/>
      <c r="J1082" s="126"/>
    </row>
    <row r="1083" spans="1:10" s="123" customFormat="1" ht="20.100000000000001" customHeight="1">
      <c r="A1083" s="122"/>
      <c r="B1083" s="122"/>
      <c r="C1083" s="122"/>
      <c r="D1083" s="122"/>
      <c r="E1083" s="116"/>
      <c r="F1083" s="25"/>
      <c r="G1083" s="25"/>
      <c r="H1083" s="25"/>
      <c r="I1083" s="115"/>
      <c r="J1083" s="126"/>
    </row>
    <row r="1084" spans="1:10" s="123" customFormat="1" ht="20.100000000000001" customHeight="1">
      <c r="A1084" s="122"/>
      <c r="B1084" s="122"/>
      <c r="C1084" s="122"/>
      <c r="D1084" s="122"/>
      <c r="E1084" s="116"/>
      <c r="F1084" s="25"/>
      <c r="G1084" s="25"/>
      <c r="H1084" s="25"/>
      <c r="I1084" s="115"/>
      <c r="J1084" s="126"/>
    </row>
    <row r="1085" spans="1:10" s="123" customFormat="1" ht="20.100000000000001" customHeight="1">
      <c r="A1085" s="122"/>
      <c r="B1085" s="122"/>
      <c r="C1085" s="122"/>
      <c r="D1085" s="122"/>
      <c r="E1085" s="116"/>
      <c r="F1085" s="25"/>
      <c r="G1085" s="25"/>
      <c r="H1085" s="25"/>
      <c r="I1085" s="115"/>
      <c r="J1085" s="126"/>
    </row>
    <row r="1086" spans="1:10" s="123" customFormat="1" ht="20.100000000000001" customHeight="1">
      <c r="A1086" s="122"/>
      <c r="B1086" s="122"/>
      <c r="C1086" s="122"/>
      <c r="D1086" s="122"/>
      <c r="E1086" s="116"/>
      <c r="F1086" s="25"/>
      <c r="G1086" s="25"/>
      <c r="H1086" s="25"/>
      <c r="I1086" s="115"/>
      <c r="J1086" s="126"/>
    </row>
    <row r="1087" spans="1:10" s="123" customFormat="1" ht="20.100000000000001" customHeight="1">
      <c r="A1087" s="122"/>
      <c r="B1087" s="122"/>
      <c r="C1087" s="122"/>
      <c r="D1087" s="122"/>
      <c r="E1087" s="116"/>
      <c r="F1087" s="25"/>
      <c r="G1087" s="25"/>
      <c r="H1087" s="25"/>
      <c r="I1087" s="115"/>
      <c r="J1087" s="126"/>
    </row>
    <row r="1088" spans="1:10" s="123" customFormat="1" ht="20.100000000000001" customHeight="1">
      <c r="A1088" s="122"/>
      <c r="B1088" s="122"/>
      <c r="C1088" s="122"/>
      <c r="D1088" s="122"/>
      <c r="E1088" s="116"/>
      <c r="F1088" s="25"/>
      <c r="G1088" s="25"/>
      <c r="H1088" s="25"/>
      <c r="I1088" s="115"/>
      <c r="J1088" s="126"/>
    </row>
    <row r="1089" spans="1:10" s="123" customFormat="1" ht="20.100000000000001" customHeight="1">
      <c r="A1089" s="122"/>
      <c r="B1089" s="122"/>
      <c r="C1089" s="122"/>
      <c r="D1089" s="122"/>
      <c r="E1089" s="116"/>
      <c r="F1089" s="25"/>
      <c r="G1089" s="25"/>
      <c r="H1089" s="25"/>
      <c r="I1089" s="115"/>
      <c r="J1089" s="126"/>
    </row>
    <row r="1090" spans="1:10" s="123" customFormat="1" ht="20.100000000000001" customHeight="1">
      <c r="A1090" s="122"/>
      <c r="B1090" s="122"/>
      <c r="C1090" s="122"/>
      <c r="D1090" s="122"/>
      <c r="E1090" s="116"/>
      <c r="F1090" s="25"/>
      <c r="G1090" s="25"/>
      <c r="H1090" s="25"/>
      <c r="I1090" s="115"/>
      <c r="J1090" s="126"/>
    </row>
    <row r="1091" spans="1:10" s="123" customFormat="1" ht="20.100000000000001" customHeight="1">
      <c r="A1091" s="122"/>
      <c r="B1091" s="122"/>
      <c r="C1091" s="122"/>
      <c r="D1091" s="122"/>
      <c r="E1091" s="116"/>
      <c r="F1091" s="25"/>
      <c r="G1091" s="25"/>
      <c r="H1091" s="25"/>
      <c r="I1091" s="115"/>
      <c r="J1091" s="126"/>
    </row>
    <row r="1092" spans="1:10" s="123" customFormat="1" ht="20.100000000000001" customHeight="1">
      <c r="A1092" s="122"/>
      <c r="B1092" s="122"/>
      <c r="C1092" s="122"/>
      <c r="D1092" s="122"/>
      <c r="E1092" s="116"/>
      <c r="F1092" s="25"/>
      <c r="G1092" s="25"/>
      <c r="H1092" s="25"/>
      <c r="I1092" s="115"/>
      <c r="J1092" s="126"/>
    </row>
    <row r="1093" spans="1:10" s="123" customFormat="1" ht="20.100000000000001" customHeight="1">
      <c r="A1093" s="122"/>
      <c r="B1093" s="122"/>
      <c r="C1093" s="122"/>
      <c r="D1093" s="122"/>
      <c r="E1093" s="116"/>
      <c r="F1093" s="25"/>
      <c r="G1093" s="25"/>
      <c r="H1093" s="25"/>
      <c r="I1093" s="115"/>
      <c r="J1093" s="126"/>
    </row>
    <row r="1094" spans="1:10" s="123" customFormat="1" ht="20.100000000000001" customHeight="1">
      <c r="A1094" s="122"/>
      <c r="B1094" s="122"/>
      <c r="C1094" s="122"/>
      <c r="D1094" s="122"/>
      <c r="E1094" s="116"/>
      <c r="F1094" s="25"/>
      <c r="G1094" s="25"/>
      <c r="H1094" s="25"/>
      <c r="I1094" s="115"/>
      <c r="J1094" s="126"/>
    </row>
    <row r="1095" spans="1:10" s="123" customFormat="1" ht="20.100000000000001" customHeight="1">
      <c r="A1095" s="122"/>
      <c r="B1095" s="122"/>
      <c r="C1095" s="122"/>
      <c r="D1095" s="122"/>
      <c r="E1095" s="116"/>
      <c r="F1095" s="25"/>
      <c r="G1095" s="25"/>
      <c r="H1095" s="25"/>
      <c r="I1095" s="115"/>
      <c r="J1095" s="126"/>
    </row>
    <row r="1096" spans="1:10" s="123" customFormat="1" ht="20.100000000000001" customHeight="1">
      <c r="A1096" s="122"/>
      <c r="B1096" s="122"/>
      <c r="C1096" s="122"/>
      <c r="D1096" s="122"/>
      <c r="E1096" s="116"/>
      <c r="F1096" s="25"/>
      <c r="G1096" s="25"/>
      <c r="H1096" s="25"/>
      <c r="I1096" s="115"/>
      <c r="J1096" s="126"/>
    </row>
    <row r="1097" spans="1:10" s="123" customFormat="1" ht="20.100000000000001" customHeight="1">
      <c r="A1097" s="122"/>
      <c r="B1097" s="122"/>
      <c r="C1097" s="122"/>
      <c r="D1097" s="122"/>
      <c r="E1097" s="116"/>
      <c r="F1097" s="25"/>
      <c r="G1097" s="25"/>
      <c r="H1097" s="25"/>
      <c r="I1097" s="115"/>
      <c r="J1097" s="126"/>
    </row>
    <row r="1098" spans="1:10" s="123" customFormat="1" ht="20.100000000000001" customHeight="1">
      <c r="A1098" s="122"/>
      <c r="B1098" s="122"/>
      <c r="C1098" s="122"/>
      <c r="D1098" s="122"/>
      <c r="E1098" s="116"/>
      <c r="F1098" s="25"/>
      <c r="G1098" s="25"/>
      <c r="H1098" s="25"/>
      <c r="I1098" s="115"/>
      <c r="J1098" s="126"/>
    </row>
    <row r="1099" spans="1:10" s="123" customFormat="1" ht="20.100000000000001" customHeight="1">
      <c r="A1099" s="122"/>
      <c r="B1099" s="122"/>
      <c r="C1099" s="122"/>
      <c r="D1099" s="122"/>
      <c r="E1099" s="116"/>
      <c r="F1099" s="25"/>
      <c r="G1099" s="25"/>
      <c r="H1099" s="25"/>
      <c r="I1099" s="115"/>
      <c r="J1099" s="126"/>
    </row>
    <row r="1100" spans="1:10" s="123" customFormat="1" ht="20.100000000000001" customHeight="1">
      <c r="A1100" s="122"/>
      <c r="B1100" s="122"/>
      <c r="C1100" s="122"/>
      <c r="D1100" s="122"/>
      <c r="E1100" s="116"/>
      <c r="F1100" s="25"/>
      <c r="G1100" s="25"/>
      <c r="H1100" s="25"/>
      <c r="I1100" s="115"/>
      <c r="J1100" s="126"/>
    </row>
    <row r="1101" spans="1:10" s="123" customFormat="1" ht="20.100000000000001" customHeight="1">
      <c r="A1101" s="122"/>
      <c r="B1101" s="122"/>
      <c r="C1101" s="122"/>
      <c r="D1101" s="122"/>
      <c r="E1101" s="116"/>
      <c r="F1101" s="25"/>
      <c r="G1101" s="25"/>
      <c r="H1101" s="25"/>
      <c r="I1101" s="115"/>
      <c r="J1101" s="126"/>
    </row>
    <row r="1102" spans="1:10" s="123" customFormat="1" ht="20.100000000000001" customHeight="1">
      <c r="A1102" s="122"/>
      <c r="B1102" s="122"/>
      <c r="C1102" s="122"/>
      <c r="D1102" s="122"/>
      <c r="E1102" s="116"/>
      <c r="F1102" s="25"/>
      <c r="G1102" s="25"/>
      <c r="H1102" s="25"/>
      <c r="I1102" s="115"/>
      <c r="J1102" s="126"/>
    </row>
    <row r="1103" spans="1:10" s="123" customFormat="1" ht="20.100000000000001" customHeight="1">
      <c r="A1103" s="122"/>
      <c r="B1103" s="122"/>
      <c r="C1103" s="122"/>
      <c r="D1103" s="122"/>
      <c r="E1103" s="116"/>
      <c r="F1103" s="25"/>
      <c r="G1103" s="25"/>
      <c r="H1103" s="25"/>
      <c r="I1103" s="115"/>
      <c r="J1103" s="126"/>
    </row>
    <row r="1104" spans="1:10" s="123" customFormat="1" ht="20.100000000000001" customHeight="1">
      <c r="A1104" s="122"/>
      <c r="B1104" s="122"/>
      <c r="C1104" s="122"/>
      <c r="D1104" s="122"/>
      <c r="E1104" s="116"/>
      <c r="F1104" s="25"/>
      <c r="G1104" s="25"/>
      <c r="H1104" s="25"/>
      <c r="I1104" s="115"/>
      <c r="J1104" s="126"/>
    </row>
    <row r="1105" spans="1:10" s="123" customFormat="1" ht="20.100000000000001" customHeight="1">
      <c r="A1105" s="122"/>
      <c r="B1105" s="122"/>
      <c r="C1105" s="122"/>
      <c r="D1105" s="122"/>
      <c r="E1105" s="116"/>
      <c r="F1105" s="25"/>
      <c r="G1105" s="25"/>
      <c r="H1105" s="25"/>
      <c r="I1105" s="115"/>
      <c r="J1105" s="126"/>
    </row>
    <row r="1106" spans="1:10" s="123" customFormat="1" ht="20.100000000000001" customHeight="1">
      <c r="A1106" s="122"/>
      <c r="B1106" s="122"/>
      <c r="C1106" s="122"/>
      <c r="D1106" s="122"/>
      <c r="E1106" s="116"/>
      <c r="F1106" s="25"/>
      <c r="G1106" s="25"/>
      <c r="H1106" s="25"/>
      <c r="I1106" s="115"/>
      <c r="J1106" s="126"/>
    </row>
    <row r="1107" spans="1:10" s="123" customFormat="1" ht="20.100000000000001" customHeight="1">
      <c r="A1107" s="122"/>
      <c r="B1107" s="122"/>
      <c r="C1107" s="122"/>
      <c r="D1107" s="122"/>
      <c r="E1107" s="116"/>
      <c r="F1107" s="25"/>
      <c r="G1107" s="25"/>
      <c r="H1107" s="25"/>
      <c r="I1107" s="115"/>
      <c r="J1107" s="126"/>
    </row>
    <row r="1108" spans="1:10" s="123" customFormat="1" ht="20.100000000000001" customHeight="1">
      <c r="A1108" s="122"/>
      <c r="B1108" s="122"/>
      <c r="C1108" s="122"/>
      <c r="D1108" s="122"/>
      <c r="E1108" s="116"/>
      <c r="F1108" s="25"/>
      <c r="G1108" s="25"/>
      <c r="H1108" s="25"/>
      <c r="I1108" s="115"/>
      <c r="J1108" s="126"/>
    </row>
    <row r="1109" spans="1:10" s="123" customFormat="1" ht="20.100000000000001" customHeight="1">
      <c r="A1109" s="122"/>
      <c r="B1109" s="122"/>
      <c r="C1109" s="122"/>
      <c r="D1109" s="122"/>
      <c r="E1109" s="116"/>
      <c r="F1109" s="25"/>
      <c r="G1109" s="25"/>
      <c r="H1109" s="25"/>
      <c r="I1109" s="115"/>
      <c r="J1109" s="126"/>
    </row>
    <row r="1110" spans="1:10" s="123" customFormat="1" ht="20.100000000000001" customHeight="1">
      <c r="A1110" s="122"/>
      <c r="B1110" s="122"/>
      <c r="C1110" s="122"/>
      <c r="D1110" s="122"/>
      <c r="E1110" s="116"/>
      <c r="F1110" s="25"/>
      <c r="G1110" s="25"/>
      <c r="H1110" s="25"/>
      <c r="I1110" s="115"/>
      <c r="J1110" s="126"/>
    </row>
    <row r="1111" spans="1:10" s="123" customFormat="1" ht="20.100000000000001" customHeight="1">
      <c r="A1111" s="122"/>
      <c r="B1111" s="122"/>
      <c r="C1111" s="122"/>
      <c r="D1111" s="122"/>
      <c r="E1111" s="116"/>
      <c r="F1111" s="25"/>
      <c r="G1111" s="25"/>
      <c r="H1111" s="25"/>
      <c r="I1111" s="115"/>
      <c r="J1111" s="126"/>
    </row>
    <row r="1112" spans="1:10" s="123" customFormat="1" ht="20.100000000000001" customHeight="1">
      <c r="A1112" s="122"/>
      <c r="B1112" s="122"/>
      <c r="C1112" s="122"/>
      <c r="D1112" s="122"/>
      <c r="E1112" s="116"/>
      <c r="F1112" s="25"/>
      <c r="G1112" s="25"/>
      <c r="H1112" s="25"/>
      <c r="I1112" s="115"/>
      <c r="J1112" s="126"/>
    </row>
    <row r="1113" spans="1:10" s="123" customFormat="1" ht="20.100000000000001" customHeight="1">
      <c r="A1113" s="122"/>
      <c r="B1113" s="122"/>
      <c r="C1113" s="122"/>
      <c r="D1113" s="122"/>
      <c r="E1113" s="116"/>
      <c r="F1113" s="25"/>
      <c r="G1113" s="25"/>
      <c r="H1113" s="25"/>
      <c r="I1113" s="115"/>
      <c r="J1113" s="126"/>
    </row>
    <row r="1114" spans="1:10" s="123" customFormat="1" ht="20.100000000000001" customHeight="1">
      <c r="A1114" s="122"/>
      <c r="B1114" s="122"/>
      <c r="C1114" s="122"/>
      <c r="D1114" s="122"/>
      <c r="E1114" s="116"/>
      <c r="F1114" s="25"/>
      <c r="G1114" s="25"/>
      <c r="H1114" s="25"/>
      <c r="I1114" s="115"/>
      <c r="J1114" s="126"/>
    </row>
    <row r="1115" spans="1:10" s="123" customFormat="1" ht="20.100000000000001" customHeight="1">
      <c r="A1115" s="122"/>
      <c r="B1115" s="122"/>
      <c r="C1115" s="122"/>
      <c r="D1115" s="122"/>
      <c r="E1115" s="116"/>
      <c r="F1115" s="25"/>
      <c r="G1115" s="25"/>
      <c r="H1115" s="25"/>
      <c r="I1115" s="115"/>
      <c r="J1115" s="126"/>
    </row>
    <row r="1116" spans="1:10" s="123" customFormat="1" ht="20.100000000000001" customHeight="1">
      <c r="A1116" s="122"/>
      <c r="B1116" s="122"/>
      <c r="C1116" s="122"/>
      <c r="D1116" s="122"/>
      <c r="E1116" s="116"/>
      <c r="F1116" s="25"/>
      <c r="G1116" s="25"/>
      <c r="H1116" s="25"/>
      <c r="I1116" s="115"/>
      <c r="J1116" s="126"/>
    </row>
    <row r="1117" spans="1:10" s="123" customFormat="1" ht="20.100000000000001" customHeight="1">
      <c r="A1117" s="122"/>
      <c r="B1117" s="122"/>
      <c r="C1117" s="122"/>
      <c r="D1117" s="122"/>
      <c r="E1117" s="116"/>
      <c r="F1117" s="25"/>
      <c r="G1117" s="25"/>
      <c r="H1117" s="25"/>
      <c r="I1117" s="115"/>
      <c r="J1117" s="126"/>
    </row>
    <row r="1118" spans="1:10" s="123" customFormat="1" ht="20.100000000000001" customHeight="1">
      <c r="A1118" s="122"/>
      <c r="B1118" s="122"/>
      <c r="C1118" s="122"/>
      <c r="D1118" s="122"/>
      <c r="E1118" s="116"/>
      <c r="F1118" s="25"/>
      <c r="G1118" s="25"/>
      <c r="H1118" s="25"/>
      <c r="I1118" s="115"/>
      <c r="J1118" s="126"/>
    </row>
    <row r="1119" spans="1:10" s="123" customFormat="1" ht="20.100000000000001" customHeight="1">
      <c r="A1119" s="122"/>
      <c r="B1119" s="122"/>
      <c r="C1119" s="122"/>
      <c r="D1119" s="122"/>
      <c r="E1119" s="116"/>
      <c r="F1119" s="25"/>
      <c r="G1119" s="25"/>
      <c r="H1119" s="25"/>
      <c r="I1119" s="115"/>
      <c r="J1119" s="126"/>
    </row>
    <row r="1120" spans="1:10" s="123" customFormat="1" ht="20.100000000000001" customHeight="1">
      <c r="A1120" s="122"/>
      <c r="B1120" s="122"/>
      <c r="C1120" s="122"/>
      <c r="D1120" s="122"/>
      <c r="E1120" s="116"/>
      <c r="F1120" s="25"/>
      <c r="G1120" s="25"/>
      <c r="H1120" s="25"/>
      <c r="I1120" s="115"/>
      <c r="J1120" s="126"/>
    </row>
    <row r="1121" spans="1:10" s="123" customFormat="1" ht="20.100000000000001" customHeight="1">
      <c r="A1121" s="122"/>
      <c r="B1121" s="122"/>
      <c r="C1121" s="122"/>
      <c r="D1121" s="122"/>
      <c r="E1121" s="116"/>
      <c r="F1121" s="25"/>
      <c r="G1121" s="25"/>
      <c r="H1121" s="25"/>
      <c r="I1121" s="115"/>
      <c r="J1121" s="126"/>
    </row>
    <row r="1122" spans="1:10" s="123" customFormat="1" ht="20.100000000000001" customHeight="1">
      <c r="A1122" s="122"/>
      <c r="B1122" s="122"/>
      <c r="C1122" s="122"/>
      <c r="D1122" s="122"/>
      <c r="E1122" s="116"/>
      <c r="F1122" s="25"/>
      <c r="G1122" s="25"/>
      <c r="H1122" s="25"/>
      <c r="I1122" s="115"/>
      <c r="J1122" s="126"/>
    </row>
    <row r="1123" spans="1:10" s="123" customFormat="1" ht="20.100000000000001" customHeight="1">
      <c r="A1123" s="122"/>
      <c r="B1123" s="122"/>
      <c r="C1123" s="122"/>
      <c r="D1123" s="122"/>
      <c r="E1123" s="116"/>
      <c r="F1123" s="25"/>
      <c r="G1123" s="25"/>
      <c r="H1123" s="25"/>
      <c r="I1123" s="115"/>
      <c r="J1123" s="126"/>
    </row>
    <row r="1124" spans="1:10" s="123" customFormat="1" ht="20.100000000000001" customHeight="1">
      <c r="A1124" s="122"/>
      <c r="B1124" s="122"/>
      <c r="C1124" s="122"/>
      <c r="D1124" s="122"/>
      <c r="E1124" s="116"/>
      <c r="F1124" s="25"/>
      <c r="G1124" s="25"/>
      <c r="H1124" s="25"/>
      <c r="I1124" s="115"/>
      <c r="J1124" s="126"/>
    </row>
    <row r="1125" spans="1:10" s="123" customFormat="1" ht="20.100000000000001" customHeight="1">
      <c r="A1125" s="122"/>
      <c r="B1125" s="122"/>
      <c r="C1125" s="122"/>
      <c r="D1125" s="122"/>
      <c r="E1125" s="116"/>
      <c r="F1125" s="25"/>
      <c r="G1125" s="25"/>
      <c r="H1125" s="25"/>
      <c r="I1125" s="115"/>
      <c r="J1125" s="126"/>
    </row>
    <row r="1126" spans="1:10" s="123" customFormat="1" ht="20.100000000000001" customHeight="1">
      <c r="A1126" s="122"/>
      <c r="B1126" s="122"/>
      <c r="C1126" s="122"/>
      <c r="D1126" s="122"/>
      <c r="E1126" s="116"/>
      <c r="F1126" s="25"/>
      <c r="G1126" s="25"/>
      <c r="H1126" s="25"/>
      <c r="I1126" s="115"/>
      <c r="J1126" s="126"/>
    </row>
    <row r="1127" spans="1:10" s="123" customFormat="1" ht="20.100000000000001" customHeight="1">
      <c r="A1127" s="122"/>
      <c r="B1127" s="122"/>
      <c r="C1127" s="122"/>
      <c r="D1127" s="122"/>
      <c r="E1127" s="116"/>
      <c r="F1127" s="25"/>
      <c r="G1127" s="25"/>
      <c r="H1127" s="25"/>
      <c r="I1127" s="115"/>
      <c r="J1127" s="126"/>
    </row>
    <row r="1128" spans="1:10" s="123" customFormat="1" ht="20.100000000000001" customHeight="1">
      <c r="A1128" s="122"/>
      <c r="B1128" s="122"/>
      <c r="C1128" s="122"/>
      <c r="D1128" s="122"/>
      <c r="E1128" s="116"/>
      <c r="F1128" s="25"/>
      <c r="G1128" s="25"/>
      <c r="H1128" s="25"/>
      <c r="I1128" s="115"/>
      <c r="J1128" s="126"/>
    </row>
    <row r="1129" spans="1:10" s="123" customFormat="1" ht="20.100000000000001" customHeight="1">
      <c r="A1129" s="122"/>
      <c r="B1129" s="122"/>
      <c r="C1129" s="122"/>
      <c r="D1129" s="122"/>
      <c r="E1129" s="116"/>
      <c r="F1129" s="25"/>
      <c r="G1129" s="25"/>
      <c r="H1129" s="25"/>
      <c r="I1129" s="115"/>
      <c r="J1129" s="126"/>
    </row>
    <row r="1130" spans="1:10" s="123" customFormat="1" ht="20.100000000000001" customHeight="1">
      <c r="A1130" s="122"/>
      <c r="B1130" s="122"/>
      <c r="C1130" s="122"/>
      <c r="D1130" s="122"/>
      <c r="E1130" s="116"/>
      <c r="F1130" s="25"/>
      <c r="G1130" s="25"/>
      <c r="H1130" s="25"/>
      <c r="I1130" s="115"/>
      <c r="J1130" s="126"/>
    </row>
    <row r="1131" spans="1:10" s="123" customFormat="1" ht="20.100000000000001" customHeight="1">
      <c r="A1131" s="122"/>
      <c r="B1131" s="122"/>
      <c r="C1131" s="122"/>
      <c r="D1131" s="122"/>
      <c r="E1131" s="116"/>
      <c r="F1131" s="25"/>
      <c r="G1131" s="25"/>
      <c r="H1131" s="25"/>
      <c r="I1131" s="115"/>
      <c r="J1131" s="126"/>
    </row>
    <row r="1132" spans="1:10" s="123" customFormat="1" ht="20.100000000000001" customHeight="1">
      <c r="A1132" s="122"/>
      <c r="B1132" s="122"/>
      <c r="C1132" s="122"/>
      <c r="D1132" s="122"/>
      <c r="E1132" s="116"/>
      <c r="F1132" s="25"/>
      <c r="G1132" s="25"/>
      <c r="H1132" s="25"/>
      <c r="I1132" s="115"/>
      <c r="J1132" s="126"/>
    </row>
    <row r="1133" spans="1:10" s="123" customFormat="1" ht="20.100000000000001" customHeight="1">
      <c r="A1133" s="122"/>
      <c r="B1133" s="122"/>
      <c r="C1133" s="122"/>
      <c r="D1133" s="122"/>
      <c r="E1133" s="116"/>
      <c r="F1133" s="25"/>
      <c r="G1133" s="25"/>
      <c r="H1133" s="25"/>
      <c r="I1133" s="115"/>
      <c r="J1133" s="126"/>
    </row>
    <row r="1134" spans="1:10" s="123" customFormat="1" ht="20.100000000000001" customHeight="1">
      <c r="A1134" s="122"/>
      <c r="B1134" s="122"/>
      <c r="C1134" s="122"/>
      <c r="D1134" s="122"/>
      <c r="E1134" s="116"/>
      <c r="F1134" s="25"/>
      <c r="G1134" s="25"/>
      <c r="H1134" s="25"/>
      <c r="I1134" s="115"/>
      <c r="J1134" s="126"/>
    </row>
    <row r="1135" spans="1:10" s="123" customFormat="1" ht="20.100000000000001" customHeight="1">
      <c r="A1135" s="122"/>
      <c r="B1135" s="122"/>
      <c r="C1135" s="122"/>
      <c r="D1135" s="122"/>
      <c r="E1135" s="116"/>
      <c r="F1135" s="25"/>
      <c r="G1135" s="25"/>
      <c r="H1135" s="25"/>
      <c r="I1135" s="115"/>
      <c r="J1135" s="126"/>
    </row>
    <row r="1136" spans="1:10" s="123" customFormat="1" ht="20.100000000000001" customHeight="1">
      <c r="A1136" s="122"/>
      <c r="B1136" s="122"/>
      <c r="C1136" s="122"/>
      <c r="D1136" s="122"/>
      <c r="E1136" s="116"/>
      <c r="F1136" s="25"/>
      <c r="G1136" s="25"/>
      <c r="H1136" s="25"/>
      <c r="I1136" s="115"/>
      <c r="J1136" s="126"/>
    </row>
    <row r="1137" spans="1:10" s="123" customFormat="1" ht="20.100000000000001" customHeight="1">
      <c r="A1137" s="122"/>
      <c r="B1137" s="122"/>
      <c r="C1137" s="122"/>
      <c r="D1137" s="122"/>
      <c r="E1137" s="116"/>
      <c r="F1137" s="25"/>
      <c r="G1137" s="25"/>
      <c r="H1137" s="25"/>
      <c r="I1137" s="115"/>
      <c r="J1137" s="126"/>
    </row>
    <row r="1138" spans="1:10" s="123" customFormat="1" ht="20.100000000000001" customHeight="1">
      <c r="A1138" s="122"/>
      <c r="B1138" s="122"/>
      <c r="C1138" s="122"/>
      <c r="D1138" s="122"/>
      <c r="E1138" s="116"/>
      <c r="F1138" s="25"/>
      <c r="G1138" s="25"/>
      <c r="H1138" s="25"/>
      <c r="I1138" s="115"/>
      <c r="J1138" s="126"/>
    </row>
    <row r="1139" spans="1:10" s="123" customFormat="1" ht="20.100000000000001" customHeight="1">
      <c r="A1139" s="122"/>
      <c r="B1139" s="122"/>
      <c r="C1139" s="122"/>
      <c r="D1139" s="122"/>
      <c r="E1139" s="116"/>
      <c r="F1139" s="25"/>
      <c r="G1139" s="25"/>
      <c r="H1139" s="25"/>
      <c r="I1139" s="115"/>
      <c r="J1139" s="126"/>
    </row>
    <row r="1140" spans="1:10" s="123" customFormat="1" ht="20.100000000000001" customHeight="1">
      <c r="A1140" s="122"/>
      <c r="B1140" s="122"/>
      <c r="C1140" s="122"/>
      <c r="D1140" s="122"/>
      <c r="E1140" s="116"/>
      <c r="F1140" s="25"/>
      <c r="G1140" s="25"/>
      <c r="H1140" s="25"/>
      <c r="I1140" s="115"/>
      <c r="J1140" s="126"/>
    </row>
    <row r="1141" spans="1:10" s="123" customFormat="1" ht="20.100000000000001" customHeight="1">
      <c r="A1141" s="122"/>
      <c r="B1141" s="122"/>
      <c r="C1141" s="122"/>
      <c r="D1141" s="122"/>
      <c r="E1141" s="116"/>
      <c r="F1141" s="25"/>
      <c r="G1141" s="25"/>
      <c r="H1141" s="25"/>
      <c r="I1141" s="115"/>
      <c r="J1141" s="126"/>
    </row>
    <row r="1142" spans="1:10" s="123" customFormat="1" ht="20.100000000000001" customHeight="1">
      <c r="A1142" s="122"/>
      <c r="B1142" s="122"/>
      <c r="C1142" s="122"/>
      <c r="D1142" s="122"/>
      <c r="E1142" s="116"/>
      <c r="F1142" s="25"/>
      <c r="G1142" s="25"/>
      <c r="H1142" s="25"/>
      <c r="I1142" s="115"/>
      <c r="J1142" s="126"/>
    </row>
    <row r="1143" spans="1:10" s="123" customFormat="1" ht="20.100000000000001" customHeight="1">
      <c r="A1143" s="122"/>
      <c r="B1143" s="122"/>
      <c r="C1143" s="122"/>
      <c r="D1143" s="122"/>
      <c r="E1143" s="116"/>
      <c r="F1143" s="25"/>
      <c r="G1143" s="25"/>
      <c r="H1143" s="25"/>
      <c r="I1143" s="115"/>
      <c r="J1143" s="126"/>
    </row>
    <row r="1144" spans="1:10" s="123" customFormat="1" ht="20.100000000000001" customHeight="1">
      <c r="A1144" s="122"/>
      <c r="B1144" s="122"/>
      <c r="C1144" s="122"/>
      <c r="D1144" s="122"/>
      <c r="E1144" s="116"/>
      <c r="F1144" s="25"/>
      <c r="G1144" s="25"/>
      <c r="H1144" s="25"/>
      <c r="I1144" s="115"/>
      <c r="J1144" s="126"/>
    </row>
    <row r="1145" spans="1:10" s="123" customFormat="1" ht="20.100000000000001" customHeight="1">
      <c r="A1145" s="122"/>
      <c r="B1145" s="122"/>
      <c r="C1145" s="122"/>
      <c r="D1145" s="122"/>
      <c r="E1145" s="116"/>
      <c r="F1145" s="25"/>
      <c r="G1145" s="25"/>
      <c r="H1145" s="25"/>
      <c r="I1145" s="115"/>
      <c r="J1145" s="126"/>
    </row>
    <row r="1146" spans="1:10" s="123" customFormat="1" ht="20.100000000000001" customHeight="1">
      <c r="A1146" s="122"/>
      <c r="B1146" s="122"/>
      <c r="C1146" s="122"/>
      <c r="D1146" s="122"/>
      <c r="E1146" s="116"/>
      <c r="F1146" s="25"/>
      <c r="G1146" s="25"/>
      <c r="H1146" s="25"/>
      <c r="I1146" s="115"/>
      <c r="J1146" s="126"/>
    </row>
    <row r="1147" spans="1:10" s="123" customFormat="1" ht="20.100000000000001" customHeight="1">
      <c r="A1147" s="122"/>
      <c r="B1147" s="122"/>
      <c r="C1147" s="122"/>
      <c r="D1147" s="122"/>
      <c r="E1147" s="116"/>
      <c r="F1147" s="25"/>
      <c r="G1147" s="25"/>
      <c r="H1147" s="25"/>
      <c r="I1147" s="115"/>
      <c r="J1147" s="126"/>
    </row>
    <row r="1148" spans="1:10" s="123" customFormat="1" ht="20.100000000000001" customHeight="1">
      <c r="A1148" s="122"/>
      <c r="B1148" s="122"/>
      <c r="C1148" s="122"/>
      <c r="D1148" s="122"/>
      <c r="E1148" s="116"/>
      <c r="F1148" s="25"/>
      <c r="G1148" s="25"/>
      <c r="H1148" s="25"/>
      <c r="I1148" s="115"/>
      <c r="J1148" s="126"/>
    </row>
    <row r="1149" spans="1:10" s="123" customFormat="1" ht="20.100000000000001" customHeight="1">
      <c r="A1149" s="122"/>
      <c r="B1149" s="122"/>
      <c r="C1149" s="122"/>
      <c r="D1149" s="122"/>
      <c r="E1149" s="116"/>
      <c r="F1149" s="25"/>
      <c r="G1149" s="25"/>
      <c r="H1149" s="25"/>
      <c r="I1149" s="115"/>
      <c r="J1149" s="126"/>
    </row>
    <row r="1150" spans="1:10" s="123" customFormat="1" ht="20.100000000000001" customHeight="1">
      <c r="A1150" s="122"/>
      <c r="B1150" s="122"/>
      <c r="C1150" s="122"/>
      <c r="D1150" s="122"/>
      <c r="E1150" s="116"/>
      <c r="F1150" s="25"/>
      <c r="G1150" s="25"/>
      <c r="H1150" s="25"/>
      <c r="I1150" s="115"/>
      <c r="J1150" s="126"/>
    </row>
    <row r="1151" spans="1:10" s="123" customFormat="1" ht="20.100000000000001" customHeight="1">
      <c r="A1151" s="122"/>
      <c r="B1151" s="122"/>
      <c r="C1151" s="122"/>
      <c r="D1151" s="122"/>
      <c r="E1151" s="116"/>
      <c r="F1151" s="25"/>
      <c r="G1151" s="25"/>
      <c r="H1151" s="25"/>
      <c r="I1151" s="115"/>
      <c r="J1151" s="126"/>
    </row>
    <row r="1152" spans="1:10" s="123" customFormat="1" ht="20.100000000000001" customHeight="1">
      <c r="A1152" s="122"/>
      <c r="B1152" s="122"/>
      <c r="C1152" s="122"/>
      <c r="D1152" s="122"/>
      <c r="E1152" s="116"/>
      <c r="F1152" s="25"/>
      <c r="G1152" s="25"/>
      <c r="H1152" s="25"/>
      <c r="I1152" s="115"/>
      <c r="J1152" s="126"/>
    </row>
    <row r="1153" spans="1:10" s="123" customFormat="1" ht="20.100000000000001" customHeight="1">
      <c r="A1153" s="122"/>
      <c r="B1153" s="122"/>
      <c r="C1153" s="122"/>
      <c r="D1153" s="122"/>
      <c r="E1153" s="116"/>
      <c r="F1153" s="25"/>
      <c r="G1153" s="25"/>
      <c r="H1153" s="25"/>
      <c r="I1153" s="115"/>
      <c r="J1153" s="126"/>
    </row>
    <row r="1154" spans="1:10" s="123" customFormat="1" ht="20.100000000000001" customHeight="1">
      <c r="A1154" s="122"/>
      <c r="B1154" s="122"/>
      <c r="C1154" s="122"/>
      <c r="D1154" s="122"/>
      <c r="E1154" s="116"/>
      <c r="F1154" s="25"/>
      <c r="G1154" s="25"/>
      <c r="H1154" s="25"/>
      <c r="I1154" s="115"/>
      <c r="J1154" s="126"/>
    </row>
    <row r="1155" spans="1:10" s="123" customFormat="1" ht="20.100000000000001" customHeight="1">
      <c r="A1155" s="122"/>
      <c r="B1155" s="122"/>
      <c r="C1155" s="122"/>
      <c r="D1155" s="122"/>
      <c r="E1155" s="116"/>
      <c r="F1155" s="25"/>
      <c r="G1155" s="25"/>
      <c r="H1155" s="25"/>
      <c r="I1155" s="115"/>
      <c r="J1155" s="126"/>
    </row>
    <row r="1156" spans="1:10" s="123" customFormat="1" ht="20.100000000000001" customHeight="1">
      <c r="A1156" s="122"/>
      <c r="B1156" s="122"/>
      <c r="C1156" s="122"/>
      <c r="D1156" s="122"/>
      <c r="E1156" s="116"/>
      <c r="F1156" s="25"/>
      <c r="G1156" s="25"/>
      <c r="H1156" s="25"/>
      <c r="I1156" s="115"/>
      <c r="J1156" s="126"/>
    </row>
    <row r="1157" spans="1:10" s="123" customFormat="1" ht="20.100000000000001" customHeight="1">
      <c r="A1157" s="122"/>
      <c r="B1157" s="122"/>
      <c r="C1157" s="122"/>
      <c r="D1157" s="122"/>
      <c r="E1157" s="116"/>
      <c r="F1157" s="25"/>
      <c r="G1157" s="25"/>
      <c r="H1157" s="25"/>
      <c r="I1157" s="115"/>
      <c r="J1157" s="126"/>
    </row>
    <row r="1158" spans="1:10" s="123" customFormat="1" ht="20.100000000000001" customHeight="1">
      <c r="A1158" s="122"/>
      <c r="B1158" s="122"/>
      <c r="C1158" s="122"/>
      <c r="D1158" s="122"/>
      <c r="E1158" s="116"/>
      <c r="F1158" s="25"/>
      <c r="G1158" s="25"/>
      <c r="H1158" s="25"/>
      <c r="I1158" s="115"/>
      <c r="J1158" s="126"/>
    </row>
    <row r="1159" spans="1:10" s="123" customFormat="1" ht="20.100000000000001" customHeight="1">
      <c r="A1159" s="122"/>
      <c r="B1159" s="122"/>
      <c r="C1159" s="122"/>
      <c r="D1159" s="122"/>
      <c r="E1159" s="116"/>
      <c r="F1159" s="25"/>
      <c r="G1159" s="25"/>
      <c r="H1159" s="25"/>
      <c r="I1159" s="115"/>
      <c r="J1159" s="126"/>
    </row>
    <row r="1160" spans="1:10" s="123" customFormat="1" ht="20.100000000000001" customHeight="1">
      <c r="A1160" s="122"/>
      <c r="B1160" s="122"/>
      <c r="C1160" s="122"/>
      <c r="D1160" s="122"/>
      <c r="E1160" s="116"/>
      <c r="F1160" s="25"/>
      <c r="G1160" s="25"/>
      <c r="H1160" s="25"/>
      <c r="I1160" s="115"/>
      <c r="J1160" s="126"/>
    </row>
    <row r="1161" spans="1:10" s="123" customFormat="1" ht="20.100000000000001" customHeight="1">
      <c r="A1161" s="122"/>
      <c r="B1161" s="122"/>
      <c r="C1161" s="122"/>
      <c r="D1161" s="122"/>
      <c r="E1161" s="116"/>
      <c r="F1161" s="25"/>
      <c r="G1161" s="25"/>
      <c r="H1161" s="25"/>
      <c r="I1161" s="115"/>
      <c r="J1161" s="126"/>
    </row>
    <row r="1162" spans="1:10" s="123" customFormat="1" ht="20.100000000000001" customHeight="1">
      <c r="A1162" s="122"/>
      <c r="B1162" s="122"/>
      <c r="C1162" s="122"/>
      <c r="D1162" s="122"/>
      <c r="E1162" s="116"/>
      <c r="F1162" s="25"/>
      <c r="G1162" s="25"/>
      <c r="H1162" s="25"/>
      <c r="I1162" s="115"/>
      <c r="J1162" s="126"/>
    </row>
    <row r="1163" spans="1:10" s="123" customFormat="1" ht="20.100000000000001" customHeight="1">
      <c r="A1163" s="122"/>
      <c r="B1163" s="122"/>
      <c r="C1163" s="122"/>
      <c r="D1163" s="122"/>
      <c r="E1163" s="116"/>
      <c r="F1163" s="25"/>
      <c r="G1163" s="25"/>
      <c r="H1163" s="25"/>
      <c r="I1163" s="115"/>
      <c r="J1163" s="126"/>
    </row>
    <row r="1164" spans="1:10" s="123" customFormat="1" ht="20.100000000000001" customHeight="1">
      <c r="A1164" s="122"/>
      <c r="B1164" s="122"/>
      <c r="C1164" s="122"/>
      <c r="D1164" s="122"/>
      <c r="E1164" s="116"/>
      <c r="F1164" s="25"/>
      <c r="G1164" s="25"/>
      <c r="H1164" s="25"/>
      <c r="I1164" s="115"/>
      <c r="J1164" s="126"/>
    </row>
    <row r="1165" spans="1:10" s="123" customFormat="1" ht="20.100000000000001" customHeight="1">
      <c r="A1165" s="122"/>
      <c r="B1165" s="122"/>
      <c r="C1165" s="122"/>
      <c r="D1165" s="122"/>
      <c r="E1165" s="116"/>
      <c r="F1165" s="25"/>
      <c r="G1165" s="25"/>
      <c r="H1165" s="25"/>
      <c r="I1165" s="115"/>
      <c r="J1165" s="126"/>
    </row>
    <row r="1166" spans="1:10" s="123" customFormat="1" ht="20.100000000000001" customHeight="1">
      <c r="A1166" s="122"/>
      <c r="B1166" s="122"/>
      <c r="C1166" s="122"/>
      <c r="D1166" s="122"/>
      <c r="E1166" s="116"/>
      <c r="F1166" s="25"/>
      <c r="G1166" s="25"/>
      <c r="H1166" s="25"/>
      <c r="I1166" s="115"/>
      <c r="J1166" s="126"/>
    </row>
    <row r="1167" spans="1:10" s="123" customFormat="1" ht="20.100000000000001" customHeight="1">
      <c r="A1167" s="122"/>
      <c r="B1167" s="122"/>
      <c r="C1167" s="122"/>
      <c r="D1167" s="122"/>
      <c r="E1167" s="116"/>
      <c r="F1167" s="25"/>
      <c r="G1167" s="25"/>
      <c r="H1167" s="25"/>
      <c r="I1167" s="115"/>
      <c r="J1167" s="126"/>
    </row>
    <row r="1168" spans="1:10" s="123" customFormat="1" ht="20.100000000000001" customHeight="1">
      <c r="A1168" s="122"/>
      <c r="B1168" s="122"/>
      <c r="C1168" s="122"/>
      <c r="D1168" s="122"/>
      <c r="E1168" s="116"/>
      <c r="F1168" s="25"/>
      <c r="G1168" s="25"/>
      <c r="H1168" s="25"/>
      <c r="I1168" s="115"/>
      <c r="J1168" s="126"/>
    </row>
    <row r="1169" spans="1:10" s="123" customFormat="1" ht="20.100000000000001" customHeight="1">
      <c r="A1169" s="122"/>
      <c r="B1169" s="122"/>
      <c r="C1169" s="122"/>
      <c r="D1169" s="122"/>
      <c r="E1169" s="116"/>
      <c r="F1169" s="25"/>
      <c r="G1169" s="25"/>
      <c r="H1169" s="25"/>
      <c r="I1169" s="115"/>
      <c r="J1169" s="126"/>
    </row>
    <row r="1170" spans="1:10" s="123" customFormat="1" ht="20.100000000000001" customHeight="1">
      <c r="A1170" s="122"/>
      <c r="B1170" s="122"/>
      <c r="C1170" s="122"/>
      <c r="D1170" s="122"/>
      <c r="E1170" s="116"/>
      <c r="F1170" s="25"/>
      <c r="G1170" s="25"/>
      <c r="H1170" s="25"/>
      <c r="I1170" s="115"/>
      <c r="J1170" s="126"/>
    </row>
    <row r="1171" spans="1:10" s="123" customFormat="1" ht="20.100000000000001" customHeight="1">
      <c r="A1171" s="122"/>
      <c r="B1171" s="122"/>
      <c r="C1171" s="122"/>
      <c r="D1171" s="122"/>
      <c r="E1171" s="116"/>
      <c r="F1171" s="25"/>
      <c r="G1171" s="25"/>
      <c r="H1171" s="25"/>
      <c r="I1171" s="115"/>
      <c r="J1171" s="126"/>
    </row>
    <row r="1172" spans="1:10" s="123" customFormat="1" ht="20.100000000000001" customHeight="1">
      <c r="A1172" s="122"/>
      <c r="B1172" s="122"/>
      <c r="C1172" s="122"/>
      <c r="D1172" s="122"/>
      <c r="E1172" s="116"/>
      <c r="F1172" s="25"/>
      <c r="G1172" s="25"/>
      <c r="H1172" s="25"/>
      <c r="I1172" s="115"/>
      <c r="J1172" s="126"/>
    </row>
    <row r="1173" spans="1:10" s="123" customFormat="1" ht="20.100000000000001" customHeight="1">
      <c r="A1173" s="122"/>
      <c r="B1173" s="122"/>
      <c r="C1173" s="122"/>
      <c r="D1173" s="122"/>
      <c r="E1173" s="116"/>
      <c r="F1173" s="25"/>
      <c r="G1173" s="25"/>
      <c r="H1173" s="25"/>
      <c r="I1173" s="115"/>
      <c r="J1173" s="126"/>
    </row>
    <row r="1174" spans="1:10" s="123" customFormat="1" ht="20.100000000000001" customHeight="1">
      <c r="A1174" s="122"/>
      <c r="B1174" s="122"/>
      <c r="C1174" s="122"/>
      <c r="D1174" s="122"/>
      <c r="E1174" s="116"/>
      <c r="F1174" s="25"/>
      <c r="G1174" s="25"/>
      <c r="H1174" s="25"/>
      <c r="I1174" s="115"/>
      <c r="J1174" s="126"/>
    </row>
    <row r="1175" spans="1:10" s="123" customFormat="1" ht="20.100000000000001" customHeight="1">
      <c r="A1175" s="122"/>
      <c r="B1175" s="122"/>
      <c r="C1175" s="122"/>
      <c r="D1175" s="122"/>
      <c r="E1175" s="116"/>
      <c r="F1175" s="25"/>
      <c r="G1175" s="25"/>
      <c r="H1175" s="25"/>
      <c r="I1175" s="115"/>
      <c r="J1175" s="126"/>
    </row>
    <row r="1176" spans="1:10" s="123" customFormat="1" ht="20.100000000000001" customHeight="1">
      <c r="A1176" s="122"/>
      <c r="B1176" s="122"/>
      <c r="C1176" s="122"/>
      <c r="D1176" s="122"/>
      <c r="E1176" s="116"/>
      <c r="F1176" s="25"/>
      <c r="G1176" s="25"/>
      <c r="H1176" s="25"/>
      <c r="I1176" s="115"/>
      <c r="J1176" s="126"/>
    </row>
    <row r="1177" spans="1:10" s="123" customFormat="1" ht="20.100000000000001" customHeight="1">
      <c r="A1177" s="122"/>
      <c r="B1177" s="122"/>
      <c r="C1177" s="122"/>
      <c r="D1177" s="122"/>
      <c r="E1177" s="116"/>
      <c r="F1177" s="25"/>
      <c r="G1177" s="25"/>
      <c r="H1177" s="25"/>
      <c r="I1177" s="115"/>
      <c r="J1177" s="126"/>
    </row>
    <row r="1178" spans="1:10" s="123" customFormat="1" ht="20.100000000000001" customHeight="1">
      <c r="A1178" s="122"/>
      <c r="B1178" s="122"/>
      <c r="C1178" s="122"/>
      <c r="D1178" s="122"/>
      <c r="E1178" s="116"/>
      <c r="F1178" s="25"/>
      <c r="G1178" s="25"/>
      <c r="H1178" s="25"/>
      <c r="I1178" s="115"/>
      <c r="J1178" s="126"/>
    </row>
    <row r="1179" spans="1:10" s="123" customFormat="1" ht="20.100000000000001" customHeight="1">
      <c r="A1179" s="122"/>
      <c r="B1179" s="122"/>
      <c r="C1179" s="122"/>
      <c r="D1179" s="122"/>
      <c r="E1179" s="116"/>
      <c r="F1179" s="25"/>
      <c r="G1179" s="25"/>
      <c r="H1179" s="25"/>
      <c r="I1179" s="115"/>
      <c r="J1179" s="126"/>
    </row>
    <row r="1180" spans="1:10" s="123" customFormat="1" ht="20.100000000000001" customHeight="1">
      <c r="A1180" s="122"/>
      <c r="B1180" s="122"/>
      <c r="C1180" s="122"/>
      <c r="D1180" s="122"/>
      <c r="E1180" s="116"/>
      <c r="F1180" s="25"/>
      <c r="G1180" s="25"/>
      <c r="H1180" s="25"/>
      <c r="I1180" s="115"/>
      <c r="J1180" s="126"/>
    </row>
    <row r="1181" spans="1:10" s="123" customFormat="1" ht="20.100000000000001" customHeight="1">
      <c r="A1181" s="122"/>
      <c r="B1181" s="122"/>
      <c r="C1181" s="122"/>
      <c r="D1181" s="122"/>
      <c r="E1181" s="116"/>
      <c r="F1181" s="25"/>
      <c r="G1181" s="25"/>
      <c r="H1181" s="25"/>
      <c r="I1181" s="115"/>
      <c r="J1181" s="126"/>
    </row>
    <row r="1182" spans="1:10" s="123" customFormat="1" ht="20.100000000000001" customHeight="1">
      <c r="A1182" s="122"/>
      <c r="B1182" s="122"/>
      <c r="C1182" s="122"/>
      <c r="D1182" s="122"/>
      <c r="E1182" s="116"/>
      <c r="F1182" s="25"/>
      <c r="G1182" s="25"/>
      <c r="H1182" s="25"/>
      <c r="I1182" s="115"/>
      <c r="J1182" s="126"/>
    </row>
    <row r="1183" spans="1:10" s="123" customFormat="1" ht="20.100000000000001" customHeight="1">
      <c r="A1183" s="122"/>
      <c r="B1183" s="122"/>
      <c r="C1183" s="122"/>
      <c r="D1183" s="122"/>
      <c r="E1183" s="116"/>
      <c r="F1183" s="25"/>
      <c r="G1183" s="25"/>
      <c r="H1183" s="25"/>
      <c r="I1183" s="115"/>
      <c r="J1183" s="126"/>
    </row>
    <row r="1184" spans="1:10" s="123" customFormat="1" ht="20.100000000000001" customHeight="1">
      <c r="A1184" s="122"/>
      <c r="B1184" s="122"/>
      <c r="C1184" s="122"/>
      <c r="D1184" s="122"/>
      <c r="E1184" s="116"/>
      <c r="F1184" s="25"/>
      <c r="G1184" s="25"/>
      <c r="H1184" s="25"/>
      <c r="I1184" s="115"/>
      <c r="J1184" s="126"/>
    </row>
    <row r="1185" spans="1:10" s="123" customFormat="1" ht="20.100000000000001" customHeight="1">
      <c r="A1185" s="122"/>
      <c r="B1185" s="122"/>
      <c r="C1185" s="122"/>
      <c r="D1185" s="122"/>
      <c r="E1185" s="116"/>
      <c r="F1185" s="25"/>
      <c r="G1185" s="25"/>
      <c r="H1185" s="25"/>
      <c r="I1185" s="115"/>
      <c r="J1185" s="126"/>
    </row>
    <row r="1186" spans="1:10" s="123" customFormat="1" ht="20.100000000000001" customHeight="1">
      <c r="A1186" s="122"/>
      <c r="B1186" s="122"/>
      <c r="C1186" s="122"/>
      <c r="D1186" s="122"/>
      <c r="E1186" s="116"/>
      <c r="F1186" s="25"/>
      <c r="G1186" s="25"/>
      <c r="H1186" s="25"/>
      <c r="I1186" s="115"/>
      <c r="J1186" s="126"/>
    </row>
    <row r="1187" spans="1:10" s="123" customFormat="1" ht="20.100000000000001" customHeight="1">
      <c r="A1187" s="122"/>
      <c r="B1187" s="122"/>
      <c r="C1187" s="122"/>
      <c r="D1187" s="122"/>
      <c r="E1187" s="116"/>
      <c r="F1187" s="25"/>
      <c r="G1187" s="25"/>
      <c r="H1187" s="25"/>
      <c r="I1187" s="115"/>
      <c r="J1187" s="126"/>
    </row>
    <row r="1188" spans="1:10" s="123" customFormat="1" ht="20.100000000000001" customHeight="1">
      <c r="A1188" s="122"/>
      <c r="B1188" s="122"/>
      <c r="C1188" s="122"/>
      <c r="D1188" s="122"/>
      <c r="E1188" s="116"/>
      <c r="F1188" s="25"/>
      <c r="G1188" s="25"/>
      <c r="H1188" s="25"/>
      <c r="I1188" s="115"/>
      <c r="J1188" s="126"/>
    </row>
    <row r="1189" spans="1:10" s="123" customFormat="1" ht="20.100000000000001" customHeight="1">
      <c r="A1189" s="122"/>
      <c r="B1189" s="122"/>
      <c r="C1189" s="122"/>
      <c r="D1189" s="122"/>
      <c r="E1189" s="116"/>
      <c r="F1189" s="25"/>
      <c r="G1189" s="25"/>
      <c r="H1189" s="25"/>
      <c r="I1189" s="115"/>
      <c r="J1189" s="126"/>
    </row>
    <row r="1190" spans="1:10" s="123" customFormat="1" ht="20.100000000000001" customHeight="1">
      <c r="A1190" s="122"/>
      <c r="B1190" s="122"/>
      <c r="C1190" s="122"/>
      <c r="D1190" s="122"/>
      <c r="E1190" s="116"/>
      <c r="F1190" s="25"/>
      <c r="G1190" s="25"/>
      <c r="H1190" s="25"/>
      <c r="I1190" s="115"/>
      <c r="J1190" s="126"/>
    </row>
    <row r="1191" spans="1:10" s="123" customFormat="1" ht="20.100000000000001" customHeight="1">
      <c r="A1191" s="122"/>
      <c r="B1191" s="122"/>
      <c r="C1191" s="122"/>
      <c r="D1191" s="122"/>
      <c r="E1191" s="116"/>
      <c r="F1191" s="25"/>
      <c r="G1191" s="25"/>
      <c r="H1191" s="25"/>
      <c r="I1191" s="115"/>
      <c r="J1191" s="126"/>
    </row>
    <row r="1192" spans="1:10" s="123" customFormat="1" ht="20.100000000000001" customHeight="1">
      <c r="A1192" s="122"/>
      <c r="B1192" s="122"/>
      <c r="C1192" s="122"/>
      <c r="D1192" s="122"/>
      <c r="E1192" s="116"/>
      <c r="F1192" s="25"/>
      <c r="G1192" s="25"/>
      <c r="H1192" s="25"/>
      <c r="I1192" s="115"/>
      <c r="J1192" s="126"/>
    </row>
    <row r="1193" spans="1:10" s="123" customFormat="1" ht="20.100000000000001" customHeight="1">
      <c r="A1193" s="122"/>
      <c r="B1193" s="122"/>
      <c r="C1193" s="122"/>
      <c r="D1193" s="122"/>
      <c r="E1193" s="116"/>
      <c r="F1193" s="25"/>
      <c r="G1193" s="25"/>
      <c r="H1193" s="25"/>
      <c r="I1193" s="115"/>
      <c r="J1193" s="126"/>
    </row>
    <row r="1194" spans="1:10" s="123" customFormat="1" ht="20.100000000000001" customHeight="1">
      <c r="A1194" s="122"/>
      <c r="B1194" s="122"/>
      <c r="C1194" s="122"/>
      <c r="D1194" s="122"/>
      <c r="E1194" s="116"/>
      <c r="F1194" s="25"/>
      <c r="G1194" s="25"/>
      <c r="H1194" s="25"/>
      <c r="I1194" s="115"/>
      <c r="J1194" s="126"/>
    </row>
    <row r="1195" spans="1:10" s="123" customFormat="1" ht="20.100000000000001" customHeight="1">
      <c r="A1195" s="122"/>
      <c r="B1195" s="122"/>
      <c r="C1195" s="122"/>
      <c r="D1195" s="122"/>
      <c r="E1195" s="116"/>
      <c r="F1195" s="25"/>
      <c r="G1195" s="25"/>
      <c r="H1195" s="25"/>
      <c r="I1195" s="115"/>
      <c r="J1195" s="126"/>
    </row>
    <row r="1196" spans="1:10" s="123" customFormat="1" ht="20.100000000000001" customHeight="1">
      <c r="A1196" s="122"/>
      <c r="B1196" s="122"/>
      <c r="C1196" s="122"/>
      <c r="D1196" s="122"/>
      <c r="E1196" s="116"/>
      <c r="F1196" s="25"/>
      <c r="G1196" s="25"/>
      <c r="H1196" s="25"/>
      <c r="I1196" s="115"/>
      <c r="J1196" s="126"/>
    </row>
    <row r="1197" spans="1:10" s="123" customFormat="1" ht="20.100000000000001" customHeight="1">
      <c r="A1197" s="122"/>
      <c r="B1197" s="122"/>
      <c r="C1197" s="122"/>
      <c r="D1197" s="122"/>
      <c r="E1197" s="116"/>
      <c r="F1197" s="25"/>
      <c r="G1197" s="25"/>
      <c r="H1197" s="25"/>
      <c r="I1197" s="115"/>
      <c r="J1197" s="126"/>
    </row>
    <row r="1198" spans="1:10" s="123" customFormat="1" ht="20.100000000000001" customHeight="1">
      <c r="A1198" s="122"/>
      <c r="B1198" s="122"/>
      <c r="C1198" s="122"/>
      <c r="D1198" s="122"/>
      <c r="E1198" s="116"/>
      <c r="F1198" s="25"/>
      <c r="G1198" s="25"/>
      <c r="H1198" s="25"/>
      <c r="I1198" s="115"/>
      <c r="J1198" s="126"/>
    </row>
    <row r="1199" spans="1:10" s="123" customFormat="1" ht="20.100000000000001" customHeight="1">
      <c r="A1199" s="122"/>
      <c r="B1199" s="122"/>
      <c r="C1199" s="122"/>
      <c r="D1199" s="122"/>
      <c r="E1199" s="116"/>
      <c r="F1199" s="25"/>
      <c r="G1199" s="25"/>
      <c r="H1199" s="25"/>
      <c r="I1199" s="115"/>
      <c r="J1199" s="126"/>
    </row>
    <row r="1200" spans="1:10" s="123" customFormat="1" ht="20.100000000000001" customHeight="1">
      <c r="A1200" s="122"/>
      <c r="B1200" s="122"/>
      <c r="C1200" s="122"/>
      <c r="D1200" s="122"/>
      <c r="E1200" s="116"/>
      <c r="F1200" s="25"/>
      <c r="G1200" s="25"/>
      <c r="H1200" s="25"/>
      <c r="I1200" s="115"/>
      <c r="J1200" s="126"/>
    </row>
    <row r="1201" spans="1:10" s="123" customFormat="1" ht="20.100000000000001" customHeight="1">
      <c r="A1201" s="122"/>
      <c r="B1201" s="122"/>
      <c r="C1201" s="122"/>
      <c r="D1201" s="122"/>
      <c r="E1201" s="116"/>
      <c r="F1201" s="25"/>
      <c r="G1201" s="25"/>
      <c r="H1201" s="25"/>
      <c r="I1201" s="115"/>
      <c r="J1201" s="126"/>
    </row>
    <row r="1202" spans="1:10" s="123" customFormat="1" ht="20.100000000000001" customHeight="1">
      <c r="A1202" s="122"/>
      <c r="B1202" s="122"/>
      <c r="C1202" s="122"/>
      <c r="D1202" s="122"/>
      <c r="E1202" s="116"/>
      <c r="F1202" s="25"/>
      <c r="G1202" s="25"/>
      <c r="H1202" s="25"/>
      <c r="I1202" s="115"/>
      <c r="J1202" s="126"/>
    </row>
    <row r="1203" spans="1:10" s="123" customFormat="1" ht="20.100000000000001" customHeight="1">
      <c r="A1203" s="122"/>
      <c r="B1203" s="122"/>
      <c r="C1203" s="122"/>
      <c r="D1203" s="122"/>
      <c r="E1203" s="116"/>
      <c r="F1203" s="25"/>
      <c r="G1203" s="25"/>
      <c r="H1203" s="25"/>
      <c r="I1203" s="115"/>
      <c r="J1203" s="126"/>
    </row>
    <row r="1204" spans="1:10" s="123" customFormat="1" ht="20.100000000000001" customHeight="1">
      <c r="A1204" s="122"/>
      <c r="B1204" s="122"/>
      <c r="C1204" s="122"/>
      <c r="D1204" s="122"/>
      <c r="E1204" s="116"/>
      <c r="F1204" s="25"/>
      <c r="G1204" s="25"/>
      <c r="H1204" s="25"/>
      <c r="I1204" s="115"/>
      <c r="J1204" s="126"/>
    </row>
    <row r="1205" spans="1:10" s="123" customFormat="1" ht="20.100000000000001" customHeight="1">
      <c r="A1205" s="122"/>
      <c r="B1205" s="122"/>
      <c r="C1205" s="122"/>
      <c r="D1205" s="122"/>
      <c r="E1205" s="116"/>
      <c r="F1205" s="25"/>
      <c r="G1205" s="25"/>
      <c r="H1205" s="25"/>
      <c r="I1205" s="115"/>
      <c r="J1205" s="126"/>
    </row>
    <row r="1206" spans="1:10" s="123" customFormat="1" ht="20.100000000000001" customHeight="1">
      <c r="A1206" s="122"/>
      <c r="B1206" s="122"/>
      <c r="C1206" s="122"/>
      <c r="D1206" s="122"/>
      <c r="E1206" s="116"/>
      <c r="F1206" s="25"/>
      <c r="G1206" s="25"/>
      <c r="H1206" s="25"/>
      <c r="I1206" s="115"/>
      <c r="J1206" s="126"/>
    </row>
    <row r="1207" spans="1:10" s="123" customFormat="1" ht="20.100000000000001" customHeight="1">
      <c r="A1207" s="122"/>
      <c r="B1207" s="122"/>
      <c r="C1207" s="122"/>
      <c r="D1207" s="122"/>
      <c r="E1207" s="116"/>
      <c r="F1207" s="25"/>
      <c r="G1207" s="25"/>
      <c r="H1207" s="25"/>
      <c r="I1207" s="115"/>
      <c r="J1207" s="126"/>
    </row>
    <row r="1208" spans="1:10" s="123" customFormat="1" ht="20.100000000000001" customHeight="1">
      <c r="A1208" s="122"/>
      <c r="B1208" s="122"/>
      <c r="C1208" s="122"/>
      <c r="D1208" s="122"/>
      <c r="E1208" s="116"/>
      <c r="F1208" s="25"/>
      <c r="G1208" s="25"/>
      <c r="H1208" s="25"/>
      <c r="I1208" s="115"/>
      <c r="J1208" s="126"/>
    </row>
    <row r="1209" spans="1:10" s="123" customFormat="1" ht="20.100000000000001" customHeight="1">
      <c r="A1209" s="122"/>
      <c r="B1209" s="122"/>
      <c r="C1209" s="122"/>
      <c r="D1209" s="122"/>
      <c r="E1209" s="116"/>
      <c r="F1209" s="25"/>
      <c r="G1209" s="25"/>
      <c r="H1209" s="25"/>
      <c r="I1209" s="115"/>
      <c r="J1209" s="126"/>
    </row>
    <row r="1210" spans="1:10" s="123" customFormat="1" ht="20.100000000000001" customHeight="1">
      <c r="A1210" s="122"/>
      <c r="B1210" s="122"/>
      <c r="C1210" s="122"/>
      <c r="D1210" s="122"/>
      <c r="E1210" s="116"/>
      <c r="F1210" s="25"/>
      <c r="G1210" s="25"/>
      <c r="H1210" s="25"/>
      <c r="I1210" s="115"/>
      <c r="J1210" s="126"/>
    </row>
    <row r="1211" spans="1:10" s="123" customFormat="1" ht="20.100000000000001" customHeight="1">
      <c r="A1211" s="122"/>
      <c r="B1211" s="122"/>
      <c r="C1211" s="122"/>
      <c r="D1211" s="122"/>
      <c r="E1211" s="116"/>
      <c r="F1211" s="25"/>
      <c r="G1211" s="25"/>
      <c r="H1211" s="25"/>
      <c r="I1211" s="115"/>
      <c r="J1211" s="126"/>
    </row>
    <row r="1212" spans="1:10" s="123" customFormat="1" ht="20.100000000000001" customHeight="1">
      <c r="A1212" s="122"/>
      <c r="B1212" s="122"/>
      <c r="C1212" s="122"/>
      <c r="D1212" s="122"/>
      <c r="E1212" s="116"/>
      <c r="F1212" s="25"/>
      <c r="G1212" s="25"/>
      <c r="H1212" s="25"/>
      <c r="I1212" s="115"/>
      <c r="J1212" s="126"/>
    </row>
    <row r="1213" spans="1:10" s="123" customFormat="1" ht="20.100000000000001" customHeight="1">
      <c r="A1213" s="122"/>
      <c r="B1213" s="122"/>
      <c r="C1213" s="122"/>
      <c r="D1213" s="122"/>
      <c r="E1213" s="116"/>
      <c r="F1213" s="25"/>
      <c r="G1213" s="25"/>
      <c r="H1213" s="25"/>
      <c r="I1213" s="115"/>
      <c r="J1213" s="126"/>
    </row>
    <row r="1214" spans="1:10" s="123" customFormat="1" ht="20.100000000000001" customHeight="1">
      <c r="A1214" s="122"/>
      <c r="B1214" s="122"/>
      <c r="C1214" s="122"/>
      <c r="D1214" s="122"/>
      <c r="E1214" s="116"/>
      <c r="F1214" s="25"/>
      <c r="G1214" s="25"/>
      <c r="H1214" s="25"/>
      <c r="I1214" s="115"/>
      <c r="J1214" s="126"/>
    </row>
    <row r="1215" spans="1:10" s="123" customFormat="1" ht="20.100000000000001" customHeight="1">
      <c r="A1215" s="122"/>
      <c r="B1215" s="122"/>
      <c r="C1215" s="122"/>
      <c r="D1215" s="122"/>
      <c r="E1215" s="116"/>
      <c r="F1215" s="25"/>
      <c r="G1215" s="25"/>
      <c r="H1215" s="25"/>
      <c r="I1215" s="115"/>
      <c r="J1215" s="126"/>
    </row>
    <row r="1216" spans="1:10" s="123" customFormat="1" ht="20.100000000000001" customHeight="1">
      <c r="A1216" s="122"/>
      <c r="B1216" s="122"/>
      <c r="C1216" s="122"/>
      <c r="D1216" s="122"/>
      <c r="E1216" s="116"/>
      <c r="F1216" s="25"/>
      <c r="G1216" s="25"/>
      <c r="H1216" s="25"/>
      <c r="I1216" s="115"/>
      <c r="J1216" s="126"/>
    </row>
    <row r="1217" spans="1:10" s="123" customFormat="1" ht="20.100000000000001" customHeight="1">
      <c r="A1217" s="122"/>
      <c r="B1217" s="122"/>
      <c r="C1217" s="122"/>
      <c r="D1217" s="122"/>
      <c r="E1217" s="116"/>
      <c r="F1217" s="25"/>
      <c r="G1217" s="25"/>
      <c r="H1217" s="25"/>
      <c r="I1217" s="115"/>
      <c r="J1217" s="126"/>
    </row>
    <row r="1218" spans="1:10" s="123" customFormat="1" ht="20.100000000000001" customHeight="1">
      <c r="A1218" s="122"/>
      <c r="B1218" s="122"/>
      <c r="C1218" s="122"/>
      <c r="D1218" s="122"/>
      <c r="E1218" s="116"/>
      <c r="F1218" s="25"/>
      <c r="G1218" s="25"/>
      <c r="H1218" s="25"/>
      <c r="I1218" s="115"/>
      <c r="J1218" s="126"/>
    </row>
    <row r="1219" spans="1:10" s="123" customFormat="1" ht="20.100000000000001" customHeight="1">
      <c r="A1219" s="122"/>
      <c r="B1219" s="122"/>
      <c r="C1219" s="122"/>
      <c r="D1219" s="122"/>
      <c r="E1219" s="116"/>
      <c r="F1219" s="25"/>
      <c r="G1219" s="25"/>
      <c r="H1219" s="25"/>
      <c r="I1219" s="115"/>
      <c r="J1219" s="126"/>
    </row>
    <row r="1220" spans="1:10" s="123" customFormat="1" ht="20.100000000000001" customHeight="1">
      <c r="A1220" s="122"/>
      <c r="B1220" s="122"/>
      <c r="C1220" s="122"/>
      <c r="D1220" s="122"/>
      <c r="E1220" s="116"/>
      <c r="F1220" s="25"/>
      <c r="G1220" s="25"/>
      <c r="H1220" s="25"/>
      <c r="I1220" s="115"/>
      <c r="J1220" s="126"/>
    </row>
    <row r="1221" spans="1:10">
      <c r="I1221" s="25"/>
    </row>
  </sheetData>
  <sheetProtection algorithmName="SHA-512" hashValue="5z5dVy/hISvAnhXg1ZC8CeLwy0QEXzIfY1lZZ7/EMjAS34uKKijD1LsdN1F3c8S2KhdzF+4Ao5YlctZlYU+vJg==" saltValue="g0OBf3zZaLPwisSAYcgf1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3222-3F70-49CD-9857-F022148740F2}">
  <sheetPr codeName="List7"/>
  <dimension ref="A2:X1221"/>
  <sheetViews>
    <sheetView showGridLines="0" zoomScale="90" zoomScaleNormal="90" workbookViewId="0">
      <pane xSplit="2" ySplit="4" topLeftCell="C73" activePane="bottomRight" state="frozen"/>
      <selection pane="topRight" activeCell="C1" sqref="C1"/>
      <selection pane="bottomLeft" activeCell="A5" sqref="A5"/>
      <selection pane="bottomRight" activeCell="E5" sqref="E5:I100"/>
    </sheetView>
  </sheetViews>
  <sheetFormatPr defaultColWidth="9.42578125" defaultRowHeight="11.25"/>
  <cols>
    <col min="1" max="2" width="9.42578125" style="133" customWidth="1"/>
    <col min="3" max="3" width="15.42578125" style="133" customWidth="1"/>
    <col min="4" max="4" width="9.42578125" style="133" customWidth="1"/>
    <col min="5" max="5" width="14.5703125" style="141" customWidth="1"/>
    <col min="6" max="8" width="14.5703125" style="147" customWidth="1"/>
    <col min="9" max="9" width="14.5703125" style="138" customWidth="1"/>
    <col min="10" max="10" width="7.5703125" style="139" customWidth="1"/>
    <col min="11" max="11" width="9.42578125" style="133"/>
    <col min="12" max="22" width="9.42578125" style="122"/>
    <col min="23" max="23" width="9.42578125" style="135"/>
    <col min="24" max="16384" width="9.42578125" style="122"/>
  </cols>
  <sheetData>
    <row r="2" spans="1:24" ht="15" customHeight="1">
      <c r="A2" s="131"/>
      <c r="B2" s="131"/>
      <c r="C2" s="117"/>
      <c r="D2" s="118"/>
      <c r="E2" s="119" t="s">
        <v>64</v>
      </c>
      <c r="F2" s="119" t="s">
        <v>65</v>
      </c>
      <c r="G2" s="119" t="s">
        <v>66</v>
      </c>
      <c r="H2" s="119" t="s">
        <v>67</v>
      </c>
      <c r="I2" s="829" t="s">
        <v>492</v>
      </c>
      <c r="J2" s="132"/>
      <c r="S2" s="134"/>
      <c r="T2" s="134"/>
      <c r="U2" s="134"/>
      <c r="V2" s="134"/>
      <c r="X2" s="134"/>
    </row>
    <row r="3" spans="1:24" ht="15" customHeight="1">
      <c r="A3" s="131"/>
      <c r="B3" s="131"/>
      <c r="C3" s="172" t="s">
        <v>485</v>
      </c>
      <c r="D3" s="171" t="s">
        <v>486</v>
      </c>
      <c r="E3" s="175" t="s">
        <v>68</v>
      </c>
      <c r="F3" s="175" t="s">
        <v>69</v>
      </c>
      <c r="G3" s="175" t="s">
        <v>70</v>
      </c>
      <c r="H3" s="175" t="s">
        <v>71</v>
      </c>
      <c r="I3" s="176" t="s">
        <v>493</v>
      </c>
      <c r="J3" s="132"/>
      <c r="S3" s="134"/>
      <c r="T3" s="134"/>
      <c r="U3" s="134"/>
      <c r="V3" s="134"/>
      <c r="X3" s="134"/>
    </row>
    <row r="4" spans="1:24" ht="15" customHeight="1">
      <c r="A4" s="131"/>
      <c r="B4" s="131"/>
      <c r="C4" s="830"/>
      <c r="D4" s="113"/>
      <c r="E4" s="831"/>
      <c r="F4" s="831"/>
      <c r="G4" s="831"/>
      <c r="H4" s="831"/>
      <c r="I4" s="25"/>
      <c r="J4" s="132"/>
      <c r="S4" s="134"/>
      <c r="T4" s="134"/>
      <c r="U4" s="134"/>
      <c r="V4" s="134"/>
      <c r="X4" s="134"/>
    </row>
    <row r="5" spans="1:24" s="123" customFormat="1" ht="15" customHeight="1">
      <c r="A5" s="131"/>
      <c r="B5" s="131"/>
      <c r="C5" s="173">
        <v>43466</v>
      </c>
      <c r="D5" s="174">
        <v>43466</v>
      </c>
      <c r="E5" s="24">
        <v>109.2</v>
      </c>
      <c r="F5" s="24">
        <v>101.9</v>
      </c>
      <c r="G5" s="24">
        <v>107.4</v>
      </c>
      <c r="H5" s="24">
        <v>111.9</v>
      </c>
      <c r="I5" s="115">
        <v>100</v>
      </c>
      <c r="J5" s="132"/>
      <c r="K5" s="136"/>
      <c r="L5" s="137" t="s">
        <v>408</v>
      </c>
    </row>
    <row r="6" spans="1:24" s="123" customFormat="1" ht="15" customHeight="1">
      <c r="A6" s="131"/>
      <c r="B6" s="131"/>
      <c r="C6" s="173">
        <v>43497</v>
      </c>
      <c r="D6" s="174">
        <v>43497</v>
      </c>
      <c r="E6" s="24">
        <v>108.7</v>
      </c>
      <c r="F6" s="24">
        <v>100.4</v>
      </c>
      <c r="G6" s="24">
        <v>106.2</v>
      </c>
      <c r="H6" s="24">
        <v>108.1</v>
      </c>
      <c r="I6" s="115">
        <v>100</v>
      </c>
      <c r="J6" s="132"/>
      <c r="K6" s="136"/>
    </row>
    <row r="7" spans="1:24" s="123" customFormat="1" ht="15" customHeight="1">
      <c r="A7" s="131"/>
      <c r="B7" s="131"/>
      <c r="C7" s="173">
        <v>43525</v>
      </c>
      <c r="D7" s="174">
        <v>43525</v>
      </c>
      <c r="E7" s="24">
        <v>107.2</v>
      </c>
      <c r="F7" s="24">
        <v>101.3</v>
      </c>
      <c r="G7" s="24">
        <v>105.1</v>
      </c>
      <c r="H7" s="24">
        <v>109.3</v>
      </c>
      <c r="I7" s="115">
        <v>100</v>
      </c>
      <c r="J7" s="132"/>
      <c r="K7" s="136"/>
    </row>
    <row r="8" spans="1:24" s="123" customFormat="1" ht="15" customHeight="1">
      <c r="A8" s="131"/>
      <c r="B8" s="131"/>
      <c r="C8" s="173">
        <v>43556</v>
      </c>
      <c r="D8" s="174">
        <v>43556</v>
      </c>
      <c r="E8" s="24">
        <v>106.1</v>
      </c>
      <c r="F8" s="24">
        <v>102</v>
      </c>
      <c r="G8" s="24">
        <v>105.7</v>
      </c>
      <c r="H8" s="24">
        <v>106.6</v>
      </c>
      <c r="I8" s="115">
        <v>100</v>
      </c>
      <c r="J8" s="132"/>
      <c r="K8" s="136"/>
    </row>
    <row r="9" spans="1:24" s="123" customFormat="1" ht="15" customHeight="1">
      <c r="A9" s="131"/>
      <c r="B9" s="131"/>
      <c r="C9" s="173">
        <v>43586</v>
      </c>
      <c r="D9" s="174">
        <v>43586</v>
      </c>
      <c r="E9" s="24">
        <v>106.1</v>
      </c>
      <c r="F9" s="24">
        <v>102.9</v>
      </c>
      <c r="G9" s="24">
        <v>106.7</v>
      </c>
      <c r="H9" s="24">
        <v>108.5</v>
      </c>
      <c r="I9" s="115">
        <v>100</v>
      </c>
      <c r="J9" s="132"/>
      <c r="K9" s="136"/>
    </row>
    <row r="10" spans="1:24" s="123" customFormat="1" ht="15" customHeight="1">
      <c r="A10" s="131"/>
      <c r="B10" s="131"/>
      <c r="C10" s="173">
        <v>43617</v>
      </c>
      <c r="D10" s="174">
        <v>43617</v>
      </c>
      <c r="E10" s="24">
        <v>103.2</v>
      </c>
      <c r="F10" s="24">
        <v>100.9</v>
      </c>
      <c r="G10" s="24">
        <v>102.7</v>
      </c>
      <c r="H10" s="24">
        <v>106.1</v>
      </c>
      <c r="I10" s="115">
        <v>100</v>
      </c>
      <c r="J10" s="132"/>
      <c r="K10" s="136"/>
    </row>
    <row r="11" spans="1:24" s="123" customFormat="1" ht="15" customHeight="1">
      <c r="A11" s="138">
        <v>2019</v>
      </c>
      <c r="B11" s="138" t="s">
        <v>45</v>
      </c>
      <c r="C11" s="173">
        <v>43647</v>
      </c>
      <c r="D11" s="174">
        <v>43647</v>
      </c>
      <c r="E11" s="24">
        <v>100.6</v>
      </c>
      <c r="F11" s="24">
        <v>102.4</v>
      </c>
      <c r="G11" s="24">
        <v>103.8</v>
      </c>
      <c r="H11" s="24">
        <v>107.9</v>
      </c>
      <c r="I11" s="115">
        <v>100</v>
      </c>
      <c r="J11" s="132"/>
      <c r="K11" s="136"/>
    </row>
    <row r="12" spans="1:24" s="123" customFormat="1" ht="15" customHeight="1">
      <c r="A12" s="135"/>
      <c r="B12" s="135"/>
      <c r="C12" s="173">
        <v>43678</v>
      </c>
      <c r="D12" s="174">
        <v>43678</v>
      </c>
      <c r="E12" s="24">
        <v>100.6</v>
      </c>
      <c r="F12" s="24">
        <v>100.7</v>
      </c>
      <c r="G12" s="24">
        <v>103.3</v>
      </c>
      <c r="H12" s="24">
        <v>106.1</v>
      </c>
      <c r="I12" s="115">
        <v>100</v>
      </c>
      <c r="J12" s="132"/>
      <c r="K12" s="136"/>
    </row>
    <row r="13" spans="1:24" s="123" customFormat="1" ht="15" customHeight="1">
      <c r="A13" s="135"/>
      <c r="B13" s="135"/>
      <c r="C13" s="173">
        <v>43709</v>
      </c>
      <c r="D13" s="174">
        <v>43709</v>
      </c>
      <c r="E13" s="24">
        <v>99.9</v>
      </c>
      <c r="F13" s="24">
        <v>99.9</v>
      </c>
      <c r="G13" s="24">
        <v>105.2</v>
      </c>
      <c r="H13" s="24">
        <v>106.3</v>
      </c>
      <c r="I13" s="115">
        <v>100</v>
      </c>
      <c r="J13" s="132"/>
      <c r="K13" s="136"/>
    </row>
    <row r="14" spans="1:24" s="123" customFormat="1" ht="15" customHeight="1">
      <c r="A14" s="135"/>
      <c r="B14" s="135"/>
      <c r="C14" s="173">
        <v>43739</v>
      </c>
      <c r="D14" s="174">
        <v>43739</v>
      </c>
      <c r="E14" s="24">
        <v>99.9</v>
      </c>
      <c r="F14" s="24">
        <v>100.3</v>
      </c>
      <c r="G14" s="24">
        <v>104.3</v>
      </c>
      <c r="H14" s="24">
        <v>106</v>
      </c>
      <c r="I14" s="115">
        <v>100</v>
      </c>
      <c r="J14" s="132"/>
      <c r="K14" s="136"/>
    </row>
    <row r="15" spans="1:24" s="123" customFormat="1" ht="15" customHeight="1">
      <c r="A15" s="135"/>
      <c r="B15" s="135"/>
      <c r="C15" s="173">
        <v>43770</v>
      </c>
      <c r="D15" s="174">
        <v>43770</v>
      </c>
      <c r="E15" s="24">
        <v>101.4</v>
      </c>
      <c r="F15" s="24">
        <v>99.9</v>
      </c>
      <c r="G15" s="24">
        <v>103.1</v>
      </c>
      <c r="H15" s="24">
        <v>103.9</v>
      </c>
      <c r="I15" s="115">
        <v>100</v>
      </c>
      <c r="J15" s="132"/>
      <c r="K15" s="136"/>
    </row>
    <row r="16" spans="1:24" s="123" customFormat="1" ht="15" customHeight="1">
      <c r="A16" s="135"/>
      <c r="B16" s="135"/>
      <c r="C16" s="173">
        <v>43800</v>
      </c>
      <c r="D16" s="174">
        <v>43800</v>
      </c>
      <c r="E16" s="24">
        <v>102.4</v>
      </c>
      <c r="F16" s="24">
        <v>100.7</v>
      </c>
      <c r="G16" s="24">
        <v>103.1</v>
      </c>
      <c r="H16" s="24">
        <v>104.2</v>
      </c>
      <c r="I16" s="115">
        <v>100</v>
      </c>
      <c r="J16" s="132"/>
      <c r="K16" s="136"/>
      <c r="L16" s="192" t="s">
        <v>2</v>
      </c>
    </row>
    <row r="17" spans="1:12" s="123" customFormat="1" ht="15" customHeight="1">
      <c r="A17" s="135"/>
      <c r="B17" s="135"/>
      <c r="C17" s="173">
        <v>43831</v>
      </c>
      <c r="D17" s="174">
        <v>43831</v>
      </c>
      <c r="E17" s="24">
        <v>104.7</v>
      </c>
      <c r="F17" s="24">
        <v>100.2</v>
      </c>
      <c r="G17" s="24">
        <v>105.3</v>
      </c>
      <c r="H17" s="24">
        <v>105.3</v>
      </c>
      <c r="I17" s="115">
        <v>100</v>
      </c>
      <c r="J17" s="132"/>
      <c r="K17" s="136"/>
    </row>
    <row r="18" spans="1:12" s="123" customFormat="1" ht="15" customHeight="1">
      <c r="A18" s="135"/>
      <c r="B18" s="135"/>
      <c r="C18" s="173">
        <v>43862</v>
      </c>
      <c r="D18" s="174">
        <v>43862</v>
      </c>
      <c r="E18" s="24">
        <v>104.6</v>
      </c>
      <c r="F18" s="24">
        <v>100.4</v>
      </c>
      <c r="G18" s="24">
        <v>104.8</v>
      </c>
      <c r="H18" s="24">
        <v>107.5</v>
      </c>
      <c r="I18" s="115">
        <v>100</v>
      </c>
      <c r="J18" s="132"/>
      <c r="K18" s="136"/>
      <c r="L18" s="137" t="s">
        <v>409</v>
      </c>
    </row>
    <row r="19" spans="1:12" s="123" customFormat="1" ht="15" customHeight="1">
      <c r="A19" s="135"/>
      <c r="B19" s="135"/>
      <c r="C19" s="173">
        <v>43891</v>
      </c>
      <c r="D19" s="174">
        <v>43891</v>
      </c>
      <c r="E19" s="24">
        <v>91.6</v>
      </c>
      <c r="F19" s="24">
        <v>80.099999999999994</v>
      </c>
      <c r="G19" s="24">
        <v>95.6</v>
      </c>
      <c r="H19" s="24">
        <v>95.8</v>
      </c>
      <c r="I19" s="115">
        <v>100</v>
      </c>
      <c r="J19" s="132"/>
      <c r="K19" s="136"/>
    </row>
    <row r="20" spans="1:12" s="123" customFormat="1" ht="15" customHeight="1">
      <c r="A20" s="135"/>
      <c r="B20" s="135"/>
      <c r="C20" s="173">
        <v>43922</v>
      </c>
      <c r="D20" s="174">
        <v>43922</v>
      </c>
      <c r="E20" s="24">
        <v>67</v>
      </c>
      <c r="F20" s="24" t="s">
        <v>556</v>
      </c>
      <c r="G20" s="24">
        <v>60.4</v>
      </c>
      <c r="H20" s="24">
        <v>60.6</v>
      </c>
      <c r="I20" s="115">
        <v>100</v>
      </c>
      <c r="J20" s="132"/>
      <c r="K20" s="136"/>
    </row>
    <row r="21" spans="1:12" s="123" customFormat="1" ht="15" customHeight="1">
      <c r="A21" s="135"/>
      <c r="B21" s="135"/>
      <c r="C21" s="173">
        <v>43952</v>
      </c>
      <c r="D21" s="174">
        <v>43952</v>
      </c>
      <c r="E21" s="24">
        <v>72.2</v>
      </c>
      <c r="F21" s="24">
        <v>56.1</v>
      </c>
      <c r="G21" s="24">
        <v>70.2</v>
      </c>
      <c r="H21" s="24">
        <v>71.5</v>
      </c>
      <c r="I21" s="115">
        <v>100</v>
      </c>
      <c r="J21" s="132"/>
      <c r="K21" s="136"/>
    </row>
    <row r="22" spans="1:12" s="123" customFormat="1" ht="15" customHeight="1">
      <c r="A22" s="135"/>
      <c r="B22" s="135"/>
      <c r="C22" s="173">
        <v>43983</v>
      </c>
      <c r="D22" s="174">
        <v>43983</v>
      </c>
      <c r="E22" s="24">
        <v>81.5</v>
      </c>
      <c r="F22" s="24">
        <v>69.2</v>
      </c>
      <c r="G22" s="24">
        <v>79.2</v>
      </c>
      <c r="H22" s="24">
        <v>80</v>
      </c>
      <c r="I22" s="115">
        <v>100</v>
      </c>
      <c r="J22" s="132"/>
      <c r="K22" s="136"/>
    </row>
    <row r="23" spans="1:12" s="123" customFormat="1" ht="15" customHeight="1">
      <c r="A23" s="138">
        <v>2020</v>
      </c>
      <c r="B23" s="138" t="s">
        <v>46</v>
      </c>
      <c r="C23" s="173">
        <v>44013</v>
      </c>
      <c r="D23" s="174">
        <v>44013</v>
      </c>
      <c r="E23" s="24">
        <v>90.1</v>
      </c>
      <c r="F23" s="24">
        <v>78.099999999999994</v>
      </c>
      <c r="G23" s="24">
        <v>86.3</v>
      </c>
      <c r="H23" s="24">
        <v>87.8</v>
      </c>
      <c r="I23" s="115">
        <v>100</v>
      </c>
      <c r="J23" s="132"/>
      <c r="K23" s="136"/>
    </row>
    <row r="24" spans="1:12" s="123" customFormat="1" ht="15" customHeight="1">
      <c r="A24" s="135"/>
      <c r="B24" s="135"/>
      <c r="C24" s="173">
        <v>44044</v>
      </c>
      <c r="D24" s="174">
        <v>44044</v>
      </c>
      <c r="E24" s="24">
        <v>97.2</v>
      </c>
      <c r="F24" s="24">
        <v>82</v>
      </c>
      <c r="G24" s="24">
        <v>91.5</v>
      </c>
      <c r="H24" s="24">
        <v>97.8</v>
      </c>
      <c r="I24" s="115">
        <v>100</v>
      </c>
      <c r="J24" s="132"/>
      <c r="K24" s="136"/>
    </row>
    <row r="25" spans="1:12" s="123" customFormat="1" ht="15" customHeight="1">
      <c r="A25" s="135"/>
      <c r="B25" s="135"/>
      <c r="C25" s="173">
        <v>44075</v>
      </c>
      <c r="D25" s="174">
        <v>44075</v>
      </c>
      <c r="E25" s="24">
        <v>98.8</v>
      </c>
      <c r="F25" s="24">
        <v>92.8</v>
      </c>
      <c r="G25" s="24">
        <v>95.8</v>
      </c>
      <c r="H25" s="24">
        <v>99.6</v>
      </c>
      <c r="I25" s="115">
        <v>100</v>
      </c>
      <c r="J25" s="132"/>
      <c r="K25" s="136"/>
    </row>
    <row r="26" spans="1:12" s="123" customFormat="1" ht="15" customHeight="1">
      <c r="A26" s="135"/>
      <c r="B26" s="135"/>
      <c r="C26" s="173">
        <v>44105</v>
      </c>
      <c r="D26" s="174">
        <v>44105</v>
      </c>
      <c r="E26" s="24">
        <v>100.5</v>
      </c>
      <c r="F26" s="24">
        <v>94</v>
      </c>
      <c r="G26" s="24">
        <v>94.2</v>
      </c>
      <c r="H26" s="24">
        <v>97.3</v>
      </c>
      <c r="I26" s="115">
        <v>100</v>
      </c>
      <c r="J26" s="132"/>
      <c r="K26" s="136"/>
    </row>
    <row r="27" spans="1:12" s="123" customFormat="1" ht="15" customHeight="1">
      <c r="A27" s="135"/>
      <c r="B27" s="135"/>
      <c r="C27" s="173">
        <v>44136</v>
      </c>
      <c r="D27" s="174">
        <v>44136</v>
      </c>
      <c r="E27" s="24">
        <v>98.5</v>
      </c>
      <c r="F27" s="24">
        <v>83.6</v>
      </c>
      <c r="G27" s="24">
        <v>88.4</v>
      </c>
      <c r="H27" s="24">
        <v>87.7</v>
      </c>
      <c r="I27" s="115">
        <v>100</v>
      </c>
      <c r="J27" s="132"/>
      <c r="K27" s="136"/>
    </row>
    <row r="28" spans="1:12" s="123" customFormat="1" ht="15" customHeight="1">
      <c r="A28" s="135"/>
      <c r="B28" s="135"/>
      <c r="C28" s="173">
        <v>44166</v>
      </c>
      <c r="D28" s="174">
        <v>44166</v>
      </c>
      <c r="E28" s="24">
        <v>99</v>
      </c>
      <c r="F28" s="24">
        <v>92.3</v>
      </c>
      <c r="G28" s="24">
        <v>97.1</v>
      </c>
      <c r="H28" s="24">
        <v>92.3</v>
      </c>
      <c r="I28" s="115">
        <v>100</v>
      </c>
      <c r="J28" s="132"/>
      <c r="K28" s="136"/>
    </row>
    <row r="29" spans="1:12" s="123" customFormat="1" ht="15" customHeight="1">
      <c r="A29" s="135"/>
      <c r="B29" s="135"/>
      <c r="C29" s="173">
        <v>44197</v>
      </c>
      <c r="D29" s="174">
        <v>44197</v>
      </c>
      <c r="E29" s="24">
        <v>96.6</v>
      </c>
      <c r="F29" s="24">
        <v>96.3</v>
      </c>
      <c r="G29" s="24">
        <v>93.6</v>
      </c>
      <c r="H29" s="24">
        <v>95.8</v>
      </c>
      <c r="I29" s="115">
        <v>100</v>
      </c>
      <c r="J29" s="132"/>
      <c r="K29" s="136"/>
      <c r="L29" s="192" t="s">
        <v>22</v>
      </c>
    </row>
    <row r="30" spans="1:12" s="123" customFormat="1" ht="15" customHeight="1">
      <c r="A30" s="135"/>
      <c r="B30" s="135"/>
      <c r="C30" s="173">
        <v>44228</v>
      </c>
      <c r="D30" s="174">
        <v>44228</v>
      </c>
      <c r="E30" s="24">
        <v>99.8</v>
      </c>
      <c r="F30" s="24">
        <v>99.1</v>
      </c>
      <c r="G30" s="24">
        <v>97</v>
      </c>
      <c r="H30" s="24">
        <v>98.9</v>
      </c>
      <c r="I30" s="115">
        <v>100</v>
      </c>
      <c r="J30" s="132"/>
      <c r="K30" s="136"/>
    </row>
    <row r="31" spans="1:12" s="123" customFormat="1" ht="15" customHeight="1">
      <c r="A31" s="135"/>
      <c r="B31" s="135"/>
      <c r="C31" s="173">
        <v>44256</v>
      </c>
      <c r="D31" s="174">
        <v>44256</v>
      </c>
      <c r="E31" s="24">
        <v>105.1</v>
      </c>
      <c r="F31" s="24">
        <v>101.6</v>
      </c>
      <c r="G31" s="24">
        <v>108</v>
      </c>
      <c r="H31" s="24">
        <v>101.7</v>
      </c>
      <c r="I31" s="115">
        <v>100</v>
      </c>
      <c r="J31" s="132"/>
      <c r="K31" s="136"/>
    </row>
    <row r="32" spans="1:12" s="123" customFormat="1" ht="15" customHeight="1">
      <c r="A32" s="135"/>
      <c r="B32" s="135"/>
      <c r="C32" s="173">
        <v>44287</v>
      </c>
      <c r="D32" s="174">
        <v>44287</v>
      </c>
      <c r="E32" s="24">
        <v>105.1</v>
      </c>
      <c r="F32" s="24">
        <v>105.8</v>
      </c>
      <c r="G32" s="24">
        <v>108.4</v>
      </c>
      <c r="H32" s="24">
        <v>101.2</v>
      </c>
      <c r="I32" s="115">
        <v>100</v>
      </c>
      <c r="J32" s="132"/>
      <c r="K32" s="136"/>
    </row>
    <row r="33" spans="1:11" s="123" customFormat="1" ht="15" customHeight="1">
      <c r="A33" s="135"/>
      <c r="B33" s="135"/>
      <c r="C33" s="173">
        <v>44317</v>
      </c>
      <c r="D33" s="174">
        <v>44317</v>
      </c>
      <c r="E33" s="24">
        <v>108.6</v>
      </c>
      <c r="F33" s="24">
        <v>114</v>
      </c>
      <c r="G33" s="24">
        <v>115.9</v>
      </c>
      <c r="H33" s="24">
        <v>107.3</v>
      </c>
      <c r="I33" s="115">
        <v>100</v>
      </c>
      <c r="J33" s="132"/>
      <c r="K33" s="136"/>
    </row>
    <row r="34" spans="1:11" s="123" customFormat="1" ht="15" customHeight="1">
      <c r="A34" s="135"/>
      <c r="B34" s="135"/>
      <c r="C34" s="173">
        <v>44348</v>
      </c>
      <c r="D34" s="174">
        <v>44348</v>
      </c>
      <c r="E34" s="24">
        <v>116</v>
      </c>
      <c r="F34" s="24">
        <v>117.5</v>
      </c>
      <c r="G34" s="24">
        <v>124.5</v>
      </c>
      <c r="H34" s="24">
        <v>108.3</v>
      </c>
      <c r="I34" s="115">
        <v>100</v>
      </c>
      <c r="J34" s="132"/>
      <c r="K34" s="136"/>
    </row>
    <row r="35" spans="1:11" s="123" customFormat="1" ht="15" customHeight="1">
      <c r="A35" s="138">
        <v>2021</v>
      </c>
      <c r="B35" s="138" t="s">
        <v>47</v>
      </c>
      <c r="C35" s="173">
        <v>44378</v>
      </c>
      <c r="D35" s="174">
        <v>44378</v>
      </c>
      <c r="E35" s="24">
        <v>117.5</v>
      </c>
      <c r="F35" s="24">
        <v>119.7</v>
      </c>
      <c r="G35" s="24">
        <v>122.6</v>
      </c>
      <c r="H35" s="24">
        <v>107.1</v>
      </c>
      <c r="I35" s="115">
        <v>100</v>
      </c>
      <c r="J35" s="132"/>
      <c r="K35" s="136"/>
    </row>
    <row r="36" spans="1:11" s="123" customFormat="1" ht="15" customHeight="1">
      <c r="A36" s="135"/>
      <c r="B36" s="135"/>
      <c r="C36" s="173">
        <v>44409</v>
      </c>
      <c r="D36" s="174">
        <v>44409</v>
      </c>
      <c r="E36" s="24">
        <v>117.9</v>
      </c>
      <c r="F36" s="24">
        <v>118</v>
      </c>
      <c r="G36" s="24">
        <v>120.9</v>
      </c>
      <c r="H36" s="24">
        <v>105.9</v>
      </c>
      <c r="I36" s="115">
        <v>100</v>
      </c>
      <c r="J36" s="132"/>
      <c r="K36" s="136"/>
    </row>
    <row r="37" spans="1:11" s="123" customFormat="1" ht="15" customHeight="1">
      <c r="A37" s="135"/>
      <c r="B37" s="135"/>
      <c r="C37" s="173">
        <v>44440</v>
      </c>
      <c r="D37" s="174">
        <v>44440</v>
      </c>
      <c r="E37" s="24">
        <v>118.9</v>
      </c>
      <c r="F37" s="24">
        <v>119.1</v>
      </c>
      <c r="G37" s="24">
        <v>117.6</v>
      </c>
      <c r="H37" s="24">
        <v>104.3</v>
      </c>
      <c r="I37" s="115">
        <v>100</v>
      </c>
      <c r="J37" s="132"/>
      <c r="K37" s="136"/>
    </row>
    <row r="38" spans="1:11" s="123" customFormat="1" ht="15" customHeight="1">
      <c r="A38" s="135"/>
      <c r="B38" s="135"/>
      <c r="C38" s="173">
        <v>44470</v>
      </c>
      <c r="D38" s="174">
        <v>44470</v>
      </c>
      <c r="E38" s="24">
        <v>117.9</v>
      </c>
      <c r="F38" s="24">
        <v>120.9</v>
      </c>
      <c r="G38" s="24">
        <v>120.4</v>
      </c>
      <c r="H38" s="24">
        <v>101.7</v>
      </c>
      <c r="I38" s="115">
        <v>100</v>
      </c>
      <c r="J38" s="132"/>
      <c r="K38" s="136"/>
    </row>
    <row r="39" spans="1:11" s="123" customFormat="1" ht="15" customHeight="1">
      <c r="A39" s="135"/>
      <c r="B39" s="135"/>
      <c r="C39" s="173">
        <v>44501</v>
      </c>
      <c r="D39" s="174">
        <v>44501</v>
      </c>
      <c r="E39" s="24">
        <v>116</v>
      </c>
      <c r="F39" s="24">
        <v>118.7</v>
      </c>
      <c r="G39" s="24">
        <v>115.8</v>
      </c>
      <c r="H39" s="24">
        <v>102.1</v>
      </c>
      <c r="I39" s="115">
        <v>100</v>
      </c>
      <c r="J39" s="132"/>
      <c r="K39" s="136"/>
    </row>
    <row r="40" spans="1:11" s="123" customFormat="1" ht="15" customHeight="1">
      <c r="A40" s="135"/>
      <c r="B40" s="135"/>
      <c r="C40" s="173">
        <v>44531</v>
      </c>
      <c r="D40" s="174">
        <v>44531</v>
      </c>
      <c r="E40" s="24">
        <v>112.7</v>
      </c>
      <c r="F40" s="24">
        <v>118.5</v>
      </c>
      <c r="G40" s="24">
        <v>111.2</v>
      </c>
      <c r="H40" s="24">
        <v>102.9</v>
      </c>
      <c r="I40" s="115">
        <v>100</v>
      </c>
      <c r="J40" s="132"/>
      <c r="K40" s="136"/>
    </row>
    <row r="41" spans="1:11" s="123" customFormat="1" ht="15" customHeight="1">
      <c r="A41" s="135"/>
      <c r="B41" s="135"/>
      <c r="C41" s="173">
        <v>44562</v>
      </c>
      <c r="D41" s="174">
        <v>44562</v>
      </c>
      <c r="E41" s="24">
        <v>113.1</v>
      </c>
      <c r="F41" s="24">
        <v>110.8</v>
      </c>
      <c r="G41" s="24">
        <v>109.5</v>
      </c>
      <c r="H41" s="24">
        <v>103.9</v>
      </c>
      <c r="I41" s="115">
        <v>100</v>
      </c>
      <c r="J41" s="132"/>
      <c r="K41" s="136"/>
    </row>
    <row r="42" spans="1:11" s="123" customFormat="1" ht="15" customHeight="1">
      <c r="A42" s="135"/>
      <c r="B42" s="135"/>
      <c r="C42" s="173">
        <v>44593</v>
      </c>
      <c r="D42" s="174">
        <v>44593</v>
      </c>
      <c r="E42" s="24">
        <v>115</v>
      </c>
      <c r="F42" s="24">
        <v>112.3</v>
      </c>
      <c r="G42" s="24">
        <v>112</v>
      </c>
      <c r="H42" s="24">
        <v>106</v>
      </c>
      <c r="I42" s="115">
        <v>100</v>
      </c>
      <c r="J42" s="132"/>
      <c r="K42" s="136"/>
    </row>
    <row r="43" spans="1:11" s="123" customFormat="1" ht="15" customHeight="1">
      <c r="A43" s="135"/>
      <c r="B43" s="135"/>
      <c r="C43" s="173">
        <v>44621</v>
      </c>
      <c r="D43" s="174">
        <v>44621</v>
      </c>
      <c r="E43" s="24">
        <v>106.6</v>
      </c>
      <c r="F43" s="24">
        <v>103.7</v>
      </c>
      <c r="G43" s="24">
        <v>107</v>
      </c>
      <c r="H43" s="24">
        <v>98.7</v>
      </c>
      <c r="I43" s="115">
        <v>100</v>
      </c>
      <c r="J43" s="132"/>
      <c r="K43" s="136"/>
    </row>
    <row r="44" spans="1:11" s="123" customFormat="1" ht="15" customHeight="1">
      <c r="A44" s="135"/>
      <c r="B44" s="135"/>
      <c r="C44" s="173">
        <v>44652</v>
      </c>
      <c r="D44" s="174">
        <v>44652</v>
      </c>
      <c r="E44" s="24">
        <v>106.5</v>
      </c>
      <c r="F44" s="24">
        <v>104.6</v>
      </c>
      <c r="G44" s="24">
        <v>106.2</v>
      </c>
      <c r="H44" s="24">
        <v>102.5</v>
      </c>
      <c r="I44" s="115">
        <v>100</v>
      </c>
      <c r="J44" s="132"/>
      <c r="K44" s="136"/>
    </row>
    <row r="45" spans="1:11" s="123" customFormat="1" ht="15" customHeight="1">
      <c r="A45" s="135"/>
      <c r="B45" s="135"/>
      <c r="C45" s="173">
        <v>44682</v>
      </c>
      <c r="D45" s="174">
        <v>44682</v>
      </c>
      <c r="E45" s="24">
        <v>107</v>
      </c>
      <c r="F45" s="24">
        <v>105.6</v>
      </c>
      <c r="G45" s="24">
        <v>101.3</v>
      </c>
      <c r="H45" s="24">
        <v>99.4</v>
      </c>
      <c r="I45" s="115">
        <v>100</v>
      </c>
      <c r="J45" s="132"/>
      <c r="K45" s="136"/>
    </row>
    <row r="46" spans="1:11" s="123" customFormat="1" ht="15" customHeight="1">
      <c r="A46" s="135"/>
      <c r="B46" s="135"/>
      <c r="C46" s="173">
        <v>44713</v>
      </c>
      <c r="D46" s="174">
        <v>44713</v>
      </c>
      <c r="E46" s="24">
        <v>105.7</v>
      </c>
      <c r="F46" s="24">
        <v>104.5</v>
      </c>
      <c r="G46" s="24">
        <v>101.1</v>
      </c>
      <c r="H46" s="24">
        <v>97.4</v>
      </c>
      <c r="I46" s="115">
        <v>100</v>
      </c>
      <c r="J46" s="132"/>
      <c r="K46" s="136"/>
    </row>
    <row r="47" spans="1:11" s="123" customFormat="1" ht="15" customHeight="1">
      <c r="A47" s="138">
        <v>2022</v>
      </c>
      <c r="B47" s="138" t="s">
        <v>48</v>
      </c>
      <c r="C47" s="173">
        <v>44743</v>
      </c>
      <c r="D47" s="174">
        <v>44743</v>
      </c>
      <c r="E47" s="24">
        <v>100.5</v>
      </c>
      <c r="F47" s="24">
        <v>100.4</v>
      </c>
      <c r="G47" s="24">
        <v>96.1</v>
      </c>
      <c r="H47" s="24">
        <v>96.1</v>
      </c>
      <c r="I47" s="115">
        <v>100</v>
      </c>
      <c r="J47" s="132"/>
      <c r="K47" s="136"/>
    </row>
    <row r="48" spans="1:11" s="123" customFormat="1" ht="15" customHeight="1">
      <c r="A48" s="135"/>
      <c r="B48" s="135"/>
      <c r="C48" s="173">
        <v>44774</v>
      </c>
      <c r="D48" s="174">
        <v>44774</v>
      </c>
      <c r="E48" s="24">
        <v>98.6</v>
      </c>
      <c r="F48" s="24">
        <v>100</v>
      </c>
      <c r="G48" s="24">
        <v>91.7</v>
      </c>
      <c r="H48" s="24">
        <v>96.8</v>
      </c>
      <c r="I48" s="115">
        <v>100</v>
      </c>
      <c r="J48" s="132"/>
      <c r="K48" s="136"/>
    </row>
    <row r="49" spans="1:11" s="123" customFormat="1" ht="15" customHeight="1">
      <c r="A49" s="135"/>
      <c r="B49" s="135"/>
      <c r="C49" s="173">
        <v>44805</v>
      </c>
      <c r="D49" s="174">
        <v>44805</v>
      </c>
      <c r="E49" s="24">
        <v>94.3</v>
      </c>
      <c r="F49" s="24">
        <v>95.6</v>
      </c>
      <c r="G49" s="24">
        <v>90.5</v>
      </c>
      <c r="H49" s="24">
        <v>90.2</v>
      </c>
      <c r="I49" s="115">
        <v>100</v>
      </c>
      <c r="J49" s="132"/>
      <c r="K49" s="136"/>
    </row>
    <row r="50" spans="1:11" s="123" customFormat="1" ht="15" customHeight="1">
      <c r="A50" s="135"/>
      <c r="B50" s="135"/>
      <c r="C50" s="173">
        <v>44835</v>
      </c>
      <c r="D50" s="174">
        <v>44835</v>
      </c>
      <c r="E50" s="24">
        <v>92.8</v>
      </c>
      <c r="F50" s="24">
        <v>95.1</v>
      </c>
      <c r="G50" s="24">
        <v>87.8</v>
      </c>
      <c r="H50" s="24">
        <v>91.1</v>
      </c>
      <c r="I50" s="115">
        <v>100</v>
      </c>
      <c r="J50" s="132"/>
      <c r="K50" s="136"/>
    </row>
    <row r="51" spans="1:11" s="123" customFormat="1" ht="15" customHeight="1">
      <c r="A51" s="135"/>
      <c r="B51" s="135"/>
      <c r="C51" s="173">
        <v>44866</v>
      </c>
      <c r="D51" s="174">
        <v>44866</v>
      </c>
      <c r="E51" s="24">
        <v>94.1</v>
      </c>
      <c r="F51" s="24">
        <v>100</v>
      </c>
      <c r="G51" s="24">
        <v>89.4</v>
      </c>
      <c r="H51" s="24">
        <v>94.2</v>
      </c>
      <c r="I51" s="115">
        <v>100</v>
      </c>
      <c r="J51" s="132"/>
      <c r="K51" s="136"/>
    </row>
    <row r="52" spans="1:11" s="123" customFormat="1" ht="15" customHeight="1">
      <c r="A52" s="135"/>
      <c r="B52" s="135"/>
      <c r="C52" s="173">
        <v>44896</v>
      </c>
      <c r="D52" s="174">
        <v>44896</v>
      </c>
      <c r="E52" s="24">
        <v>96.1</v>
      </c>
      <c r="F52" s="24">
        <v>101</v>
      </c>
      <c r="G52" s="24">
        <v>89.1</v>
      </c>
      <c r="H52" s="24">
        <v>97.4</v>
      </c>
      <c r="I52" s="115">
        <v>100</v>
      </c>
      <c r="J52" s="132"/>
      <c r="K52" s="136"/>
    </row>
    <row r="53" spans="1:11" s="123" customFormat="1" ht="15" customHeight="1">
      <c r="A53" s="135"/>
      <c r="B53" s="135"/>
      <c r="C53" s="173">
        <v>44927</v>
      </c>
      <c r="D53" s="174">
        <v>44927</v>
      </c>
      <c r="E53" s="24">
        <v>98.3</v>
      </c>
      <c r="F53" s="24">
        <v>101.5</v>
      </c>
      <c r="G53" s="24">
        <v>93.6</v>
      </c>
      <c r="H53" s="24">
        <v>96.4</v>
      </c>
      <c r="I53" s="115">
        <v>100</v>
      </c>
      <c r="J53" s="132"/>
      <c r="K53" s="136"/>
    </row>
    <row r="54" spans="1:11" s="123" customFormat="1" ht="15" customHeight="1">
      <c r="A54" s="135"/>
      <c r="B54" s="135"/>
      <c r="C54" s="173">
        <v>44958</v>
      </c>
      <c r="D54" s="174">
        <v>44958</v>
      </c>
      <c r="E54" s="24">
        <v>98.6</v>
      </c>
      <c r="F54" s="24">
        <v>102.2</v>
      </c>
      <c r="G54" s="24">
        <v>96.4</v>
      </c>
      <c r="H54" s="24">
        <v>96.4</v>
      </c>
      <c r="I54" s="115">
        <v>100</v>
      </c>
      <c r="J54" s="139"/>
      <c r="K54" s="136"/>
    </row>
    <row r="55" spans="1:11" s="123" customFormat="1" ht="15" customHeight="1">
      <c r="A55" s="135"/>
      <c r="B55" s="135"/>
      <c r="C55" s="173">
        <v>44986</v>
      </c>
      <c r="D55" s="174">
        <v>44986</v>
      </c>
      <c r="E55" s="24">
        <v>98</v>
      </c>
      <c r="F55" s="24">
        <v>103.9</v>
      </c>
      <c r="G55" s="24">
        <v>90.9</v>
      </c>
      <c r="H55" s="24">
        <v>95.5</v>
      </c>
      <c r="I55" s="115">
        <v>100</v>
      </c>
      <c r="J55" s="139"/>
      <c r="K55" s="136"/>
    </row>
    <row r="56" spans="1:11" s="123" customFormat="1" ht="15" customHeight="1">
      <c r="A56" s="135"/>
      <c r="B56" s="135"/>
      <c r="C56" s="173">
        <v>45017</v>
      </c>
      <c r="D56" s="174">
        <v>45017</v>
      </c>
      <c r="E56" s="24">
        <v>99</v>
      </c>
      <c r="F56" s="24">
        <v>104.8</v>
      </c>
      <c r="G56" s="24">
        <v>91.7</v>
      </c>
      <c r="H56" s="24">
        <v>94.9</v>
      </c>
      <c r="I56" s="115">
        <v>100</v>
      </c>
      <c r="J56" s="139"/>
      <c r="K56" s="136"/>
    </row>
    <row r="57" spans="1:11" s="123" customFormat="1" ht="15" customHeight="1">
      <c r="A57" s="135"/>
      <c r="B57" s="135"/>
      <c r="C57" s="173">
        <v>45047</v>
      </c>
      <c r="D57" s="174">
        <v>45047</v>
      </c>
      <c r="E57" s="24">
        <v>95.7</v>
      </c>
      <c r="F57" s="24">
        <v>101.4</v>
      </c>
      <c r="G57" s="24">
        <v>87.2</v>
      </c>
      <c r="H57" s="24">
        <v>95.1</v>
      </c>
      <c r="I57" s="115">
        <v>100</v>
      </c>
      <c r="J57" s="139"/>
      <c r="K57" s="136"/>
    </row>
    <row r="58" spans="1:11" s="123" customFormat="1" ht="15" customHeight="1">
      <c r="A58" s="135"/>
      <c r="B58" s="135"/>
      <c r="C58" s="173">
        <v>45078</v>
      </c>
      <c r="D58" s="174">
        <v>45078</v>
      </c>
      <c r="E58" s="24">
        <v>94.1</v>
      </c>
      <c r="F58" s="24">
        <v>100.7</v>
      </c>
      <c r="G58" s="24">
        <v>86.6</v>
      </c>
      <c r="H58" s="24">
        <v>92.7</v>
      </c>
      <c r="I58" s="115">
        <v>100</v>
      </c>
      <c r="J58" s="139"/>
      <c r="K58" s="136"/>
    </row>
    <row r="59" spans="1:11" s="123" customFormat="1" ht="15" customHeight="1">
      <c r="A59" s="138">
        <v>2023</v>
      </c>
      <c r="B59" s="138" t="s">
        <v>49</v>
      </c>
      <c r="C59" s="173">
        <v>45108</v>
      </c>
      <c r="D59" s="174">
        <v>45108</v>
      </c>
      <c r="E59" s="24">
        <v>92</v>
      </c>
      <c r="F59" s="24">
        <v>100.3</v>
      </c>
      <c r="G59" s="24">
        <v>88.3</v>
      </c>
      <c r="H59" s="24">
        <v>91.3</v>
      </c>
      <c r="I59" s="115">
        <v>100</v>
      </c>
      <c r="J59" s="139"/>
      <c r="K59" s="136"/>
    </row>
    <row r="60" spans="1:11" s="123" customFormat="1" ht="15" customHeight="1">
      <c r="A60" s="135"/>
      <c r="B60" s="135"/>
      <c r="C60" s="173">
        <v>45139</v>
      </c>
      <c r="D60" s="174">
        <v>45139</v>
      </c>
      <c r="E60" s="24">
        <v>90</v>
      </c>
      <c r="F60" s="24">
        <v>100</v>
      </c>
      <c r="G60" s="24">
        <v>85.1</v>
      </c>
      <c r="H60" s="24">
        <v>91.7</v>
      </c>
      <c r="I60" s="115">
        <v>100</v>
      </c>
      <c r="J60" s="139"/>
      <c r="K60" s="136"/>
    </row>
    <row r="61" spans="1:11" s="123" customFormat="1" ht="15" customHeight="1">
      <c r="A61" s="135"/>
      <c r="B61" s="135"/>
      <c r="C61" s="173">
        <v>45170</v>
      </c>
      <c r="D61" s="174">
        <v>45170</v>
      </c>
      <c r="E61" s="24">
        <v>90.3</v>
      </c>
      <c r="F61" s="24">
        <v>97.9</v>
      </c>
      <c r="G61" s="24">
        <v>82</v>
      </c>
      <c r="H61" s="24">
        <v>93.9</v>
      </c>
      <c r="I61" s="115">
        <v>100</v>
      </c>
      <c r="J61" s="139"/>
      <c r="K61" s="136"/>
    </row>
    <row r="62" spans="1:11" s="123" customFormat="1" ht="15" customHeight="1">
      <c r="A62" s="135"/>
      <c r="B62" s="135"/>
      <c r="C62" s="173">
        <v>45200</v>
      </c>
      <c r="D62" s="174">
        <v>45200</v>
      </c>
      <c r="E62" s="24">
        <v>90.7</v>
      </c>
      <c r="F62" s="24">
        <v>97.2</v>
      </c>
      <c r="G62" s="24">
        <v>84.4</v>
      </c>
      <c r="H62" s="24">
        <v>93.3</v>
      </c>
      <c r="I62" s="115">
        <v>100</v>
      </c>
      <c r="J62" s="139"/>
      <c r="K62" s="136"/>
    </row>
    <row r="63" spans="1:11" s="123" customFormat="1" ht="15" customHeight="1">
      <c r="A63" s="135"/>
      <c r="B63" s="135"/>
      <c r="C63" s="173">
        <v>45231</v>
      </c>
      <c r="D63" s="174">
        <v>45231</v>
      </c>
      <c r="E63" s="24">
        <v>90.3</v>
      </c>
      <c r="F63" s="24">
        <v>97.2</v>
      </c>
      <c r="G63" s="24">
        <v>81.900000000000006</v>
      </c>
      <c r="H63" s="24">
        <v>94.1</v>
      </c>
      <c r="I63" s="115">
        <v>100</v>
      </c>
      <c r="J63" s="139"/>
      <c r="K63" s="136"/>
    </row>
    <row r="64" spans="1:11" s="123" customFormat="1" ht="15" customHeight="1">
      <c r="A64" s="135"/>
      <c r="B64" s="135"/>
      <c r="C64" s="173">
        <v>45261</v>
      </c>
      <c r="D64" s="174">
        <v>45261</v>
      </c>
      <c r="E64" s="24">
        <v>92.9</v>
      </c>
      <c r="F64" s="24">
        <v>99.2</v>
      </c>
      <c r="G64" s="24">
        <v>85.9</v>
      </c>
      <c r="H64" s="24">
        <v>96</v>
      </c>
      <c r="I64" s="115">
        <v>100</v>
      </c>
      <c r="J64" s="139"/>
      <c r="K64" s="136"/>
    </row>
    <row r="65" spans="1:11" s="123" customFormat="1" ht="15" customHeight="1">
      <c r="A65" s="135"/>
      <c r="B65" s="135"/>
      <c r="C65" s="173">
        <v>45292</v>
      </c>
      <c r="D65" s="174">
        <v>45292</v>
      </c>
      <c r="E65" s="24">
        <v>90.4</v>
      </c>
      <c r="F65" s="24">
        <v>100.5</v>
      </c>
      <c r="G65" s="24">
        <v>87.5</v>
      </c>
      <c r="H65" s="24">
        <v>96.8</v>
      </c>
      <c r="I65" s="115">
        <v>100</v>
      </c>
      <c r="J65" s="139"/>
      <c r="K65" s="136"/>
    </row>
    <row r="66" spans="1:11" s="123" customFormat="1" ht="15" customHeight="1">
      <c r="A66" s="135"/>
      <c r="B66" s="135"/>
      <c r="C66" s="173">
        <v>45323</v>
      </c>
      <c r="D66" s="174">
        <v>45323</v>
      </c>
      <c r="E66" s="24">
        <v>89.9</v>
      </c>
      <c r="F66" s="24">
        <v>99</v>
      </c>
      <c r="G66" s="24">
        <v>88.7</v>
      </c>
      <c r="H66" s="24">
        <v>96</v>
      </c>
      <c r="I66" s="115">
        <v>100</v>
      </c>
      <c r="J66" s="139"/>
      <c r="K66" s="136"/>
    </row>
    <row r="67" spans="1:11" s="123" customFormat="1" ht="15" customHeight="1">
      <c r="A67" s="135"/>
      <c r="B67" s="135"/>
      <c r="C67" s="173">
        <v>45353</v>
      </c>
      <c r="D67" s="174">
        <v>45353</v>
      </c>
      <c r="E67" s="24">
        <v>90.7</v>
      </c>
      <c r="F67" s="24">
        <v>100.8</v>
      </c>
      <c r="G67" s="24">
        <v>88.4</v>
      </c>
      <c r="H67" s="24">
        <v>95.8</v>
      </c>
      <c r="I67" s="115">
        <v>100</v>
      </c>
      <c r="J67" s="139"/>
      <c r="K67" s="136"/>
    </row>
    <row r="68" spans="1:11" s="123" customFormat="1" ht="20.100000000000001" customHeight="1">
      <c r="A68" s="140"/>
      <c r="B68" s="140"/>
      <c r="C68" s="173">
        <v>45384</v>
      </c>
      <c r="D68" s="174">
        <v>45384</v>
      </c>
      <c r="E68" s="24">
        <v>92.5</v>
      </c>
      <c r="F68" s="24">
        <v>100.3</v>
      </c>
      <c r="G68" s="24">
        <v>91.9</v>
      </c>
      <c r="H68" s="24">
        <v>97.7</v>
      </c>
      <c r="I68" s="115">
        <v>100</v>
      </c>
      <c r="J68" s="139"/>
      <c r="K68" s="136"/>
    </row>
    <row r="69" spans="1:11" s="123" customFormat="1" ht="20.100000000000001" customHeight="1">
      <c r="A69" s="140"/>
      <c r="B69" s="140"/>
      <c r="C69" s="173">
        <v>45414</v>
      </c>
      <c r="D69" s="174">
        <v>45414</v>
      </c>
      <c r="E69" s="24">
        <v>93.1</v>
      </c>
      <c r="F69" s="24">
        <v>100.6</v>
      </c>
      <c r="G69" s="24">
        <v>91.6</v>
      </c>
      <c r="H69" s="24">
        <v>97.7</v>
      </c>
      <c r="I69" s="115">
        <v>100</v>
      </c>
      <c r="J69" s="139"/>
      <c r="K69" s="136"/>
    </row>
    <row r="70" spans="1:11" s="123" customFormat="1" ht="20.100000000000001" customHeight="1">
      <c r="A70" s="140"/>
      <c r="B70" s="140"/>
      <c r="C70" s="173">
        <v>45445</v>
      </c>
      <c r="D70" s="174">
        <v>45445</v>
      </c>
      <c r="E70" s="24">
        <v>93</v>
      </c>
      <c r="F70" s="24">
        <v>99.8</v>
      </c>
      <c r="G70" s="24">
        <v>87.8</v>
      </c>
      <c r="H70" s="24">
        <v>98.6</v>
      </c>
      <c r="I70" s="115">
        <v>100</v>
      </c>
      <c r="J70" s="139"/>
      <c r="K70" s="136"/>
    </row>
    <row r="71" spans="1:11" s="123" customFormat="1" ht="20.100000000000001" customHeight="1">
      <c r="A71" s="138">
        <v>2024</v>
      </c>
      <c r="B71" s="140" t="s">
        <v>506</v>
      </c>
      <c r="C71" s="173">
        <v>45475</v>
      </c>
      <c r="D71" s="174">
        <v>45475</v>
      </c>
      <c r="E71" s="24">
        <v>93.1</v>
      </c>
      <c r="F71" s="24">
        <v>100.1</v>
      </c>
      <c r="G71" s="24">
        <v>87.9</v>
      </c>
      <c r="H71" s="24">
        <v>97.9</v>
      </c>
      <c r="I71" s="115">
        <v>100</v>
      </c>
      <c r="J71" s="139"/>
      <c r="K71" s="136"/>
    </row>
    <row r="72" spans="1:11" s="123" customFormat="1" ht="20.100000000000001" customHeight="1">
      <c r="A72" s="140"/>
      <c r="B72" s="140"/>
      <c r="C72" s="173">
        <v>45506</v>
      </c>
      <c r="D72" s="174">
        <v>45506</v>
      </c>
      <c r="E72" s="24">
        <v>91.5</v>
      </c>
      <c r="F72" s="24">
        <v>98.9</v>
      </c>
      <c r="G72" s="24">
        <v>87.3</v>
      </c>
      <c r="H72" s="24">
        <v>97.7</v>
      </c>
      <c r="I72" s="115">
        <v>100</v>
      </c>
      <c r="J72" s="139"/>
      <c r="K72" s="136"/>
    </row>
    <row r="73" spans="1:11" s="123" customFormat="1" ht="20.100000000000001" customHeight="1">
      <c r="A73" s="140"/>
      <c r="B73" s="140"/>
      <c r="C73" s="173">
        <v>45537</v>
      </c>
      <c r="D73" s="174">
        <v>45537</v>
      </c>
      <c r="E73" s="24">
        <v>90.5</v>
      </c>
      <c r="F73" s="24">
        <v>99.9</v>
      </c>
      <c r="G73" s="24">
        <v>87.6</v>
      </c>
      <c r="H73" s="24">
        <v>96.9</v>
      </c>
      <c r="I73" s="115">
        <v>100</v>
      </c>
      <c r="J73" s="139"/>
      <c r="K73" s="136"/>
    </row>
    <row r="74" spans="1:11" s="123" customFormat="1" ht="20.100000000000001" customHeight="1">
      <c r="A74" s="140"/>
      <c r="B74" s="140"/>
      <c r="C74" s="173">
        <v>45568</v>
      </c>
      <c r="D74" s="174">
        <v>45568</v>
      </c>
      <c r="E74" s="24">
        <v>90.8</v>
      </c>
      <c r="F74" s="24">
        <v>99.3</v>
      </c>
      <c r="G74" s="24">
        <v>88.7</v>
      </c>
      <c r="H74" s="24">
        <v>96</v>
      </c>
      <c r="I74" s="115">
        <v>100</v>
      </c>
      <c r="J74" s="139"/>
      <c r="K74" s="136"/>
    </row>
    <row r="75" spans="1:11" s="123" customFormat="1" ht="20.100000000000001" customHeight="1">
      <c r="A75" s="140"/>
      <c r="B75" s="140"/>
      <c r="C75" s="173">
        <v>45600</v>
      </c>
      <c r="D75" s="174">
        <v>45600</v>
      </c>
      <c r="E75" s="24">
        <v>89.4</v>
      </c>
      <c r="F75" s="24">
        <v>98.9</v>
      </c>
      <c r="G75" s="24">
        <v>87.7</v>
      </c>
      <c r="H75" s="24">
        <v>97</v>
      </c>
      <c r="I75" s="115">
        <v>100</v>
      </c>
      <c r="J75" s="139"/>
      <c r="K75" s="136"/>
    </row>
    <row r="76" spans="1:11" s="123" customFormat="1" ht="20.100000000000001" customHeight="1">
      <c r="A76" s="140"/>
      <c r="B76" s="140"/>
      <c r="C76" s="173">
        <v>45631</v>
      </c>
      <c r="D76" s="174">
        <v>45631</v>
      </c>
      <c r="E76" s="24">
        <v>86.8</v>
      </c>
      <c r="F76" s="24">
        <v>98.1</v>
      </c>
      <c r="G76" s="24">
        <v>84.8</v>
      </c>
      <c r="H76" s="24">
        <v>97.5</v>
      </c>
      <c r="I76" s="115">
        <v>100</v>
      </c>
      <c r="J76" s="139"/>
      <c r="K76" s="136"/>
    </row>
    <row r="77" spans="1:11" s="123" customFormat="1" ht="20.100000000000001" customHeight="1">
      <c r="A77" s="138"/>
      <c r="B77" s="140"/>
      <c r="C77" s="173">
        <v>45658</v>
      </c>
      <c r="D77" s="174">
        <v>45658</v>
      </c>
      <c r="E77" s="24">
        <v>88.3</v>
      </c>
      <c r="F77" s="24">
        <v>99.7</v>
      </c>
      <c r="G77" s="24">
        <v>89</v>
      </c>
      <c r="H77" s="24">
        <v>96.7</v>
      </c>
      <c r="I77" s="115">
        <v>100</v>
      </c>
      <c r="J77" s="139"/>
      <c r="K77" s="136"/>
    </row>
    <row r="78" spans="1:11" s="123" customFormat="1" ht="20.100000000000001" customHeight="1">
      <c r="A78" s="140"/>
      <c r="B78" s="140"/>
      <c r="C78" s="173">
        <v>45689</v>
      </c>
      <c r="D78" s="174">
        <v>45689</v>
      </c>
      <c r="E78" s="24">
        <v>89.7</v>
      </c>
      <c r="F78" s="24">
        <v>99.5</v>
      </c>
      <c r="G78" s="24">
        <v>91.4</v>
      </c>
      <c r="H78" s="24">
        <v>97.8</v>
      </c>
      <c r="I78" s="115">
        <v>100</v>
      </c>
      <c r="J78" s="139"/>
      <c r="K78" s="136"/>
    </row>
    <row r="79" spans="1:11" s="123" customFormat="1" ht="20.100000000000001" customHeight="1">
      <c r="A79" s="140"/>
      <c r="B79" s="140"/>
      <c r="C79" s="173">
        <v>45717</v>
      </c>
      <c r="D79" s="174">
        <v>45717</v>
      </c>
      <c r="E79" s="24">
        <v>89.7</v>
      </c>
      <c r="F79" s="24">
        <v>97.6</v>
      </c>
      <c r="G79" s="24">
        <v>90</v>
      </c>
      <c r="H79" s="24">
        <v>98.8</v>
      </c>
      <c r="I79" s="115">
        <v>100</v>
      </c>
      <c r="J79" s="139"/>
      <c r="K79" s="136"/>
    </row>
    <row r="80" spans="1:11" s="123" customFormat="1" ht="20.100000000000001" customHeight="1">
      <c r="A80" s="140"/>
      <c r="B80" s="140"/>
      <c r="C80" s="173">
        <v>45748</v>
      </c>
      <c r="D80" s="174">
        <v>45748</v>
      </c>
      <c r="E80" s="24">
        <v>90.9</v>
      </c>
      <c r="F80" s="24">
        <v>96.1</v>
      </c>
      <c r="G80" s="24">
        <v>89.5</v>
      </c>
      <c r="H80" s="24">
        <v>98.1</v>
      </c>
      <c r="I80" s="115">
        <v>100</v>
      </c>
      <c r="J80" s="139"/>
      <c r="K80" s="136"/>
    </row>
    <row r="81" spans="1:11" s="123" customFormat="1" ht="20.100000000000001" customHeight="1">
      <c r="A81" s="140"/>
      <c r="B81" s="140"/>
      <c r="C81" s="173">
        <v>45778</v>
      </c>
      <c r="D81" s="174">
        <v>45778</v>
      </c>
      <c r="E81" s="24">
        <v>92.3</v>
      </c>
      <c r="F81" s="24">
        <v>98.9</v>
      </c>
      <c r="G81" s="24">
        <v>92.2</v>
      </c>
      <c r="H81" s="24">
        <v>98.5</v>
      </c>
      <c r="I81" s="115">
        <v>100</v>
      </c>
      <c r="J81" s="139"/>
      <c r="K81" s="136"/>
    </row>
    <row r="82" spans="1:11" s="123" customFormat="1" ht="20.100000000000001" customHeight="1">
      <c r="C82" s="173">
        <v>45809</v>
      </c>
      <c r="D82" s="174">
        <v>45809</v>
      </c>
      <c r="E82" s="24">
        <v>91.5</v>
      </c>
      <c r="F82" s="24">
        <v>99.2</v>
      </c>
      <c r="G82" s="24">
        <v>90.8</v>
      </c>
      <c r="H82" s="24">
        <v>95.9</v>
      </c>
      <c r="I82" s="115">
        <v>100</v>
      </c>
      <c r="J82" s="139"/>
      <c r="K82" s="136"/>
    </row>
    <row r="83" spans="1:11" s="123" customFormat="1" ht="20.100000000000001" customHeight="1">
      <c r="A83" s="138">
        <v>2025</v>
      </c>
      <c r="B83" s="755" t="s">
        <v>525</v>
      </c>
      <c r="C83" s="173">
        <v>45839</v>
      </c>
      <c r="D83" s="174">
        <v>45839</v>
      </c>
      <c r="E83" s="24">
        <v>92.6</v>
      </c>
      <c r="F83" s="24">
        <v>99.6</v>
      </c>
      <c r="G83" s="24">
        <v>93</v>
      </c>
      <c r="H83" s="24">
        <v>97</v>
      </c>
      <c r="I83" s="115">
        <v>100</v>
      </c>
      <c r="J83" s="139"/>
      <c r="K83" s="136"/>
    </row>
    <row r="84" spans="1:11" s="123" customFormat="1" ht="20.100000000000001" customHeight="1">
      <c r="A84" s="140"/>
      <c r="B84" s="140"/>
      <c r="C84" s="173">
        <v>45870</v>
      </c>
      <c r="D84" s="174">
        <v>45870</v>
      </c>
      <c r="E84" s="24">
        <v>91.6</v>
      </c>
      <c r="F84" s="24">
        <v>98.7</v>
      </c>
      <c r="G84" s="24">
        <v>93.6</v>
      </c>
      <c r="H84" s="24">
        <v>98.7</v>
      </c>
      <c r="I84" s="115">
        <v>100</v>
      </c>
      <c r="J84" s="139"/>
      <c r="K84" s="136"/>
    </row>
    <row r="85" spans="1:11" s="123" customFormat="1" ht="20.100000000000001" customHeight="1">
      <c r="A85" s="140"/>
      <c r="B85" s="140"/>
      <c r="C85" s="173">
        <v>45901</v>
      </c>
      <c r="D85" s="174">
        <v>45901</v>
      </c>
      <c r="E85" s="24">
        <v>90.9</v>
      </c>
      <c r="F85" s="24">
        <v>99.4</v>
      </c>
      <c r="G85" s="24">
        <v>88.7</v>
      </c>
      <c r="H85" s="24">
        <v>99.6</v>
      </c>
      <c r="I85" s="115">
        <v>100</v>
      </c>
      <c r="J85" s="139"/>
      <c r="K85" s="136"/>
    </row>
    <row r="86" spans="1:11" s="123" customFormat="1" ht="20.100000000000001" customHeight="1">
      <c r="A86" s="140"/>
      <c r="B86" s="140"/>
      <c r="C86" s="173">
        <v>45931</v>
      </c>
      <c r="D86" s="174">
        <v>45931</v>
      </c>
      <c r="E86" s="141">
        <v>91.7</v>
      </c>
      <c r="F86" s="142">
        <v>100.7</v>
      </c>
      <c r="G86" s="142">
        <v>92.1</v>
      </c>
      <c r="H86" s="142">
        <v>98.9</v>
      </c>
      <c r="I86" s="115">
        <v>100</v>
      </c>
      <c r="J86" s="139"/>
      <c r="K86" s="136"/>
    </row>
    <row r="87" spans="1:11" s="123" customFormat="1" ht="20.100000000000001" customHeight="1">
      <c r="A87" s="140"/>
      <c r="B87" s="140"/>
      <c r="C87" s="173">
        <v>45962</v>
      </c>
      <c r="D87" s="174">
        <v>45962</v>
      </c>
      <c r="E87" s="141">
        <v>91.3</v>
      </c>
      <c r="F87" s="142">
        <v>101.9</v>
      </c>
      <c r="G87" s="142">
        <v>92.7</v>
      </c>
      <c r="H87" s="142">
        <v>100.2</v>
      </c>
      <c r="I87" s="115">
        <v>100</v>
      </c>
      <c r="J87" s="139"/>
      <c r="K87" s="136"/>
    </row>
    <row r="88" spans="1:11" s="123" customFormat="1" ht="20.100000000000001" customHeight="1">
      <c r="A88" s="140"/>
      <c r="B88" s="140"/>
      <c r="C88" s="173">
        <v>45992</v>
      </c>
      <c r="D88" s="174">
        <v>45992</v>
      </c>
      <c r="E88" s="141">
        <v>89.9</v>
      </c>
      <c r="F88" s="142">
        <v>101.2</v>
      </c>
      <c r="G88" s="142">
        <v>94.7</v>
      </c>
      <c r="H88" s="142">
        <v>101.9</v>
      </c>
      <c r="I88" s="115">
        <v>100</v>
      </c>
      <c r="J88" s="139"/>
      <c r="K88" s="136"/>
    </row>
    <row r="89" spans="1:11" s="123" customFormat="1" ht="20.100000000000001" customHeight="1">
      <c r="A89" s="140"/>
      <c r="B89" s="140"/>
      <c r="C89" s="173">
        <v>46023</v>
      </c>
      <c r="D89" s="174">
        <v>46023</v>
      </c>
      <c r="E89" s="141">
        <v>92.8</v>
      </c>
      <c r="F89" s="142">
        <v>102.5</v>
      </c>
      <c r="G89" s="142">
        <v>94.8</v>
      </c>
      <c r="H89" s="142">
        <v>102</v>
      </c>
      <c r="I89" s="115">
        <v>100</v>
      </c>
      <c r="J89" s="139"/>
      <c r="K89" s="136"/>
    </row>
    <row r="90" spans="1:11" s="123" customFormat="1" ht="20.100000000000001" customHeight="1">
      <c r="A90" s="140"/>
      <c r="B90" s="140"/>
      <c r="C90" s="173">
        <v>46054</v>
      </c>
      <c r="D90" s="174">
        <v>46054</v>
      </c>
      <c r="E90" s="141">
        <v>92.5</v>
      </c>
      <c r="F90" s="142">
        <v>101.8</v>
      </c>
      <c r="G90" s="142">
        <v>93</v>
      </c>
      <c r="H90" s="142">
        <v>97.3</v>
      </c>
      <c r="I90" s="115">
        <v>100</v>
      </c>
      <c r="J90" s="139"/>
      <c r="K90" s="136"/>
    </row>
    <row r="91" spans="1:11" s="123" customFormat="1" ht="20.100000000000001" customHeight="1">
      <c r="A91" s="140"/>
      <c r="B91" s="140"/>
      <c r="C91" s="173">
        <v>46082</v>
      </c>
      <c r="D91" s="174">
        <v>46082</v>
      </c>
      <c r="E91" s="141">
        <v>92.4</v>
      </c>
      <c r="F91" s="142">
        <v>100.5</v>
      </c>
      <c r="G91" s="142">
        <v>91.7</v>
      </c>
      <c r="H91" s="142">
        <v>98.2</v>
      </c>
      <c r="I91" s="115">
        <v>100</v>
      </c>
      <c r="J91" s="139"/>
      <c r="K91" s="136"/>
    </row>
    <row r="92" spans="1:11" s="123" customFormat="1" ht="20.100000000000001" customHeight="1">
      <c r="A92" s="140"/>
      <c r="B92" s="140"/>
      <c r="C92" s="173">
        <v>46113</v>
      </c>
      <c r="D92" s="174">
        <v>46113</v>
      </c>
      <c r="E92" s="141">
        <v>88.5</v>
      </c>
      <c r="F92" s="142">
        <v>97.7</v>
      </c>
      <c r="G92" s="142">
        <v>88.3</v>
      </c>
      <c r="H92" s="142">
        <v>94.8</v>
      </c>
      <c r="I92" s="115">
        <v>100</v>
      </c>
      <c r="J92" s="139"/>
      <c r="K92" s="136"/>
    </row>
    <row r="93" spans="1:11" s="123" customFormat="1" ht="20.100000000000001" customHeight="1">
      <c r="A93" s="140"/>
      <c r="B93" s="140"/>
      <c r="C93" s="173">
        <v>46143</v>
      </c>
      <c r="D93" s="174">
        <v>46143</v>
      </c>
      <c r="E93" s="141"/>
      <c r="F93" s="142"/>
      <c r="G93" s="142"/>
      <c r="H93" s="142"/>
      <c r="I93" s="115">
        <v>100</v>
      </c>
      <c r="J93" s="139"/>
      <c r="K93" s="136"/>
    </row>
    <row r="94" spans="1:11" s="123" customFormat="1" ht="20.100000000000001" customHeight="1">
      <c r="A94" s="140"/>
      <c r="B94" s="140"/>
      <c r="C94" s="173">
        <v>46174</v>
      </c>
      <c r="D94" s="174">
        <v>46174</v>
      </c>
      <c r="E94" s="141"/>
      <c r="F94" s="142"/>
      <c r="G94" s="142"/>
      <c r="H94" s="142"/>
      <c r="I94" s="115">
        <v>100</v>
      </c>
      <c r="J94" s="139"/>
      <c r="K94" s="136"/>
    </row>
    <row r="95" spans="1:11" s="123" customFormat="1" ht="20.100000000000001" customHeight="1">
      <c r="A95" s="138">
        <v>2026</v>
      </c>
      <c r="B95" s="755" t="s">
        <v>535</v>
      </c>
      <c r="C95" s="173">
        <v>46204</v>
      </c>
      <c r="D95" s="174">
        <v>46204</v>
      </c>
      <c r="E95" s="141"/>
      <c r="F95" s="142"/>
      <c r="G95" s="142"/>
      <c r="H95" s="142"/>
      <c r="I95" s="115">
        <v>100</v>
      </c>
      <c r="J95" s="139"/>
      <c r="K95" s="136"/>
    </row>
    <row r="96" spans="1:11" s="123" customFormat="1" ht="20.100000000000001" customHeight="1">
      <c r="A96" s="140"/>
      <c r="B96" s="140"/>
      <c r="C96" s="173">
        <v>46235</v>
      </c>
      <c r="D96" s="174">
        <v>46235</v>
      </c>
      <c r="E96" s="141"/>
      <c r="F96" s="142"/>
      <c r="G96" s="142"/>
      <c r="H96" s="142"/>
      <c r="I96" s="115">
        <v>100</v>
      </c>
      <c r="J96" s="139"/>
      <c r="K96" s="136"/>
    </row>
    <row r="97" spans="1:11" s="123" customFormat="1" ht="20.100000000000001" customHeight="1">
      <c r="A97" s="140"/>
      <c r="B97" s="140"/>
      <c r="C97" s="173">
        <v>46266</v>
      </c>
      <c r="D97" s="174">
        <v>46266</v>
      </c>
      <c r="E97" s="141"/>
      <c r="F97" s="142"/>
      <c r="G97" s="142"/>
      <c r="H97" s="142"/>
      <c r="I97" s="115">
        <v>100</v>
      </c>
      <c r="J97" s="139"/>
      <c r="K97" s="136"/>
    </row>
    <row r="98" spans="1:11" s="123" customFormat="1" ht="20.100000000000001" customHeight="1">
      <c r="A98" s="140"/>
      <c r="B98" s="140"/>
      <c r="C98" s="173">
        <v>46296</v>
      </c>
      <c r="D98" s="174">
        <v>46296</v>
      </c>
      <c r="E98" s="141"/>
      <c r="F98" s="142"/>
      <c r="G98" s="142"/>
      <c r="H98" s="142"/>
      <c r="I98" s="115">
        <v>100</v>
      </c>
      <c r="J98" s="139"/>
      <c r="K98" s="136"/>
    </row>
    <row r="99" spans="1:11" s="123" customFormat="1" ht="20.100000000000001" customHeight="1">
      <c r="A99" s="140"/>
      <c r="B99" s="140"/>
      <c r="C99" s="173">
        <v>46327</v>
      </c>
      <c r="D99" s="174">
        <v>46327</v>
      </c>
      <c r="E99" s="141"/>
      <c r="F99" s="142"/>
      <c r="G99" s="142"/>
      <c r="H99" s="142"/>
      <c r="I99" s="115">
        <v>100</v>
      </c>
      <c r="J99" s="139"/>
      <c r="K99" s="136"/>
    </row>
    <row r="100" spans="1:11" s="123" customFormat="1" ht="20.100000000000001" customHeight="1">
      <c r="A100" s="140"/>
      <c r="B100" s="140"/>
      <c r="C100" s="173">
        <v>46357</v>
      </c>
      <c r="D100" s="174">
        <v>46357</v>
      </c>
      <c r="E100" s="141"/>
      <c r="F100" s="142"/>
      <c r="G100" s="142"/>
      <c r="H100" s="142"/>
      <c r="I100" s="115">
        <v>100</v>
      </c>
      <c r="J100" s="139"/>
      <c r="K100" s="136"/>
    </row>
    <row r="101" spans="1:11" s="123" customFormat="1" ht="20.100000000000001" customHeight="1">
      <c r="A101" s="140"/>
      <c r="B101" s="140"/>
      <c r="C101" s="140"/>
      <c r="D101" s="140"/>
      <c r="E101" s="141"/>
      <c r="F101" s="142"/>
      <c r="G101" s="142"/>
      <c r="H101" s="142"/>
      <c r="I101" s="115"/>
      <c r="J101" s="139"/>
      <c r="K101" s="136"/>
    </row>
    <row r="102" spans="1:11" s="123" customFormat="1" ht="20.100000000000001" customHeight="1">
      <c r="A102" s="140"/>
      <c r="B102" s="140"/>
      <c r="C102" s="140"/>
      <c r="D102" s="140"/>
      <c r="E102" s="141"/>
      <c r="F102" s="142"/>
      <c r="G102" s="142"/>
      <c r="H102" s="142"/>
      <c r="I102" s="115"/>
      <c r="J102" s="139"/>
      <c r="K102" s="136"/>
    </row>
    <row r="103" spans="1:11" s="123" customFormat="1" ht="20.100000000000001" customHeight="1">
      <c r="A103" s="140"/>
      <c r="B103" s="140"/>
      <c r="C103" s="140"/>
      <c r="D103" s="140"/>
      <c r="E103" s="141"/>
      <c r="F103" s="142"/>
      <c r="G103" s="142"/>
      <c r="H103" s="142"/>
      <c r="I103" s="115"/>
      <c r="J103" s="139"/>
      <c r="K103" s="136"/>
    </row>
    <row r="104" spans="1:11" s="123" customFormat="1" ht="20.100000000000001" customHeight="1">
      <c r="A104" s="140"/>
      <c r="B104" s="140"/>
      <c r="C104" s="140"/>
      <c r="D104" s="140"/>
      <c r="E104" s="141"/>
      <c r="F104" s="142"/>
      <c r="G104" s="142"/>
      <c r="H104" s="142"/>
      <c r="I104" s="115"/>
      <c r="J104" s="139"/>
      <c r="K104" s="136"/>
    </row>
    <row r="105" spans="1:11" s="123" customFormat="1" ht="20.100000000000001" customHeight="1">
      <c r="A105" s="140"/>
      <c r="B105" s="140"/>
      <c r="C105" s="140"/>
      <c r="D105" s="140"/>
      <c r="E105" s="141"/>
      <c r="F105" s="142"/>
      <c r="G105" s="142"/>
      <c r="H105" s="142"/>
      <c r="I105" s="115"/>
      <c r="J105" s="139"/>
      <c r="K105" s="136"/>
    </row>
    <row r="106" spans="1:11" s="123" customFormat="1" ht="20.100000000000001" customHeight="1">
      <c r="A106" s="140"/>
      <c r="B106" s="140"/>
      <c r="C106" s="140"/>
      <c r="D106" s="140"/>
      <c r="E106" s="141"/>
      <c r="F106" s="142"/>
      <c r="G106" s="142"/>
      <c r="H106" s="142"/>
      <c r="I106" s="115"/>
      <c r="J106" s="139"/>
      <c r="K106" s="136"/>
    </row>
    <row r="107" spans="1:11" s="123" customFormat="1" ht="20.100000000000001" customHeight="1">
      <c r="A107" s="140"/>
      <c r="B107" s="140"/>
      <c r="C107" s="140"/>
      <c r="D107" s="140"/>
      <c r="E107" s="141"/>
      <c r="F107" s="142"/>
      <c r="G107" s="142"/>
      <c r="H107" s="142"/>
      <c r="I107" s="115"/>
      <c r="J107" s="139"/>
      <c r="K107" s="136"/>
    </row>
    <row r="108" spans="1:11" s="123" customFormat="1" ht="20.100000000000001" customHeight="1">
      <c r="A108" s="140"/>
      <c r="B108" s="140"/>
      <c r="C108" s="140"/>
      <c r="D108" s="140"/>
      <c r="E108" s="141"/>
      <c r="F108" s="142"/>
      <c r="G108" s="142"/>
      <c r="H108" s="142"/>
      <c r="I108" s="115"/>
      <c r="J108" s="139"/>
      <c r="K108" s="136"/>
    </row>
    <row r="109" spans="1:11" s="123" customFormat="1" ht="20.100000000000001" customHeight="1">
      <c r="A109" s="140"/>
      <c r="B109" s="140"/>
      <c r="C109" s="140"/>
      <c r="D109" s="140"/>
      <c r="E109" s="141"/>
      <c r="F109" s="142"/>
      <c r="G109" s="142"/>
      <c r="H109" s="142"/>
      <c r="I109" s="115"/>
      <c r="J109" s="139"/>
      <c r="K109" s="136"/>
    </row>
    <row r="110" spans="1:11" s="123" customFormat="1" ht="20.100000000000001" customHeight="1">
      <c r="A110" s="140"/>
      <c r="B110" s="140"/>
      <c r="C110" s="140"/>
      <c r="D110" s="140"/>
      <c r="E110" s="141"/>
      <c r="F110" s="142"/>
      <c r="G110" s="142"/>
      <c r="H110" s="142"/>
      <c r="I110" s="115"/>
      <c r="J110" s="139"/>
      <c r="K110" s="136"/>
    </row>
    <row r="111" spans="1:11" s="123" customFormat="1" ht="20.100000000000001" customHeight="1">
      <c r="A111" s="140"/>
      <c r="B111" s="140"/>
      <c r="C111" s="140"/>
      <c r="D111" s="140"/>
      <c r="E111" s="141"/>
      <c r="F111" s="142"/>
      <c r="G111" s="142"/>
      <c r="H111" s="142"/>
      <c r="I111" s="115"/>
      <c r="J111" s="139"/>
      <c r="K111" s="136"/>
    </row>
    <row r="112" spans="1:11" s="123" customFormat="1" ht="20.100000000000001" customHeight="1">
      <c r="A112" s="140"/>
      <c r="B112" s="140"/>
      <c r="C112" s="140"/>
      <c r="D112" s="140"/>
      <c r="E112" s="141"/>
      <c r="F112" s="142"/>
      <c r="G112" s="142"/>
      <c r="H112" s="142"/>
      <c r="I112" s="115"/>
      <c r="J112" s="139"/>
      <c r="K112" s="136"/>
    </row>
    <row r="113" spans="1:11" s="123" customFormat="1" ht="20.100000000000001" customHeight="1">
      <c r="A113" s="140"/>
      <c r="B113" s="140"/>
      <c r="C113" s="140"/>
      <c r="D113" s="140"/>
      <c r="E113" s="141"/>
      <c r="F113" s="142"/>
      <c r="G113" s="142"/>
      <c r="H113" s="142"/>
      <c r="I113" s="115"/>
      <c r="J113" s="139"/>
      <c r="K113" s="136"/>
    </row>
    <row r="114" spans="1:11" s="123" customFormat="1" ht="20.100000000000001" customHeight="1">
      <c r="A114" s="140"/>
      <c r="B114" s="140"/>
      <c r="C114" s="140"/>
      <c r="D114" s="140"/>
      <c r="E114" s="141"/>
      <c r="F114" s="142"/>
      <c r="G114" s="142"/>
      <c r="H114" s="142"/>
      <c r="I114" s="115"/>
      <c r="J114" s="139"/>
      <c r="K114" s="136"/>
    </row>
    <row r="115" spans="1:11" s="123" customFormat="1" ht="20.100000000000001" customHeight="1">
      <c r="A115" s="140"/>
      <c r="B115" s="140"/>
      <c r="C115" s="140"/>
      <c r="D115" s="140"/>
      <c r="E115" s="141"/>
      <c r="F115" s="142"/>
      <c r="G115" s="142"/>
      <c r="H115" s="142"/>
      <c r="I115" s="115"/>
      <c r="J115" s="139"/>
      <c r="K115" s="136"/>
    </row>
    <row r="116" spans="1:11" s="123" customFormat="1" ht="20.100000000000001" customHeight="1">
      <c r="A116" s="140"/>
      <c r="B116" s="140"/>
      <c r="C116" s="140"/>
      <c r="D116" s="140"/>
      <c r="E116" s="141"/>
      <c r="F116" s="142"/>
      <c r="G116" s="142"/>
      <c r="H116" s="142"/>
      <c r="I116" s="115"/>
      <c r="J116" s="139"/>
      <c r="K116" s="136"/>
    </row>
    <row r="117" spans="1:11" s="123" customFormat="1" ht="20.100000000000001" customHeight="1">
      <c r="A117" s="140"/>
      <c r="B117" s="140"/>
      <c r="C117" s="140"/>
      <c r="D117" s="140"/>
      <c r="E117" s="141"/>
      <c r="F117" s="142"/>
      <c r="G117" s="142"/>
      <c r="H117" s="142"/>
      <c r="I117" s="115"/>
      <c r="J117" s="139"/>
      <c r="K117" s="136"/>
    </row>
    <row r="118" spans="1:11" s="123" customFormat="1" ht="20.100000000000001" customHeight="1">
      <c r="A118" s="140"/>
      <c r="B118" s="140"/>
      <c r="C118" s="140"/>
      <c r="D118" s="140"/>
      <c r="E118" s="141"/>
      <c r="F118" s="142"/>
      <c r="G118" s="142"/>
      <c r="H118" s="142"/>
      <c r="I118" s="115"/>
      <c r="J118" s="139"/>
      <c r="K118" s="136"/>
    </row>
    <row r="119" spans="1:11" s="123" customFormat="1" ht="20.100000000000001" customHeight="1">
      <c r="A119" s="140"/>
      <c r="B119" s="140"/>
      <c r="C119" s="140"/>
      <c r="D119" s="140"/>
      <c r="E119" s="141"/>
      <c r="F119" s="142"/>
      <c r="G119" s="142"/>
      <c r="H119" s="142"/>
      <c r="I119" s="115"/>
      <c r="J119" s="139"/>
      <c r="K119" s="136"/>
    </row>
    <row r="120" spans="1:11" s="123" customFormat="1" ht="20.100000000000001" customHeight="1">
      <c r="A120" s="140"/>
      <c r="B120" s="140"/>
      <c r="C120" s="140"/>
      <c r="D120" s="140"/>
      <c r="E120" s="141"/>
      <c r="F120" s="142"/>
      <c r="G120" s="142"/>
      <c r="H120" s="142"/>
      <c r="I120" s="115"/>
      <c r="J120" s="139"/>
      <c r="K120" s="136"/>
    </row>
    <row r="121" spans="1:11" s="123" customFormat="1" ht="20.100000000000001" customHeight="1">
      <c r="A121" s="140"/>
      <c r="B121" s="140"/>
      <c r="C121" s="140"/>
      <c r="D121" s="140"/>
      <c r="E121" s="141"/>
      <c r="F121" s="142"/>
      <c r="G121" s="142"/>
      <c r="H121" s="142"/>
      <c r="I121" s="115"/>
      <c r="J121" s="139"/>
      <c r="K121" s="136"/>
    </row>
    <row r="122" spans="1:11" s="123" customFormat="1" ht="20.100000000000001" customHeight="1">
      <c r="A122" s="140"/>
      <c r="B122" s="140"/>
      <c r="C122" s="140"/>
      <c r="D122" s="140"/>
      <c r="E122" s="141"/>
      <c r="F122" s="142"/>
      <c r="G122" s="142"/>
      <c r="H122" s="142"/>
      <c r="I122" s="115"/>
      <c r="J122" s="139"/>
      <c r="K122" s="136"/>
    </row>
    <row r="123" spans="1:11" s="123" customFormat="1" ht="20.100000000000001" customHeight="1">
      <c r="A123" s="140"/>
      <c r="B123" s="140"/>
      <c r="C123" s="140"/>
      <c r="D123" s="140"/>
      <c r="E123" s="141"/>
      <c r="F123" s="142"/>
      <c r="G123" s="142"/>
      <c r="H123" s="142"/>
      <c r="I123" s="115"/>
      <c r="J123" s="139"/>
      <c r="K123" s="136"/>
    </row>
    <row r="124" spans="1:11" s="123" customFormat="1" ht="20.100000000000001" customHeight="1">
      <c r="A124" s="140"/>
      <c r="B124" s="140"/>
      <c r="C124" s="140"/>
      <c r="D124" s="140"/>
      <c r="E124" s="141"/>
      <c r="F124" s="142"/>
      <c r="G124" s="142"/>
      <c r="H124" s="142"/>
      <c r="I124" s="115"/>
      <c r="J124" s="139"/>
      <c r="K124" s="136"/>
    </row>
    <row r="125" spans="1:11" s="123" customFormat="1" ht="20.100000000000001" customHeight="1">
      <c r="A125" s="140"/>
      <c r="B125" s="140"/>
      <c r="C125" s="140"/>
      <c r="D125" s="140"/>
      <c r="E125" s="141"/>
      <c r="F125" s="142"/>
      <c r="G125" s="142"/>
      <c r="H125" s="142"/>
      <c r="I125" s="115"/>
      <c r="J125" s="139"/>
      <c r="K125" s="136"/>
    </row>
    <row r="126" spans="1:11" s="123" customFormat="1" ht="20.100000000000001" customHeight="1">
      <c r="A126" s="140"/>
      <c r="B126" s="140"/>
      <c r="C126" s="140"/>
      <c r="D126" s="140"/>
      <c r="E126" s="141"/>
      <c r="F126" s="142"/>
      <c r="G126" s="142"/>
      <c r="H126" s="142"/>
      <c r="I126" s="115"/>
      <c r="J126" s="139"/>
      <c r="K126" s="136"/>
    </row>
    <row r="127" spans="1:11" s="123" customFormat="1" ht="20.100000000000001" customHeight="1">
      <c r="A127" s="140"/>
      <c r="B127" s="140"/>
      <c r="C127" s="140"/>
      <c r="D127" s="140"/>
      <c r="E127" s="141"/>
      <c r="F127" s="142"/>
      <c r="G127" s="142"/>
      <c r="H127" s="142"/>
      <c r="I127" s="115"/>
      <c r="J127" s="139"/>
      <c r="K127" s="136"/>
    </row>
    <row r="128" spans="1:11" s="123" customFormat="1" ht="20.100000000000001" customHeight="1">
      <c r="A128" s="140"/>
      <c r="B128" s="140"/>
      <c r="C128" s="140"/>
      <c r="D128" s="140"/>
      <c r="E128" s="141"/>
      <c r="F128" s="142"/>
      <c r="G128" s="142"/>
      <c r="H128" s="142"/>
      <c r="I128" s="115"/>
      <c r="J128" s="139"/>
      <c r="K128" s="136"/>
    </row>
    <row r="129" spans="1:11" s="123" customFormat="1" ht="20.100000000000001" customHeight="1">
      <c r="A129" s="140"/>
      <c r="B129" s="140"/>
      <c r="C129" s="140"/>
      <c r="D129" s="140"/>
      <c r="E129" s="141"/>
      <c r="F129" s="142"/>
      <c r="G129" s="142"/>
      <c r="H129" s="142"/>
      <c r="I129" s="115"/>
      <c r="J129" s="139"/>
      <c r="K129" s="136"/>
    </row>
    <row r="130" spans="1:11" s="123" customFormat="1" ht="20.100000000000001" customHeight="1">
      <c r="A130" s="140"/>
      <c r="B130" s="140"/>
      <c r="C130" s="140"/>
      <c r="D130" s="140"/>
      <c r="E130" s="141"/>
      <c r="F130" s="142"/>
      <c r="G130" s="142"/>
      <c r="H130" s="142"/>
      <c r="I130" s="115"/>
      <c r="J130" s="139"/>
      <c r="K130" s="136"/>
    </row>
    <row r="131" spans="1:11" s="123" customFormat="1" ht="20.100000000000001" customHeight="1">
      <c r="A131" s="140"/>
      <c r="B131" s="140"/>
      <c r="C131" s="140"/>
      <c r="D131" s="140"/>
      <c r="E131" s="141"/>
      <c r="F131" s="142"/>
      <c r="G131" s="142"/>
      <c r="H131" s="142"/>
      <c r="I131" s="115"/>
      <c r="J131" s="139"/>
      <c r="K131" s="136"/>
    </row>
    <row r="132" spans="1:11" s="123" customFormat="1" ht="20.100000000000001" customHeight="1">
      <c r="A132" s="140"/>
      <c r="B132" s="140"/>
      <c r="C132" s="140"/>
      <c r="D132" s="140"/>
      <c r="E132" s="141"/>
      <c r="F132" s="142"/>
      <c r="G132" s="142"/>
      <c r="H132" s="142"/>
      <c r="I132" s="115"/>
      <c r="J132" s="139"/>
      <c r="K132" s="136"/>
    </row>
    <row r="133" spans="1:11" s="123" customFormat="1" ht="20.100000000000001" customHeight="1">
      <c r="A133" s="140"/>
      <c r="B133" s="140"/>
      <c r="C133" s="140"/>
      <c r="D133" s="140"/>
      <c r="E133" s="141"/>
      <c r="F133" s="142"/>
      <c r="G133" s="142"/>
      <c r="H133" s="142"/>
      <c r="I133" s="115"/>
      <c r="J133" s="139"/>
      <c r="K133" s="136"/>
    </row>
    <row r="134" spans="1:11" s="123" customFormat="1" ht="20.100000000000001" customHeight="1">
      <c r="A134" s="140"/>
      <c r="B134" s="140"/>
      <c r="C134" s="140"/>
      <c r="D134" s="140"/>
      <c r="E134" s="141"/>
      <c r="F134" s="142"/>
      <c r="G134" s="142"/>
      <c r="H134" s="142"/>
      <c r="I134" s="115"/>
      <c r="J134" s="139"/>
      <c r="K134" s="136"/>
    </row>
    <row r="135" spans="1:11" s="123" customFormat="1" ht="20.100000000000001" customHeight="1">
      <c r="A135" s="140"/>
      <c r="B135" s="140"/>
      <c r="C135" s="140"/>
      <c r="D135" s="140"/>
      <c r="E135" s="141"/>
      <c r="F135" s="142"/>
      <c r="G135" s="142"/>
      <c r="H135" s="142"/>
      <c r="I135" s="115"/>
      <c r="J135" s="139"/>
      <c r="K135" s="136"/>
    </row>
    <row r="136" spans="1:11" s="123" customFormat="1" ht="20.100000000000001" customHeight="1">
      <c r="A136" s="140"/>
      <c r="B136" s="140"/>
      <c r="C136" s="140"/>
      <c r="D136" s="140"/>
      <c r="E136" s="141"/>
      <c r="F136" s="142"/>
      <c r="G136" s="142"/>
      <c r="H136" s="142"/>
      <c r="I136" s="115"/>
      <c r="J136" s="139"/>
      <c r="K136" s="136"/>
    </row>
    <row r="137" spans="1:11" s="123" customFormat="1" ht="20.100000000000001" customHeight="1">
      <c r="A137" s="140"/>
      <c r="B137" s="140"/>
      <c r="C137" s="140"/>
      <c r="D137" s="140"/>
      <c r="E137" s="141"/>
      <c r="F137" s="142"/>
      <c r="G137" s="142"/>
      <c r="H137" s="142"/>
      <c r="I137" s="115"/>
      <c r="J137" s="139"/>
      <c r="K137" s="136"/>
    </row>
    <row r="138" spans="1:11" s="123" customFormat="1" ht="20.100000000000001" customHeight="1">
      <c r="A138" s="140"/>
      <c r="B138" s="140"/>
      <c r="C138" s="140"/>
      <c r="D138" s="140"/>
      <c r="E138" s="141"/>
      <c r="F138" s="142"/>
      <c r="G138" s="142"/>
      <c r="H138" s="142"/>
      <c r="I138" s="115"/>
      <c r="J138" s="139"/>
      <c r="K138" s="136"/>
    </row>
    <row r="139" spans="1:11" s="123" customFormat="1" ht="20.100000000000001" customHeight="1">
      <c r="A139" s="140"/>
      <c r="B139" s="140"/>
      <c r="C139" s="140"/>
      <c r="D139" s="140"/>
      <c r="E139" s="141"/>
      <c r="F139" s="142"/>
      <c r="G139" s="142"/>
      <c r="H139" s="142"/>
      <c r="I139" s="115"/>
      <c r="J139" s="139"/>
      <c r="K139" s="136"/>
    </row>
    <row r="140" spans="1:11" s="123" customFormat="1" ht="20.100000000000001" customHeight="1">
      <c r="A140" s="140"/>
      <c r="B140" s="140"/>
      <c r="C140" s="140"/>
      <c r="D140" s="140"/>
      <c r="E140" s="141"/>
      <c r="F140" s="142"/>
      <c r="G140" s="142"/>
      <c r="H140" s="142"/>
      <c r="I140" s="115"/>
      <c r="J140" s="139"/>
      <c r="K140" s="136"/>
    </row>
    <row r="141" spans="1:11" s="123" customFormat="1" ht="20.100000000000001" customHeight="1">
      <c r="A141" s="140"/>
      <c r="B141" s="140"/>
      <c r="C141" s="140"/>
      <c r="D141" s="140"/>
      <c r="E141" s="141"/>
      <c r="F141" s="142"/>
      <c r="G141" s="142"/>
      <c r="H141" s="142"/>
      <c r="I141" s="115"/>
      <c r="J141" s="139"/>
      <c r="K141" s="136"/>
    </row>
    <row r="142" spans="1:11" s="123" customFormat="1" ht="20.100000000000001" customHeight="1">
      <c r="A142" s="140"/>
      <c r="B142" s="140"/>
      <c r="C142" s="140"/>
      <c r="D142" s="140"/>
      <c r="E142" s="141"/>
      <c r="F142" s="142"/>
      <c r="G142" s="142"/>
      <c r="H142" s="142"/>
      <c r="I142" s="115"/>
      <c r="J142" s="139"/>
      <c r="K142" s="136"/>
    </row>
    <row r="143" spans="1:11" s="123" customFormat="1" ht="20.100000000000001" customHeight="1">
      <c r="A143" s="140"/>
      <c r="B143" s="140"/>
      <c r="C143" s="140"/>
      <c r="D143" s="140"/>
      <c r="E143" s="141"/>
      <c r="F143" s="142"/>
      <c r="G143" s="142"/>
      <c r="H143" s="142"/>
      <c r="I143" s="115"/>
      <c r="J143" s="139"/>
      <c r="K143" s="136"/>
    </row>
    <row r="144" spans="1:11" s="123" customFormat="1" ht="20.100000000000001" customHeight="1">
      <c r="A144" s="140"/>
      <c r="B144" s="140"/>
      <c r="C144" s="140"/>
      <c r="D144" s="140"/>
      <c r="E144" s="141"/>
      <c r="F144" s="142"/>
      <c r="G144" s="142"/>
      <c r="H144" s="142"/>
      <c r="I144" s="115"/>
      <c r="J144" s="139"/>
      <c r="K144" s="136"/>
    </row>
    <row r="145" spans="1:11" s="123" customFormat="1" ht="20.100000000000001" customHeight="1">
      <c r="A145" s="140"/>
      <c r="B145" s="140"/>
      <c r="C145" s="140"/>
      <c r="D145" s="140"/>
      <c r="E145" s="141"/>
      <c r="F145" s="142"/>
      <c r="G145" s="142"/>
      <c r="H145" s="142"/>
      <c r="I145" s="115"/>
      <c r="J145" s="139"/>
      <c r="K145" s="136"/>
    </row>
    <row r="146" spans="1:11" s="123" customFormat="1" ht="20.100000000000001" customHeight="1">
      <c r="A146" s="140"/>
      <c r="B146" s="140"/>
      <c r="C146" s="140"/>
      <c r="D146" s="140"/>
      <c r="E146" s="141"/>
      <c r="F146" s="142"/>
      <c r="G146" s="142"/>
      <c r="H146" s="142"/>
      <c r="I146" s="115"/>
      <c r="J146" s="139"/>
      <c r="K146" s="136"/>
    </row>
    <row r="147" spans="1:11" s="123" customFormat="1" ht="20.100000000000001" customHeight="1">
      <c r="A147" s="140"/>
      <c r="B147" s="140"/>
      <c r="C147" s="140"/>
      <c r="D147" s="140"/>
      <c r="E147" s="141"/>
      <c r="F147" s="142"/>
      <c r="G147" s="142"/>
      <c r="H147" s="142"/>
      <c r="I147" s="115"/>
      <c r="J147" s="139"/>
      <c r="K147" s="136"/>
    </row>
    <row r="148" spans="1:11" s="123" customFormat="1" ht="20.100000000000001" customHeight="1">
      <c r="A148" s="140"/>
      <c r="B148" s="140"/>
      <c r="C148" s="140"/>
      <c r="D148" s="140"/>
      <c r="E148" s="141"/>
      <c r="F148" s="142"/>
      <c r="G148" s="142"/>
      <c r="H148" s="142"/>
      <c r="I148" s="115"/>
      <c r="J148" s="139"/>
      <c r="K148" s="136"/>
    </row>
    <row r="149" spans="1:11" s="123" customFormat="1" ht="20.100000000000001" customHeight="1">
      <c r="A149" s="140"/>
      <c r="B149" s="140"/>
      <c r="C149" s="140"/>
      <c r="D149" s="140"/>
      <c r="E149" s="141"/>
      <c r="F149" s="142"/>
      <c r="G149" s="142"/>
      <c r="H149" s="142"/>
      <c r="I149" s="115"/>
      <c r="J149" s="139"/>
      <c r="K149" s="136"/>
    </row>
    <row r="150" spans="1:11" s="123" customFormat="1" ht="20.100000000000001" customHeight="1">
      <c r="A150" s="140"/>
      <c r="B150" s="140"/>
      <c r="C150" s="140"/>
      <c r="D150" s="140"/>
      <c r="E150" s="141"/>
      <c r="F150" s="142"/>
      <c r="G150" s="142"/>
      <c r="H150" s="142"/>
      <c r="I150" s="115"/>
      <c r="J150" s="139"/>
      <c r="K150" s="136"/>
    </row>
    <row r="151" spans="1:11" s="123" customFormat="1" ht="20.100000000000001" customHeight="1">
      <c r="A151" s="140"/>
      <c r="B151" s="140"/>
      <c r="C151" s="140"/>
      <c r="D151" s="140"/>
      <c r="E151" s="141"/>
      <c r="F151" s="142"/>
      <c r="G151" s="142"/>
      <c r="H151" s="142"/>
      <c r="I151" s="115"/>
      <c r="J151" s="139"/>
      <c r="K151" s="136"/>
    </row>
    <row r="152" spans="1:11" s="123" customFormat="1" ht="20.100000000000001" customHeight="1">
      <c r="A152" s="140"/>
      <c r="B152" s="140"/>
      <c r="C152" s="140"/>
      <c r="D152" s="140"/>
      <c r="E152" s="141"/>
      <c r="F152" s="142"/>
      <c r="G152" s="142"/>
      <c r="H152" s="142"/>
      <c r="I152" s="115"/>
      <c r="J152" s="139"/>
      <c r="K152" s="136"/>
    </row>
    <row r="153" spans="1:11" s="123" customFormat="1" ht="20.100000000000001" customHeight="1">
      <c r="A153" s="140"/>
      <c r="B153" s="140"/>
      <c r="C153" s="140"/>
      <c r="D153" s="140"/>
      <c r="E153" s="141"/>
      <c r="F153" s="142"/>
      <c r="G153" s="142"/>
      <c r="H153" s="142"/>
      <c r="I153" s="115"/>
      <c r="J153" s="139"/>
      <c r="K153" s="136"/>
    </row>
    <row r="154" spans="1:11" s="123" customFormat="1" ht="20.100000000000001" customHeight="1">
      <c r="A154" s="140"/>
      <c r="B154" s="140"/>
      <c r="C154" s="140"/>
      <c r="D154" s="140"/>
      <c r="E154" s="141"/>
      <c r="F154" s="142"/>
      <c r="G154" s="142"/>
      <c r="H154" s="142"/>
      <c r="I154" s="115"/>
      <c r="J154" s="139"/>
      <c r="K154" s="136"/>
    </row>
    <row r="155" spans="1:11" s="123" customFormat="1" ht="20.100000000000001" customHeight="1">
      <c r="A155" s="140"/>
      <c r="B155" s="140"/>
      <c r="C155" s="140"/>
      <c r="D155" s="140"/>
      <c r="E155" s="141"/>
      <c r="F155" s="142"/>
      <c r="G155" s="142"/>
      <c r="H155" s="142"/>
      <c r="I155" s="115"/>
      <c r="J155" s="139"/>
      <c r="K155" s="136"/>
    </row>
    <row r="156" spans="1:11" s="123" customFormat="1" ht="20.100000000000001" customHeight="1">
      <c r="A156" s="140"/>
      <c r="B156" s="140"/>
      <c r="C156" s="140"/>
      <c r="D156" s="140"/>
      <c r="E156" s="141"/>
      <c r="F156" s="142"/>
      <c r="G156" s="142"/>
      <c r="H156" s="142"/>
      <c r="I156" s="115"/>
      <c r="J156" s="139"/>
      <c r="K156" s="136"/>
    </row>
    <row r="157" spans="1:11" s="123" customFormat="1" ht="20.100000000000001" customHeight="1">
      <c r="A157" s="140"/>
      <c r="B157" s="140"/>
      <c r="C157" s="140"/>
      <c r="D157" s="140"/>
      <c r="E157" s="141"/>
      <c r="F157" s="142"/>
      <c r="G157" s="142"/>
      <c r="H157" s="142"/>
      <c r="I157" s="115"/>
      <c r="J157" s="139"/>
      <c r="K157" s="136"/>
    </row>
    <row r="158" spans="1:11" s="123" customFormat="1" ht="20.100000000000001" customHeight="1">
      <c r="A158" s="140"/>
      <c r="B158" s="140"/>
      <c r="C158" s="140"/>
      <c r="D158" s="140"/>
      <c r="E158" s="141"/>
      <c r="F158" s="142"/>
      <c r="G158" s="142"/>
      <c r="H158" s="142"/>
      <c r="I158" s="115"/>
      <c r="J158" s="139"/>
      <c r="K158" s="136"/>
    </row>
    <row r="159" spans="1:11" s="123" customFormat="1" ht="20.100000000000001" customHeight="1">
      <c r="A159" s="140"/>
      <c r="B159" s="140"/>
      <c r="C159" s="140"/>
      <c r="D159" s="140"/>
      <c r="E159" s="141"/>
      <c r="F159" s="142"/>
      <c r="G159" s="142"/>
      <c r="H159" s="142"/>
      <c r="I159" s="115"/>
      <c r="J159" s="139"/>
      <c r="K159" s="136"/>
    </row>
    <row r="160" spans="1:11" s="123" customFormat="1" ht="20.100000000000001" customHeight="1">
      <c r="A160" s="140"/>
      <c r="B160" s="140"/>
      <c r="C160" s="140"/>
      <c r="D160" s="140"/>
      <c r="E160" s="141"/>
      <c r="F160" s="142"/>
      <c r="G160" s="142"/>
      <c r="H160" s="142"/>
      <c r="I160" s="115"/>
      <c r="J160" s="139"/>
      <c r="K160" s="136"/>
    </row>
    <row r="161" spans="1:11" s="123" customFormat="1" ht="20.100000000000001" customHeight="1">
      <c r="A161" s="140"/>
      <c r="B161" s="140"/>
      <c r="C161" s="140"/>
      <c r="D161" s="140"/>
      <c r="E161" s="141"/>
      <c r="F161" s="142"/>
      <c r="G161" s="142"/>
      <c r="H161" s="142"/>
      <c r="I161" s="115"/>
      <c r="J161" s="139"/>
      <c r="K161" s="136"/>
    </row>
    <row r="162" spans="1:11" s="123" customFormat="1" ht="20.100000000000001" customHeight="1">
      <c r="A162" s="140"/>
      <c r="B162" s="140"/>
      <c r="C162" s="140"/>
      <c r="D162" s="140"/>
      <c r="E162" s="141"/>
      <c r="F162" s="142"/>
      <c r="G162" s="142"/>
      <c r="H162" s="142"/>
      <c r="I162" s="115"/>
      <c r="J162" s="139"/>
      <c r="K162" s="136"/>
    </row>
    <row r="163" spans="1:11" s="123" customFormat="1" ht="20.100000000000001" customHeight="1">
      <c r="A163" s="140"/>
      <c r="B163" s="140"/>
      <c r="C163" s="140"/>
      <c r="D163" s="140"/>
      <c r="E163" s="141"/>
      <c r="F163" s="142"/>
      <c r="G163" s="142"/>
      <c r="H163" s="142"/>
      <c r="I163" s="115"/>
      <c r="J163" s="139"/>
      <c r="K163" s="136"/>
    </row>
    <row r="164" spans="1:11" s="123" customFormat="1" ht="20.100000000000001" customHeight="1">
      <c r="A164" s="140"/>
      <c r="B164" s="140"/>
      <c r="C164" s="140"/>
      <c r="D164" s="140"/>
      <c r="E164" s="141"/>
      <c r="F164" s="142"/>
      <c r="G164" s="142"/>
      <c r="H164" s="142"/>
      <c r="I164" s="115"/>
      <c r="J164" s="139"/>
      <c r="K164" s="136"/>
    </row>
    <row r="165" spans="1:11" s="123" customFormat="1" ht="20.100000000000001" customHeight="1">
      <c r="A165" s="140"/>
      <c r="B165" s="140"/>
      <c r="C165" s="140"/>
      <c r="D165" s="140"/>
      <c r="E165" s="141"/>
      <c r="F165" s="142"/>
      <c r="G165" s="142"/>
      <c r="H165" s="142"/>
      <c r="I165" s="115"/>
      <c r="J165" s="139"/>
      <c r="K165" s="136"/>
    </row>
    <row r="166" spans="1:11" s="123" customFormat="1" ht="20.100000000000001" customHeight="1">
      <c r="A166" s="140"/>
      <c r="B166" s="140"/>
      <c r="C166" s="140"/>
      <c r="D166" s="140"/>
      <c r="E166" s="141"/>
      <c r="F166" s="142"/>
      <c r="G166" s="142"/>
      <c r="H166" s="142"/>
      <c r="I166" s="115"/>
      <c r="J166" s="139"/>
      <c r="K166" s="136"/>
    </row>
    <row r="167" spans="1:11" s="123" customFormat="1" ht="20.100000000000001" customHeight="1">
      <c r="A167" s="140"/>
      <c r="B167" s="140"/>
      <c r="C167" s="140"/>
      <c r="D167" s="140"/>
      <c r="E167" s="141"/>
      <c r="F167" s="142"/>
      <c r="G167" s="142"/>
      <c r="H167" s="142"/>
      <c r="I167" s="115"/>
      <c r="J167" s="139"/>
      <c r="K167" s="136"/>
    </row>
    <row r="168" spans="1:11" s="123" customFormat="1" ht="20.100000000000001" customHeight="1">
      <c r="A168" s="140"/>
      <c r="B168" s="140"/>
      <c r="C168" s="140"/>
      <c r="D168" s="140"/>
      <c r="E168" s="141"/>
      <c r="F168" s="142"/>
      <c r="G168" s="142"/>
      <c r="H168" s="142"/>
      <c r="I168" s="115"/>
      <c r="J168" s="139"/>
      <c r="K168" s="136"/>
    </row>
    <row r="169" spans="1:11" s="123" customFormat="1" ht="20.100000000000001" customHeight="1">
      <c r="A169" s="140"/>
      <c r="B169" s="140"/>
      <c r="C169" s="140"/>
      <c r="D169" s="140"/>
      <c r="E169" s="141"/>
      <c r="F169" s="142"/>
      <c r="G169" s="142"/>
      <c r="H169" s="142"/>
      <c r="I169" s="115"/>
      <c r="J169" s="139"/>
      <c r="K169" s="136"/>
    </row>
    <row r="170" spans="1:11" s="123" customFormat="1" ht="20.100000000000001" customHeight="1">
      <c r="A170" s="140"/>
      <c r="B170" s="140"/>
      <c r="C170" s="140"/>
      <c r="D170" s="140"/>
      <c r="E170" s="141"/>
      <c r="F170" s="142"/>
      <c r="G170" s="142"/>
      <c r="H170" s="142"/>
      <c r="I170" s="115"/>
      <c r="J170" s="139"/>
      <c r="K170" s="136"/>
    </row>
    <row r="171" spans="1:11" s="123" customFormat="1" ht="20.100000000000001" customHeight="1">
      <c r="A171" s="140"/>
      <c r="B171" s="140"/>
      <c r="C171" s="140"/>
      <c r="D171" s="140"/>
      <c r="E171" s="141"/>
      <c r="F171" s="142"/>
      <c r="G171" s="142"/>
      <c r="H171" s="142"/>
      <c r="I171" s="115"/>
      <c r="J171" s="139"/>
      <c r="K171" s="136"/>
    </row>
    <row r="172" spans="1:11" s="123" customFormat="1" ht="20.100000000000001" customHeight="1">
      <c r="A172" s="140"/>
      <c r="B172" s="140"/>
      <c r="C172" s="140"/>
      <c r="D172" s="140"/>
      <c r="E172" s="141"/>
      <c r="F172" s="142"/>
      <c r="G172" s="142"/>
      <c r="H172" s="142"/>
      <c r="I172" s="115"/>
      <c r="J172" s="139"/>
      <c r="K172" s="136"/>
    </row>
    <row r="173" spans="1:11" s="123" customFormat="1" ht="20.100000000000001" customHeight="1">
      <c r="A173" s="140"/>
      <c r="B173" s="140"/>
      <c r="C173" s="140"/>
      <c r="D173" s="140"/>
      <c r="E173" s="141"/>
      <c r="F173" s="142"/>
      <c r="G173" s="142"/>
      <c r="H173" s="142"/>
      <c r="I173" s="115"/>
      <c r="J173" s="139"/>
      <c r="K173" s="136"/>
    </row>
    <row r="174" spans="1:11" s="123" customFormat="1" ht="20.100000000000001" customHeight="1">
      <c r="A174" s="140"/>
      <c r="B174" s="140"/>
      <c r="C174" s="140"/>
      <c r="D174" s="140"/>
      <c r="E174" s="141"/>
      <c r="F174" s="142"/>
      <c r="G174" s="142"/>
      <c r="H174" s="142"/>
      <c r="I174" s="115"/>
      <c r="J174" s="139"/>
      <c r="K174" s="136"/>
    </row>
    <row r="175" spans="1:11" s="123" customFormat="1" ht="20.100000000000001" customHeight="1">
      <c r="A175" s="140"/>
      <c r="B175" s="140"/>
      <c r="C175" s="140"/>
      <c r="D175" s="140"/>
      <c r="E175" s="141"/>
      <c r="F175" s="142"/>
      <c r="G175" s="142"/>
      <c r="H175" s="142"/>
      <c r="I175" s="115"/>
      <c r="J175" s="139"/>
      <c r="K175" s="136"/>
    </row>
    <row r="176" spans="1:11" s="123" customFormat="1" ht="20.100000000000001" customHeight="1">
      <c r="A176" s="140"/>
      <c r="B176" s="140"/>
      <c r="C176" s="140"/>
      <c r="D176" s="140"/>
      <c r="E176" s="141"/>
      <c r="F176" s="142"/>
      <c r="G176" s="142"/>
      <c r="H176" s="142"/>
      <c r="I176" s="115"/>
      <c r="J176" s="139"/>
      <c r="K176" s="136"/>
    </row>
    <row r="177" spans="1:11" s="123" customFormat="1" ht="20.100000000000001" customHeight="1">
      <c r="A177" s="140"/>
      <c r="B177" s="140"/>
      <c r="C177" s="140"/>
      <c r="D177" s="140"/>
      <c r="E177" s="141"/>
      <c r="F177" s="142"/>
      <c r="G177" s="142"/>
      <c r="H177" s="142"/>
      <c r="I177" s="115"/>
      <c r="J177" s="139"/>
      <c r="K177" s="136"/>
    </row>
    <row r="178" spans="1:11" s="123" customFormat="1" ht="20.100000000000001" customHeight="1">
      <c r="A178" s="140"/>
      <c r="B178" s="140"/>
      <c r="C178" s="140"/>
      <c r="D178" s="140"/>
      <c r="E178" s="141"/>
      <c r="F178" s="142"/>
      <c r="G178" s="142"/>
      <c r="H178" s="142"/>
      <c r="I178" s="115"/>
      <c r="J178" s="139"/>
      <c r="K178" s="136"/>
    </row>
    <row r="179" spans="1:11" s="123" customFormat="1" ht="20.100000000000001" customHeight="1">
      <c r="A179" s="140"/>
      <c r="B179" s="140"/>
      <c r="C179" s="140"/>
      <c r="D179" s="140"/>
      <c r="E179" s="141"/>
      <c r="F179" s="142"/>
      <c r="G179" s="142"/>
      <c r="H179" s="142"/>
      <c r="I179" s="115"/>
      <c r="J179" s="139"/>
      <c r="K179" s="136"/>
    </row>
    <row r="180" spans="1:11" s="123" customFormat="1" ht="20.100000000000001" customHeight="1">
      <c r="A180" s="140"/>
      <c r="B180" s="140"/>
      <c r="C180" s="140"/>
      <c r="D180" s="140"/>
      <c r="E180" s="141"/>
      <c r="F180" s="142"/>
      <c r="G180" s="142"/>
      <c r="H180" s="142"/>
      <c r="I180" s="115"/>
      <c r="J180" s="139"/>
      <c r="K180" s="136"/>
    </row>
    <row r="181" spans="1:11" s="123" customFormat="1" ht="20.100000000000001" customHeight="1">
      <c r="A181" s="140"/>
      <c r="B181" s="140"/>
      <c r="C181" s="140"/>
      <c r="D181" s="140"/>
      <c r="E181" s="141"/>
      <c r="F181" s="142"/>
      <c r="G181" s="142"/>
      <c r="H181" s="142"/>
      <c r="I181" s="115"/>
      <c r="J181" s="139"/>
      <c r="K181" s="136"/>
    </row>
    <row r="182" spans="1:11" s="123" customFormat="1" ht="20.100000000000001" customHeight="1">
      <c r="A182" s="140"/>
      <c r="B182" s="140"/>
      <c r="C182" s="140"/>
      <c r="D182" s="140"/>
      <c r="E182" s="141"/>
      <c r="F182" s="142"/>
      <c r="G182" s="142"/>
      <c r="H182" s="142"/>
      <c r="I182" s="115"/>
      <c r="J182" s="139"/>
      <c r="K182" s="136"/>
    </row>
    <row r="183" spans="1:11" s="123" customFormat="1" ht="20.100000000000001" customHeight="1">
      <c r="A183" s="140"/>
      <c r="B183" s="140"/>
      <c r="C183" s="140"/>
      <c r="D183" s="140"/>
      <c r="E183" s="141"/>
      <c r="F183" s="142"/>
      <c r="G183" s="142"/>
      <c r="H183" s="142"/>
      <c r="I183" s="115"/>
      <c r="J183" s="139"/>
      <c r="K183" s="136"/>
    </row>
    <row r="184" spans="1:11" s="123" customFormat="1" ht="20.100000000000001" customHeight="1">
      <c r="A184" s="140"/>
      <c r="B184" s="140"/>
      <c r="C184" s="140"/>
      <c r="D184" s="140"/>
      <c r="E184" s="141"/>
      <c r="F184" s="142"/>
      <c r="G184" s="142"/>
      <c r="H184" s="142"/>
      <c r="I184" s="115"/>
      <c r="J184" s="139"/>
      <c r="K184" s="136"/>
    </row>
    <row r="185" spans="1:11" s="123" customFormat="1" ht="20.100000000000001" customHeight="1">
      <c r="A185" s="140"/>
      <c r="B185" s="140"/>
      <c r="C185" s="140"/>
      <c r="D185" s="140"/>
      <c r="E185" s="141"/>
      <c r="F185" s="142"/>
      <c r="G185" s="142"/>
      <c r="H185" s="142"/>
      <c r="I185" s="115"/>
      <c r="J185" s="139"/>
      <c r="K185" s="136"/>
    </row>
    <row r="186" spans="1:11" s="123" customFormat="1" ht="20.100000000000001" customHeight="1">
      <c r="A186" s="140"/>
      <c r="B186" s="140"/>
      <c r="C186" s="140"/>
      <c r="D186" s="140"/>
      <c r="E186" s="141"/>
      <c r="F186" s="142"/>
      <c r="G186" s="142"/>
      <c r="H186" s="142"/>
      <c r="I186" s="115"/>
      <c r="J186" s="139"/>
      <c r="K186" s="136"/>
    </row>
    <row r="187" spans="1:11" s="123" customFormat="1" ht="20.100000000000001" customHeight="1">
      <c r="A187" s="140"/>
      <c r="B187" s="140"/>
      <c r="C187" s="140"/>
      <c r="D187" s="140"/>
      <c r="E187" s="141"/>
      <c r="F187" s="142"/>
      <c r="G187" s="142"/>
      <c r="H187" s="142"/>
      <c r="I187" s="115"/>
      <c r="J187" s="139"/>
      <c r="K187" s="136"/>
    </row>
    <row r="188" spans="1:11" s="123" customFormat="1" ht="20.100000000000001" customHeight="1">
      <c r="A188" s="140"/>
      <c r="B188" s="140"/>
      <c r="C188" s="140"/>
      <c r="D188" s="140"/>
      <c r="E188" s="141"/>
      <c r="F188" s="142"/>
      <c r="G188" s="142"/>
      <c r="H188" s="142"/>
      <c r="I188" s="115"/>
      <c r="J188" s="139"/>
      <c r="K188" s="136"/>
    </row>
    <row r="189" spans="1:11" s="123" customFormat="1" ht="20.100000000000001" customHeight="1">
      <c r="A189" s="140"/>
      <c r="B189" s="140"/>
      <c r="C189" s="140"/>
      <c r="D189" s="140"/>
      <c r="E189" s="141"/>
      <c r="F189" s="142"/>
      <c r="G189" s="142"/>
      <c r="H189" s="142"/>
      <c r="I189" s="115"/>
      <c r="J189" s="139"/>
      <c r="K189" s="136"/>
    </row>
    <row r="190" spans="1:11" s="123" customFormat="1" ht="20.100000000000001" customHeight="1">
      <c r="A190" s="140"/>
      <c r="B190" s="140"/>
      <c r="C190" s="140"/>
      <c r="D190" s="140"/>
      <c r="E190" s="141"/>
      <c r="F190" s="142"/>
      <c r="G190" s="142"/>
      <c r="H190" s="142"/>
      <c r="I190" s="115"/>
      <c r="J190" s="139"/>
      <c r="K190" s="136"/>
    </row>
    <row r="191" spans="1:11" s="123" customFormat="1" ht="20.100000000000001" customHeight="1">
      <c r="A191" s="140"/>
      <c r="B191" s="140"/>
      <c r="C191" s="140"/>
      <c r="D191" s="140"/>
      <c r="E191" s="141"/>
      <c r="F191" s="142"/>
      <c r="G191" s="142"/>
      <c r="H191" s="142"/>
      <c r="I191" s="115"/>
      <c r="J191" s="139"/>
      <c r="K191" s="136"/>
    </row>
    <row r="192" spans="1:11" s="123" customFormat="1" ht="20.100000000000001" customHeight="1">
      <c r="A192" s="140"/>
      <c r="B192" s="140"/>
      <c r="C192" s="140"/>
      <c r="D192" s="140"/>
      <c r="E192" s="141"/>
      <c r="F192" s="142"/>
      <c r="G192" s="142"/>
      <c r="H192" s="142"/>
      <c r="I192" s="115"/>
      <c r="J192" s="139"/>
      <c r="K192" s="136"/>
    </row>
    <row r="193" spans="1:11" s="123" customFormat="1" ht="20.100000000000001" customHeight="1">
      <c r="A193" s="140"/>
      <c r="B193" s="140"/>
      <c r="C193" s="140"/>
      <c r="D193" s="140"/>
      <c r="E193" s="141"/>
      <c r="F193" s="142"/>
      <c r="G193" s="142"/>
      <c r="H193" s="142"/>
      <c r="I193" s="115"/>
      <c r="J193" s="139"/>
      <c r="K193" s="136"/>
    </row>
    <row r="194" spans="1:11" s="123" customFormat="1" ht="20.100000000000001" customHeight="1">
      <c r="A194" s="140"/>
      <c r="B194" s="140"/>
      <c r="C194" s="140"/>
      <c r="D194" s="140"/>
      <c r="E194" s="141"/>
      <c r="F194" s="142"/>
      <c r="G194" s="142"/>
      <c r="H194" s="142"/>
      <c r="I194" s="115"/>
      <c r="J194" s="139"/>
      <c r="K194" s="136"/>
    </row>
    <row r="195" spans="1:11" s="123" customFormat="1" ht="20.100000000000001" customHeight="1">
      <c r="A195" s="140"/>
      <c r="B195" s="140"/>
      <c r="C195" s="140"/>
      <c r="D195" s="140"/>
      <c r="E195" s="141"/>
      <c r="F195" s="142"/>
      <c r="G195" s="142"/>
      <c r="H195" s="142"/>
      <c r="I195" s="115"/>
      <c r="J195" s="139"/>
      <c r="K195" s="136"/>
    </row>
    <row r="196" spans="1:11" s="123" customFormat="1" ht="20.100000000000001" customHeight="1">
      <c r="A196" s="140"/>
      <c r="B196" s="140"/>
      <c r="C196" s="140"/>
      <c r="D196" s="140"/>
      <c r="E196" s="141"/>
      <c r="F196" s="142"/>
      <c r="G196" s="142"/>
      <c r="H196" s="142"/>
      <c r="I196" s="115"/>
      <c r="J196" s="139"/>
      <c r="K196" s="136"/>
    </row>
    <row r="197" spans="1:11" s="123" customFormat="1" ht="20.100000000000001" customHeight="1">
      <c r="A197" s="140"/>
      <c r="B197" s="140"/>
      <c r="C197" s="140"/>
      <c r="D197" s="140"/>
      <c r="E197" s="141"/>
      <c r="F197" s="142"/>
      <c r="G197" s="142"/>
      <c r="H197" s="142"/>
      <c r="I197" s="115"/>
      <c r="J197" s="139"/>
      <c r="K197" s="136"/>
    </row>
    <row r="198" spans="1:11" s="123" customFormat="1" ht="20.100000000000001" customHeight="1">
      <c r="A198" s="140"/>
      <c r="B198" s="140"/>
      <c r="C198" s="140"/>
      <c r="D198" s="140"/>
      <c r="E198" s="141"/>
      <c r="F198" s="142"/>
      <c r="G198" s="142"/>
      <c r="H198" s="142"/>
      <c r="I198" s="115"/>
      <c r="J198" s="139"/>
      <c r="K198" s="136"/>
    </row>
    <row r="199" spans="1:11" s="123" customFormat="1" ht="20.100000000000001" customHeight="1">
      <c r="A199" s="140"/>
      <c r="B199" s="140"/>
      <c r="C199" s="140"/>
      <c r="D199" s="140"/>
      <c r="E199" s="141"/>
      <c r="F199" s="142"/>
      <c r="G199" s="142"/>
      <c r="H199" s="142"/>
      <c r="I199" s="115"/>
      <c r="J199" s="139"/>
      <c r="K199" s="136"/>
    </row>
    <row r="200" spans="1:11" s="123" customFormat="1" ht="20.100000000000001" customHeight="1">
      <c r="A200" s="140"/>
      <c r="B200" s="140"/>
      <c r="C200" s="140"/>
      <c r="D200" s="140"/>
      <c r="E200" s="141"/>
      <c r="F200" s="142"/>
      <c r="G200" s="142"/>
      <c r="H200" s="142"/>
      <c r="I200" s="115"/>
      <c r="J200" s="139"/>
      <c r="K200" s="136"/>
    </row>
    <row r="201" spans="1:11" s="123" customFormat="1" ht="20.100000000000001" customHeight="1">
      <c r="A201" s="140"/>
      <c r="B201" s="140"/>
      <c r="C201" s="140"/>
      <c r="D201" s="140"/>
      <c r="E201" s="141"/>
      <c r="F201" s="142"/>
      <c r="G201" s="142"/>
      <c r="H201" s="142"/>
      <c r="I201" s="115"/>
      <c r="J201" s="139"/>
      <c r="K201" s="136"/>
    </row>
    <row r="202" spans="1:11" s="123" customFormat="1" ht="20.100000000000001" customHeight="1">
      <c r="A202" s="140"/>
      <c r="B202" s="140"/>
      <c r="C202" s="140"/>
      <c r="D202" s="140"/>
      <c r="E202" s="141"/>
      <c r="F202" s="142"/>
      <c r="G202" s="142"/>
      <c r="H202" s="142"/>
      <c r="I202" s="115"/>
      <c r="J202" s="139"/>
      <c r="K202" s="136"/>
    </row>
    <row r="203" spans="1:11" s="123" customFormat="1" ht="20.100000000000001" customHeight="1">
      <c r="A203" s="140"/>
      <c r="B203" s="140"/>
      <c r="C203" s="140"/>
      <c r="D203" s="140"/>
      <c r="E203" s="141"/>
      <c r="F203" s="142"/>
      <c r="G203" s="142"/>
      <c r="H203" s="142"/>
      <c r="I203" s="115"/>
      <c r="J203" s="139"/>
      <c r="K203" s="136"/>
    </row>
    <row r="204" spans="1:11" s="123" customFormat="1" ht="20.100000000000001" customHeight="1">
      <c r="A204" s="140"/>
      <c r="B204" s="140"/>
      <c r="C204" s="140"/>
      <c r="D204" s="140"/>
      <c r="E204" s="141"/>
      <c r="F204" s="142"/>
      <c r="G204" s="142"/>
      <c r="H204" s="142"/>
      <c r="I204" s="115"/>
      <c r="J204" s="139"/>
      <c r="K204" s="136"/>
    </row>
    <row r="205" spans="1:11" s="123" customFormat="1" ht="20.100000000000001" customHeight="1">
      <c r="A205" s="140"/>
      <c r="B205" s="140"/>
      <c r="C205" s="140"/>
      <c r="D205" s="140"/>
      <c r="E205" s="141"/>
      <c r="F205" s="142"/>
      <c r="G205" s="142"/>
      <c r="H205" s="142"/>
      <c r="I205" s="115"/>
      <c r="J205" s="139"/>
      <c r="K205" s="136"/>
    </row>
    <row r="206" spans="1:11" s="123" customFormat="1" ht="20.100000000000001" customHeight="1">
      <c r="A206" s="140"/>
      <c r="B206" s="140"/>
      <c r="C206" s="140"/>
      <c r="D206" s="140"/>
      <c r="E206" s="141"/>
      <c r="F206" s="142"/>
      <c r="G206" s="142"/>
      <c r="H206" s="142"/>
      <c r="I206" s="115"/>
      <c r="J206" s="139"/>
      <c r="K206" s="136"/>
    </row>
    <row r="207" spans="1:11" s="123" customFormat="1" ht="20.100000000000001" customHeight="1">
      <c r="A207" s="140"/>
      <c r="B207" s="140"/>
      <c r="C207" s="140"/>
      <c r="D207" s="140"/>
      <c r="E207" s="141"/>
      <c r="F207" s="142"/>
      <c r="G207" s="142"/>
      <c r="H207" s="142"/>
      <c r="I207" s="115"/>
      <c r="J207" s="139"/>
      <c r="K207" s="136"/>
    </row>
    <row r="208" spans="1:11" s="123" customFormat="1" ht="20.100000000000001" customHeight="1">
      <c r="A208" s="140"/>
      <c r="B208" s="140"/>
      <c r="C208" s="140"/>
      <c r="D208" s="140"/>
      <c r="E208" s="141"/>
      <c r="F208" s="142"/>
      <c r="G208" s="142"/>
      <c r="H208" s="142"/>
      <c r="I208" s="115"/>
      <c r="J208" s="139"/>
      <c r="K208" s="136"/>
    </row>
    <row r="209" spans="1:11" s="123" customFormat="1" ht="20.100000000000001" customHeight="1">
      <c r="A209" s="140"/>
      <c r="B209" s="140"/>
      <c r="C209" s="140"/>
      <c r="D209" s="140"/>
      <c r="E209" s="141"/>
      <c r="F209" s="142"/>
      <c r="G209" s="142"/>
      <c r="H209" s="142"/>
      <c r="I209" s="115"/>
      <c r="J209" s="139"/>
      <c r="K209" s="136"/>
    </row>
    <row r="210" spans="1:11" s="123" customFormat="1" ht="20.100000000000001" customHeight="1">
      <c r="A210" s="140"/>
      <c r="B210" s="140"/>
      <c r="C210" s="140"/>
      <c r="D210" s="140"/>
      <c r="E210" s="141"/>
      <c r="F210" s="142"/>
      <c r="G210" s="142"/>
      <c r="H210" s="142"/>
      <c r="I210" s="115"/>
      <c r="J210" s="139"/>
      <c r="K210" s="136"/>
    </row>
    <row r="211" spans="1:11" s="123" customFormat="1" ht="20.100000000000001" customHeight="1">
      <c r="A211" s="140"/>
      <c r="B211" s="140"/>
      <c r="C211" s="140"/>
      <c r="D211" s="140"/>
      <c r="E211" s="141"/>
      <c r="F211" s="142"/>
      <c r="G211" s="142"/>
      <c r="H211" s="142"/>
      <c r="I211" s="115"/>
      <c r="J211" s="139"/>
      <c r="K211" s="136"/>
    </row>
    <row r="212" spans="1:11" s="123" customFormat="1" ht="20.100000000000001" customHeight="1">
      <c r="A212" s="140"/>
      <c r="B212" s="140"/>
      <c r="C212" s="140"/>
      <c r="D212" s="140"/>
      <c r="E212" s="141"/>
      <c r="F212" s="142"/>
      <c r="G212" s="142"/>
      <c r="H212" s="142"/>
      <c r="I212" s="115"/>
      <c r="J212" s="139"/>
      <c r="K212" s="136"/>
    </row>
    <row r="213" spans="1:11" s="123" customFormat="1" ht="20.100000000000001" customHeight="1">
      <c r="A213" s="140"/>
      <c r="B213" s="140"/>
      <c r="C213" s="140"/>
      <c r="D213" s="140"/>
      <c r="E213" s="141"/>
      <c r="F213" s="142"/>
      <c r="G213" s="142"/>
      <c r="H213" s="142"/>
      <c r="I213" s="115"/>
      <c r="J213" s="139"/>
      <c r="K213" s="136"/>
    </row>
    <row r="214" spans="1:11" s="123" customFormat="1" ht="20.100000000000001" customHeight="1">
      <c r="A214" s="140"/>
      <c r="B214" s="140"/>
      <c r="C214" s="140"/>
      <c r="D214" s="140"/>
      <c r="E214" s="141"/>
      <c r="F214" s="142"/>
      <c r="G214" s="142"/>
      <c r="H214" s="142"/>
      <c r="I214" s="115"/>
      <c r="J214" s="139"/>
      <c r="K214" s="136"/>
    </row>
    <row r="215" spans="1:11" s="123" customFormat="1" ht="20.100000000000001" customHeight="1">
      <c r="A215" s="140"/>
      <c r="B215" s="140"/>
      <c r="C215" s="140"/>
      <c r="D215" s="140"/>
      <c r="E215" s="141"/>
      <c r="F215" s="142"/>
      <c r="G215" s="142"/>
      <c r="H215" s="142"/>
      <c r="I215" s="115"/>
      <c r="J215" s="139"/>
      <c r="K215" s="136"/>
    </row>
    <row r="216" spans="1:11" s="123" customFormat="1" ht="20.100000000000001" customHeight="1">
      <c r="A216" s="140"/>
      <c r="B216" s="140"/>
      <c r="C216" s="140"/>
      <c r="D216" s="140"/>
      <c r="E216" s="141"/>
      <c r="F216" s="142"/>
      <c r="G216" s="142"/>
      <c r="H216" s="142"/>
      <c r="I216" s="115"/>
      <c r="J216" s="139"/>
      <c r="K216" s="136"/>
    </row>
    <row r="217" spans="1:11" s="123" customFormat="1" ht="20.100000000000001" customHeight="1">
      <c r="A217" s="140"/>
      <c r="B217" s="140"/>
      <c r="C217" s="140"/>
      <c r="D217" s="140"/>
      <c r="E217" s="141"/>
      <c r="F217" s="142"/>
      <c r="G217" s="142"/>
      <c r="H217" s="142"/>
      <c r="I217" s="115"/>
      <c r="J217" s="139"/>
      <c r="K217" s="136"/>
    </row>
    <row r="218" spans="1:11" s="123" customFormat="1" ht="20.100000000000001" customHeight="1">
      <c r="A218" s="140"/>
      <c r="B218" s="140"/>
      <c r="C218" s="140"/>
      <c r="D218" s="140"/>
      <c r="E218" s="141"/>
      <c r="F218" s="142"/>
      <c r="G218" s="142"/>
      <c r="H218" s="142"/>
      <c r="I218" s="115"/>
      <c r="J218" s="139"/>
      <c r="K218" s="136"/>
    </row>
    <row r="219" spans="1:11" s="123" customFormat="1" ht="20.100000000000001" customHeight="1">
      <c r="A219" s="140"/>
      <c r="B219" s="140"/>
      <c r="C219" s="140"/>
      <c r="D219" s="140"/>
      <c r="E219" s="141"/>
      <c r="F219" s="142"/>
      <c r="G219" s="142"/>
      <c r="H219" s="142"/>
      <c r="I219" s="115"/>
      <c r="J219" s="139"/>
      <c r="K219" s="136"/>
    </row>
    <row r="220" spans="1:11" s="123" customFormat="1" ht="20.100000000000001" customHeight="1">
      <c r="A220" s="140"/>
      <c r="B220" s="140"/>
      <c r="C220" s="140"/>
      <c r="D220" s="140"/>
      <c r="E220" s="141"/>
      <c r="F220" s="142"/>
      <c r="G220" s="142"/>
      <c r="H220" s="142"/>
      <c r="I220" s="115"/>
      <c r="J220" s="139"/>
      <c r="K220" s="136"/>
    </row>
    <row r="221" spans="1:11" s="123" customFormat="1" ht="20.100000000000001" customHeight="1">
      <c r="A221" s="140"/>
      <c r="B221" s="140"/>
      <c r="C221" s="140"/>
      <c r="D221" s="140"/>
      <c r="E221" s="141"/>
      <c r="F221" s="142"/>
      <c r="G221" s="142"/>
      <c r="H221" s="142"/>
      <c r="I221" s="115"/>
      <c r="J221" s="139"/>
      <c r="K221" s="136"/>
    </row>
    <row r="222" spans="1:11" s="123" customFormat="1" ht="20.100000000000001" customHeight="1">
      <c r="A222" s="140"/>
      <c r="B222" s="140"/>
      <c r="C222" s="140"/>
      <c r="D222" s="140"/>
      <c r="E222" s="141"/>
      <c r="F222" s="142"/>
      <c r="G222" s="142"/>
      <c r="H222" s="142"/>
      <c r="I222" s="115"/>
      <c r="J222" s="139"/>
      <c r="K222" s="136"/>
    </row>
    <row r="223" spans="1:11" s="123" customFormat="1" ht="20.100000000000001" customHeight="1">
      <c r="A223" s="140"/>
      <c r="B223" s="140"/>
      <c r="C223" s="140"/>
      <c r="D223" s="140"/>
      <c r="E223" s="141"/>
      <c r="F223" s="142"/>
      <c r="G223" s="142"/>
      <c r="H223" s="142"/>
      <c r="I223" s="115"/>
      <c r="J223" s="139"/>
      <c r="K223" s="136"/>
    </row>
    <row r="224" spans="1:11" s="123" customFormat="1" ht="20.100000000000001" customHeight="1">
      <c r="A224" s="140"/>
      <c r="B224" s="140"/>
      <c r="C224" s="140"/>
      <c r="D224" s="140"/>
      <c r="E224" s="141"/>
      <c r="F224" s="142"/>
      <c r="G224" s="142"/>
      <c r="H224" s="142"/>
      <c r="I224" s="115"/>
      <c r="J224" s="139"/>
      <c r="K224" s="136"/>
    </row>
    <row r="225" spans="1:11" s="123" customFormat="1" ht="20.100000000000001" customHeight="1">
      <c r="A225" s="140"/>
      <c r="B225" s="140"/>
      <c r="C225" s="140"/>
      <c r="D225" s="140"/>
      <c r="E225" s="141"/>
      <c r="F225" s="142"/>
      <c r="G225" s="142"/>
      <c r="H225" s="142"/>
      <c r="I225" s="115"/>
      <c r="J225" s="139"/>
      <c r="K225" s="136"/>
    </row>
    <row r="226" spans="1:11" s="123" customFormat="1" ht="20.100000000000001" customHeight="1">
      <c r="A226" s="140"/>
      <c r="B226" s="140"/>
      <c r="C226" s="140"/>
      <c r="D226" s="140"/>
      <c r="E226" s="141"/>
      <c r="F226" s="142"/>
      <c r="G226" s="142"/>
      <c r="H226" s="142"/>
      <c r="I226" s="115"/>
      <c r="J226" s="139"/>
      <c r="K226" s="136"/>
    </row>
    <row r="227" spans="1:11" s="123" customFormat="1" ht="20.100000000000001" customHeight="1">
      <c r="A227" s="140"/>
      <c r="B227" s="140"/>
      <c r="C227" s="140"/>
      <c r="D227" s="140"/>
      <c r="E227" s="141"/>
      <c r="F227" s="142"/>
      <c r="G227" s="142"/>
      <c r="H227" s="142"/>
      <c r="I227" s="115"/>
      <c r="J227" s="139"/>
      <c r="K227" s="136"/>
    </row>
    <row r="228" spans="1:11" s="123" customFormat="1" ht="20.100000000000001" customHeight="1">
      <c r="A228" s="140"/>
      <c r="B228" s="140"/>
      <c r="C228" s="140"/>
      <c r="D228" s="140"/>
      <c r="E228" s="141"/>
      <c r="F228" s="142"/>
      <c r="G228" s="142"/>
      <c r="H228" s="142"/>
      <c r="I228" s="115"/>
      <c r="J228" s="139"/>
      <c r="K228" s="136"/>
    </row>
    <row r="229" spans="1:11" s="123" customFormat="1" ht="20.100000000000001" customHeight="1">
      <c r="A229" s="140"/>
      <c r="B229" s="140"/>
      <c r="C229" s="140"/>
      <c r="D229" s="140"/>
      <c r="E229" s="141"/>
      <c r="F229" s="142"/>
      <c r="G229" s="142"/>
      <c r="H229" s="142"/>
      <c r="I229" s="115"/>
      <c r="J229" s="139"/>
      <c r="K229" s="136"/>
    </row>
    <row r="230" spans="1:11" s="123" customFormat="1" ht="20.100000000000001" customHeight="1">
      <c r="A230" s="140"/>
      <c r="B230" s="140"/>
      <c r="C230" s="140"/>
      <c r="D230" s="140"/>
      <c r="E230" s="141"/>
      <c r="F230" s="142"/>
      <c r="G230" s="142"/>
      <c r="H230" s="142"/>
      <c r="I230" s="115"/>
      <c r="J230" s="139"/>
      <c r="K230" s="136"/>
    </row>
    <row r="231" spans="1:11" s="123" customFormat="1" ht="20.100000000000001" customHeight="1">
      <c r="A231" s="140"/>
      <c r="B231" s="140"/>
      <c r="C231" s="140"/>
      <c r="D231" s="140"/>
      <c r="E231" s="141"/>
      <c r="F231" s="142"/>
      <c r="G231" s="142"/>
      <c r="H231" s="142"/>
      <c r="I231" s="115"/>
      <c r="J231" s="139"/>
      <c r="K231" s="136"/>
    </row>
    <row r="232" spans="1:11" s="123" customFormat="1" ht="20.100000000000001" customHeight="1">
      <c r="A232" s="140"/>
      <c r="B232" s="140"/>
      <c r="C232" s="140"/>
      <c r="D232" s="140"/>
      <c r="E232" s="141"/>
      <c r="F232" s="142"/>
      <c r="G232" s="142"/>
      <c r="H232" s="142"/>
      <c r="I232" s="115"/>
      <c r="J232" s="139"/>
      <c r="K232" s="136"/>
    </row>
    <row r="233" spans="1:11" s="123" customFormat="1" ht="20.100000000000001" customHeight="1">
      <c r="A233" s="140"/>
      <c r="B233" s="140"/>
      <c r="C233" s="140"/>
      <c r="D233" s="140"/>
      <c r="E233" s="141"/>
      <c r="F233" s="142"/>
      <c r="G233" s="142"/>
      <c r="H233" s="142"/>
      <c r="I233" s="115"/>
      <c r="J233" s="139"/>
      <c r="K233" s="136"/>
    </row>
    <row r="234" spans="1:11" s="123" customFormat="1" ht="20.100000000000001" customHeight="1">
      <c r="A234" s="140"/>
      <c r="B234" s="140"/>
      <c r="C234" s="140"/>
      <c r="D234" s="140"/>
      <c r="E234" s="141"/>
      <c r="F234" s="142"/>
      <c r="G234" s="142"/>
      <c r="H234" s="142"/>
      <c r="I234" s="115"/>
      <c r="J234" s="139"/>
      <c r="K234" s="136"/>
    </row>
    <row r="235" spans="1:11" s="123" customFormat="1" ht="20.100000000000001" customHeight="1">
      <c r="A235" s="140"/>
      <c r="B235" s="140"/>
      <c r="C235" s="140"/>
      <c r="D235" s="140"/>
      <c r="E235" s="141"/>
      <c r="F235" s="142"/>
      <c r="G235" s="142"/>
      <c r="H235" s="142"/>
      <c r="I235" s="115"/>
      <c r="J235" s="139"/>
      <c r="K235" s="136"/>
    </row>
    <row r="236" spans="1:11" s="123" customFormat="1" ht="20.100000000000001" customHeight="1">
      <c r="A236" s="140"/>
      <c r="B236" s="140"/>
      <c r="C236" s="140"/>
      <c r="D236" s="140"/>
      <c r="E236" s="141"/>
      <c r="F236" s="142"/>
      <c r="G236" s="142"/>
      <c r="H236" s="142"/>
      <c r="I236" s="115"/>
      <c r="J236" s="139"/>
      <c r="K236" s="136"/>
    </row>
    <row r="237" spans="1:11" s="123" customFormat="1" ht="20.100000000000001" customHeight="1">
      <c r="A237" s="140"/>
      <c r="B237" s="140"/>
      <c r="C237" s="140"/>
      <c r="D237" s="140"/>
      <c r="E237" s="141"/>
      <c r="F237" s="142"/>
      <c r="G237" s="142"/>
      <c r="H237" s="142"/>
      <c r="I237" s="115"/>
      <c r="J237" s="139"/>
      <c r="K237" s="136"/>
    </row>
    <row r="238" spans="1:11" s="123" customFormat="1" ht="20.100000000000001" customHeight="1">
      <c r="A238" s="140"/>
      <c r="B238" s="140"/>
      <c r="C238" s="140"/>
      <c r="D238" s="140"/>
      <c r="E238" s="141"/>
      <c r="F238" s="142"/>
      <c r="G238" s="142"/>
      <c r="H238" s="142"/>
      <c r="I238" s="115"/>
      <c r="J238" s="139"/>
      <c r="K238" s="136"/>
    </row>
    <row r="239" spans="1:11" s="123" customFormat="1" ht="20.100000000000001" customHeight="1">
      <c r="A239" s="140"/>
      <c r="B239" s="140"/>
      <c r="C239" s="140"/>
      <c r="D239" s="140"/>
      <c r="E239" s="141"/>
      <c r="F239" s="142"/>
      <c r="G239" s="142"/>
      <c r="H239" s="142"/>
      <c r="I239" s="115"/>
      <c r="J239" s="139"/>
      <c r="K239" s="136"/>
    </row>
    <row r="240" spans="1:11" s="123" customFormat="1" ht="20.100000000000001" customHeight="1">
      <c r="A240" s="140"/>
      <c r="B240" s="140"/>
      <c r="C240" s="140"/>
      <c r="D240" s="140"/>
      <c r="E240" s="141"/>
      <c r="F240" s="142"/>
      <c r="G240" s="142"/>
      <c r="H240" s="142"/>
      <c r="I240" s="115"/>
      <c r="J240" s="139"/>
      <c r="K240" s="136"/>
    </row>
    <row r="241" spans="1:11" s="123" customFormat="1" ht="20.100000000000001" customHeight="1">
      <c r="A241" s="140"/>
      <c r="B241" s="140"/>
      <c r="C241" s="140"/>
      <c r="D241" s="140"/>
      <c r="E241" s="141"/>
      <c r="F241" s="142"/>
      <c r="G241" s="142"/>
      <c r="H241" s="142"/>
      <c r="I241" s="115"/>
      <c r="J241" s="139"/>
      <c r="K241" s="136"/>
    </row>
    <row r="242" spans="1:11" s="123" customFormat="1" ht="20.100000000000001" customHeight="1">
      <c r="A242" s="140"/>
      <c r="B242" s="140"/>
      <c r="C242" s="140"/>
      <c r="D242" s="140"/>
      <c r="E242" s="141"/>
      <c r="F242" s="142"/>
      <c r="G242" s="142"/>
      <c r="H242" s="142"/>
      <c r="I242" s="115"/>
      <c r="J242" s="139"/>
      <c r="K242" s="136"/>
    </row>
    <row r="243" spans="1:11" s="123" customFormat="1" ht="20.100000000000001" customHeight="1">
      <c r="A243" s="140"/>
      <c r="B243" s="140"/>
      <c r="C243" s="140"/>
      <c r="D243" s="140"/>
      <c r="E243" s="141"/>
      <c r="F243" s="142"/>
      <c r="G243" s="142"/>
      <c r="H243" s="142"/>
      <c r="I243" s="115"/>
      <c r="J243" s="139"/>
      <c r="K243" s="136"/>
    </row>
    <row r="244" spans="1:11" s="123" customFormat="1" ht="20.100000000000001" customHeight="1">
      <c r="A244" s="140"/>
      <c r="B244" s="140"/>
      <c r="C244" s="140"/>
      <c r="D244" s="140"/>
      <c r="E244" s="141"/>
      <c r="F244" s="142"/>
      <c r="G244" s="142"/>
      <c r="H244" s="142"/>
      <c r="I244" s="115"/>
      <c r="J244" s="139"/>
      <c r="K244" s="136"/>
    </row>
    <row r="245" spans="1:11" s="123" customFormat="1" ht="20.100000000000001" customHeight="1">
      <c r="A245" s="140"/>
      <c r="B245" s="140"/>
      <c r="C245" s="140"/>
      <c r="D245" s="140"/>
      <c r="E245" s="141"/>
      <c r="F245" s="142"/>
      <c r="G245" s="142"/>
      <c r="H245" s="142"/>
      <c r="I245" s="115"/>
      <c r="J245" s="139"/>
      <c r="K245" s="136"/>
    </row>
    <row r="246" spans="1:11" s="123" customFormat="1" ht="20.100000000000001" customHeight="1">
      <c r="A246" s="140"/>
      <c r="B246" s="140"/>
      <c r="C246" s="140"/>
      <c r="D246" s="140"/>
      <c r="E246" s="141"/>
      <c r="F246" s="142"/>
      <c r="G246" s="142"/>
      <c r="H246" s="142"/>
      <c r="I246" s="115"/>
      <c r="J246" s="139"/>
      <c r="K246" s="136"/>
    </row>
    <row r="247" spans="1:11" s="123" customFormat="1" ht="20.100000000000001" customHeight="1">
      <c r="A247" s="140"/>
      <c r="B247" s="140"/>
      <c r="C247" s="140"/>
      <c r="D247" s="140"/>
      <c r="E247" s="141"/>
      <c r="F247" s="142"/>
      <c r="G247" s="142"/>
      <c r="H247" s="142"/>
      <c r="I247" s="115"/>
      <c r="J247" s="139"/>
      <c r="K247" s="136"/>
    </row>
    <row r="248" spans="1:11" s="123" customFormat="1" ht="20.100000000000001" customHeight="1">
      <c r="A248" s="140"/>
      <c r="B248" s="140"/>
      <c r="C248" s="140"/>
      <c r="D248" s="140"/>
      <c r="E248" s="141"/>
      <c r="F248" s="142"/>
      <c r="G248" s="142"/>
      <c r="H248" s="142"/>
      <c r="I248" s="115"/>
      <c r="J248" s="139"/>
      <c r="K248" s="136"/>
    </row>
    <row r="249" spans="1:11" s="123" customFormat="1" ht="20.100000000000001" customHeight="1">
      <c r="A249" s="140"/>
      <c r="B249" s="140"/>
      <c r="C249" s="140"/>
      <c r="D249" s="140"/>
      <c r="E249" s="141"/>
      <c r="F249" s="142"/>
      <c r="G249" s="142"/>
      <c r="H249" s="142"/>
      <c r="I249" s="115"/>
      <c r="J249" s="139"/>
      <c r="K249" s="136"/>
    </row>
    <row r="250" spans="1:11" s="123" customFormat="1" ht="20.100000000000001" customHeight="1">
      <c r="A250" s="140"/>
      <c r="B250" s="140"/>
      <c r="C250" s="140"/>
      <c r="D250" s="140"/>
      <c r="E250" s="141"/>
      <c r="F250" s="142"/>
      <c r="G250" s="142"/>
      <c r="H250" s="142"/>
      <c r="I250" s="115"/>
      <c r="J250" s="139"/>
      <c r="K250" s="136"/>
    </row>
    <row r="251" spans="1:11" s="123" customFormat="1" ht="20.100000000000001" customHeight="1">
      <c r="A251" s="140"/>
      <c r="B251" s="140"/>
      <c r="C251" s="140"/>
      <c r="D251" s="140"/>
      <c r="E251" s="141"/>
      <c r="F251" s="142"/>
      <c r="G251" s="142"/>
      <c r="H251" s="142"/>
      <c r="I251" s="115"/>
      <c r="J251" s="139"/>
      <c r="K251" s="136"/>
    </row>
    <row r="252" spans="1:11" s="123" customFormat="1" ht="20.100000000000001" customHeight="1">
      <c r="A252" s="140"/>
      <c r="B252" s="140"/>
      <c r="C252" s="140"/>
      <c r="D252" s="140"/>
      <c r="E252" s="141"/>
      <c r="F252" s="142"/>
      <c r="G252" s="142"/>
      <c r="H252" s="142"/>
      <c r="I252" s="115"/>
      <c r="J252" s="139"/>
      <c r="K252" s="136"/>
    </row>
    <row r="253" spans="1:11" s="123" customFormat="1" ht="20.100000000000001" customHeight="1">
      <c r="A253" s="140"/>
      <c r="B253" s="140"/>
      <c r="C253" s="140"/>
      <c r="D253" s="140"/>
      <c r="E253" s="141"/>
      <c r="F253" s="142"/>
      <c r="G253" s="142"/>
      <c r="H253" s="142"/>
      <c r="I253" s="115"/>
      <c r="J253" s="139"/>
      <c r="K253" s="136"/>
    </row>
    <row r="254" spans="1:11" s="123" customFormat="1" ht="20.100000000000001" customHeight="1">
      <c r="A254" s="140"/>
      <c r="B254" s="140"/>
      <c r="C254" s="140"/>
      <c r="D254" s="140"/>
      <c r="E254" s="141"/>
      <c r="F254" s="142"/>
      <c r="G254" s="142"/>
      <c r="H254" s="142"/>
      <c r="I254" s="115"/>
      <c r="J254" s="139"/>
      <c r="K254" s="136"/>
    </row>
    <row r="255" spans="1:11" s="123" customFormat="1" ht="20.100000000000001" customHeight="1">
      <c r="A255" s="140"/>
      <c r="B255" s="140"/>
      <c r="C255" s="140"/>
      <c r="D255" s="140"/>
      <c r="E255" s="141"/>
      <c r="F255" s="142"/>
      <c r="G255" s="142"/>
      <c r="H255" s="142"/>
      <c r="I255" s="115"/>
      <c r="J255" s="139"/>
      <c r="K255" s="136"/>
    </row>
    <row r="256" spans="1:11" s="123" customFormat="1" ht="20.100000000000001" customHeight="1">
      <c r="A256" s="140"/>
      <c r="B256" s="140"/>
      <c r="C256" s="140"/>
      <c r="D256" s="140"/>
      <c r="E256" s="141"/>
      <c r="F256" s="142"/>
      <c r="G256" s="142"/>
      <c r="H256" s="142"/>
      <c r="I256" s="115"/>
      <c r="J256" s="139"/>
      <c r="K256" s="136"/>
    </row>
    <row r="257" spans="1:11" s="123" customFormat="1" ht="20.100000000000001" customHeight="1">
      <c r="A257" s="140"/>
      <c r="B257" s="140"/>
      <c r="C257" s="140"/>
      <c r="D257" s="140"/>
      <c r="E257" s="141"/>
      <c r="F257" s="142"/>
      <c r="G257" s="142"/>
      <c r="H257" s="142"/>
      <c r="I257" s="115"/>
      <c r="J257" s="139"/>
      <c r="K257" s="136"/>
    </row>
    <row r="258" spans="1:11" s="123" customFormat="1" ht="20.100000000000001" customHeight="1">
      <c r="A258" s="140"/>
      <c r="B258" s="140"/>
      <c r="C258" s="140"/>
      <c r="D258" s="140"/>
      <c r="E258" s="141"/>
      <c r="F258" s="142"/>
      <c r="G258" s="142"/>
      <c r="H258" s="142"/>
      <c r="I258" s="115"/>
      <c r="J258" s="139"/>
      <c r="K258" s="136"/>
    </row>
    <row r="259" spans="1:11" s="123" customFormat="1" ht="20.100000000000001" customHeight="1">
      <c r="A259" s="140"/>
      <c r="B259" s="140"/>
      <c r="C259" s="140"/>
      <c r="D259" s="140"/>
      <c r="E259" s="141"/>
      <c r="F259" s="142"/>
      <c r="G259" s="142"/>
      <c r="H259" s="142"/>
      <c r="I259" s="115"/>
      <c r="J259" s="139"/>
      <c r="K259" s="136"/>
    </row>
    <row r="260" spans="1:11" s="123" customFormat="1" ht="20.100000000000001" customHeight="1">
      <c r="A260" s="140"/>
      <c r="B260" s="140"/>
      <c r="C260" s="140"/>
      <c r="D260" s="140"/>
      <c r="E260" s="141"/>
      <c r="F260" s="142"/>
      <c r="G260" s="142"/>
      <c r="H260" s="142"/>
      <c r="I260" s="115"/>
      <c r="J260" s="139"/>
      <c r="K260" s="136"/>
    </row>
    <row r="261" spans="1:11" s="123" customFormat="1" ht="20.100000000000001" customHeight="1">
      <c r="A261" s="140"/>
      <c r="B261" s="140"/>
      <c r="C261" s="140"/>
      <c r="D261" s="140"/>
      <c r="E261" s="141"/>
      <c r="F261" s="142"/>
      <c r="G261" s="142"/>
      <c r="H261" s="142"/>
      <c r="I261" s="115"/>
      <c r="J261" s="139"/>
      <c r="K261" s="136"/>
    </row>
    <row r="262" spans="1:11" s="123" customFormat="1" ht="20.100000000000001" customHeight="1">
      <c r="A262" s="140"/>
      <c r="B262" s="140"/>
      <c r="C262" s="140"/>
      <c r="D262" s="140"/>
      <c r="E262" s="141"/>
      <c r="F262" s="142"/>
      <c r="G262" s="142"/>
      <c r="H262" s="142"/>
      <c r="I262" s="115"/>
      <c r="J262" s="139"/>
      <c r="K262" s="136"/>
    </row>
    <row r="263" spans="1:11" s="123" customFormat="1" ht="20.100000000000001" customHeight="1">
      <c r="A263" s="140"/>
      <c r="B263" s="140"/>
      <c r="C263" s="140"/>
      <c r="D263" s="140"/>
      <c r="E263" s="141"/>
      <c r="F263" s="142"/>
      <c r="G263" s="142"/>
      <c r="H263" s="142"/>
      <c r="I263" s="115"/>
      <c r="J263" s="139"/>
      <c r="K263" s="136"/>
    </row>
    <row r="264" spans="1:11" s="123" customFormat="1" ht="20.100000000000001" customHeight="1">
      <c r="A264" s="140"/>
      <c r="B264" s="140"/>
      <c r="C264" s="140"/>
      <c r="D264" s="140"/>
      <c r="E264" s="141"/>
      <c r="F264" s="142"/>
      <c r="G264" s="142"/>
      <c r="H264" s="142"/>
      <c r="I264" s="115"/>
      <c r="J264" s="139"/>
      <c r="K264" s="136"/>
    </row>
    <row r="265" spans="1:11" s="123" customFormat="1" ht="20.100000000000001" customHeight="1">
      <c r="A265" s="140"/>
      <c r="B265" s="140"/>
      <c r="C265" s="140"/>
      <c r="D265" s="140"/>
      <c r="E265" s="141"/>
      <c r="F265" s="142"/>
      <c r="G265" s="142"/>
      <c r="H265" s="142"/>
      <c r="I265" s="115"/>
      <c r="J265" s="139"/>
      <c r="K265" s="136"/>
    </row>
    <row r="266" spans="1:11" s="123" customFormat="1" ht="20.100000000000001" customHeight="1">
      <c r="A266" s="140"/>
      <c r="B266" s="140"/>
      <c r="C266" s="140"/>
      <c r="D266" s="140"/>
      <c r="E266" s="141"/>
      <c r="F266" s="142"/>
      <c r="G266" s="142"/>
      <c r="H266" s="142"/>
      <c r="I266" s="115"/>
      <c r="J266" s="139"/>
      <c r="K266" s="136"/>
    </row>
    <row r="267" spans="1:11" s="123" customFormat="1" ht="20.100000000000001" customHeight="1">
      <c r="A267" s="140"/>
      <c r="B267" s="140"/>
      <c r="C267" s="140"/>
      <c r="D267" s="140"/>
      <c r="E267" s="141"/>
      <c r="F267" s="142"/>
      <c r="G267" s="142"/>
      <c r="H267" s="142"/>
      <c r="I267" s="115"/>
      <c r="J267" s="139"/>
      <c r="K267" s="136"/>
    </row>
    <row r="268" spans="1:11" s="123" customFormat="1" ht="20.100000000000001" customHeight="1">
      <c r="A268" s="140"/>
      <c r="B268" s="140"/>
      <c r="C268" s="140"/>
      <c r="D268" s="140"/>
      <c r="E268" s="141"/>
      <c r="F268" s="142"/>
      <c r="G268" s="142"/>
      <c r="H268" s="142"/>
      <c r="I268" s="115"/>
      <c r="J268" s="139"/>
      <c r="K268" s="136"/>
    </row>
    <row r="269" spans="1:11" s="123" customFormat="1" ht="20.100000000000001" customHeight="1">
      <c r="A269" s="140"/>
      <c r="B269" s="140"/>
      <c r="C269" s="140"/>
      <c r="D269" s="140"/>
      <c r="E269" s="141"/>
      <c r="F269" s="142"/>
      <c r="G269" s="142"/>
      <c r="H269" s="142"/>
      <c r="I269" s="115"/>
      <c r="J269" s="139"/>
      <c r="K269" s="136"/>
    </row>
    <row r="270" spans="1:11" s="123" customFormat="1" ht="20.100000000000001" customHeight="1">
      <c r="A270" s="140"/>
      <c r="B270" s="140"/>
      <c r="C270" s="140"/>
      <c r="D270" s="140"/>
      <c r="E270" s="141"/>
      <c r="F270" s="142"/>
      <c r="G270" s="142"/>
      <c r="H270" s="142"/>
      <c r="I270" s="115"/>
      <c r="J270" s="139"/>
      <c r="K270" s="136"/>
    </row>
    <row r="271" spans="1:11" s="123" customFormat="1" ht="20.100000000000001" customHeight="1">
      <c r="A271" s="140"/>
      <c r="B271" s="140"/>
      <c r="C271" s="140"/>
      <c r="D271" s="140"/>
      <c r="E271" s="141"/>
      <c r="F271" s="142"/>
      <c r="G271" s="142"/>
      <c r="H271" s="142"/>
      <c r="I271" s="115"/>
      <c r="J271" s="139"/>
      <c r="K271" s="136"/>
    </row>
    <row r="272" spans="1:11" s="123" customFormat="1" ht="20.100000000000001" customHeight="1">
      <c r="A272" s="140"/>
      <c r="B272" s="140"/>
      <c r="C272" s="140"/>
      <c r="D272" s="140"/>
      <c r="E272" s="141"/>
      <c r="F272" s="142"/>
      <c r="G272" s="142"/>
      <c r="H272" s="142"/>
      <c r="I272" s="115"/>
      <c r="J272" s="139"/>
      <c r="K272" s="136"/>
    </row>
    <row r="273" spans="1:11" s="123" customFormat="1" ht="20.100000000000001" customHeight="1">
      <c r="A273" s="140"/>
      <c r="B273" s="140"/>
      <c r="C273" s="140"/>
      <c r="D273" s="140"/>
      <c r="E273" s="141"/>
      <c r="F273" s="142"/>
      <c r="G273" s="142"/>
      <c r="H273" s="142"/>
      <c r="I273" s="115"/>
      <c r="J273" s="139"/>
      <c r="K273" s="136"/>
    </row>
    <row r="274" spans="1:11" s="123" customFormat="1" ht="20.100000000000001" customHeight="1">
      <c r="A274" s="140"/>
      <c r="B274" s="140"/>
      <c r="C274" s="140"/>
      <c r="D274" s="140"/>
      <c r="E274" s="141"/>
      <c r="F274" s="142"/>
      <c r="G274" s="142"/>
      <c r="H274" s="142"/>
      <c r="I274" s="115"/>
      <c r="J274" s="139"/>
      <c r="K274" s="136"/>
    </row>
    <row r="275" spans="1:11" s="123" customFormat="1" ht="20.100000000000001" customHeight="1">
      <c r="A275" s="140"/>
      <c r="B275" s="140"/>
      <c r="C275" s="140"/>
      <c r="D275" s="140"/>
      <c r="E275" s="141"/>
      <c r="F275" s="142"/>
      <c r="G275" s="142"/>
      <c r="H275" s="142"/>
      <c r="I275" s="115"/>
      <c r="J275" s="139"/>
      <c r="K275" s="136"/>
    </row>
    <row r="276" spans="1:11" s="123" customFormat="1" ht="20.100000000000001" customHeight="1">
      <c r="A276" s="140"/>
      <c r="B276" s="140"/>
      <c r="C276" s="140"/>
      <c r="D276" s="140"/>
      <c r="E276" s="141"/>
      <c r="F276" s="142"/>
      <c r="G276" s="142"/>
      <c r="H276" s="142"/>
      <c r="I276" s="115"/>
      <c r="J276" s="139"/>
      <c r="K276" s="136"/>
    </row>
    <row r="277" spans="1:11" s="123" customFormat="1" ht="20.100000000000001" customHeight="1">
      <c r="A277" s="140"/>
      <c r="B277" s="140"/>
      <c r="C277" s="140"/>
      <c r="D277" s="140"/>
      <c r="E277" s="141"/>
      <c r="F277" s="142"/>
      <c r="G277" s="142"/>
      <c r="H277" s="142"/>
      <c r="I277" s="115"/>
      <c r="J277" s="139"/>
      <c r="K277" s="136"/>
    </row>
    <row r="278" spans="1:11" s="123" customFormat="1" ht="20.100000000000001" customHeight="1">
      <c r="A278" s="140"/>
      <c r="B278" s="140"/>
      <c r="C278" s="140"/>
      <c r="D278" s="140"/>
      <c r="E278" s="141"/>
      <c r="F278" s="142"/>
      <c r="G278" s="142"/>
      <c r="H278" s="142"/>
      <c r="I278" s="115"/>
      <c r="J278" s="139"/>
      <c r="K278" s="136"/>
    </row>
    <row r="279" spans="1:11" s="123" customFormat="1" ht="20.100000000000001" customHeight="1">
      <c r="A279" s="140"/>
      <c r="B279" s="140"/>
      <c r="C279" s="140"/>
      <c r="D279" s="140"/>
      <c r="E279" s="141"/>
      <c r="F279" s="142"/>
      <c r="G279" s="142"/>
      <c r="H279" s="142"/>
      <c r="I279" s="115"/>
      <c r="J279" s="139"/>
      <c r="K279" s="136"/>
    </row>
    <row r="280" spans="1:11" s="123" customFormat="1" ht="20.100000000000001" customHeight="1">
      <c r="A280" s="140"/>
      <c r="B280" s="140"/>
      <c r="C280" s="140"/>
      <c r="D280" s="140"/>
      <c r="E280" s="141"/>
      <c r="F280" s="142"/>
      <c r="G280" s="142"/>
      <c r="H280" s="142"/>
      <c r="I280" s="115"/>
      <c r="J280" s="139"/>
      <c r="K280" s="136"/>
    </row>
    <row r="281" spans="1:11" s="123" customFormat="1" ht="20.100000000000001" customHeight="1">
      <c r="A281" s="140"/>
      <c r="B281" s="140"/>
      <c r="C281" s="140"/>
      <c r="D281" s="140"/>
      <c r="E281" s="141"/>
      <c r="F281" s="142"/>
      <c r="G281" s="142"/>
      <c r="H281" s="142"/>
      <c r="I281" s="115"/>
      <c r="J281" s="139"/>
      <c r="K281" s="136"/>
    </row>
    <row r="282" spans="1:11" s="123" customFormat="1" ht="20.100000000000001" customHeight="1">
      <c r="A282" s="140"/>
      <c r="B282" s="140"/>
      <c r="C282" s="140"/>
      <c r="D282" s="140"/>
      <c r="E282" s="141"/>
      <c r="F282" s="142"/>
      <c r="G282" s="142"/>
      <c r="H282" s="142"/>
      <c r="I282" s="115"/>
      <c r="J282" s="139"/>
      <c r="K282" s="136"/>
    </row>
    <row r="283" spans="1:11" s="123" customFormat="1" ht="20.100000000000001" customHeight="1">
      <c r="A283" s="140"/>
      <c r="B283" s="140"/>
      <c r="C283" s="140"/>
      <c r="D283" s="140"/>
      <c r="E283" s="141"/>
      <c r="F283" s="142"/>
      <c r="G283" s="142"/>
      <c r="H283" s="142"/>
      <c r="I283" s="115"/>
      <c r="J283" s="139"/>
      <c r="K283" s="136"/>
    </row>
    <row r="284" spans="1:11" s="123" customFormat="1" ht="20.100000000000001" customHeight="1">
      <c r="A284" s="140"/>
      <c r="B284" s="140"/>
      <c r="C284" s="140"/>
      <c r="D284" s="140"/>
      <c r="E284" s="141"/>
      <c r="F284" s="142"/>
      <c r="G284" s="142"/>
      <c r="H284" s="142"/>
      <c r="I284" s="115"/>
      <c r="J284" s="139"/>
      <c r="K284" s="136"/>
    </row>
    <row r="285" spans="1:11" s="123" customFormat="1" ht="20.100000000000001" customHeight="1">
      <c r="A285" s="140"/>
      <c r="B285" s="140"/>
      <c r="C285" s="140"/>
      <c r="D285" s="140"/>
      <c r="E285" s="141"/>
      <c r="F285" s="142"/>
      <c r="G285" s="142"/>
      <c r="H285" s="142"/>
      <c r="I285" s="115"/>
      <c r="J285" s="139"/>
      <c r="K285" s="136"/>
    </row>
    <row r="286" spans="1:11" s="123" customFormat="1" ht="20.100000000000001" customHeight="1">
      <c r="A286" s="140"/>
      <c r="B286" s="140"/>
      <c r="C286" s="140"/>
      <c r="D286" s="140"/>
      <c r="E286" s="141"/>
      <c r="F286" s="142"/>
      <c r="G286" s="142"/>
      <c r="H286" s="142"/>
      <c r="I286" s="115"/>
      <c r="J286" s="139"/>
      <c r="K286" s="136"/>
    </row>
    <row r="287" spans="1:11" s="123" customFormat="1" ht="20.100000000000001" customHeight="1">
      <c r="A287" s="140"/>
      <c r="B287" s="140"/>
      <c r="C287" s="140"/>
      <c r="D287" s="140"/>
      <c r="E287" s="141"/>
      <c r="F287" s="142"/>
      <c r="G287" s="142"/>
      <c r="H287" s="142"/>
      <c r="I287" s="115"/>
      <c r="J287" s="139"/>
      <c r="K287" s="136"/>
    </row>
    <row r="288" spans="1:11" s="123" customFormat="1" ht="20.100000000000001" customHeight="1">
      <c r="A288" s="140"/>
      <c r="B288" s="140"/>
      <c r="C288" s="140"/>
      <c r="D288" s="140"/>
      <c r="E288" s="141"/>
      <c r="F288" s="142"/>
      <c r="G288" s="142"/>
      <c r="H288" s="142"/>
      <c r="I288" s="115"/>
      <c r="J288" s="139"/>
      <c r="K288" s="136"/>
    </row>
    <row r="289" spans="1:11" s="123" customFormat="1" ht="20.100000000000001" customHeight="1">
      <c r="A289" s="140"/>
      <c r="B289" s="140"/>
      <c r="C289" s="140"/>
      <c r="D289" s="140"/>
      <c r="E289" s="141"/>
      <c r="F289" s="142"/>
      <c r="G289" s="142"/>
      <c r="H289" s="142"/>
      <c r="I289" s="115"/>
      <c r="J289" s="139"/>
      <c r="K289" s="136"/>
    </row>
    <row r="290" spans="1:11" s="123" customFormat="1" ht="20.100000000000001" customHeight="1">
      <c r="A290" s="140"/>
      <c r="B290" s="140"/>
      <c r="C290" s="140"/>
      <c r="D290" s="140"/>
      <c r="E290" s="141"/>
      <c r="F290" s="142"/>
      <c r="G290" s="142"/>
      <c r="H290" s="142"/>
      <c r="I290" s="115"/>
      <c r="J290" s="139"/>
      <c r="K290" s="136"/>
    </row>
    <row r="291" spans="1:11" s="123" customFormat="1" ht="20.100000000000001" customHeight="1">
      <c r="A291" s="140"/>
      <c r="B291" s="140"/>
      <c r="C291" s="140"/>
      <c r="D291" s="140"/>
      <c r="E291" s="141"/>
      <c r="F291" s="142"/>
      <c r="G291" s="142"/>
      <c r="H291" s="142"/>
      <c r="I291" s="115"/>
      <c r="J291" s="139"/>
      <c r="K291" s="136"/>
    </row>
    <row r="292" spans="1:11" s="123" customFormat="1" ht="20.100000000000001" customHeight="1">
      <c r="A292" s="140"/>
      <c r="B292" s="140"/>
      <c r="C292" s="140"/>
      <c r="D292" s="140"/>
      <c r="E292" s="141"/>
      <c r="F292" s="142"/>
      <c r="G292" s="142"/>
      <c r="H292" s="142"/>
      <c r="I292" s="115"/>
      <c r="J292" s="139"/>
      <c r="K292" s="136"/>
    </row>
    <row r="293" spans="1:11" s="123" customFormat="1" ht="20.100000000000001" customHeight="1">
      <c r="A293" s="140"/>
      <c r="B293" s="140"/>
      <c r="C293" s="140"/>
      <c r="D293" s="140"/>
      <c r="E293" s="141"/>
      <c r="F293" s="142"/>
      <c r="G293" s="142"/>
      <c r="H293" s="142"/>
      <c r="I293" s="115"/>
      <c r="J293" s="139"/>
      <c r="K293" s="136"/>
    </row>
    <row r="294" spans="1:11" s="123" customFormat="1" ht="20.100000000000001" customHeight="1">
      <c r="A294" s="140"/>
      <c r="B294" s="140"/>
      <c r="C294" s="140"/>
      <c r="D294" s="140"/>
      <c r="E294" s="141"/>
      <c r="F294" s="142"/>
      <c r="G294" s="142"/>
      <c r="H294" s="142"/>
      <c r="I294" s="115"/>
      <c r="J294" s="139"/>
      <c r="K294" s="136"/>
    </row>
    <row r="295" spans="1:11" s="123" customFormat="1" ht="20.100000000000001" customHeight="1">
      <c r="A295" s="140"/>
      <c r="B295" s="140"/>
      <c r="C295" s="140"/>
      <c r="D295" s="140"/>
      <c r="E295" s="141"/>
      <c r="F295" s="142"/>
      <c r="G295" s="142"/>
      <c r="H295" s="142"/>
      <c r="I295" s="115"/>
      <c r="J295" s="139"/>
      <c r="K295" s="136"/>
    </row>
    <row r="296" spans="1:11" s="123" customFormat="1" ht="20.100000000000001" customHeight="1">
      <c r="A296" s="140"/>
      <c r="B296" s="140"/>
      <c r="C296" s="140"/>
      <c r="D296" s="140"/>
      <c r="E296" s="141"/>
      <c r="F296" s="142"/>
      <c r="G296" s="142"/>
      <c r="H296" s="142"/>
      <c r="I296" s="115"/>
      <c r="J296" s="139"/>
      <c r="K296" s="136"/>
    </row>
    <row r="297" spans="1:11" s="123" customFormat="1" ht="20.100000000000001" customHeight="1">
      <c r="A297" s="140"/>
      <c r="B297" s="140"/>
      <c r="C297" s="140"/>
      <c r="D297" s="140"/>
      <c r="E297" s="141"/>
      <c r="F297" s="142"/>
      <c r="G297" s="142"/>
      <c r="H297" s="142"/>
      <c r="I297" s="115"/>
      <c r="J297" s="139"/>
      <c r="K297" s="136"/>
    </row>
    <row r="298" spans="1:11" s="123" customFormat="1" ht="20.100000000000001" customHeight="1">
      <c r="A298" s="140"/>
      <c r="B298" s="140"/>
      <c r="C298" s="140"/>
      <c r="D298" s="140"/>
      <c r="E298" s="141"/>
      <c r="F298" s="142"/>
      <c r="G298" s="142"/>
      <c r="H298" s="142"/>
      <c r="I298" s="115"/>
      <c r="J298" s="139"/>
      <c r="K298" s="136"/>
    </row>
    <row r="299" spans="1:11" s="123" customFormat="1" ht="20.100000000000001" customHeight="1">
      <c r="A299" s="140"/>
      <c r="B299" s="140"/>
      <c r="C299" s="140"/>
      <c r="D299" s="140"/>
      <c r="E299" s="141"/>
      <c r="F299" s="142"/>
      <c r="G299" s="142"/>
      <c r="H299" s="142"/>
      <c r="I299" s="115"/>
      <c r="J299" s="139"/>
      <c r="K299" s="136"/>
    </row>
    <row r="300" spans="1:11" s="123" customFormat="1" ht="20.100000000000001" customHeight="1">
      <c r="A300" s="140"/>
      <c r="B300" s="140"/>
      <c r="C300" s="140"/>
      <c r="D300" s="140"/>
      <c r="E300" s="141"/>
      <c r="F300" s="142"/>
      <c r="G300" s="142"/>
      <c r="H300" s="142"/>
      <c r="I300" s="115"/>
      <c r="J300" s="139"/>
      <c r="K300" s="136"/>
    </row>
    <row r="301" spans="1:11" s="123" customFormat="1" ht="20.100000000000001" customHeight="1">
      <c r="A301" s="140"/>
      <c r="B301" s="140"/>
      <c r="C301" s="140"/>
      <c r="D301" s="140"/>
      <c r="E301" s="141"/>
      <c r="F301" s="142"/>
      <c r="G301" s="142"/>
      <c r="H301" s="142"/>
      <c r="I301" s="115"/>
      <c r="J301" s="139"/>
      <c r="K301" s="136"/>
    </row>
    <row r="302" spans="1:11" s="123" customFormat="1" ht="20.100000000000001" customHeight="1">
      <c r="A302" s="140"/>
      <c r="B302" s="140"/>
      <c r="C302" s="140"/>
      <c r="D302" s="140"/>
      <c r="E302" s="141"/>
      <c r="F302" s="142"/>
      <c r="G302" s="142"/>
      <c r="H302" s="142"/>
      <c r="I302" s="115"/>
      <c r="J302" s="139"/>
      <c r="K302" s="136"/>
    </row>
    <row r="303" spans="1:11" s="123" customFormat="1" ht="20.100000000000001" customHeight="1">
      <c r="A303" s="140"/>
      <c r="B303" s="140"/>
      <c r="C303" s="140"/>
      <c r="D303" s="140"/>
      <c r="E303" s="141"/>
      <c r="F303" s="142"/>
      <c r="G303" s="142"/>
      <c r="H303" s="142"/>
      <c r="I303" s="115"/>
      <c r="J303" s="139"/>
      <c r="K303" s="136"/>
    </row>
    <row r="304" spans="1:11" s="123" customFormat="1" ht="20.100000000000001" customHeight="1">
      <c r="A304" s="140"/>
      <c r="B304" s="140"/>
      <c r="C304" s="140"/>
      <c r="D304" s="140"/>
      <c r="E304" s="141"/>
      <c r="F304" s="142"/>
      <c r="G304" s="142"/>
      <c r="H304" s="142"/>
      <c r="I304" s="115"/>
      <c r="J304" s="139"/>
      <c r="K304" s="136"/>
    </row>
    <row r="305" spans="1:11" s="123" customFormat="1" ht="20.100000000000001" customHeight="1">
      <c r="A305" s="140"/>
      <c r="B305" s="140"/>
      <c r="C305" s="140"/>
      <c r="D305" s="140"/>
      <c r="E305" s="141"/>
      <c r="F305" s="142"/>
      <c r="G305" s="142"/>
      <c r="H305" s="142"/>
      <c r="I305" s="115"/>
      <c r="J305" s="139"/>
      <c r="K305" s="136"/>
    </row>
    <row r="306" spans="1:11" s="123" customFormat="1" ht="20.100000000000001" customHeight="1">
      <c r="A306" s="140"/>
      <c r="B306" s="140"/>
      <c r="C306" s="140"/>
      <c r="D306" s="140"/>
      <c r="E306" s="141"/>
      <c r="F306" s="142"/>
      <c r="G306" s="142"/>
      <c r="H306" s="142"/>
      <c r="I306" s="115"/>
      <c r="J306" s="139"/>
      <c r="K306" s="136"/>
    </row>
    <row r="307" spans="1:11" s="123" customFormat="1" ht="20.100000000000001" customHeight="1">
      <c r="A307" s="140"/>
      <c r="B307" s="140"/>
      <c r="C307" s="140"/>
      <c r="D307" s="140"/>
      <c r="E307" s="141"/>
      <c r="F307" s="142"/>
      <c r="G307" s="142"/>
      <c r="H307" s="142"/>
      <c r="I307" s="115"/>
      <c r="J307" s="139"/>
      <c r="K307" s="136"/>
    </row>
    <row r="308" spans="1:11" s="123" customFormat="1" ht="20.100000000000001" customHeight="1">
      <c r="A308" s="140"/>
      <c r="B308" s="140"/>
      <c r="C308" s="140"/>
      <c r="D308" s="140"/>
      <c r="E308" s="141"/>
      <c r="F308" s="142"/>
      <c r="G308" s="142"/>
      <c r="H308" s="142"/>
      <c r="I308" s="115"/>
      <c r="J308" s="139"/>
      <c r="K308" s="136"/>
    </row>
    <row r="309" spans="1:11" s="123" customFormat="1" ht="20.100000000000001" customHeight="1">
      <c r="A309" s="140"/>
      <c r="B309" s="140"/>
      <c r="C309" s="140"/>
      <c r="D309" s="140"/>
      <c r="E309" s="141"/>
      <c r="F309" s="142"/>
      <c r="G309" s="142"/>
      <c r="H309" s="142"/>
      <c r="I309" s="115"/>
      <c r="J309" s="139"/>
      <c r="K309" s="136"/>
    </row>
    <row r="310" spans="1:11" s="123" customFormat="1" ht="20.100000000000001" customHeight="1">
      <c r="A310" s="140"/>
      <c r="B310" s="140"/>
      <c r="C310" s="140"/>
      <c r="D310" s="140"/>
      <c r="E310" s="141"/>
      <c r="F310" s="142"/>
      <c r="G310" s="142"/>
      <c r="H310" s="142"/>
      <c r="I310" s="115"/>
      <c r="J310" s="139"/>
      <c r="K310" s="136"/>
    </row>
    <row r="311" spans="1:11" s="123" customFormat="1" ht="20.100000000000001" customHeight="1">
      <c r="A311" s="140"/>
      <c r="B311" s="140"/>
      <c r="C311" s="140"/>
      <c r="D311" s="140"/>
      <c r="E311" s="141"/>
      <c r="F311" s="142"/>
      <c r="G311" s="142"/>
      <c r="H311" s="142"/>
      <c r="I311" s="115"/>
      <c r="J311" s="139"/>
      <c r="K311" s="136"/>
    </row>
    <row r="312" spans="1:11" s="123" customFormat="1" ht="20.100000000000001" customHeight="1">
      <c r="A312" s="140"/>
      <c r="B312" s="140"/>
      <c r="C312" s="140"/>
      <c r="D312" s="140"/>
      <c r="E312" s="141"/>
      <c r="F312" s="142"/>
      <c r="G312" s="142"/>
      <c r="H312" s="142"/>
      <c r="I312" s="115"/>
      <c r="J312" s="139"/>
      <c r="K312" s="136"/>
    </row>
    <row r="313" spans="1:11" s="123" customFormat="1" ht="20.100000000000001" customHeight="1">
      <c r="A313" s="140"/>
      <c r="B313" s="140"/>
      <c r="C313" s="140"/>
      <c r="D313" s="140"/>
      <c r="E313" s="141"/>
      <c r="F313" s="142"/>
      <c r="G313" s="142"/>
      <c r="H313" s="142"/>
      <c r="I313" s="115"/>
      <c r="J313" s="139"/>
      <c r="K313" s="136"/>
    </row>
    <row r="314" spans="1:11" s="123" customFormat="1" ht="20.100000000000001" customHeight="1">
      <c r="A314" s="140"/>
      <c r="B314" s="140"/>
      <c r="C314" s="140"/>
      <c r="D314" s="140"/>
      <c r="E314" s="141"/>
      <c r="F314" s="142"/>
      <c r="G314" s="142"/>
      <c r="H314" s="142"/>
      <c r="I314" s="115"/>
      <c r="J314" s="139"/>
      <c r="K314" s="136"/>
    </row>
    <row r="315" spans="1:11" s="123" customFormat="1" ht="20.100000000000001" customHeight="1">
      <c r="A315" s="140"/>
      <c r="B315" s="140"/>
      <c r="C315" s="140"/>
      <c r="D315" s="140"/>
      <c r="E315" s="141"/>
      <c r="F315" s="142"/>
      <c r="G315" s="142"/>
      <c r="H315" s="142"/>
      <c r="I315" s="115"/>
      <c r="J315" s="139"/>
      <c r="K315" s="136"/>
    </row>
    <row r="316" spans="1:11" s="123" customFormat="1" ht="20.100000000000001" customHeight="1">
      <c r="A316" s="140"/>
      <c r="B316" s="140"/>
      <c r="C316" s="140"/>
      <c r="D316" s="140"/>
      <c r="E316" s="141"/>
      <c r="F316" s="142"/>
      <c r="G316" s="142"/>
      <c r="H316" s="142"/>
      <c r="I316" s="115"/>
      <c r="J316" s="139"/>
      <c r="K316" s="136"/>
    </row>
    <row r="317" spans="1:11" s="123" customFormat="1" ht="20.100000000000001" customHeight="1">
      <c r="A317" s="140"/>
      <c r="B317" s="140"/>
      <c r="C317" s="140"/>
      <c r="D317" s="140"/>
      <c r="E317" s="141"/>
      <c r="F317" s="142"/>
      <c r="G317" s="142"/>
      <c r="H317" s="142"/>
      <c r="I317" s="115"/>
      <c r="J317" s="139"/>
      <c r="K317" s="136"/>
    </row>
    <row r="318" spans="1:11" s="123" customFormat="1" ht="20.100000000000001" customHeight="1">
      <c r="A318" s="140"/>
      <c r="B318" s="140"/>
      <c r="C318" s="140"/>
      <c r="D318" s="140"/>
      <c r="E318" s="141"/>
      <c r="F318" s="142"/>
      <c r="G318" s="142"/>
      <c r="H318" s="142"/>
      <c r="I318" s="115"/>
      <c r="J318" s="139"/>
      <c r="K318" s="136"/>
    </row>
    <row r="319" spans="1:11" s="123" customFormat="1" ht="20.100000000000001" customHeight="1">
      <c r="A319" s="140"/>
      <c r="B319" s="140"/>
      <c r="C319" s="140"/>
      <c r="D319" s="140"/>
      <c r="E319" s="141"/>
      <c r="F319" s="142"/>
      <c r="G319" s="142"/>
      <c r="H319" s="142"/>
      <c r="I319" s="115"/>
      <c r="J319" s="139"/>
      <c r="K319" s="136"/>
    </row>
    <row r="320" spans="1:11" s="123" customFormat="1" ht="20.100000000000001" customHeight="1">
      <c r="A320" s="140"/>
      <c r="B320" s="140"/>
      <c r="C320" s="140"/>
      <c r="D320" s="140"/>
      <c r="E320" s="141"/>
      <c r="F320" s="142"/>
      <c r="G320" s="142"/>
      <c r="H320" s="142"/>
      <c r="I320" s="115"/>
      <c r="J320" s="139"/>
      <c r="K320" s="136"/>
    </row>
    <row r="321" spans="1:11" s="123" customFormat="1" ht="20.100000000000001" customHeight="1">
      <c r="A321" s="140"/>
      <c r="B321" s="140"/>
      <c r="C321" s="140"/>
      <c r="D321" s="140"/>
      <c r="E321" s="141"/>
      <c r="F321" s="142"/>
      <c r="G321" s="142"/>
      <c r="H321" s="142"/>
      <c r="I321" s="115"/>
      <c r="J321" s="139"/>
      <c r="K321" s="136"/>
    </row>
    <row r="322" spans="1:11" s="123" customFormat="1" ht="20.100000000000001" customHeight="1">
      <c r="A322" s="140"/>
      <c r="B322" s="140"/>
      <c r="C322" s="140"/>
      <c r="D322" s="140"/>
      <c r="E322" s="141"/>
      <c r="F322" s="142"/>
      <c r="G322" s="142"/>
      <c r="H322" s="142"/>
      <c r="I322" s="115"/>
      <c r="J322" s="139"/>
      <c r="K322" s="136"/>
    </row>
    <row r="323" spans="1:11" s="123" customFormat="1" ht="20.100000000000001" customHeight="1">
      <c r="A323" s="140"/>
      <c r="B323" s="140"/>
      <c r="C323" s="140"/>
      <c r="D323" s="140"/>
      <c r="E323" s="141"/>
      <c r="F323" s="142"/>
      <c r="G323" s="142"/>
      <c r="H323" s="142"/>
      <c r="I323" s="115"/>
      <c r="J323" s="139"/>
      <c r="K323" s="136"/>
    </row>
    <row r="324" spans="1:11" s="123" customFormat="1" ht="20.100000000000001" customHeight="1">
      <c r="A324" s="140"/>
      <c r="B324" s="140"/>
      <c r="C324" s="140"/>
      <c r="D324" s="140"/>
      <c r="E324" s="141"/>
      <c r="F324" s="142"/>
      <c r="G324" s="142"/>
      <c r="H324" s="142"/>
      <c r="I324" s="115"/>
      <c r="J324" s="139"/>
      <c r="K324" s="136"/>
    </row>
    <row r="325" spans="1:11" s="123" customFormat="1" ht="20.100000000000001" customHeight="1">
      <c r="A325" s="140"/>
      <c r="B325" s="140"/>
      <c r="C325" s="140"/>
      <c r="D325" s="140"/>
      <c r="E325" s="141"/>
      <c r="F325" s="142"/>
      <c r="G325" s="142"/>
      <c r="H325" s="142"/>
      <c r="I325" s="115"/>
      <c r="J325" s="139"/>
      <c r="K325" s="136"/>
    </row>
    <row r="326" spans="1:11" s="123" customFormat="1" ht="20.100000000000001" customHeight="1">
      <c r="A326" s="140"/>
      <c r="B326" s="140"/>
      <c r="C326" s="140"/>
      <c r="D326" s="140"/>
      <c r="E326" s="141"/>
      <c r="F326" s="142"/>
      <c r="G326" s="142"/>
      <c r="H326" s="142"/>
      <c r="I326" s="115"/>
      <c r="J326" s="139"/>
      <c r="K326" s="136"/>
    </row>
    <row r="327" spans="1:11" s="123" customFormat="1" ht="20.100000000000001" customHeight="1">
      <c r="A327" s="140"/>
      <c r="B327" s="140"/>
      <c r="C327" s="140"/>
      <c r="D327" s="140"/>
      <c r="E327" s="141"/>
      <c r="F327" s="142"/>
      <c r="G327" s="142"/>
      <c r="H327" s="142"/>
      <c r="I327" s="115"/>
      <c r="J327" s="139"/>
      <c r="K327" s="136"/>
    </row>
    <row r="328" spans="1:11" s="123" customFormat="1" ht="20.100000000000001" customHeight="1">
      <c r="A328" s="140"/>
      <c r="B328" s="140"/>
      <c r="C328" s="140"/>
      <c r="D328" s="140"/>
      <c r="E328" s="141"/>
      <c r="F328" s="142"/>
      <c r="G328" s="142"/>
      <c r="H328" s="142"/>
      <c r="I328" s="115"/>
      <c r="J328" s="139"/>
      <c r="K328" s="136"/>
    </row>
    <row r="329" spans="1:11" s="123" customFormat="1" ht="20.100000000000001" customHeight="1">
      <c r="A329" s="140"/>
      <c r="B329" s="140"/>
      <c r="C329" s="140"/>
      <c r="D329" s="140"/>
      <c r="E329" s="141"/>
      <c r="F329" s="142"/>
      <c r="G329" s="142"/>
      <c r="H329" s="142"/>
      <c r="I329" s="115"/>
      <c r="J329" s="139"/>
      <c r="K329" s="136"/>
    </row>
    <row r="330" spans="1:11" s="123" customFormat="1" ht="20.100000000000001" customHeight="1">
      <c r="A330" s="140"/>
      <c r="B330" s="140"/>
      <c r="C330" s="140"/>
      <c r="D330" s="140"/>
      <c r="E330" s="141"/>
      <c r="F330" s="142"/>
      <c r="G330" s="142"/>
      <c r="H330" s="142"/>
      <c r="I330" s="115"/>
      <c r="J330" s="139"/>
      <c r="K330" s="136"/>
    </row>
    <row r="331" spans="1:11" s="123" customFormat="1" ht="20.100000000000001" customHeight="1">
      <c r="A331" s="140"/>
      <c r="B331" s="140"/>
      <c r="C331" s="140"/>
      <c r="D331" s="140"/>
      <c r="E331" s="141"/>
      <c r="F331" s="142"/>
      <c r="G331" s="142"/>
      <c r="H331" s="142"/>
      <c r="I331" s="115"/>
      <c r="J331" s="139"/>
      <c r="K331" s="136"/>
    </row>
    <row r="332" spans="1:11" s="123" customFormat="1" ht="20.100000000000001" customHeight="1">
      <c r="A332" s="140"/>
      <c r="B332" s="140"/>
      <c r="C332" s="140"/>
      <c r="D332" s="140"/>
      <c r="E332" s="141"/>
      <c r="F332" s="142"/>
      <c r="G332" s="142"/>
      <c r="H332" s="142"/>
      <c r="I332" s="115"/>
      <c r="J332" s="139"/>
      <c r="K332" s="136"/>
    </row>
    <row r="333" spans="1:11" s="123" customFormat="1" ht="20.100000000000001" customHeight="1">
      <c r="A333" s="140"/>
      <c r="B333" s="140"/>
      <c r="C333" s="140"/>
      <c r="D333" s="140"/>
      <c r="E333" s="141"/>
      <c r="F333" s="142"/>
      <c r="G333" s="142"/>
      <c r="H333" s="142"/>
      <c r="I333" s="115"/>
      <c r="J333" s="139"/>
      <c r="K333" s="136"/>
    </row>
    <row r="334" spans="1:11" s="123" customFormat="1" ht="20.100000000000001" customHeight="1">
      <c r="A334" s="140"/>
      <c r="B334" s="140"/>
      <c r="C334" s="140"/>
      <c r="D334" s="140"/>
      <c r="E334" s="141"/>
      <c r="F334" s="142"/>
      <c r="G334" s="142"/>
      <c r="H334" s="142"/>
      <c r="I334" s="115"/>
      <c r="J334" s="139"/>
      <c r="K334" s="136"/>
    </row>
    <row r="335" spans="1:11" s="123" customFormat="1" ht="20.100000000000001" customHeight="1">
      <c r="A335" s="140"/>
      <c r="B335" s="140"/>
      <c r="C335" s="140"/>
      <c r="D335" s="140"/>
      <c r="E335" s="141"/>
      <c r="F335" s="142"/>
      <c r="G335" s="142"/>
      <c r="H335" s="142"/>
      <c r="I335" s="115"/>
      <c r="J335" s="139"/>
      <c r="K335" s="136"/>
    </row>
    <row r="336" spans="1:11" s="123" customFormat="1" ht="20.100000000000001" customHeight="1">
      <c r="A336" s="140"/>
      <c r="B336" s="140"/>
      <c r="C336" s="140"/>
      <c r="D336" s="140"/>
      <c r="E336" s="141"/>
      <c r="F336" s="142"/>
      <c r="G336" s="142"/>
      <c r="H336" s="142"/>
      <c r="I336" s="115"/>
      <c r="J336" s="139"/>
      <c r="K336" s="136"/>
    </row>
    <row r="337" spans="1:11" s="123" customFormat="1" ht="20.100000000000001" customHeight="1">
      <c r="A337" s="140"/>
      <c r="B337" s="140"/>
      <c r="C337" s="140"/>
      <c r="D337" s="140"/>
      <c r="E337" s="141"/>
      <c r="F337" s="142"/>
      <c r="G337" s="142"/>
      <c r="H337" s="142"/>
      <c r="I337" s="115"/>
      <c r="J337" s="139"/>
      <c r="K337" s="136"/>
    </row>
    <row r="338" spans="1:11" s="123" customFormat="1" ht="20.100000000000001" customHeight="1">
      <c r="A338" s="140"/>
      <c r="B338" s="140"/>
      <c r="C338" s="140"/>
      <c r="D338" s="140"/>
      <c r="E338" s="141"/>
      <c r="F338" s="142"/>
      <c r="G338" s="142"/>
      <c r="H338" s="142"/>
      <c r="I338" s="115"/>
      <c r="J338" s="139"/>
      <c r="K338" s="136"/>
    </row>
    <row r="339" spans="1:11" s="123" customFormat="1" ht="20.100000000000001" customHeight="1">
      <c r="A339" s="140"/>
      <c r="B339" s="140"/>
      <c r="C339" s="140"/>
      <c r="D339" s="140"/>
      <c r="E339" s="141"/>
      <c r="F339" s="142"/>
      <c r="G339" s="142"/>
      <c r="H339" s="142"/>
      <c r="I339" s="115"/>
      <c r="J339" s="139"/>
      <c r="K339" s="136"/>
    </row>
    <row r="340" spans="1:11" s="123" customFormat="1" ht="20.100000000000001" customHeight="1">
      <c r="A340" s="140"/>
      <c r="B340" s="140"/>
      <c r="C340" s="140"/>
      <c r="D340" s="140"/>
      <c r="E340" s="141"/>
      <c r="F340" s="142"/>
      <c r="G340" s="142"/>
      <c r="H340" s="142"/>
      <c r="I340" s="115"/>
      <c r="J340" s="139"/>
      <c r="K340" s="136"/>
    </row>
    <row r="341" spans="1:11" s="123" customFormat="1" ht="20.100000000000001" customHeight="1">
      <c r="A341" s="140"/>
      <c r="B341" s="140"/>
      <c r="C341" s="140"/>
      <c r="D341" s="140"/>
      <c r="E341" s="141"/>
      <c r="F341" s="142"/>
      <c r="G341" s="142"/>
      <c r="H341" s="142"/>
      <c r="I341" s="115"/>
      <c r="J341" s="139"/>
      <c r="K341" s="136"/>
    </row>
    <row r="342" spans="1:11" s="123" customFormat="1" ht="20.100000000000001" customHeight="1">
      <c r="A342" s="140"/>
      <c r="B342" s="140"/>
      <c r="C342" s="140"/>
      <c r="D342" s="140"/>
      <c r="E342" s="141"/>
      <c r="F342" s="142"/>
      <c r="G342" s="142"/>
      <c r="H342" s="142"/>
      <c r="I342" s="115"/>
      <c r="J342" s="139"/>
      <c r="K342" s="136"/>
    </row>
    <row r="343" spans="1:11" s="123" customFormat="1" ht="20.100000000000001" customHeight="1">
      <c r="A343" s="140"/>
      <c r="B343" s="140"/>
      <c r="C343" s="140"/>
      <c r="D343" s="140"/>
      <c r="E343" s="141"/>
      <c r="F343" s="142"/>
      <c r="G343" s="142"/>
      <c r="H343" s="142"/>
      <c r="I343" s="115"/>
      <c r="J343" s="139"/>
      <c r="K343" s="136"/>
    </row>
    <row r="344" spans="1:11" s="123" customFormat="1" ht="20.100000000000001" customHeight="1">
      <c r="A344" s="140"/>
      <c r="B344" s="140"/>
      <c r="C344" s="140"/>
      <c r="D344" s="140"/>
      <c r="E344" s="141"/>
      <c r="F344" s="142"/>
      <c r="G344" s="142"/>
      <c r="H344" s="142"/>
      <c r="I344" s="115"/>
      <c r="J344" s="139"/>
      <c r="K344" s="136"/>
    </row>
    <row r="345" spans="1:11" s="123" customFormat="1" ht="20.100000000000001" customHeight="1">
      <c r="A345" s="140"/>
      <c r="B345" s="140"/>
      <c r="C345" s="140"/>
      <c r="D345" s="140"/>
      <c r="E345" s="141"/>
      <c r="F345" s="142"/>
      <c r="G345" s="142"/>
      <c r="H345" s="142"/>
      <c r="I345" s="115"/>
      <c r="J345" s="139"/>
      <c r="K345" s="136"/>
    </row>
    <row r="346" spans="1:11" s="123" customFormat="1" ht="20.100000000000001" customHeight="1">
      <c r="A346" s="140"/>
      <c r="B346" s="140"/>
      <c r="C346" s="140"/>
      <c r="D346" s="140"/>
      <c r="E346" s="141"/>
      <c r="F346" s="142"/>
      <c r="G346" s="142"/>
      <c r="H346" s="142"/>
      <c r="I346" s="115"/>
      <c r="J346" s="139"/>
      <c r="K346" s="136"/>
    </row>
    <row r="347" spans="1:11" s="123" customFormat="1" ht="20.100000000000001" customHeight="1">
      <c r="A347" s="140"/>
      <c r="B347" s="140"/>
      <c r="C347" s="140"/>
      <c r="D347" s="140"/>
      <c r="E347" s="141"/>
      <c r="F347" s="142"/>
      <c r="G347" s="142"/>
      <c r="H347" s="142"/>
      <c r="I347" s="115"/>
      <c r="J347" s="139"/>
      <c r="K347" s="136"/>
    </row>
    <row r="348" spans="1:11" s="123" customFormat="1" ht="20.100000000000001" customHeight="1">
      <c r="A348" s="140"/>
      <c r="B348" s="140"/>
      <c r="C348" s="140"/>
      <c r="D348" s="140"/>
      <c r="E348" s="141"/>
      <c r="F348" s="142"/>
      <c r="G348" s="142"/>
      <c r="H348" s="142"/>
      <c r="I348" s="115"/>
      <c r="J348" s="139"/>
      <c r="K348" s="136"/>
    </row>
    <row r="349" spans="1:11" s="123" customFormat="1" ht="20.100000000000001" customHeight="1">
      <c r="A349" s="140"/>
      <c r="B349" s="140"/>
      <c r="C349" s="140"/>
      <c r="D349" s="140"/>
      <c r="E349" s="141"/>
      <c r="F349" s="142"/>
      <c r="G349" s="142"/>
      <c r="H349" s="142"/>
      <c r="I349" s="115"/>
      <c r="J349" s="139"/>
      <c r="K349" s="136"/>
    </row>
    <row r="350" spans="1:11" s="123" customFormat="1" ht="20.100000000000001" customHeight="1">
      <c r="A350" s="140"/>
      <c r="B350" s="140"/>
      <c r="C350" s="140"/>
      <c r="D350" s="140"/>
      <c r="E350" s="141"/>
      <c r="F350" s="142"/>
      <c r="G350" s="142"/>
      <c r="H350" s="142"/>
      <c r="I350" s="115"/>
      <c r="J350" s="139"/>
      <c r="K350" s="136"/>
    </row>
    <row r="351" spans="1:11" s="123" customFormat="1" ht="20.100000000000001" customHeight="1">
      <c r="A351" s="140"/>
      <c r="B351" s="140"/>
      <c r="C351" s="140"/>
      <c r="D351" s="140"/>
      <c r="E351" s="141"/>
      <c r="F351" s="142"/>
      <c r="G351" s="142"/>
      <c r="H351" s="142"/>
      <c r="I351" s="115"/>
      <c r="J351" s="139"/>
      <c r="K351" s="136"/>
    </row>
    <row r="352" spans="1:11" s="123" customFormat="1" ht="20.100000000000001" customHeight="1">
      <c r="A352" s="140"/>
      <c r="B352" s="140"/>
      <c r="C352" s="140"/>
      <c r="D352" s="140"/>
      <c r="E352" s="141"/>
      <c r="F352" s="142"/>
      <c r="G352" s="142"/>
      <c r="H352" s="142"/>
      <c r="I352" s="115"/>
      <c r="J352" s="139"/>
      <c r="K352" s="136"/>
    </row>
    <row r="353" spans="1:11" s="123" customFormat="1" ht="20.100000000000001" customHeight="1">
      <c r="A353" s="140"/>
      <c r="B353" s="140"/>
      <c r="C353" s="140"/>
      <c r="D353" s="140"/>
      <c r="E353" s="141"/>
      <c r="F353" s="142"/>
      <c r="G353" s="142"/>
      <c r="H353" s="142"/>
      <c r="I353" s="115"/>
      <c r="J353" s="139"/>
      <c r="K353" s="136"/>
    </row>
    <row r="354" spans="1:11" s="123" customFormat="1" ht="20.100000000000001" customHeight="1">
      <c r="A354" s="140"/>
      <c r="B354" s="140"/>
      <c r="C354" s="140"/>
      <c r="D354" s="140"/>
      <c r="E354" s="141"/>
      <c r="F354" s="142"/>
      <c r="G354" s="142"/>
      <c r="H354" s="142"/>
      <c r="I354" s="115"/>
      <c r="J354" s="139"/>
      <c r="K354" s="136"/>
    </row>
    <row r="355" spans="1:11" s="123" customFormat="1" ht="20.100000000000001" customHeight="1">
      <c r="A355" s="140"/>
      <c r="B355" s="140"/>
      <c r="C355" s="140"/>
      <c r="D355" s="140"/>
      <c r="E355" s="141"/>
      <c r="F355" s="142"/>
      <c r="G355" s="142"/>
      <c r="H355" s="142"/>
      <c r="I355" s="115"/>
      <c r="J355" s="139"/>
      <c r="K355" s="136"/>
    </row>
    <row r="356" spans="1:11" s="123" customFormat="1" ht="20.100000000000001" customHeight="1">
      <c r="A356" s="140"/>
      <c r="B356" s="140"/>
      <c r="C356" s="140"/>
      <c r="D356" s="140"/>
      <c r="E356" s="141"/>
      <c r="F356" s="142"/>
      <c r="G356" s="142"/>
      <c r="H356" s="142"/>
      <c r="I356" s="115"/>
      <c r="J356" s="139"/>
      <c r="K356" s="136"/>
    </row>
    <row r="357" spans="1:11" s="123" customFormat="1" ht="20.100000000000001" customHeight="1">
      <c r="A357" s="140"/>
      <c r="B357" s="140"/>
      <c r="C357" s="140"/>
      <c r="D357" s="140"/>
      <c r="E357" s="141"/>
      <c r="F357" s="142"/>
      <c r="G357" s="142"/>
      <c r="H357" s="142"/>
      <c r="I357" s="115"/>
      <c r="J357" s="139"/>
      <c r="K357" s="136"/>
    </row>
    <row r="358" spans="1:11" s="123" customFormat="1" ht="20.100000000000001" customHeight="1">
      <c r="A358" s="140"/>
      <c r="B358" s="140"/>
      <c r="C358" s="140"/>
      <c r="D358" s="140"/>
      <c r="E358" s="141"/>
      <c r="F358" s="142"/>
      <c r="G358" s="142"/>
      <c r="H358" s="142"/>
      <c r="I358" s="115"/>
      <c r="J358" s="139"/>
      <c r="K358" s="136"/>
    </row>
    <row r="359" spans="1:11" s="123" customFormat="1" ht="20.100000000000001" customHeight="1">
      <c r="A359" s="140"/>
      <c r="B359" s="140"/>
      <c r="C359" s="140"/>
      <c r="D359" s="140"/>
      <c r="E359" s="141"/>
      <c r="F359" s="142"/>
      <c r="G359" s="142"/>
      <c r="H359" s="142"/>
      <c r="I359" s="115"/>
      <c r="J359" s="139"/>
      <c r="K359" s="136"/>
    </row>
    <row r="360" spans="1:11" s="123" customFormat="1" ht="20.100000000000001" customHeight="1">
      <c r="A360" s="140"/>
      <c r="B360" s="140"/>
      <c r="C360" s="140"/>
      <c r="D360" s="140"/>
      <c r="E360" s="141"/>
      <c r="F360" s="142"/>
      <c r="G360" s="142"/>
      <c r="H360" s="142"/>
      <c r="I360" s="115"/>
      <c r="J360" s="139"/>
      <c r="K360" s="136"/>
    </row>
    <row r="361" spans="1:11" s="123" customFormat="1" ht="20.100000000000001" customHeight="1">
      <c r="A361" s="140"/>
      <c r="B361" s="140"/>
      <c r="C361" s="140"/>
      <c r="D361" s="140"/>
      <c r="E361" s="141"/>
      <c r="F361" s="142"/>
      <c r="G361" s="142"/>
      <c r="H361" s="142"/>
      <c r="I361" s="115"/>
      <c r="J361" s="139"/>
      <c r="K361" s="136"/>
    </row>
    <row r="362" spans="1:11" s="123" customFormat="1" ht="20.100000000000001" customHeight="1">
      <c r="A362" s="140"/>
      <c r="B362" s="140"/>
      <c r="C362" s="140"/>
      <c r="D362" s="140"/>
      <c r="E362" s="141"/>
      <c r="F362" s="142"/>
      <c r="G362" s="142"/>
      <c r="H362" s="142"/>
      <c r="I362" s="115"/>
      <c r="J362" s="139"/>
      <c r="K362" s="136"/>
    </row>
    <row r="363" spans="1:11" s="123" customFormat="1" ht="20.100000000000001" customHeight="1">
      <c r="A363" s="140"/>
      <c r="B363" s="140"/>
      <c r="C363" s="140"/>
      <c r="D363" s="140"/>
      <c r="E363" s="141"/>
      <c r="F363" s="142"/>
      <c r="G363" s="142"/>
      <c r="H363" s="142"/>
      <c r="I363" s="115"/>
      <c r="J363" s="139"/>
      <c r="K363" s="136"/>
    </row>
    <row r="364" spans="1:11" s="123" customFormat="1" ht="20.100000000000001" customHeight="1">
      <c r="A364" s="140"/>
      <c r="B364" s="140"/>
      <c r="C364" s="140"/>
      <c r="D364" s="140"/>
      <c r="E364" s="141"/>
      <c r="F364" s="142"/>
      <c r="G364" s="142"/>
      <c r="H364" s="142"/>
      <c r="I364" s="115"/>
      <c r="J364" s="139"/>
      <c r="K364" s="136"/>
    </row>
    <row r="365" spans="1:11" s="123" customFormat="1" ht="20.100000000000001" customHeight="1">
      <c r="A365" s="140"/>
      <c r="B365" s="140"/>
      <c r="C365" s="140"/>
      <c r="D365" s="140"/>
      <c r="E365" s="141"/>
      <c r="F365" s="142"/>
      <c r="G365" s="142"/>
      <c r="H365" s="142"/>
      <c r="I365" s="115"/>
      <c r="J365" s="139"/>
      <c r="K365" s="136"/>
    </row>
    <row r="366" spans="1:11" s="123" customFormat="1" ht="20.100000000000001" customHeight="1">
      <c r="A366" s="140"/>
      <c r="B366" s="140"/>
      <c r="C366" s="140"/>
      <c r="D366" s="140"/>
      <c r="E366" s="141"/>
      <c r="F366" s="142"/>
      <c r="G366" s="142"/>
      <c r="H366" s="142"/>
      <c r="I366" s="115"/>
      <c r="J366" s="139"/>
      <c r="K366" s="136"/>
    </row>
    <row r="367" spans="1:11" s="123" customFormat="1" ht="20.100000000000001" customHeight="1">
      <c r="A367" s="140"/>
      <c r="B367" s="140"/>
      <c r="C367" s="140"/>
      <c r="D367" s="140"/>
      <c r="E367" s="141"/>
      <c r="F367" s="142"/>
      <c r="G367" s="142"/>
      <c r="H367" s="142"/>
      <c r="I367" s="115"/>
      <c r="J367" s="139"/>
      <c r="K367" s="136"/>
    </row>
    <row r="368" spans="1:11" s="123" customFormat="1" ht="20.100000000000001" customHeight="1">
      <c r="A368" s="140"/>
      <c r="B368" s="140"/>
      <c r="C368" s="140"/>
      <c r="D368" s="140"/>
      <c r="E368" s="141"/>
      <c r="F368" s="142"/>
      <c r="G368" s="142"/>
      <c r="H368" s="142"/>
      <c r="I368" s="115"/>
      <c r="J368" s="139"/>
      <c r="K368" s="136"/>
    </row>
    <row r="369" spans="1:11" s="123" customFormat="1" ht="20.100000000000001" customHeight="1">
      <c r="A369" s="140"/>
      <c r="B369" s="140"/>
      <c r="C369" s="140"/>
      <c r="D369" s="140"/>
      <c r="E369" s="141"/>
      <c r="F369" s="142"/>
      <c r="G369" s="142"/>
      <c r="H369" s="142"/>
      <c r="I369" s="115"/>
      <c r="J369" s="139"/>
      <c r="K369" s="136"/>
    </row>
    <row r="370" spans="1:11" s="123" customFormat="1" ht="20.100000000000001" customHeight="1">
      <c r="A370" s="140"/>
      <c r="B370" s="140"/>
      <c r="C370" s="140"/>
      <c r="D370" s="140"/>
      <c r="E370" s="141"/>
      <c r="F370" s="142"/>
      <c r="G370" s="142"/>
      <c r="H370" s="142"/>
      <c r="I370" s="115"/>
      <c r="J370" s="139"/>
      <c r="K370" s="136"/>
    </row>
    <row r="371" spans="1:11" s="123" customFormat="1" ht="20.100000000000001" customHeight="1">
      <c r="A371" s="140"/>
      <c r="B371" s="140"/>
      <c r="C371" s="140"/>
      <c r="D371" s="140"/>
      <c r="E371" s="141"/>
      <c r="F371" s="142"/>
      <c r="G371" s="142"/>
      <c r="H371" s="142"/>
      <c r="I371" s="115"/>
      <c r="J371" s="139"/>
      <c r="K371" s="136"/>
    </row>
    <row r="372" spans="1:11" s="123" customFormat="1" ht="20.100000000000001" customHeight="1">
      <c r="A372" s="140"/>
      <c r="B372" s="140"/>
      <c r="C372" s="140"/>
      <c r="D372" s="140"/>
      <c r="E372" s="141"/>
      <c r="F372" s="142"/>
      <c r="G372" s="142"/>
      <c r="H372" s="142"/>
      <c r="I372" s="115"/>
      <c r="J372" s="139"/>
      <c r="K372" s="136"/>
    </row>
    <row r="373" spans="1:11" s="123" customFormat="1" ht="20.100000000000001" customHeight="1">
      <c r="A373" s="140"/>
      <c r="B373" s="140"/>
      <c r="C373" s="140"/>
      <c r="D373" s="140"/>
      <c r="E373" s="141"/>
      <c r="F373" s="142"/>
      <c r="G373" s="142"/>
      <c r="H373" s="142"/>
      <c r="I373" s="115"/>
      <c r="J373" s="139"/>
      <c r="K373" s="136"/>
    </row>
    <row r="374" spans="1:11" s="123" customFormat="1" ht="20.100000000000001" customHeight="1">
      <c r="A374" s="140"/>
      <c r="B374" s="140"/>
      <c r="C374" s="140"/>
      <c r="D374" s="140"/>
      <c r="E374" s="141"/>
      <c r="F374" s="142"/>
      <c r="G374" s="142"/>
      <c r="H374" s="142"/>
      <c r="I374" s="115"/>
      <c r="J374" s="139"/>
      <c r="K374" s="136"/>
    </row>
    <row r="375" spans="1:11" s="123" customFormat="1" ht="20.100000000000001" customHeight="1">
      <c r="A375" s="140"/>
      <c r="B375" s="140"/>
      <c r="C375" s="140"/>
      <c r="D375" s="140"/>
      <c r="E375" s="141"/>
      <c r="F375" s="142"/>
      <c r="G375" s="142"/>
      <c r="H375" s="142"/>
      <c r="I375" s="115"/>
      <c r="J375" s="139"/>
      <c r="K375" s="136"/>
    </row>
    <row r="376" spans="1:11" s="123" customFormat="1" ht="20.100000000000001" customHeight="1">
      <c r="A376" s="140"/>
      <c r="B376" s="140"/>
      <c r="C376" s="140"/>
      <c r="D376" s="140"/>
      <c r="E376" s="141"/>
      <c r="F376" s="142"/>
      <c r="G376" s="142"/>
      <c r="H376" s="142"/>
      <c r="I376" s="115"/>
      <c r="J376" s="139"/>
      <c r="K376" s="136"/>
    </row>
    <row r="377" spans="1:11" s="123" customFormat="1" ht="20.100000000000001" customHeight="1">
      <c r="A377" s="140"/>
      <c r="B377" s="140"/>
      <c r="C377" s="140"/>
      <c r="D377" s="140"/>
      <c r="E377" s="141"/>
      <c r="F377" s="142"/>
      <c r="G377" s="142"/>
      <c r="H377" s="142"/>
      <c r="I377" s="115"/>
      <c r="J377" s="139"/>
      <c r="K377" s="136"/>
    </row>
    <row r="378" spans="1:11" s="123" customFormat="1" ht="20.100000000000001" customHeight="1">
      <c r="A378" s="140"/>
      <c r="B378" s="140"/>
      <c r="C378" s="140"/>
      <c r="D378" s="140"/>
      <c r="E378" s="141"/>
      <c r="F378" s="142"/>
      <c r="G378" s="142"/>
      <c r="H378" s="142"/>
      <c r="I378" s="115"/>
      <c r="J378" s="139"/>
      <c r="K378" s="136"/>
    </row>
    <row r="379" spans="1:11" s="123" customFormat="1" ht="20.100000000000001" customHeight="1">
      <c r="A379" s="140"/>
      <c r="B379" s="140"/>
      <c r="C379" s="140"/>
      <c r="D379" s="140"/>
      <c r="E379" s="141"/>
      <c r="F379" s="142"/>
      <c r="G379" s="142"/>
      <c r="H379" s="142"/>
      <c r="I379" s="115"/>
      <c r="J379" s="139"/>
      <c r="K379" s="136"/>
    </row>
    <row r="380" spans="1:11" s="123" customFormat="1" ht="20.100000000000001" customHeight="1">
      <c r="A380" s="140"/>
      <c r="B380" s="140"/>
      <c r="C380" s="140"/>
      <c r="D380" s="140"/>
      <c r="E380" s="141"/>
      <c r="F380" s="142"/>
      <c r="G380" s="142"/>
      <c r="H380" s="142"/>
      <c r="I380" s="115"/>
      <c r="J380" s="139"/>
      <c r="K380" s="136"/>
    </row>
    <row r="381" spans="1:11" s="123" customFormat="1" ht="20.100000000000001" customHeight="1">
      <c r="A381" s="140"/>
      <c r="B381" s="140"/>
      <c r="C381" s="140"/>
      <c r="D381" s="140"/>
      <c r="E381" s="141"/>
      <c r="F381" s="142"/>
      <c r="G381" s="142"/>
      <c r="H381" s="142"/>
      <c r="I381" s="115"/>
      <c r="J381" s="139"/>
      <c r="K381" s="136"/>
    </row>
    <row r="382" spans="1:11" s="123" customFormat="1" ht="20.100000000000001" customHeight="1">
      <c r="A382" s="140"/>
      <c r="B382" s="140"/>
      <c r="C382" s="140"/>
      <c r="D382" s="140"/>
      <c r="E382" s="141"/>
      <c r="F382" s="142"/>
      <c r="G382" s="142"/>
      <c r="H382" s="142"/>
      <c r="I382" s="115"/>
      <c r="J382" s="139"/>
      <c r="K382" s="136"/>
    </row>
    <row r="383" spans="1:11" s="123" customFormat="1" ht="20.100000000000001" customHeight="1">
      <c r="A383" s="140"/>
      <c r="B383" s="140"/>
      <c r="C383" s="140"/>
      <c r="D383" s="140"/>
      <c r="E383" s="141"/>
      <c r="F383" s="142"/>
      <c r="G383" s="142"/>
      <c r="H383" s="142"/>
      <c r="I383" s="115"/>
      <c r="J383" s="139"/>
      <c r="K383" s="136"/>
    </row>
    <row r="384" spans="1:11" s="123" customFormat="1" ht="20.100000000000001" customHeight="1">
      <c r="A384" s="140"/>
      <c r="B384" s="140"/>
      <c r="C384" s="140"/>
      <c r="D384" s="140"/>
      <c r="E384" s="141"/>
      <c r="F384" s="142"/>
      <c r="G384" s="142"/>
      <c r="H384" s="142"/>
      <c r="I384" s="115"/>
      <c r="J384" s="139"/>
      <c r="K384" s="136"/>
    </row>
    <row r="385" spans="1:11" s="123" customFormat="1" ht="20.100000000000001" customHeight="1">
      <c r="A385" s="140"/>
      <c r="B385" s="140"/>
      <c r="C385" s="140"/>
      <c r="D385" s="140"/>
      <c r="E385" s="141"/>
      <c r="F385" s="142"/>
      <c r="G385" s="142"/>
      <c r="H385" s="142"/>
      <c r="I385" s="115"/>
      <c r="J385" s="139"/>
      <c r="K385" s="136"/>
    </row>
    <row r="386" spans="1:11" s="123" customFormat="1" ht="20.100000000000001" customHeight="1">
      <c r="A386" s="140"/>
      <c r="B386" s="140"/>
      <c r="C386" s="140"/>
      <c r="D386" s="140"/>
      <c r="E386" s="141"/>
      <c r="F386" s="142"/>
      <c r="G386" s="142"/>
      <c r="H386" s="142"/>
      <c r="I386" s="115"/>
      <c r="J386" s="139"/>
      <c r="K386" s="136"/>
    </row>
    <row r="387" spans="1:11" s="123" customFormat="1" ht="20.100000000000001" customHeight="1">
      <c r="A387" s="140"/>
      <c r="B387" s="140"/>
      <c r="C387" s="140"/>
      <c r="D387" s="140"/>
      <c r="E387" s="141"/>
      <c r="F387" s="142"/>
      <c r="G387" s="142"/>
      <c r="H387" s="142"/>
      <c r="I387" s="115"/>
      <c r="J387" s="139"/>
      <c r="K387" s="136"/>
    </row>
    <row r="388" spans="1:11" s="123" customFormat="1" ht="20.100000000000001" customHeight="1">
      <c r="A388" s="140"/>
      <c r="B388" s="140"/>
      <c r="C388" s="140"/>
      <c r="D388" s="140"/>
      <c r="E388" s="141"/>
      <c r="F388" s="142"/>
      <c r="G388" s="142"/>
      <c r="H388" s="142"/>
      <c r="I388" s="115"/>
      <c r="J388" s="139"/>
      <c r="K388" s="136"/>
    </row>
    <row r="389" spans="1:11" s="123" customFormat="1" ht="20.100000000000001" customHeight="1">
      <c r="A389" s="140"/>
      <c r="B389" s="140"/>
      <c r="C389" s="140"/>
      <c r="D389" s="140"/>
      <c r="E389" s="141"/>
      <c r="F389" s="142"/>
      <c r="G389" s="142"/>
      <c r="H389" s="142"/>
      <c r="I389" s="115"/>
      <c r="J389" s="139"/>
      <c r="K389" s="136"/>
    </row>
    <row r="390" spans="1:11" s="123" customFormat="1" ht="20.100000000000001" customHeight="1">
      <c r="A390" s="140"/>
      <c r="B390" s="140"/>
      <c r="C390" s="140"/>
      <c r="D390" s="140"/>
      <c r="E390" s="141"/>
      <c r="F390" s="142"/>
      <c r="G390" s="142"/>
      <c r="H390" s="142"/>
      <c r="I390" s="115"/>
      <c r="J390" s="139"/>
      <c r="K390" s="136"/>
    </row>
    <row r="391" spans="1:11" s="123" customFormat="1" ht="20.100000000000001" customHeight="1">
      <c r="A391" s="140"/>
      <c r="B391" s="140"/>
      <c r="C391" s="140"/>
      <c r="D391" s="140"/>
      <c r="E391" s="141"/>
      <c r="F391" s="142"/>
      <c r="G391" s="142"/>
      <c r="H391" s="142"/>
      <c r="I391" s="115"/>
      <c r="J391" s="139"/>
      <c r="K391" s="136"/>
    </row>
    <row r="392" spans="1:11" s="123" customFormat="1" ht="20.100000000000001" customHeight="1">
      <c r="A392" s="140"/>
      <c r="B392" s="140"/>
      <c r="C392" s="140"/>
      <c r="D392" s="140"/>
      <c r="E392" s="141"/>
      <c r="F392" s="142"/>
      <c r="G392" s="142"/>
      <c r="H392" s="142"/>
      <c r="I392" s="115"/>
      <c r="J392" s="139"/>
      <c r="K392" s="136"/>
    </row>
    <row r="393" spans="1:11" s="123" customFormat="1" ht="20.100000000000001" customHeight="1">
      <c r="A393" s="140"/>
      <c r="B393" s="140"/>
      <c r="C393" s="140"/>
      <c r="D393" s="140"/>
      <c r="E393" s="141"/>
      <c r="F393" s="142"/>
      <c r="G393" s="142"/>
      <c r="H393" s="142"/>
      <c r="I393" s="115"/>
      <c r="J393" s="139"/>
      <c r="K393" s="136"/>
    </row>
    <row r="394" spans="1:11" s="123" customFormat="1" ht="20.100000000000001" customHeight="1">
      <c r="A394" s="140"/>
      <c r="B394" s="140"/>
      <c r="C394" s="140"/>
      <c r="D394" s="140"/>
      <c r="E394" s="141"/>
      <c r="F394" s="142"/>
      <c r="G394" s="142"/>
      <c r="H394" s="142"/>
      <c r="I394" s="115"/>
      <c r="J394" s="139"/>
      <c r="K394" s="136"/>
    </row>
    <row r="395" spans="1:11" s="123" customFormat="1" ht="20.100000000000001" customHeight="1">
      <c r="A395" s="140"/>
      <c r="B395" s="140"/>
      <c r="C395" s="140"/>
      <c r="D395" s="140"/>
      <c r="E395" s="141"/>
      <c r="F395" s="142"/>
      <c r="G395" s="142"/>
      <c r="H395" s="142"/>
      <c r="I395" s="115"/>
      <c r="J395" s="139"/>
      <c r="K395" s="136"/>
    </row>
    <row r="396" spans="1:11" s="123" customFormat="1" ht="20.100000000000001" customHeight="1">
      <c r="A396" s="140"/>
      <c r="B396" s="140"/>
      <c r="C396" s="140"/>
      <c r="D396" s="140"/>
      <c r="E396" s="141"/>
      <c r="F396" s="142"/>
      <c r="G396" s="142"/>
      <c r="H396" s="142"/>
      <c r="I396" s="115"/>
      <c r="J396" s="139"/>
      <c r="K396" s="136"/>
    </row>
    <row r="397" spans="1:11" s="123" customFormat="1" ht="20.100000000000001" customHeight="1">
      <c r="A397" s="140"/>
      <c r="B397" s="140"/>
      <c r="C397" s="140"/>
      <c r="D397" s="140"/>
      <c r="E397" s="141"/>
      <c r="F397" s="142"/>
      <c r="G397" s="142"/>
      <c r="H397" s="142"/>
      <c r="I397" s="115"/>
      <c r="J397" s="139"/>
      <c r="K397" s="136"/>
    </row>
    <row r="398" spans="1:11" s="123" customFormat="1" ht="20.100000000000001" customHeight="1">
      <c r="A398" s="140"/>
      <c r="B398" s="140"/>
      <c r="C398" s="140"/>
      <c r="D398" s="140"/>
      <c r="E398" s="141"/>
      <c r="F398" s="142"/>
      <c r="G398" s="142"/>
      <c r="H398" s="142"/>
      <c r="I398" s="115"/>
      <c r="J398" s="139"/>
      <c r="K398" s="136"/>
    </row>
    <row r="399" spans="1:11" s="123" customFormat="1" ht="20.100000000000001" customHeight="1">
      <c r="A399" s="140"/>
      <c r="B399" s="140"/>
      <c r="C399" s="140"/>
      <c r="D399" s="140"/>
      <c r="E399" s="141"/>
      <c r="F399" s="142"/>
      <c r="G399" s="142"/>
      <c r="H399" s="142"/>
      <c r="I399" s="115"/>
      <c r="J399" s="139"/>
      <c r="K399" s="136"/>
    </row>
    <row r="400" spans="1:11" s="123" customFormat="1" ht="20.100000000000001" customHeight="1">
      <c r="A400" s="140"/>
      <c r="B400" s="140"/>
      <c r="C400" s="140"/>
      <c r="D400" s="140"/>
      <c r="E400" s="141"/>
      <c r="F400" s="142"/>
      <c r="G400" s="142"/>
      <c r="H400" s="142"/>
      <c r="I400" s="115"/>
      <c r="J400" s="139"/>
      <c r="K400" s="136"/>
    </row>
    <row r="401" spans="1:11" s="123" customFormat="1" ht="20.100000000000001" customHeight="1">
      <c r="A401" s="140"/>
      <c r="B401" s="140"/>
      <c r="C401" s="140"/>
      <c r="D401" s="140"/>
      <c r="E401" s="141"/>
      <c r="F401" s="142"/>
      <c r="G401" s="142"/>
      <c r="H401" s="142"/>
      <c r="I401" s="115"/>
      <c r="J401" s="139"/>
      <c r="K401" s="136"/>
    </row>
    <row r="402" spans="1:11" s="123" customFormat="1" ht="20.100000000000001" customHeight="1">
      <c r="A402" s="140"/>
      <c r="B402" s="140"/>
      <c r="C402" s="140"/>
      <c r="D402" s="140"/>
      <c r="E402" s="141"/>
      <c r="F402" s="142"/>
      <c r="G402" s="142"/>
      <c r="H402" s="142"/>
      <c r="I402" s="115"/>
      <c r="J402" s="139"/>
      <c r="K402" s="136"/>
    </row>
    <row r="403" spans="1:11" s="123" customFormat="1" ht="20.100000000000001" customHeight="1">
      <c r="A403" s="140"/>
      <c r="B403" s="140"/>
      <c r="C403" s="140"/>
      <c r="D403" s="140"/>
      <c r="E403" s="141"/>
      <c r="F403" s="142"/>
      <c r="G403" s="142"/>
      <c r="H403" s="142"/>
      <c r="I403" s="115"/>
      <c r="J403" s="139"/>
      <c r="K403" s="136"/>
    </row>
    <row r="404" spans="1:11" s="123" customFormat="1" ht="20.100000000000001" customHeight="1">
      <c r="A404" s="140"/>
      <c r="B404" s="140"/>
      <c r="C404" s="140"/>
      <c r="D404" s="140"/>
      <c r="E404" s="141"/>
      <c r="F404" s="142"/>
      <c r="G404" s="142"/>
      <c r="H404" s="142"/>
      <c r="I404" s="115"/>
      <c r="J404" s="139"/>
      <c r="K404" s="136"/>
    </row>
    <row r="405" spans="1:11" s="123" customFormat="1" ht="20.100000000000001" customHeight="1">
      <c r="A405" s="140"/>
      <c r="B405" s="140"/>
      <c r="C405" s="140"/>
      <c r="D405" s="140"/>
      <c r="E405" s="141"/>
      <c r="F405" s="142"/>
      <c r="G405" s="142"/>
      <c r="H405" s="142"/>
      <c r="I405" s="115"/>
      <c r="J405" s="139"/>
      <c r="K405" s="136"/>
    </row>
    <row r="406" spans="1:11" s="123" customFormat="1" ht="20.100000000000001" customHeight="1">
      <c r="A406" s="140"/>
      <c r="B406" s="140"/>
      <c r="C406" s="140"/>
      <c r="D406" s="140"/>
      <c r="E406" s="141"/>
      <c r="F406" s="142"/>
      <c r="G406" s="142"/>
      <c r="H406" s="142"/>
      <c r="I406" s="115"/>
      <c r="J406" s="139"/>
      <c r="K406" s="136"/>
    </row>
    <row r="407" spans="1:11" s="123" customFormat="1" ht="20.100000000000001" customHeight="1">
      <c r="A407" s="140"/>
      <c r="B407" s="140"/>
      <c r="C407" s="140"/>
      <c r="D407" s="140"/>
      <c r="E407" s="141"/>
      <c r="F407" s="142"/>
      <c r="G407" s="142"/>
      <c r="H407" s="142"/>
      <c r="I407" s="115"/>
      <c r="J407" s="139"/>
      <c r="K407" s="136"/>
    </row>
    <row r="408" spans="1:11" s="123" customFormat="1" ht="20.100000000000001" customHeight="1">
      <c r="A408" s="140"/>
      <c r="B408" s="140"/>
      <c r="C408" s="140"/>
      <c r="D408" s="140"/>
      <c r="E408" s="141"/>
      <c r="F408" s="142"/>
      <c r="G408" s="142"/>
      <c r="H408" s="142"/>
      <c r="I408" s="115"/>
      <c r="J408" s="139"/>
      <c r="K408" s="136"/>
    </row>
    <row r="409" spans="1:11" s="123" customFormat="1" ht="20.100000000000001" customHeight="1">
      <c r="A409" s="140"/>
      <c r="B409" s="140"/>
      <c r="C409" s="140"/>
      <c r="D409" s="140"/>
      <c r="E409" s="141"/>
      <c r="F409" s="142"/>
      <c r="G409" s="142"/>
      <c r="H409" s="142"/>
      <c r="I409" s="115"/>
      <c r="J409" s="139"/>
      <c r="K409" s="136"/>
    </row>
    <row r="410" spans="1:11" s="123" customFormat="1" ht="20.100000000000001" customHeight="1">
      <c r="A410" s="140"/>
      <c r="B410" s="140"/>
      <c r="C410" s="140"/>
      <c r="D410" s="140"/>
      <c r="E410" s="141"/>
      <c r="F410" s="142"/>
      <c r="G410" s="142"/>
      <c r="H410" s="142"/>
      <c r="I410" s="115"/>
      <c r="J410" s="139"/>
      <c r="K410" s="136"/>
    </row>
    <row r="411" spans="1:11" s="123" customFormat="1" ht="20.100000000000001" customHeight="1">
      <c r="A411" s="140"/>
      <c r="B411" s="140"/>
      <c r="C411" s="140"/>
      <c r="D411" s="140"/>
      <c r="E411" s="141"/>
      <c r="F411" s="142"/>
      <c r="G411" s="142"/>
      <c r="H411" s="142"/>
      <c r="I411" s="115"/>
      <c r="J411" s="139"/>
      <c r="K411" s="136"/>
    </row>
    <row r="412" spans="1:11" s="123" customFormat="1" ht="20.100000000000001" customHeight="1">
      <c r="A412" s="140"/>
      <c r="B412" s="140"/>
      <c r="C412" s="140"/>
      <c r="D412" s="140"/>
      <c r="E412" s="141"/>
      <c r="F412" s="142"/>
      <c r="G412" s="142"/>
      <c r="H412" s="142"/>
      <c r="I412" s="115"/>
      <c r="J412" s="139"/>
      <c r="K412" s="136"/>
    </row>
    <row r="413" spans="1:11" s="123" customFormat="1" ht="20.100000000000001" customHeight="1">
      <c r="A413" s="140"/>
      <c r="B413" s="140"/>
      <c r="C413" s="140"/>
      <c r="D413" s="140"/>
      <c r="E413" s="141"/>
      <c r="F413" s="142"/>
      <c r="G413" s="142"/>
      <c r="H413" s="142"/>
      <c r="I413" s="115"/>
      <c r="J413" s="139"/>
      <c r="K413" s="136"/>
    </row>
    <row r="414" spans="1:11" s="123" customFormat="1" ht="20.100000000000001" customHeight="1">
      <c r="A414" s="140"/>
      <c r="B414" s="140"/>
      <c r="C414" s="140"/>
      <c r="D414" s="140"/>
      <c r="E414" s="141"/>
      <c r="F414" s="142"/>
      <c r="G414" s="142"/>
      <c r="H414" s="142"/>
      <c r="I414" s="115"/>
      <c r="J414" s="139"/>
      <c r="K414" s="136"/>
    </row>
    <row r="415" spans="1:11" s="123" customFormat="1" ht="20.100000000000001" customHeight="1">
      <c r="A415" s="140"/>
      <c r="B415" s="140"/>
      <c r="C415" s="140"/>
      <c r="D415" s="140"/>
      <c r="E415" s="141"/>
      <c r="F415" s="142"/>
      <c r="G415" s="142"/>
      <c r="H415" s="142"/>
      <c r="I415" s="115"/>
      <c r="J415" s="139"/>
      <c r="K415" s="136"/>
    </row>
    <row r="416" spans="1:11" s="123" customFormat="1" ht="20.100000000000001" customHeight="1">
      <c r="A416" s="140"/>
      <c r="B416" s="140"/>
      <c r="C416" s="140"/>
      <c r="D416" s="140"/>
      <c r="E416" s="141"/>
      <c r="F416" s="142"/>
      <c r="G416" s="142"/>
      <c r="H416" s="142"/>
      <c r="I416" s="115"/>
      <c r="J416" s="139"/>
      <c r="K416" s="136"/>
    </row>
    <row r="417" spans="1:11" s="123" customFormat="1" ht="20.100000000000001" customHeight="1">
      <c r="A417" s="140"/>
      <c r="B417" s="140"/>
      <c r="C417" s="140"/>
      <c r="D417" s="140"/>
      <c r="E417" s="141"/>
      <c r="F417" s="142"/>
      <c r="G417" s="142"/>
      <c r="H417" s="142"/>
      <c r="I417" s="115"/>
      <c r="J417" s="139"/>
      <c r="K417" s="136"/>
    </row>
    <row r="418" spans="1:11" s="123" customFormat="1" ht="20.100000000000001" customHeight="1">
      <c r="A418" s="140"/>
      <c r="B418" s="140"/>
      <c r="C418" s="140"/>
      <c r="D418" s="140"/>
      <c r="E418" s="141"/>
      <c r="F418" s="142"/>
      <c r="G418" s="142"/>
      <c r="H418" s="142"/>
      <c r="I418" s="115"/>
      <c r="J418" s="139"/>
      <c r="K418" s="136"/>
    </row>
    <row r="419" spans="1:11" s="123" customFormat="1" ht="20.100000000000001" customHeight="1">
      <c r="A419" s="140"/>
      <c r="B419" s="140"/>
      <c r="C419" s="140"/>
      <c r="D419" s="140"/>
      <c r="E419" s="141"/>
      <c r="F419" s="142"/>
      <c r="G419" s="142"/>
      <c r="H419" s="142"/>
      <c r="I419" s="115"/>
      <c r="J419" s="139"/>
      <c r="K419" s="136"/>
    </row>
    <row r="420" spans="1:11" s="123" customFormat="1" ht="20.100000000000001" customHeight="1">
      <c r="A420" s="140"/>
      <c r="B420" s="140"/>
      <c r="C420" s="140"/>
      <c r="D420" s="140"/>
      <c r="E420" s="141"/>
      <c r="F420" s="142"/>
      <c r="G420" s="142"/>
      <c r="H420" s="142"/>
      <c r="I420" s="115"/>
      <c r="J420" s="139"/>
      <c r="K420" s="136"/>
    </row>
    <row r="421" spans="1:11" s="123" customFormat="1" ht="20.100000000000001" customHeight="1">
      <c r="A421" s="140"/>
      <c r="B421" s="140"/>
      <c r="C421" s="140"/>
      <c r="D421" s="140"/>
      <c r="E421" s="141"/>
      <c r="F421" s="142"/>
      <c r="G421" s="142"/>
      <c r="H421" s="142"/>
      <c r="I421" s="115"/>
      <c r="J421" s="139"/>
      <c r="K421" s="136"/>
    </row>
    <row r="422" spans="1:11" s="123" customFormat="1" ht="20.100000000000001" customHeight="1">
      <c r="A422" s="140"/>
      <c r="B422" s="140"/>
      <c r="C422" s="140"/>
      <c r="D422" s="140"/>
      <c r="E422" s="141"/>
      <c r="F422" s="142"/>
      <c r="G422" s="142"/>
      <c r="H422" s="142"/>
      <c r="I422" s="115"/>
      <c r="J422" s="139"/>
      <c r="K422" s="136"/>
    </row>
    <row r="423" spans="1:11" s="123" customFormat="1" ht="20.100000000000001" customHeight="1">
      <c r="A423" s="140"/>
      <c r="B423" s="140"/>
      <c r="C423" s="140"/>
      <c r="D423" s="140"/>
      <c r="E423" s="141"/>
      <c r="F423" s="142"/>
      <c r="G423" s="142"/>
      <c r="H423" s="142"/>
      <c r="I423" s="115"/>
      <c r="J423" s="139"/>
      <c r="K423" s="136"/>
    </row>
    <row r="424" spans="1:11" s="123" customFormat="1" ht="20.100000000000001" customHeight="1">
      <c r="A424" s="140"/>
      <c r="B424" s="140"/>
      <c r="C424" s="140"/>
      <c r="D424" s="140"/>
      <c r="E424" s="141"/>
      <c r="F424" s="142"/>
      <c r="G424" s="142"/>
      <c r="H424" s="142"/>
      <c r="I424" s="115"/>
      <c r="J424" s="139"/>
      <c r="K424" s="136"/>
    </row>
    <row r="425" spans="1:11" s="123" customFormat="1" ht="20.100000000000001" customHeight="1">
      <c r="A425" s="140"/>
      <c r="B425" s="140"/>
      <c r="C425" s="140"/>
      <c r="D425" s="140"/>
      <c r="E425" s="141"/>
      <c r="F425" s="142"/>
      <c r="G425" s="142"/>
      <c r="H425" s="142"/>
      <c r="I425" s="115"/>
      <c r="J425" s="139"/>
      <c r="K425" s="136"/>
    </row>
    <row r="426" spans="1:11" s="123" customFormat="1" ht="20.100000000000001" customHeight="1">
      <c r="A426" s="140"/>
      <c r="B426" s="140"/>
      <c r="C426" s="140"/>
      <c r="D426" s="140"/>
      <c r="E426" s="141"/>
      <c r="F426" s="142"/>
      <c r="G426" s="142"/>
      <c r="H426" s="142"/>
      <c r="I426" s="115"/>
      <c r="J426" s="139"/>
      <c r="K426" s="136"/>
    </row>
    <row r="427" spans="1:11" s="123" customFormat="1" ht="20.100000000000001" customHeight="1">
      <c r="A427" s="140"/>
      <c r="B427" s="140"/>
      <c r="C427" s="140"/>
      <c r="D427" s="140"/>
      <c r="E427" s="141"/>
      <c r="F427" s="142"/>
      <c r="G427" s="142"/>
      <c r="H427" s="142"/>
      <c r="I427" s="115"/>
      <c r="J427" s="139"/>
      <c r="K427" s="136"/>
    </row>
    <row r="428" spans="1:11" s="123" customFormat="1" ht="20.100000000000001" customHeight="1">
      <c r="A428" s="140"/>
      <c r="B428" s="140"/>
      <c r="C428" s="140"/>
      <c r="D428" s="140"/>
      <c r="E428" s="141"/>
      <c r="F428" s="142"/>
      <c r="G428" s="142"/>
      <c r="H428" s="142"/>
      <c r="I428" s="115"/>
      <c r="J428" s="139"/>
      <c r="K428" s="136"/>
    </row>
    <row r="429" spans="1:11" s="123" customFormat="1" ht="20.100000000000001" customHeight="1">
      <c r="A429" s="140"/>
      <c r="B429" s="140"/>
      <c r="C429" s="140"/>
      <c r="D429" s="140"/>
      <c r="E429" s="141"/>
      <c r="F429" s="142"/>
      <c r="G429" s="142"/>
      <c r="H429" s="142"/>
      <c r="I429" s="115"/>
      <c r="J429" s="139"/>
      <c r="K429" s="136"/>
    </row>
    <row r="430" spans="1:11" s="123" customFormat="1" ht="20.100000000000001" customHeight="1">
      <c r="A430" s="140"/>
      <c r="B430" s="140"/>
      <c r="C430" s="140"/>
      <c r="D430" s="140"/>
      <c r="E430" s="141"/>
      <c r="F430" s="142"/>
      <c r="G430" s="142"/>
      <c r="H430" s="142"/>
      <c r="I430" s="115"/>
      <c r="J430" s="139"/>
      <c r="K430" s="136"/>
    </row>
    <row r="431" spans="1:11" s="123" customFormat="1" ht="20.100000000000001" customHeight="1">
      <c r="A431" s="140"/>
      <c r="B431" s="140"/>
      <c r="C431" s="140"/>
      <c r="D431" s="140"/>
      <c r="E431" s="141"/>
      <c r="F431" s="142"/>
      <c r="G431" s="142"/>
      <c r="H431" s="142"/>
      <c r="I431" s="115"/>
      <c r="J431" s="139"/>
      <c r="K431" s="136"/>
    </row>
    <row r="432" spans="1:11" s="123" customFormat="1" ht="20.100000000000001" customHeight="1">
      <c r="A432" s="140"/>
      <c r="B432" s="140"/>
      <c r="C432" s="140"/>
      <c r="D432" s="140"/>
      <c r="E432" s="141"/>
      <c r="F432" s="142"/>
      <c r="G432" s="142"/>
      <c r="H432" s="142"/>
      <c r="I432" s="115"/>
      <c r="J432" s="139"/>
      <c r="K432" s="136"/>
    </row>
    <row r="433" spans="1:11" s="123" customFormat="1" ht="20.100000000000001" customHeight="1">
      <c r="A433" s="140"/>
      <c r="B433" s="140"/>
      <c r="C433" s="140"/>
      <c r="D433" s="140"/>
      <c r="E433" s="141"/>
      <c r="F433" s="142"/>
      <c r="G433" s="142"/>
      <c r="H433" s="142"/>
      <c r="I433" s="115"/>
      <c r="J433" s="139"/>
      <c r="K433" s="136"/>
    </row>
    <row r="434" spans="1:11" s="123" customFormat="1" ht="20.100000000000001" customHeight="1">
      <c r="A434" s="140"/>
      <c r="B434" s="140"/>
      <c r="C434" s="140"/>
      <c r="D434" s="140"/>
      <c r="E434" s="141"/>
      <c r="F434" s="142"/>
      <c r="G434" s="142"/>
      <c r="H434" s="142"/>
      <c r="I434" s="115"/>
      <c r="J434" s="139"/>
      <c r="K434" s="136"/>
    </row>
    <row r="435" spans="1:11" s="123" customFormat="1" ht="20.100000000000001" customHeight="1">
      <c r="A435" s="140"/>
      <c r="B435" s="140"/>
      <c r="C435" s="140"/>
      <c r="D435" s="140"/>
      <c r="E435" s="141"/>
      <c r="F435" s="142"/>
      <c r="G435" s="142"/>
      <c r="H435" s="142"/>
      <c r="I435" s="115"/>
      <c r="J435" s="139"/>
      <c r="K435" s="136"/>
    </row>
    <row r="436" spans="1:11" s="123" customFormat="1" ht="20.100000000000001" customHeight="1">
      <c r="A436" s="140"/>
      <c r="B436" s="140"/>
      <c r="C436" s="140"/>
      <c r="D436" s="140"/>
      <c r="E436" s="141"/>
      <c r="F436" s="142"/>
      <c r="G436" s="142"/>
      <c r="H436" s="142"/>
      <c r="I436" s="115"/>
      <c r="J436" s="139"/>
      <c r="K436" s="136"/>
    </row>
    <row r="437" spans="1:11" s="123" customFormat="1" ht="20.100000000000001" customHeight="1">
      <c r="A437" s="140"/>
      <c r="B437" s="140"/>
      <c r="C437" s="140"/>
      <c r="D437" s="140"/>
      <c r="E437" s="141"/>
      <c r="F437" s="142"/>
      <c r="G437" s="142"/>
      <c r="H437" s="142"/>
      <c r="I437" s="115"/>
      <c r="J437" s="139"/>
      <c r="K437" s="136"/>
    </row>
    <row r="438" spans="1:11" s="123" customFormat="1" ht="20.100000000000001" customHeight="1">
      <c r="A438" s="140"/>
      <c r="B438" s="140"/>
      <c r="C438" s="140"/>
      <c r="D438" s="140"/>
      <c r="E438" s="141"/>
      <c r="F438" s="142"/>
      <c r="G438" s="142"/>
      <c r="H438" s="142"/>
      <c r="I438" s="115"/>
      <c r="J438" s="139"/>
      <c r="K438" s="136"/>
    </row>
    <row r="439" spans="1:11" s="123" customFormat="1" ht="20.100000000000001" customHeight="1">
      <c r="A439" s="140"/>
      <c r="B439" s="140"/>
      <c r="C439" s="140"/>
      <c r="D439" s="140"/>
      <c r="E439" s="141"/>
      <c r="F439" s="142"/>
      <c r="G439" s="142"/>
      <c r="H439" s="142"/>
      <c r="I439" s="115"/>
      <c r="J439" s="139"/>
      <c r="K439" s="136"/>
    </row>
    <row r="440" spans="1:11" s="123" customFormat="1" ht="20.100000000000001" customHeight="1">
      <c r="A440" s="140"/>
      <c r="B440" s="140"/>
      <c r="C440" s="140"/>
      <c r="D440" s="140"/>
      <c r="E440" s="141"/>
      <c r="F440" s="142"/>
      <c r="G440" s="142"/>
      <c r="H440" s="142"/>
      <c r="I440" s="115"/>
      <c r="J440" s="139"/>
      <c r="K440" s="136"/>
    </row>
    <row r="441" spans="1:11" s="123" customFormat="1" ht="20.100000000000001" customHeight="1">
      <c r="A441" s="140"/>
      <c r="B441" s="140"/>
      <c r="C441" s="140"/>
      <c r="D441" s="140"/>
      <c r="E441" s="141"/>
      <c r="F441" s="142"/>
      <c r="G441" s="142"/>
      <c r="H441" s="142"/>
      <c r="I441" s="115"/>
      <c r="J441" s="139"/>
      <c r="K441" s="136"/>
    </row>
    <row r="442" spans="1:11" s="123" customFormat="1" ht="20.100000000000001" customHeight="1">
      <c r="A442" s="140"/>
      <c r="B442" s="140"/>
      <c r="C442" s="140"/>
      <c r="D442" s="140"/>
      <c r="E442" s="141"/>
      <c r="F442" s="142"/>
      <c r="G442" s="142"/>
      <c r="H442" s="142"/>
      <c r="I442" s="115"/>
      <c r="J442" s="139"/>
      <c r="K442" s="136"/>
    </row>
    <row r="443" spans="1:11" s="123" customFormat="1" ht="20.100000000000001" customHeight="1">
      <c r="A443" s="140"/>
      <c r="B443" s="140"/>
      <c r="C443" s="140"/>
      <c r="D443" s="140"/>
      <c r="E443" s="141"/>
      <c r="F443" s="142"/>
      <c r="G443" s="142"/>
      <c r="H443" s="142"/>
      <c r="I443" s="115"/>
      <c r="J443" s="139"/>
      <c r="K443" s="136"/>
    </row>
    <row r="444" spans="1:11" s="123" customFormat="1" ht="20.100000000000001" customHeight="1">
      <c r="A444" s="140"/>
      <c r="B444" s="140"/>
      <c r="C444" s="140"/>
      <c r="D444" s="140"/>
      <c r="E444" s="141"/>
      <c r="F444" s="142"/>
      <c r="G444" s="142"/>
      <c r="H444" s="142"/>
      <c r="I444" s="115"/>
      <c r="J444" s="139"/>
      <c r="K444" s="136"/>
    </row>
    <row r="445" spans="1:11" s="123" customFormat="1" ht="20.100000000000001" customHeight="1">
      <c r="A445" s="140"/>
      <c r="B445" s="140"/>
      <c r="C445" s="140"/>
      <c r="D445" s="140"/>
      <c r="E445" s="141"/>
      <c r="F445" s="142"/>
      <c r="G445" s="142"/>
      <c r="H445" s="142"/>
      <c r="I445" s="115"/>
      <c r="J445" s="139"/>
      <c r="K445" s="136"/>
    </row>
    <row r="446" spans="1:11" s="123" customFormat="1" ht="20.100000000000001" customHeight="1">
      <c r="A446" s="140"/>
      <c r="B446" s="140"/>
      <c r="C446" s="140"/>
      <c r="D446" s="140"/>
      <c r="E446" s="141"/>
      <c r="F446" s="142"/>
      <c r="G446" s="142"/>
      <c r="H446" s="142"/>
      <c r="I446" s="115"/>
      <c r="J446" s="139"/>
      <c r="K446" s="136"/>
    </row>
    <row r="447" spans="1:11" s="123" customFormat="1" ht="20.100000000000001" customHeight="1">
      <c r="A447" s="140"/>
      <c r="B447" s="140"/>
      <c r="C447" s="140"/>
      <c r="D447" s="140"/>
      <c r="E447" s="141"/>
      <c r="F447" s="142"/>
      <c r="G447" s="142"/>
      <c r="H447" s="142"/>
      <c r="I447" s="115"/>
      <c r="J447" s="139"/>
      <c r="K447" s="136"/>
    </row>
    <row r="448" spans="1:11" s="123" customFormat="1" ht="20.100000000000001" customHeight="1">
      <c r="A448" s="140"/>
      <c r="B448" s="140"/>
      <c r="C448" s="140"/>
      <c r="D448" s="140"/>
      <c r="E448" s="141"/>
      <c r="F448" s="142"/>
      <c r="G448" s="142"/>
      <c r="H448" s="142"/>
      <c r="I448" s="115"/>
      <c r="J448" s="139"/>
      <c r="K448" s="136"/>
    </row>
    <row r="449" spans="1:11" s="123" customFormat="1" ht="20.100000000000001" customHeight="1">
      <c r="A449" s="140"/>
      <c r="B449" s="140"/>
      <c r="C449" s="140"/>
      <c r="D449" s="140"/>
      <c r="E449" s="141"/>
      <c r="F449" s="142"/>
      <c r="G449" s="142"/>
      <c r="H449" s="142"/>
      <c r="I449" s="115"/>
      <c r="J449" s="139"/>
      <c r="K449" s="136"/>
    </row>
    <row r="450" spans="1:11" s="123" customFormat="1" ht="20.100000000000001" customHeight="1">
      <c r="A450" s="140"/>
      <c r="B450" s="140"/>
      <c r="C450" s="140"/>
      <c r="D450" s="140"/>
      <c r="E450" s="141"/>
      <c r="F450" s="142"/>
      <c r="G450" s="142"/>
      <c r="H450" s="142"/>
      <c r="I450" s="115"/>
      <c r="J450" s="139"/>
      <c r="K450" s="136"/>
    </row>
    <row r="451" spans="1:11" s="123" customFormat="1" ht="20.100000000000001" customHeight="1">
      <c r="A451" s="140"/>
      <c r="B451" s="140"/>
      <c r="C451" s="140"/>
      <c r="D451" s="140"/>
      <c r="E451" s="141"/>
      <c r="F451" s="142"/>
      <c r="G451" s="142"/>
      <c r="H451" s="142"/>
      <c r="I451" s="115"/>
      <c r="J451" s="139"/>
      <c r="K451" s="136"/>
    </row>
    <row r="452" spans="1:11" s="123" customFormat="1" ht="20.100000000000001" customHeight="1">
      <c r="A452" s="140"/>
      <c r="B452" s="140"/>
      <c r="C452" s="140"/>
      <c r="D452" s="140"/>
      <c r="E452" s="141"/>
      <c r="F452" s="142"/>
      <c r="G452" s="142"/>
      <c r="H452" s="142"/>
      <c r="I452" s="115"/>
      <c r="J452" s="139"/>
      <c r="K452" s="136"/>
    </row>
    <row r="453" spans="1:11" s="123" customFormat="1" ht="20.100000000000001" customHeight="1">
      <c r="A453" s="140"/>
      <c r="B453" s="140"/>
      <c r="C453" s="140"/>
      <c r="D453" s="140"/>
      <c r="E453" s="141"/>
      <c r="F453" s="142"/>
      <c r="G453" s="142"/>
      <c r="H453" s="142"/>
      <c r="I453" s="115"/>
      <c r="J453" s="139"/>
      <c r="K453" s="136"/>
    </row>
    <row r="454" spans="1:11" s="123" customFormat="1" ht="20.100000000000001" customHeight="1">
      <c r="A454" s="140"/>
      <c r="B454" s="140"/>
      <c r="C454" s="140"/>
      <c r="D454" s="140"/>
      <c r="E454" s="141"/>
      <c r="F454" s="142"/>
      <c r="G454" s="142"/>
      <c r="H454" s="142"/>
      <c r="I454" s="115"/>
      <c r="J454" s="139"/>
      <c r="K454" s="136"/>
    </row>
    <row r="455" spans="1:11" s="123" customFormat="1" ht="20.100000000000001" customHeight="1">
      <c r="A455" s="140"/>
      <c r="B455" s="140"/>
      <c r="C455" s="140"/>
      <c r="D455" s="140"/>
      <c r="E455" s="141"/>
      <c r="F455" s="142"/>
      <c r="G455" s="142"/>
      <c r="H455" s="142"/>
      <c r="I455" s="115"/>
      <c r="J455" s="139"/>
      <c r="K455" s="136"/>
    </row>
    <row r="456" spans="1:11" s="123" customFormat="1" ht="20.100000000000001" customHeight="1">
      <c r="A456" s="140"/>
      <c r="B456" s="140"/>
      <c r="C456" s="140"/>
      <c r="D456" s="140"/>
      <c r="E456" s="141"/>
      <c r="F456" s="142"/>
      <c r="G456" s="142"/>
      <c r="H456" s="142"/>
      <c r="I456" s="115"/>
      <c r="J456" s="139"/>
      <c r="K456" s="136"/>
    </row>
    <row r="457" spans="1:11" s="123" customFormat="1" ht="20.100000000000001" customHeight="1">
      <c r="A457" s="140"/>
      <c r="B457" s="140"/>
      <c r="C457" s="140"/>
      <c r="D457" s="140"/>
      <c r="E457" s="141"/>
      <c r="F457" s="142"/>
      <c r="G457" s="142"/>
      <c r="H457" s="142"/>
      <c r="I457" s="115"/>
      <c r="J457" s="139"/>
      <c r="K457" s="136"/>
    </row>
    <row r="458" spans="1:11" s="123" customFormat="1" ht="20.100000000000001" customHeight="1">
      <c r="A458" s="140"/>
      <c r="B458" s="140"/>
      <c r="C458" s="140"/>
      <c r="D458" s="140"/>
      <c r="E458" s="141"/>
      <c r="F458" s="142"/>
      <c r="G458" s="142"/>
      <c r="H458" s="142"/>
      <c r="I458" s="115"/>
      <c r="J458" s="139"/>
      <c r="K458" s="136"/>
    </row>
    <row r="459" spans="1:11" s="123" customFormat="1" ht="20.100000000000001" customHeight="1">
      <c r="A459" s="140"/>
      <c r="B459" s="140"/>
      <c r="C459" s="140"/>
      <c r="D459" s="140"/>
      <c r="E459" s="141"/>
      <c r="F459" s="142"/>
      <c r="G459" s="142"/>
      <c r="H459" s="142"/>
      <c r="I459" s="115"/>
      <c r="J459" s="139"/>
      <c r="K459" s="136"/>
    </row>
    <row r="460" spans="1:11" s="145" customFormat="1" ht="20.100000000000001" customHeight="1">
      <c r="A460" s="140"/>
      <c r="B460" s="140"/>
      <c r="C460" s="140"/>
      <c r="D460" s="140"/>
      <c r="E460" s="141"/>
      <c r="F460" s="142"/>
      <c r="G460" s="142"/>
      <c r="H460" s="142"/>
      <c r="I460" s="143"/>
      <c r="J460" s="139"/>
      <c r="K460" s="144"/>
    </row>
    <row r="461" spans="1:11" s="145" customFormat="1" ht="20.100000000000001" customHeight="1">
      <c r="A461" s="140"/>
      <c r="B461" s="140"/>
      <c r="C461" s="140"/>
      <c r="D461" s="140"/>
      <c r="E461" s="141"/>
      <c r="F461" s="142"/>
      <c r="G461" s="142"/>
      <c r="H461" s="142"/>
      <c r="I461" s="143"/>
      <c r="J461" s="139"/>
      <c r="K461" s="144"/>
    </row>
    <row r="462" spans="1:11" s="123" customFormat="1" ht="20.100000000000001" customHeight="1">
      <c r="A462" s="140"/>
      <c r="B462" s="140"/>
      <c r="C462" s="140"/>
      <c r="D462" s="140"/>
      <c r="E462" s="141"/>
      <c r="F462" s="142"/>
      <c r="G462" s="142"/>
      <c r="H462" s="142"/>
      <c r="I462" s="115"/>
      <c r="J462" s="139"/>
      <c r="K462" s="136"/>
    </row>
    <row r="463" spans="1:11" s="123" customFormat="1" ht="20.100000000000001" customHeight="1">
      <c r="A463" s="140"/>
      <c r="B463" s="140"/>
      <c r="C463" s="140"/>
      <c r="D463" s="140"/>
      <c r="E463" s="141"/>
      <c r="F463" s="142"/>
      <c r="G463" s="142"/>
      <c r="H463" s="142"/>
      <c r="I463" s="115"/>
      <c r="J463" s="139"/>
      <c r="K463" s="136"/>
    </row>
    <row r="464" spans="1:11" s="123" customFormat="1" ht="20.100000000000001" customHeight="1">
      <c r="A464" s="140"/>
      <c r="B464" s="140"/>
      <c r="C464" s="140"/>
      <c r="D464" s="140"/>
      <c r="E464" s="141"/>
      <c r="F464" s="142"/>
      <c r="G464" s="142"/>
      <c r="H464" s="142"/>
      <c r="I464" s="115"/>
      <c r="J464" s="139"/>
      <c r="K464" s="136"/>
    </row>
    <row r="465" spans="1:11" s="123" customFormat="1" ht="20.100000000000001" customHeight="1">
      <c r="A465" s="140"/>
      <c r="B465" s="140"/>
      <c r="C465" s="140"/>
      <c r="D465" s="140"/>
      <c r="E465" s="141"/>
      <c r="F465" s="142"/>
      <c r="G465" s="142"/>
      <c r="H465" s="142"/>
      <c r="I465" s="115"/>
      <c r="J465" s="139"/>
      <c r="K465" s="136"/>
    </row>
    <row r="466" spans="1:11" s="123" customFormat="1" ht="20.100000000000001" customHeight="1">
      <c r="A466" s="140"/>
      <c r="B466" s="140"/>
      <c r="C466" s="140"/>
      <c r="D466" s="140"/>
      <c r="E466" s="141"/>
      <c r="F466" s="142"/>
      <c r="G466" s="142"/>
      <c r="H466" s="142"/>
      <c r="I466" s="115"/>
      <c r="J466" s="139"/>
      <c r="K466" s="136"/>
    </row>
    <row r="467" spans="1:11" s="123" customFormat="1" ht="20.100000000000001" customHeight="1">
      <c r="A467" s="140"/>
      <c r="B467" s="140"/>
      <c r="C467" s="140"/>
      <c r="D467" s="140"/>
      <c r="E467" s="141"/>
      <c r="F467" s="142"/>
      <c r="G467" s="142"/>
      <c r="H467" s="142"/>
      <c r="I467" s="115"/>
      <c r="J467" s="139"/>
      <c r="K467" s="136"/>
    </row>
    <row r="468" spans="1:11" s="123" customFormat="1" ht="20.100000000000001" customHeight="1">
      <c r="A468" s="140"/>
      <c r="B468" s="140"/>
      <c r="C468" s="140"/>
      <c r="D468" s="140"/>
      <c r="E468" s="141"/>
      <c r="F468" s="142"/>
      <c r="G468" s="142"/>
      <c r="H468" s="142"/>
      <c r="I468" s="115"/>
      <c r="J468" s="139"/>
      <c r="K468" s="136"/>
    </row>
    <row r="469" spans="1:11" s="123" customFormat="1" ht="20.100000000000001" customHeight="1">
      <c r="A469" s="140"/>
      <c r="B469" s="140"/>
      <c r="C469" s="140"/>
      <c r="D469" s="140"/>
      <c r="E469" s="141"/>
      <c r="F469" s="142"/>
      <c r="G469" s="142"/>
      <c r="H469" s="142"/>
      <c r="I469" s="115"/>
      <c r="J469" s="139"/>
      <c r="K469" s="136"/>
    </row>
    <row r="470" spans="1:11" s="123" customFormat="1" ht="20.100000000000001" customHeight="1">
      <c r="A470" s="140"/>
      <c r="B470" s="140"/>
      <c r="C470" s="140"/>
      <c r="D470" s="140"/>
      <c r="E470" s="141"/>
      <c r="F470" s="142"/>
      <c r="G470" s="142"/>
      <c r="H470" s="142"/>
      <c r="I470" s="115"/>
      <c r="J470" s="139"/>
      <c r="K470" s="136"/>
    </row>
    <row r="471" spans="1:11" s="123" customFormat="1" ht="20.100000000000001" customHeight="1">
      <c r="A471" s="140"/>
      <c r="B471" s="140"/>
      <c r="C471" s="140"/>
      <c r="D471" s="140"/>
      <c r="E471" s="141"/>
      <c r="F471" s="142"/>
      <c r="G471" s="142"/>
      <c r="H471" s="142"/>
      <c r="I471" s="115"/>
      <c r="J471" s="139"/>
      <c r="K471" s="136"/>
    </row>
    <row r="472" spans="1:11" s="123" customFormat="1" ht="20.100000000000001" customHeight="1">
      <c r="A472" s="140"/>
      <c r="B472" s="140"/>
      <c r="C472" s="140"/>
      <c r="D472" s="140"/>
      <c r="E472" s="141"/>
      <c r="F472" s="142"/>
      <c r="G472" s="142"/>
      <c r="H472" s="142"/>
      <c r="I472" s="115"/>
      <c r="J472" s="139"/>
      <c r="K472" s="136"/>
    </row>
    <row r="473" spans="1:11" s="123" customFormat="1" ht="20.100000000000001" customHeight="1">
      <c r="A473" s="140"/>
      <c r="B473" s="140"/>
      <c r="C473" s="140"/>
      <c r="D473" s="140"/>
      <c r="E473" s="141"/>
      <c r="F473" s="142"/>
      <c r="G473" s="142"/>
      <c r="H473" s="142"/>
      <c r="I473" s="115"/>
      <c r="J473" s="139"/>
      <c r="K473" s="136"/>
    </row>
    <row r="474" spans="1:11" s="123" customFormat="1" ht="20.100000000000001" customHeight="1">
      <c r="A474" s="140"/>
      <c r="B474" s="140"/>
      <c r="C474" s="140"/>
      <c r="D474" s="140"/>
      <c r="E474" s="141"/>
      <c r="F474" s="142"/>
      <c r="G474" s="142"/>
      <c r="H474" s="142"/>
      <c r="I474" s="115"/>
      <c r="J474" s="139"/>
      <c r="K474" s="136"/>
    </row>
    <row r="475" spans="1:11" s="123" customFormat="1" ht="20.100000000000001" customHeight="1">
      <c r="A475" s="140"/>
      <c r="B475" s="140"/>
      <c r="C475" s="140"/>
      <c r="D475" s="140"/>
      <c r="E475" s="141"/>
      <c r="F475" s="142"/>
      <c r="G475" s="142"/>
      <c r="H475" s="142"/>
      <c r="I475" s="115"/>
      <c r="J475" s="139"/>
      <c r="K475" s="136"/>
    </row>
    <row r="476" spans="1:11" s="123" customFormat="1" ht="20.100000000000001" customHeight="1">
      <c r="A476" s="140"/>
      <c r="B476" s="140"/>
      <c r="C476" s="140"/>
      <c r="D476" s="140"/>
      <c r="E476" s="141"/>
      <c r="F476" s="142"/>
      <c r="G476" s="142"/>
      <c r="H476" s="142"/>
      <c r="I476" s="115"/>
      <c r="J476" s="139"/>
      <c r="K476" s="136"/>
    </row>
    <row r="477" spans="1:11" s="123" customFormat="1" ht="20.100000000000001" customHeight="1">
      <c r="A477" s="140"/>
      <c r="B477" s="140"/>
      <c r="C477" s="140"/>
      <c r="D477" s="140"/>
      <c r="E477" s="141"/>
      <c r="F477" s="142"/>
      <c r="G477" s="142"/>
      <c r="H477" s="142"/>
      <c r="I477" s="115"/>
      <c r="J477" s="139"/>
      <c r="K477" s="136"/>
    </row>
    <row r="478" spans="1:11" s="123" customFormat="1" ht="20.100000000000001" customHeight="1">
      <c r="A478" s="140"/>
      <c r="B478" s="140"/>
      <c r="C478" s="140"/>
      <c r="D478" s="140"/>
      <c r="E478" s="141"/>
      <c r="F478" s="142"/>
      <c r="G478" s="142"/>
      <c r="H478" s="142"/>
      <c r="I478" s="115"/>
      <c r="J478" s="139"/>
      <c r="K478" s="136"/>
    </row>
    <row r="479" spans="1:11" s="123" customFormat="1" ht="20.100000000000001" customHeight="1">
      <c r="A479" s="140"/>
      <c r="B479" s="140"/>
      <c r="C479" s="140"/>
      <c r="D479" s="140"/>
      <c r="E479" s="141"/>
      <c r="F479" s="142"/>
      <c r="G479" s="142"/>
      <c r="H479" s="142"/>
      <c r="I479" s="115"/>
      <c r="J479" s="139"/>
      <c r="K479" s="136"/>
    </row>
    <row r="480" spans="1:11" s="123" customFormat="1" ht="20.100000000000001" customHeight="1">
      <c r="A480" s="140"/>
      <c r="B480" s="140"/>
      <c r="C480" s="140"/>
      <c r="D480" s="140"/>
      <c r="E480" s="141"/>
      <c r="F480" s="142"/>
      <c r="G480" s="142"/>
      <c r="H480" s="142"/>
      <c r="I480" s="115"/>
      <c r="J480" s="139"/>
      <c r="K480" s="136"/>
    </row>
    <row r="481" spans="1:11" s="123" customFormat="1" ht="20.100000000000001" customHeight="1">
      <c r="A481" s="140"/>
      <c r="B481" s="140"/>
      <c r="C481" s="140"/>
      <c r="D481" s="140"/>
      <c r="E481" s="141"/>
      <c r="F481" s="142"/>
      <c r="G481" s="142"/>
      <c r="H481" s="142"/>
      <c r="I481" s="115"/>
      <c r="J481" s="139"/>
      <c r="K481" s="136"/>
    </row>
    <row r="482" spans="1:11" s="123" customFormat="1" ht="20.100000000000001" customHeight="1">
      <c r="A482" s="140"/>
      <c r="B482" s="140"/>
      <c r="C482" s="140"/>
      <c r="D482" s="140"/>
      <c r="E482" s="141"/>
      <c r="F482" s="142"/>
      <c r="G482" s="142"/>
      <c r="H482" s="142"/>
      <c r="I482" s="115"/>
      <c r="J482" s="139"/>
      <c r="K482" s="136"/>
    </row>
    <row r="483" spans="1:11" s="123" customFormat="1" ht="20.100000000000001" customHeight="1">
      <c r="A483" s="140"/>
      <c r="B483" s="140"/>
      <c r="C483" s="140"/>
      <c r="D483" s="140"/>
      <c r="E483" s="141"/>
      <c r="F483" s="142"/>
      <c r="G483" s="142"/>
      <c r="H483" s="142"/>
      <c r="I483" s="115"/>
      <c r="J483" s="139"/>
      <c r="K483" s="136"/>
    </row>
    <row r="484" spans="1:11" s="123" customFormat="1" ht="20.100000000000001" customHeight="1">
      <c r="A484" s="136"/>
      <c r="B484" s="136"/>
      <c r="C484" s="136"/>
      <c r="D484" s="136"/>
      <c r="E484" s="141"/>
      <c r="F484" s="142"/>
      <c r="G484" s="142"/>
      <c r="H484" s="142"/>
      <c r="I484" s="115"/>
      <c r="J484" s="139"/>
      <c r="K484" s="136"/>
    </row>
    <row r="485" spans="1:11" s="123" customFormat="1" ht="20.100000000000001" customHeight="1">
      <c r="A485" s="136"/>
      <c r="B485" s="136"/>
      <c r="C485" s="136"/>
      <c r="D485" s="136"/>
      <c r="E485" s="141"/>
      <c r="F485" s="142"/>
      <c r="G485" s="142"/>
      <c r="H485" s="142"/>
      <c r="I485" s="115"/>
      <c r="J485" s="139"/>
      <c r="K485" s="136"/>
    </row>
    <row r="486" spans="1:11" s="123" customFormat="1" ht="20.100000000000001" customHeight="1">
      <c r="A486" s="136"/>
      <c r="B486" s="136"/>
      <c r="C486" s="136"/>
      <c r="D486" s="136"/>
      <c r="E486" s="141"/>
      <c r="F486" s="142"/>
      <c r="G486" s="142"/>
      <c r="H486" s="142"/>
      <c r="I486" s="115"/>
      <c r="J486" s="139"/>
      <c r="K486" s="136"/>
    </row>
    <row r="487" spans="1:11" s="123" customFormat="1" ht="20.100000000000001" customHeight="1">
      <c r="A487" s="136"/>
      <c r="B487" s="136"/>
      <c r="C487" s="136"/>
      <c r="D487" s="136"/>
      <c r="E487" s="141"/>
      <c r="F487" s="142"/>
      <c r="G487" s="142"/>
      <c r="H487" s="142"/>
      <c r="I487" s="115"/>
      <c r="J487" s="139"/>
      <c r="K487" s="136"/>
    </row>
    <row r="488" spans="1:11" s="123" customFormat="1" ht="20.100000000000001" customHeight="1">
      <c r="A488" s="136"/>
      <c r="B488" s="136"/>
      <c r="C488" s="136"/>
      <c r="D488" s="136"/>
      <c r="E488" s="141"/>
      <c r="F488" s="142"/>
      <c r="G488" s="142"/>
      <c r="H488" s="142"/>
      <c r="I488" s="115"/>
      <c r="J488" s="139"/>
      <c r="K488" s="136"/>
    </row>
    <row r="489" spans="1:11" s="123" customFormat="1" ht="20.100000000000001" customHeight="1">
      <c r="A489" s="136"/>
      <c r="B489" s="136"/>
      <c r="C489" s="136"/>
      <c r="D489" s="136"/>
      <c r="E489" s="141"/>
      <c r="F489" s="142"/>
      <c r="G489" s="142"/>
      <c r="H489" s="142"/>
      <c r="I489" s="115"/>
      <c r="J489" s="139"/>
      <c r="K489" s="136"/>
    </row>
    <row r="490" spans="1:11" s="123" customFormat="1" ht="20.100000000000001" customHeight="1">
      <c r="A490" s="136"/>
      <c r="B490" s="136"/>
      <c r="C490" s="136"/>
      <c r="D490" s="136"/>
      <c r="E490" s="141"/>
      <c r="F490" s="142"/>
      <c r="G490" s="142"/>
      <c r="H490" s="142"/>
      <c r="I490" s="115"/>
      <c r="J490" s="139"/>
      <c r="K490" s="136"/>
    </row>
    <row r="491" spans="1:11" s="123" customFormat="1" ht="20.100000000000001" customHeight="1">
      <c r="A491" s="136"/>
      <c r="B491" s="136"/>
      <c r="C491" s="136"/>
      <c r="D491" s="136"/>
      <c r="E491" s="141"/>
      <c r="F491" s="142"/>
      <c r="G491" s="142"/>
      <c r="H491" s="142"/>
      <c r="I491" s="115"/>
      <c r="J491" s="139"/>
      <c r="K491" s="136"/>
    </row>
    <row r="492" spans="1:11" s="123" customFormat="1" ht="20.100000000000001" customHeight="1">
      <c r="A492" s="136"/>
      <c r="B492" s="136"/>
      <c r="C492" s="136"/>
      <c r="D492" s="136"/>
      <c r="E492" s="141"/>
      <c r="F492" s="142"/>
      <c r="G492" s="142"/>
      <c r="H492" s="142"/>
      <c r="I492" s="115"/>
      <c r="J492" s="139"/>
      <c r="K492" s="136"/>
    </row>
    <row r="493" spans="1:11" s="123" customFormat="1" ht="20.100000000000001" customHeight="1">
      <c r="A493" s="136"/>
      <c r="B493" s="136"/>
      <c r="C493" s="136"/>
      <c r="D493" s="136"/>
      <c r="E493" s="141"/>
      <c r="F493" s="142"/>
      <c r="G493" s="142"/>
      <c r="H493" s="142"/>
      <c r="I493" s="115"/>
      <c r="J493" s="139"/>
      <c r="K493" s="136"/>
    </row>
    <row r="494" spans="1:11" s="123" customFormat="1" ht="20.100000000000001" customHeight="1">
      <c r="A494" s="136"/>
      <c r="B494" s="136"/>
      <c r="C494" s="136"/>
      <c r="D494" s="136"/>
      <c r="E494" s="141"/>
      <c r="F494" s="142"/>
      <c r="G494" s="142"/>
      <c r="H494" s="142"/>
      <c r="I494" s="115"/>
      <c r="J494" s="139"/>
      <c r="K494" s="136"/>
    </row>
    <row r="495" spans="1:11" s="123" customFormat="1" ht="20.100000000000001" customHeight="1">
      <c r="A495" s="136"/>
      <c r="B495" s="136"/>
      <c r="C495" s="136"/>
      <c r="D495" s="136"/>
      <c r="E495" s="141"/>
      <c r="F495" s="142"/>
      <c r="G495" s="142"/>
      <c r="H495" s="142"/>
      <c r="I495" s="115"/>
      <c r="J495" s="139"/>
      <c r="K495" s="136"/>
    </row>
    <row r="496" spans="1:11" s="123" customFormat="1" ht="20.100000000000001" customHeight="1">
      <c r="A496" s="136"/>
      <c r="B496" s="136"/>
      <c r="C496" s="136"/>
      <c r="D496" s="136"/>
      <c r="E496" s="141"/>
      <c r="F496" s="142"/>
      <c r="G496" s="142"/>
      <c r="H496" s="142"/>
      <c r="I496" s="115"/>
      <c r="J496" s="139"/>
      <c r="K496" s="136"/>
    </row>
    <row r="497" spans="1:11" s="123" customFormat="1" ht="20.100000000000001" customHeight="1">
      <c r="A497" s="136"/>
      <c r="B497" s="136"/>
      <c r="C497" s="136"/>
      <c r="D497" s="136"/>
      <c r="E497" s="141"/>
      <c r="F497" s="142"/>
      <c r="G497" s="142"/>
      <c r="H497" s="142"/>
      <c r="I497" s="115"/>
      <c r="J497" s="139"/>
      <c r="K497" s="136"/>
    </row>
    <row r="498" spans="1:11" s="123" customFormat="1" ht="20.100000000000001" customHeight="1">
      <c r="A498" s="136"/>
      <c r="B498" s="136"/>
      <c r="C498" s="136"/>
      <c r="D498" s="136"/>
      <c r="E498" s="141"/>
      <c r="F498" s="142"/>
      <c r="G498" s="142"/>
      <c r="H498" s="142"/>
      <c r="I498" s="115"/>
      <c r="J498" s="139"/>
      <c r="K498" s="136"/>
    </row>
    <row r="499" spans="1:11" s="123" customFormat="1" ht="20.100000000000001" customHeight="1">
      <c r="A499" s="136"/>
      <c r="B499" s="136"/>
      <c r="C499" s="136"/>
      <c r="D499" s="136"/>
      <c r="E499" s="141"/>
      <c r="F499" s="142"/>
      <c r="G499" s="142"/>
      <c r="H499" s="142"/>
      <c r="I499" s="115"/>
      <c r="J499" s="139"/>
      <c r="K499" s="136"/>
    </row>
    <row r="500" spans="1:11" s="123" customFormat="1" ht="20.100000000000001" customHeight="1">
      <c r="A500" s="136"/>
      <c r="B500" s="136"/>
      <c r="C500" s="136"/>
      <c r="D500" s="136"/>
      <c r="E500" s="141"/>
      <c r="F500" s="142"/>
      <c r="G500" s="142"/>
      <c r="H500" s="142"/>
      <c r="I500" s="115"/>
      <c r="J500" s="139"/>
      <c r="K500" s="136"/>
    </row>
    <row r="501" spans="1:11" s="123" customFormat="1" ht="20.100000000000001" customHeight="1">
      <c r="A501" s="136"/>
      <c r="B501" s="136"/>
      <c r="C501" s="136"/>
      <c r="D501" s="136"/>
      <c r="E501" s="141"/>
      <c r="F501" s="142"/>
      <c r="G501" s="142"/>
      <c r="H501" s="142"/>
      <c r="I501" s="115"/>
      <c r="J501" s="139"/>
      <c r="K501" s="136"/>
    </row>
    <row r="502" spans="1:11" s="123" customFormat="1" ht="20.100000000000001" customHeight="1">
      <c r="A502" s="136"/>
      <c r="B502" s="136"/>
      <c r="C502" s="136"/>
      <c r="D502" s="136"/>
      <c r="E502" s="141"/>
      <c r="F502" s="142"/>
      <c r="G502" s="142"/>
      <c r="H502" s="142"/>
      <c r="I502" s="115"/>
      <c r="J502" s="139"/>
      <c r="K502" s="136"/>
    </row>
    <row r="503" spans="1:11" s="123" customFormat="1" ht="20.100000000000001" customHeight="1">
      <c r="A503" s="136"/>
      <c r="B503" s="136"/>
      <c r="C503" s="136"/>
      <c r="D503" s="136"/>
      <c r="E503" s="141"/>
      <c r="F503" s="142"/>
      <c r="G503" s="142"/>
      <c r="H503" s="142"/>
      <c r="I503" s="115"/>
      <c r="J503" s="139"/>
      <c r="K503" s="136"/>
    </row>
    <row r="504" spans="1:11" s="123" customFormat="1" ht="20.100000000000001" customHeight="1">
      <c r="A504" s="136"/>
      <c r="B504" s="136"/>
      <c r="C504" s="136"/>
      <c r="D504" s="136"/>
      <c r="E504" s="141"/>
      <c r="F504" s="142"/>
      <c r="G504" s="142"/>
      <c r="H504" s="142"/>
      <c r="I504" s="115"/>
      <c r="J504" s="139"/>
      <c r="K504" s="136"/>
    </row>
    <row r="505" spans="1:11" s="123" customFormat="1" ht="20.100000000000001" customHeight="1">
      <c r="A505" s="136"/>
      <c r="B505" s="136"/>
      <c r="C505" s="136"/>
      <c r="D505" s="136"/>
      <c r="E505" s="141"/>
      <c r="F505" s="142"/>
      <c r="G505" s="142"/>
      <c r="H505" s="142"/>
      <c r="I505" s="115"/>
      <c r="J505" s="139"/>
      <c r="K505" s="136"/>
    </row>
    <row r="506" spans="1:11" s="123" customFormat="1" ht="20.100000000000001" customHeight="1">
      <c r="A506" s="136"/>
      <c r="B506" s="136"/>
      <c r="C506" s="136"/>
      <c r="D506" s="136"/>
      <c r="E506" s="141"/>
      <c r="F506" s="142"/>
      <c r="G506" s="142"/>
      <c r="H506" s="142"/>
      <c r="I506" s="115"/>
      <c r="J506" s="139"/>
      <c r="K506" s="136"/>
    </row>
    <row r="507" spans="1:11" s="123" customFormat="1" ht="20.100000000000001" customHeight="1">
      <c r="A507" s="136"/>
      <c r="B507" s="136"/>
      <c r="C507" s="136"/>
      <c r="D507" s="136"/>
      <c r="E507" s="141"/>
      <c r="F507" s="142"/>
      <c r="G507" s="142"/>
      <c r="H507" s="142"/>
      <c r="I507" s="115"/>
      <c r="J507" s="139"/>
      <c r="K507" s="136"/>
    </row>
    <row r="508" spans="1:11" s="123" customFormat="1" ht="20.100000000000001" customHeight="1">
      <c r="A508" s="136"/>
      <c r="B508" s="136"/>
      <c r="C508" s="136"/>
      <c r="D508" s="136"/>
      <c r="E508" s="141"/>
      <c r="F508" s="146"/>
      <c r="G508" s="146"/>
      <c r="H508" s="146"/>
      <c r="I508" s="115"/>
      <c r="J508" s="139"/>
      <c r="K508" s="136"/>
    </row>
    <row r="509" spans="1:11" s="123" customFormat="1" ht="20.100000000000001" customHeight="1">
      <c r="A509" s="136"/>
      <c r="B509" s="136"/>
      <c r="C509" s="136"/>
      <c r="D509" s="136"/>
      <c r="E509" s="141"/>
      <c r="F509" s="146"/>
      <c r="G509" s="146"/>
      <c r="H509" s="146"/>
      <c r="I509" s="115"/>
      <c r="J509" s="139"/>
      <c r="K509" s="136"/>
    </row>
    <row r="510" spans="1:11" s="123" customFormat="1" ht="20.100000000000001" customHeight="1">
      <c r="A510" s="136"/>
      <c r="B510" s="136"/>
      <c r="C510" s="136"/>
      <c r="D510" s="136"/>
      <c r="E510" s="141"/>
      <c r="F510" s="146"/>
      <c r="G510" s="146"/>
      <c r="H510" s="146"/>
      <c r="I510" s="115"/>
      <c r="J510" s="139"/>
      <c r="K510" s="136"/>
    </row>
    <row r="511" spans="1:11" s="123" customFormat="1" ht="20.100000000000001" customHeight="1">
      <c r="A511" s="136"/>
      <c r="B511" s="136"/>
      <c r="C511" s="136"/>
      <c r="D511" s="136"/>
      <c r="E511" s="141"/>
      <c r="F511" s="146"/>
      <c r="G511" s="146"/>
      <c r="H511" s="146"/>
      <c r="I511" s="115"/>
      <c r="J511" s="139"/>
      <c r="K511" s="136"/>
    </row>
    <row r="512" spans="1:11" s="123" customFormat="1" ht="20.100000000000001" customHeight="1">
      <c r="A512" s="136"/>
      <c r="B512" s="136"/>
      <c r="C512" s="136"/>
      <c r="D512" s="136"/>
      <c r="E512" s="141"/>
      <c r="F512" s="146"/>
      <c r="G512" s="146"/>
      <c r="H512" s="146"/>
      <c r="I512" s="115"/>
      <c r="J512" s="139"/>
      <c r="K512" s="136"/>
    </row>
    <row r="513" spans="1:11" s="123" customFormat="1" ht="20.100000000000001" customHeight="1">
      <c r="A513" s="136"/>
      <c r="B513" s="136"/>
      <c r="C513" s="136"/>
      <c r="D513" s="136"/>
      <c r="E513" s="141"/>
      <c r="F513" s="146"/>
      <c r="G513" s="146"/>
      <c r="H513" s="146"/>
      <c r="I513" s="115"/>
      <c r="J513" s="139"/>
      <c r="K513" s="136"/>
    </row>
    <row r="514" spans="1:11" s="123" customFormat="1" ht="20.100000000000001" customHeight="1">
      <c r="A514" s="136"/>
      <c r="B514" s="136"/>
      <c r="C514" s="136"/>
      <c r="D514" s="136"/>
      <c r="E514" s="141"/>
      <c r="F514" s="146"/>
      <c r="G514" s="146"/>
      <c r="H514" s="146"/>
      <c r="I514" s="115"/>
      <c r="J514" s="139"/>
      <c r="K514" s="136"/>
    </row>
    <row r="515" spans="1:11" s="123" customFormat="1" ht="20.100000000000001" customHeight="1">
      <c r="A515" s="136"/>
      <c r="B515" s="136"/>
      <c r="C515" s="136"/>
      <c r="D515" s="136"/>
      <c r="E515" s="141"/>
      <c r="F515" s="146"/>
      <c r="G515" s="146"/>
      <c r="H515" s="146"/>
      <c r="I515" s="115"/>
      <c r="J515" s="139"/>
      <c r="K515" s="136"/>
    </row>
    <row r="516" spans="1:11" s="123" customFormat="1" ht="20.100000000000001" customHeight="1">
      <c r="A516" s="136"/>
      <c r="B516" s="136"/>
      <c r="C516" s="136"/>
      <c r="D516" s="136"/>
      <c r="E516" s="141"/>
      <c r="F516" s="146"/>
      <c r="G516" s="146"/>
      <c r="H516" s="146"/>
      <c r="I516" s="115"/>
      <c r="J516" s="139"/>
      <c r="K516" s="136"/>
    </row>
    <row r="517" spans="1:11" s="123" customFormat="1" ht="20.100000000000001" customHeight="1">
      <c r="A517" s="136"/>
      <c r="B517" s="136"/>
      <c r="C517" s="136"/>
      <c r="D517" s="136"/>
      <c r="E517" s="141"/>
      <c r="F517" s="146"/>
      <c r="G517" s="146"/>
      <c r="H517" s="146"/>
      <c r="I517" s="115"/>
      <c r="J517" s="139"/>
      <c r="K517" s="136"/>
    </row>
    <row r="518" spans="1:11" s="123" customFormat="1" ht="20.100000000000001" customHeight="1">
      <c r="A518" s="136"/>
      <c r="B518" s="136"/>
      <c r="C518" s="136"/>
      <c r="D518" s="136"/>
      <c r="E518" s="141"/>
      <c r="F518" s="146"/>
      <c r="G518" s="146"/>
      <c r="H518" s="146"/>
      <c r="I518" s="115"/>
      <c r="J518" s="139"/>
      <c r="K518" s="136"/>
    </row>
    <row r="519" spans="1:11" s="123" customFormat="1" ht="20.100000000000001" customHeight="1">
      <c r="A519" s="136"/>
      <c r="B519" s="136"/>
      <c r="C519" s="136"/>
      <c r="D519" s="136"/>
      <c r="E519" s="141"/>
      <c r="F519" s="146"/>
      <c r="G519" s="146"/>
      <c r="H519" s="146"/>
      <c r="I519" s="115"/>
      <c r="J519" s="139"/>
      <c r="K519" s="136"/>
    </row>
    <row r="520" spans="1:11" s="123" customFormat="1" ht="20.100000000000001" customHeight="1">
      <c r="A520" s="136"/>
      <c r="B520" s="136"/>
      <c r="C520" s="136"/>
      <c r="D520" s="136"/>
      <c r="E520" s="141"/>
      <c r="F520" s="146"/>
      <c r="G520" s="146"/>
      <c r="H520" s="146"/>
      <c r="I520" s="115"/>
      <c r="J520" s="139"/>
      <c r="K520" s="136"/>
    </row>
    <row r="521" spans="1:11" s="123" customFormat="1" ht="20.100000000000001" customHeight="1">
      <c r="A521" s="136"/>
      <c r="B521" s="136"/>
      <c r="C521" s="136"/>
      <c r="D521" s="136"/>
      <c r="E521" s="141"/>
      <c r="F521" s="146"/>
      <c r="G521" s="146"/>
      <c r="H521" s="146"/>
      <c r="I521" s="115"/>
      <c r="J521" s="139"/>
      <c r="K521" s="136"/>
    </row>
    <row r="522" spans="1:11" s="123" customFormat="1" ht="20.100000000000001" customHeight="1">
      <c r="A522" s="136"/>
      <c r="B522" s="136"/>
      <c r="C522" s="136"/>
      <c r="D522" s="136"/>
      <c r="E522" s="141"/>
      <c r="F522" s="146"/>
      <c r="G522" s="146"/>
      <c r="H522" s="146"/>
      <c r="I522" s="115"/>
      <c r="J522" s="139"/>
      <c r="K522" s="136"/>
    </row>
    <row r="523" spans="1:11" s="123" customFormat="1" ht="20.100000000000001" customHeight="1">
      <c r="A523" s="136"/>
      <c r="B523" s="136"/>
      <c r="C523" s="136"/>
      <c r="D523" s="136"/>
      <c r="E523" s="141"/>
      <c r="F523" s="146"/>
      <c r="G523" s="146"/>
      <c r="H523" s="146"/>
      <c r="I523" s="115"/>
      <c r="J523" s="139"/>
      <c r="K523" s="136"/>
    </row>
    <row r="524" spans="1:11" s="123" customFormat="1" ht="20.100000000000001" customHeight="1">
      <c r="A524" s="136"/>
      <c r="B524" s="136"/>
      <c r="C524" s="136"/>
      <c r="D524" s="136"/>
      <c r="E524" s="141"/>
      <c r="F524" s="146"/>
      <c r="G524" s="146"/>
      <c r="H524" s="146"/>
      <c r="I524" s="115"/>
      <c r="J524" s="139"/>
      <c r="K524" s="136"/>
    </row>
    <row r="525" spans="1:11" s="123" customFormat="1" ht="20.100000000000001" customHeight="1">
      <c r="A525" s="136"/>
      <c r="B525" s="136"/>
      <c r="C525" s="136"/>
      <c r="D525" s="136"/>
      <c r="E525" s="141"/>
      <c r="F525" s="146"/>
      <c r="G525" s="146"/>
      <c r="H525" s="146"/>
      <c r="I525" s="115"/>
      <c r="J525" s="139"/>
      <c r="K525" s="136"/>
    </row>
    <row r="526" spans="1:11" s="123" customFormat="1" ht="20.100000000000001" customHeight="1">
      <c r="A526" s="136"/>
      <c r="B526" s="136"/>
      <c r="C526" s="136"/>
      <c r="D526" s="136"/>
      <c r="E526" s="141"/>
      <c r="F526" s="146"/>
      <c r="G526" s="146"/>
      <c r="H526" s="146"/>
      <c r="I526" s="115"/>
      <c r="J526" s="139"/>
      <c r="K526" s="136"/>
    </row>
    <row r="527" spans="1:11" s="123" customFormat="1" ht="20.100000000000001" customHeight="1">
      <c r="A527" s="136"/>
      <c r="B527" s="136"/>
      <c r="C527" s="136"/>
      <c r="D527" s="136"/>
      <c r="E527" s="141"/>
      <c r="F527" s="146"/>
      <c r="G527" s="146"/>
      <c r="H527" s="146"/>
      <c r="I527" s="115"/>
      <c r="J527" s="139"/>
      <c r="K527" s="136"/>
    </row>
    <row r="528" spans="1:11" s="123" customFormat="1" ht="20.100000000000001" customHeight="1">
      <c r="A528" s="136"/>
      <c r="B528" s="136"/>
      <c r="C528" s="136"/>
      <c r="D528" s="136"/>
      <c r="E528" s="141"/>
      <c r="F528" s="146"/>
      <c r="G528" s="146"/>
      <c r="H528" s="146"/>
      <c r="I528" s="115"/>
      <c r="J528" s="139"/>
      <c r="K528" s="136"/>
    </row>
    <row r="529" spans="1:11" s="123" customFormat="1" ht="20.100000000000001" customHeight="1">
      <c r="A529" s="136"/>
      <c r="B529" s="136"/>
      <c r="C529" s="136"/>
      <c r="D529" s="136"/>
      <c r="E529" s="141"/>
      <c r="F529" s="146"/>
      <c r="G529" s="146"/>
      <c r="H529" s="146"/>
      <c r="I529" s="115"/>
      <c r="J529" s="139"/>
      <c r="K529" s="136"/>
    </row>
    <row r="530" spans="1:11" s="123" customFormat="1" ht="20.100000000000001" customHeight="1">
      <c r="A530" s="136"/>
      <c r="B530" s="136"/>
      <c r="C530" s="136"/>
      <c r="D530" s="136"/>
      <c r="E530" s="141"/>
      <c r="F530" s="146"/>
      <c r="G530" s="146"/>
      <c r="H530" s="146"/>
      <c r="I530" s="115"/>
      <c r="J530" s="139"/>
      <c r="K530" s="136"/>
    </row>
    <row r="531" spans="1:11" s="123" customFormat="1" ht="20.100000000000001" customHeight="1">
      <c r="A531" s="136"/>
      <c r="B531" s="136"/>
      <c r="C531" s="136"/>
      <c r="D531" s="136"/>
      <c r="E531" s="141"/>
      <c r="F531" s="146"/>
      <c r="G531" s="146"/>
      <c r="H531" s="146"/>
      <c r="I531" s="115"/>
      <c r="J531" s="139"/>
      <c r="K531" s="136"/>
    </row>
    <row r="532" spans="1:11" s="123" customFormat="1" ht="20.100000000000001" customHeight="1">
      <c r="A532" s="136"/>
      <c r="B532" s="136"/>
      <c r="C532" s="136"/>
      <c r="D532" s="136"/>
      <c r="E532" s="141"/>
      <c r="F532" s="146"/>
      <c r="G532" s="146"/>
      <c r="H532" s="146"/>
      <c r="I532" s="115"/>
      <c r="J532" s="139"/>
      <c r="K532" s="136"/>
    </row>
    <row r="533" spans="1:11" s="123" customFormat="1" ht="20.100000000000001" customHeight="1">
      <c r="A533" s="136"/>
      <c r="B533" s="136"/>
      <c r="C533" s="136"/>
      <c r="D533" s="136"/>
      <c r="E533" s="141"/>
      <c r="F533" s="146"/>
      <c r="G533" s="146"/>
      <c r="H533" s="146"/>
      <c r="I533" s="115"/>
      <c r="J533" s="139"/>
      <c r="K533" s="136"/>
    </row>
    <row r="534" spans="1:11" s="123" customFormat="1" ht="20.100000000000001" customHeight="1">
      <c r="A534" s="136"/>
      <c r="B534" s="136"/>
      <c r="C534" s="136"/>
      <c r="D534" s="136"/>
      <c r="E534" s="141"/>
      <c r="F534" s="146"/>
      <c r="G534" s="146"/>
      <c r="H534" s="146"/>
      <c r="I534" s="115"/>
      <c r="J534" s="139"/>
      <c r="K534" s="136"/>
    </row>
    <row r="535" spans="1:11" s="123" customFormat="1" ht="20.100000000000001" customHeight="1">
      <c r="A535" s="136"/>
      <c r="B535" s="136"/>
      <c r="C535" s="136"/>
      <c r="D535" s="136"/>
      <c r="E535" s="141"/>
      <c r="F535" s="146"/>
      <c r="G535" s="146"/>
      <c r="H535" s="146"/>
      <c r="I535" s="115"/>
      <c r="J535" s="139"/>
      <c r="K535" s="136"/>
    </row>
    <row r="536" spans="1:11" s="123" customFormat="1" ht="20.100000000000001" customHeight="1">
      <c r="A536" s="136"/>
      <c r="B536" s="136"/>
      <c r="C536" s="136"/>
      <c r="D536" s="136"/>
      <c r="E536" s="141"/>
      <c r="F536" s="146"/>
      <c r="G536" s="146"/>
      <c r="H536" s="146"/>
      <c r="I536" s="115"/>
      <c r="J536" s="139"/>
      <c r="K536" s="136"/>
    </row>
    <row r="537" spans="1:11" s="123" customFormat="1" ht="20.100000000000001" customHeight="1">
      <c r="A537" s="136"/>
      <c r="B537" s="136"/>
      <c r="C537" s="136"/>
      <c r="D537" s="136"/>
      <c r="E537" s="141"/>
      <c r="F537" s="146"/>
      <c r="G537" s="146"/>
      <c r="H537" s="146"/>
      <c r="I537" s="115"/>
      <c r="J537" s="139"/>
      <c r="K537" s="136"/>
    </row>
    <row r="538" spans="1:11" s="123" customFormat="1" ht="20.100000000000001" customHeight="1">
      <c r="A538" s="136"/>
      <c r="B538" s="136"/>
      <c r="C538" s="136"/>
      <c r="D538" s="136"/>
      <c r="E538" s="141"/>
      <c r="F538" s="146"/>
      <c r="G538" s="146"/>
      <c r="H538" s="146"/>
      <c r="I538" s="115"/>
      <c r="J538" s="139"/>
      <c r="K538" s="136"/>
    </row>
    <row r="539" spans="1:11" s="123" customFormat="1" ht="20.100000000000001" customHeight="1">
      <c r="A539" s="136"/>
      <c r="B539" s="136"/>
      <c r="C539" s="136"/>
      <c r="D539" s="136"/>
      <c r="E539" s="141"/>
      <c r="F539" s="146"/>
      <c r="G539" s="146"/>
      <c r="H539" s="146"/>
      <c r="I539" s="115"/>
      <c r="J539" s="139"/>
      <c r="K539" s="136"/>
    </row>
    <row r="540" spans="1:11" s="123" customFormat="1" ht="20.100000000000001" customHeight="1">
      <c r="A540" s="136"/>
      <c r="B540" s="136"/>
      <c r="C540" s="136"/>
      <c r="D540" s="136"/>
      <c r="E540" s="141"/>
      <c r="F540" s="146"/>
      <c r="G540" s="146"/>
      <c r="H540" s="146"/>
      <c r="I540" s="115"/>
      <c r="J540" s="139"/>
      <c r="K540" s="136"/>
    </row>
    <row r="541" spans="1:11" s="123" customFormat="1" ht="20.100000000000001" customHeight="1">
      <c r="A541" s="136"/>
      <c r="B541" s="136"/>
      <c r="C541" s="136"/>
      <c r="D541" s="136"/>
      <c r="E541" s="141"/>
      <c r="F541" s="146"/>
      <c r="G541" s="146"/>
      <c r="H541" s="146"/>
      <c r="I541" s="115"/>
      <c r="J541" s="139"/>
      <c r="K541" s="136"/>
    </row>
    <row r="542" spans="1:11" s="123" customFormat="1" ht="20.100000000000001" customHeight="1">
      <c r="A542" s="136"/>
      <c r="B542" s="136"/>
      <c r="C542" s="136"/>
      <c r="D542" s="136"/>
      <c r="E542" s="141"/>
      <c r="F542" s="146"/>
      <c r="G542" s="146"/>
      <c r="H542" s="146"/>
      <c r="I542" s="115"/>
      <c r="J542" s="139"/>
      <c r="K542" s="136"/>
    </row>
    <row r="543" spans="1:11" s="123" customFormat="1" ht="20.100000000000001" customHeight="1">
      <c r="A543" s="136"/>
      <c r="B543" s="136"/>
      <c r="C543" s="136"/>
      <c r="D543" s="136"/>
      <c r="E543" s="141"/>
      <c r="F543" s="146"/>
      <c r="G543" s="146"/>
      <c r="H543" s="146"/>
      <c r="I543" s="115"/>
      <c r="J543" s="139"/>
      <c r="K543" s="136"/>
    </row>
    <row r="544" spans="1:11" s="123" customFormat="1" ht="20.100000000000001" customHeight="1">
      <c r="A544" s="136"/>
      <c r="B544" s="136"/>
      <c r="C544" s="136"/>
      <c r="D544" s="136"/>
      <c r="E544" s="141"/>
      <c r="F544" s="146"/>
      <c r="G544" s="146"/>
      <c r="H544" s="146"/>
      <c r="I544" s="115"/>
      <c r="J544" s="139"/>
      <c r="K544" s="136"/>
    </row>
    <row r="545" spans="1:11" s="123" customFormat="1" ht="20.100000000000001" customHeight="1">
      <c r="A545" s="136"/>
      <c r="B545" s="136"/>
      <c r="C545" s="136"/>
      <c r="D545" s="136"/>
      <c r="E545" s="141"/>
      <c r="F545" s="146"/>
      <c r="G545" s="146"/>
      <c r="H545" s="146"/>
      <c r="I545" s="115"/>
      <c r="J545" s="139"/>
      <c r="K545" s="136"/>
    </row>
    <row r="546" spans="1:11" s="123" customFormat="1" ht="20.100000000000001" customHeight="1">
      <c r="A546" s="136"/>
      <c r="B546" s="136"/>
      <c r="C546" s="136"/>
      <c r="D546" s="136"/>
      <c r="E546" s="141"/>
      <c r="F546" s="146"/>
      <c r="G546" s="146"/>
      <c r="H546" s="146"/>
      <c r="I546" s="115"/>
      <c r="J546" s="139"/>
      <c r="K546" s="136"/>
    </row>
    <row r="547" spans="1:11" s="123" customFormat="1" ht="20.100000000000001" customHeight="1">
      <c r="A547" s="136"/>
      <c r="B547" s="136"/>
      <c r="C547" s="136"/>
      <c r="D547" s="136"/>
      <c r="E547" s="141"/>
      <c r="F547" s="146"/>
      <c r="G547" s="146"/>
      <c r="H547" s="146"/>
      <c r="I547" s="115"/>
      <c r="J547" s="139"/>
      <c r="K547" s="136"/>
    </row>
    <row r="548" spans="1:11" s="123" customFormat="1" ht="20.100000000000001" customHeight="1">
      <c r="A548" s="136"/>
      <c r="B548" s="136"/>
      <c r="C548" s="136"/>
      <c r="D548" s="136"/>
      <c r="E548" s="141"/>
      <c r="F548" s="146"/>
      <c r="G548" s="146"/>
      <c r="H548" s="146"/>
      <c r="I548" s="115"/>
      <c r="J548" s="139"/>
      <c r="K548" s="136"/>
    </row>
    <row r="549" spans="1:11" s="123" customFormat="1" ht="20.100000000000001" customHeight="1">
      <c r="A549" s="136"/>
      <c r="B549" s="136"/>
      <c r="C549" s="136"/>
      <c r="D549" s="136"/>
      <c r="E549" s="141"/>
      <c r="F549" s="146"/>
      <c r="G549" s="146"/>
      <c r="H549" s="146"/>
      <c r="I549" s="115"/>
      <c r="J549" s="139"/>
      <c r="K549" s="136"/>
    </row>
    <row r="550" spans="1:11" s="123" customFormat="1" ht="20.100000000000001" customHeight="1">
      <c r="A550" s="136"/>
      <c r="B550" s="136"/>
      <c r="C550" s="136"/>
      <c r="D550" s="136"/>
      <c r="E550" s="141"/>
      <c r="F550" s="146"/>
      <c r="G550" s="146"/>
      <c r="H550" s="146"/>
      <c r="I550" s="115"/>
      <c r="J550" s="139"/>
      <c r="K550" s="136"/>
    </row>
    <row r="551" spans="1:11" s="123" customFormat="1" ht="20.100000000000001" customHeight="1">
      <c r="A551" s="136"/>
      <c r="B551" s="136"/>
      <c r="C551" s="136"/>
      <c r="D551" s="136"/>
      <c r="E551" s="141"/>
      <c r="F551" s="146"/>
      <c r="G551" s="146"/>
      <c r="H551" s="146"/>
      <c r="I551" s="115"/>
      <c r="J551" s="139"/>
      <c r="K551" s="136"/>
    </row>
    <row r="552" spans="1:11" s="123" customFormat="1" ht="20.100000000000001" customHeight="1">
      <c r="A552" s="136"/>
      <c r="B552" s="136"/>
      <c r="C552" s="136"/>
      <c r="D552" s="136"/>
      <c r="E552" s="141"/>
      <c r="F552" s="146"/>
      <c r="G552" s="146"/>
      <c r="H552" s="146"/>
      <c r="I552" s="115"/>
      <c r="J552" s="139"/>
      <c r="K552" s="136"/>
    </row>
    <row r="553" spans="1:11" s="123" customFormat="1" ht="20.100000000000001" customHeight="1">
      <c r="A553" s="136"/>
      <c r="B553" s="136"/>
      <c r="C553" s="136"/>
      <c r="D553" s="136"/>
      <c r="E553" s="141"/>
      <c r="F553" s="146"/>
      <c r="G553" s="146"/>
      <c r="H553" s="146"/>
      <c r="I553" s="115"/>
      <c r="J553" s="139"/>
      <c r="K553" s="136"/>
    </row>
    <row r="554" spans="1:11" s="123" customFormat="1" ht="20.100000000000001" customHeight="1">
      <c r="A554" s="136"/>
      <c r="B554" s="136"/>
      <c r="C554" s="136"/>
      <c r="D554" s="136"/>
      <c r="E554" s="141"/>
      <c r="F554" s="146"/>
      <c r="G554" s="146"/>
      <c r="H554" s="146"/>
      <c r="I554" s="115"/>
      <c r="J554" s="139"/>
      <c r="K554" s="136"/>
    </row>
    <row r="555" spans="1:11" s="123" customFormat="1" ht="20.100000000000001" customHeight="1">
      <c r="A555" s="136"/>
      <c r="B555" s="136"/>
      <c r="C555" s="136"/>
      <c r="D555" s="136"/>
      <c r="E555" s="141"/>
      <c r="F555" s="146"/>
      <c r="G555" s="146"/>
      <c r="H555" s="146"/>
      <c r="I555" s="115"/>
      <c r="J555" s="139"/>
      <c r="K555" s="136"/>
    </row>
    <row r="556" spans="1:11" s="123" customFormat="1" ht="20.100000000000001" customHeight="1">
      <c r="A556" s="136"/>
      <c r="B556" s="136"/>
      <c r="C556" s="136"/>
      <c r="D556" s="136"/>
      <c r="E556" s="141"/>
      <c r="F556" s="146"/>
      <c r="G556" s="146"/>
      <c r="H556" s="146"/>
      <c r="I556" s="115"/>
      <c r="J556" s="139"/>
      <c r="K556" s="136"/>
    </row>
    <row r="557" spans="1:11" s="123" customFormat="1" ht="20.100000000000001" customHeight="1">
      <c r="A557" s="136"/>
      <c r="B557" s="136"/>
      <c r="C557" s="136"/>
      <c r="D557" s="136"/>
      <c r="E557" s="141"/>
      <c r="F557" s="146"/>
      <c r="G557" s="146"/>
      <c r="H557" s="146"/>
      <c r="I557" s="115"/>
      <c r="J557" s="139"/>
      <c r="K557" s="136"/>
    </row>
    <row r="558" spans="1:11" s="123" customFormat="1" ht="20.100000000000001" customHeight="1">
      <c r="A558" s="136"/>
      <c r="B558" s="136"/>
      <c r="C558" s="136"/>
      <c r="D558" s="136"/>
      <c r="E558" s="141"/>
      <c r="F558" s="146"/>
      <c r="G558" s="146"/>
      <c r="H558" s="146"/>
      <c r="I558" s="115"/>
      <c r="J558" s="139"/>
      <c r="K558" s="136"/>
    </row>
    <row r="559" spans="1:11" s="123" customFormat="1" ht="20.100000000000001" customHeight="1">
      <c r="A559" s="136"/>
      <c r="B559" s="136"/>
      <c r="C559" s="136"/>
      <c r="D559" s="136"/>
      <c r="E559" s="141"/>
      <c r="F559" s="146"/>
      <c r="G559" s="146"/>
      <c r="H559" s="146"/>
      <c r="I559" s="115"/>
      <c r="J559" s="139"/>
      <c r="K559" s="136"/>
    </row>
    <row r="560" spans="1:11" s="123" customFormat="1" ht="20.100000000000001" customHeight="1">
      <c r="A560" s="136"/>
      <c r="B560" s="136"/>
      <c r="C560" s="136"/>
      <c r="D560" s="136"/>
      <c r="E560" s="141"/>
      <c r="F560" s="146"/>
      <c r="G560" s="146"/>
      <c r="H560" s="146"/>
      <c r="I560" s="115"/>
      <c r="J560" s="139"/>
      <c r="K560" s="136"/>
    </row>
    <row r="561" spans="1:11" s="123" customFormat="1" ht="20.100000000000001" customHeight="1">
      <c r="A561" s="136"/>
      <c r="B561" s="136"/>
      <c r="C561" s="136"/>
      <c r="D561" s="136"/>
      <c r="E561" s="141"/>
      <c r="F561" s="146"/>
      <c r="G561" s="146"/>
      <c r="H561" s="146"/>
      <c r="I561" s="115"/>
      <c r="J561" s="139"/>
      <c r="K561" s="136"/>
    </row>
    <row r="562" spans="1:11" s="123" customFormat="1" ht="20.100000000000001" customHeight="1">
      <c r="A562" s="136"/>
      <c r="B562" s="136"/>
      <c r="C562" s="136"/>
      <c r="D562" s="136"/>
      <c r="E562" s="141"/>
      <c r="F562" s="146"/>
      <c r="G562" s="146"/>
      <c r="H562" s="146"/>
      <c r="I562" s="115"/>
      <c r="J562" s="139"/>
      <c r="K562" s="136"/>
    </row>
    <row r="563" spans="1:11" s="123" customFormat="1" ht="20.100000000000001" customHeight="1">
      <c r="A563" s="136"/>
      <c r="B563" s="136"/>
      <c r="C563" s="136"/>
      <c r="D563" s="136"/>
      <c r="E563" s="141"/>
      <c r="F563" s="146"/>
      <c r="G563" s="146"/>
      <c r="H563" s="146"/>
      <c r="I563" s="115"/>
      <c r="J563" s="139"/>
      <c r="K563" s="136"/>
    </row>
    <row r="564" spans="1:11" s="123" customFormat="1" ht="20.100000000000001" customHeight="1">
      <c r="A564" s="136"/>
      <c r="B564" s="136"/>
      <c r="C564" s="136"/>
      <c r="D564" s="136"/>
      <c r="E564" s="141"/>
      <c r="F564" s="146"/>
      <c r="G564" s="146"/>
      <c r="H564" s="146"/>
      <c r="I564" s="115"/>
      <c r="J564" s="139"/>
      <c r="K564" s="136"/>
    </row>
    <row r="565" spans="1:11" s="123" customFormat="1" ht="20.100000000000001" customHeight="1">
      <c r="A565" s="136"/>
      <c r="B565" s="136"/>
      <c r="C565" s="136"/>
      <c r="D565" s="136"/>
      <c r="E565" s="141"/>
      <c r="F565" s="146"/>
      <c r="G565" s="146"/>
      <c r="H565" s="146"/>
      <c r="I565" s="115"/>
      <c r="J565" s="139"/>
      <c r="K565" s="136"/>
    </row>
    <row r="566" spans="1:11" s="123" customFormat="1" ht="20.100000000000001" customHeight="1">
      <c r="A566" s="136"/>
      <c r="B566" s="136"/>
      <c r="C566" s="136"/>
      <c r="D566" s="136"/>
      <c r="E566" s="141"/>
      <c r="F566" s="146"/>
      <c r="G566" s="146"/>
      <c r="H566" s="146"/>
      <c r="I566" s="115"/>
      <c r="J566" s="139"/>
      <c r="K566" s="136"/>
    </row>
    <row r="567" spans="1:11" s="123" customFormat="1" ht="20.100000000000001" customHeight="1">
      <c r="A567" s="136"/>
      <c r="B567" s="136"/>
      <c r="C567" s="136"/>
      <c r="D567" s="136"/>
      <c r="E567" s="141"/>
      <c r="F567" s="146"/>
      <c r="G567" s="146"/>
      <c r="H567" s="146"/>
      <c r="I567" s="115"/>
      <c r="J567" s="139"/>
      <c r="K567" s="136"/>
    </row>
    <row r="568" spans="1:11" s="123" customFormat="1" ht="20.100000000000001" customHeight="1">
      <c r="A568" s="136"/>
      <c r="B568" s="136"/>
      <c r="C568" s="136"/>
      <c r="D568" s="136"/>
      <c r="E568" s="141"/>
      <c r="F568" s="146"/>
      <c r="G568" s="146"/>
      <c r="H568" s="146"/>
      <c r="I568" s="115"/>
      <c r="J568" s="139"/>
      <c r="K568" s="136"/>
    </row>
    <row r="569" spans="1:11" s="123" customFormat="1" ht="20.100000000000001" customHeight="1">
      <c r="A569" s="136"/>
      <c r="B569" s="136"/>
      <c r="C569" s="136"/>
      <c r="D569" s="136"/>
      <c r="E569" s="141"/>
      <c r="F569" s="146"/>
      <c r="G569" s="146"/>
      <c r="H569" s="146"/>
      <c r="I569" s="115"/>
      <c r="J569" s="139"/>
      <c r="K569" s="136"/>
    </row>
    <row r="570" spans="1:11" s="123" customFormat="1" ht="20.100000000000001" customHeight="1">
      <c r="A570" s="136"/>
      <c r="B570" s="136"/>
      <c r="C570" s="136"/>
      <c r="D570" s="136"/>
      <c r="E570" s="141"/>
      <c r="F570" s="146"/>
      <c r="G570" s="146"/>
      <c r="H570" s="146"/>
      <c r="I570" s="115"/>
      <c r="J570" s="139"/>
      <c r="K570" s="136"/>
    </row>
    <row r="571" spans="1:11" s="123" customFormat="1" ht="20.100000000000001" customHeight="1">
      <c r="A571" s="136"/>
      <c r="B571" s="136"/>
      <c r="C571" s="136"/>
      <c r="D571" s="136"/>
      <c r="E571" s="141"/>
      <c r="F571" s="146"/>
      <c r="G571" s="146"/>
      <c r="H571" s="146"/>
      <c r="I571" s="115"/>
      <c r="J571" s="139"/>
      <c r="K571" s="136"/>
    </row>
    <row r="572" spans="1:11" s="123" customFormat="1" ht="20.100000000000001" customHeight="1">
      <c r="A572" s="136"/>
      <c r="B572" s="136"/>
      <c r="C572" s="136"/>
      <c r="D572" s="136"/>
      <c r="E572" s="141"/>
      <c r="F572" s="146"/>
      <c r="G572" s="146"/>
      <c r="H572" s="146"/>
      <c r="I572" s="115"/>
      <c r="J572" s="139"/>
      <c r="K572" s="136"/>
    </row>
    <row r="573" spans="1:11" s="123" customFormat="1" ht="20.100000000000001" customHeight="1">
      <c r="A573" s="136"/>
      <c r="B573" s="136"/>
      <c r="C573" s="136"/>
      <c r="D573" s="136"/>
      <c r="E573" s="141"/>
      <c r="F573" s="146"/>
      <c r="G573" s="146"/>
      <c r="H573" s="146"/>
      <c r="I573" s="115"/>
      <c r="J573" s="139"/>
      <c r="K573" s="136"/>
    </row>
    <row r="574" spans="1:11" s="123" customFormat="1" ht="20.100000000000001" customHeight="1">
      <c r="A574" s="136"/>
      <c r="B574" s="136"/>
      <c r="C574" s="136"/>
      <c r="D574" s="136"/>
      <c r="E574" s="141"/>
      <c r="F574" s="146"/>
      <c r="G574" s="146"/>
      <c r="H574" s="146"/>
      <c r="I574" s="115"/>
      <c r="J574" s="139"/>
      <c r="K574" s="136"/>
    </row>
    <row r="575" spans="1:11" s="123" customFormat="1" ht="20.100000000000001" customHeight="1">
      <c r="A575" s="136"/>
      <c r="B575" s="136"/>
      <c r="C575" s="136"/>
      <c r="D575" s="136"/>
      <c r="E575" s="141"/>
      <c r="F575" s="146"/>
      <c r="G575" s="146"/>
      <c r="H575" s="146"/>
      <c r="I575" s="115"/>
      <c r="J575" s="139"/>
      <c r="K575" s="136"/>
    </row>
    <row r="576" spans="1:11" s="123" customFormat="1" ht="20.100000000000001" customHeight="1">
      <c r="A576" s="136"/>
      <c r="B576" s="136"/>
      <c r="C576" s="136"/>
      <c r="D576" s="136"/>
      <c r="E576" s="141"/>
      <c r="F576" s="146"/>
      <c r="G576" s="146"/>
      <c r="H576" s="146"/>
      <c r="I576" s="115"/>
      <c r="J576" s="139"/>
      <c r="K576" s="136"/>
    </row>
    <row r="577" spans="1:11" s="123" customFormat="1" ht="20.100000000000001" customHeight="1">
      <c r="A577" s="136"/>
      <c r="B577" s="136"/>
      <c r="C577" s="136"/>
      <c r="D577" s="136"/>
      <c r="E577" s="141"/>
      <c r="F577" s="146"/>
      <c r="G577" s="146"/>
      <c r="H577" s="146"/>
      <c r="I577" s="115"/>
      <c r="J577" s="139"/>
      <c r="K577" s="136"/>
    </row>
    <row r="578" spans="1:11" s="123" customFormat="1" ht="20.100000000000001" customHeight="1">
      <c r="A578" s="136"/>
      <c r="B578" s="136"/>
      <c r="C578" s="136"/>
      <c r="D578" s="136"/>
      <c r="E578" s="141"/>
      <c r="F578" s="146"/>
      <c r="G578" s="146"/>
      <c r="H578" s="146"/>
      <c r="I578" s="115"/>
      <c r="J578" s="139"/>
      <c r="K578" s="136"/>
    </row>
    <row r="579" spans="1:11" s="123" customFormat="1" ht="20.100000000000001" customHeight="1">
      <c r="A579" s="136"/>
      <c r="B579" s="136"/>
      <c r="C579" s="136"/>
      <c r="D579" s="136"/>
      <c r="E579" s="141"/>
      <c r="F579" s="146"/>
      <c r="G579" s="146"/>
      <c r="H579" s="146"/>
      <c r="I579" s="115"/>
      <c r="J579" s="139"/>
      <c r="K579" s="136"/>
    </row>
    <row r="580" spans="1:11" s="123" customFormat="1" ht="20.100000000000001" customHeight="1">
      <c r="A580" s="136"/>
      <c r="B580" s="136"/>
      <c r="C580" s="136"/>
      <c r="D580" s="136"/>
      <c r="E580" s="141"/>
      <c r="F580" s="146"/>
      <c r="G580" s="146"/>
      <c r="H580" s="146"/>
      <c r="I580" s="115"/>
      <c r="J580" s="139"/>
      <c r="K580" s="136"/>
    </row>
    <row r="581" spans="1:11" s="123" customFormat="1" ht="20.100000000000001" customHeight="1">
      <c r="A581" s="136"/>
      <c r="B581" s="136"/>
      <c r="C581" s="136"/>
      <c r="D581" s="136"/>
      <c r="E581" s="141"/>
      <c r="F581" s="146"/>
      <c r="G581" s="146"/>
      <c r="H581" s="146"/>
      <c r="I581" s="115"/>
      <c r="J581" s="139"/>
      <c r="K581" s="136"/>
    </row>
    <row r="582" spans="1:11" s="123" customFormat="1" ht="20.100000000000001" customHeight="1">
      <c r="A582" s="136"/>
      <c r="B582" s="136"/>
      <c r="C582" s="136"/>
      <c r="D582" s="136"/>
      <c r="E582" s="141"/>
      <c r="F582" s="146"/>
      <c r="G582" s="146"/>
      <c r="H582" s="146"/>
      <c r="I582" s="115"/>
      <c r="J582" s="139"/>
      <c r="K582" s="136"/>
    </row>
    <row r="583" spans="1:11" s="123" customFormat="1" ht="20.100000000000001" customHeight="1">
      <c r="A583" s="136"/>
      <c r="B583" s="136"/>
      <c r="C583" s="136"/>
      <c r="D583" s="136"/>
      <c r="E583" s="141"/>
      <c r="F583" s="146"/>
      <c r="G583" s="146"/>
      <c r="H583" s="146"/>
      <c r="I583" s="115"/>
      <c r="J583" s="139"/>
      <c r="K583" s="136"/>
    </row>
    <row r="584" spans="1:11" s="123" customFormat="1" ht="20.100000000000001" customHeight="1">
      <c r="A584" s="136"/>
      <c r="B584" s="136"/>
      <c r="C584" s="136"/>
      <c r="D584" s="136"/>
      <c r="E584" s="141"/>
      <c r="F584" s="146"/>
      <c r="G584" s="146"/>
      <c r="H584" s="146"/>
      <c r="I584" s="115"/>
      <c r="J584" s="139"/>
      <c r="K584" s="136"/>
    </row>
    <row r="585" spans="1:11" s="123" customFormat="1" ht="20.100000000000001" customHeight="1">
      <c r="A585" s="136"/>
      <c r="B585" s="136"/>
      <c r="C585" s="136"/>
      <c r="D585" s="136"/>
      <c r="E585" s="141"/>
      <c r="F585" s="146"/>
      <c r="G585" s="146"/>
      <c r="H585" s="146"/>
      <c r="I585" s="115"/>
      <c r="J585" s="139"/>
      <c r="K585" s="136"/>
    </row>
    <row r="586" spans="1:11" s="123" customFormat="1" ht="20.100000000000001" customHeight="1">
      <c r="A586" s="136"/>
      <c r="B586" s="136"/>
      <c r="C586" s="136"/>
      <c r="D586" s="136"/>
      <c r="E586" s="141"/>
      <c r="F586" s="146"/>
      <c r="G586" s="146"/>
      <c r="H586" s="146"/>
      <c r="I586" s="115"/>
      <c r="J586" s="139"/>
      <c r="K586" s="136"/>
    </row>
    <row r="587" spans="1:11" s="123" customFormat="1" ht="20.100000000000001" customHeight="1">
      <c r="A587" s="136"/>
      <c r="B587" s="136"/>
      <c r="C587" s="136"/>
      <c r="D587" s="136"/>
      <c r="E587" s="141"/>
      <c r="F587" s="146"/>
      <c r="G587" s="146"/>
      <c r="H587" s="146"/>
      <c r="I587" s="115"/>
      <c r="J587" s="139"/>
      <c r="K587" s="136"/>
    </row>
    <row r="588" spans="1:11" s="123" customFormat="1" ht="20.100000000000001" customHeight="1">
      <c r="A588" s="136"/>
      <c r="B588" s="136"/>
      <c r="C588" s="136"/>
      <c r="D588" s="136"/>
      <c r="E588" s="141"/>
      <c r="F588" s="146"/>
      <c r="G588" s="146"/>
      <c r="H588" s="146"/>
      <c r="I588" s="115"/>
      <c r="J588" s="139"/>
      <c r="K588" s="136"/>
    </row>
    <row r="589" spans="1:11" s="123" customFormat="1" ht="20.100000000000001" customHeight="1">
      <c r="A589" s="136"/>
      <c r="B589" s="136"/>
      <c r="C589" s="136"/>
      <c r="D589" s="136"/>
      <c r="E589" s="141"/>
      <c r="F589" s="146"/>
      <c r="G589" s="146"/>
      <c r="H589" s="146"/>
      <c r="I589" s="115"/>
      <c r="J589" s="139"/>
      <c r="K589" s="136"/>
    </row>
    <row r="590" spans="1:11" s="123" customFormat="1" ht="20.100000000000001" customHeight="1">
      <c r="A590" s="136"/>
      <c r="B590" s="136"/>
      <c r="C590" s="136"/>
      <c r="D590" s="136"/>
      <c r="E590" s="141"/>
      <c r="F590" s="146"/>
      <c r="G590" s="146"/>
      <c r="H590" s="146"/>
      <c r="I590" s="115"/>
      <c r="J590" s="139"/>
      <c r="K590" s="136"/>
    </row>
    <row r="591" spans="1:11" s="123" customFormat="1" ht="20.100000000000001" customHeight="1">
      <c r="A591" s="136"/>
      <c r="B591" s="136"/>
      <c r="C591" s="136"/>
      <c r="D591" s="136"/>
      <c r="E591" s="141"/>
      <c r="F591" s="146"/>
      <c r="G591" s="146"/>
      <c r="H591" s="146"/>
      <c r="I591" s="115"/>
      <c r="J591" s="139"/>
      <c r="K591" s="136"/>
    </row>
    <row r="592" spans="1:11" s="123" customFormat="1" ht="20.100000000000001" customHeight="1">
      <c r="A592" s="136"/>
      <c r="B592" s="136"/>
      <c r="C592" s="136"/>
      <c r="D592" s="136"/>
      <c r="E592" s="141"/>
      <c r="F592" s="146"/>
      <c r="G592" s="146"/>
      <c r="H592" s="146"/>
      <c r="I592" s="115"/>
      <c r="J592" s="139"/>
      <c r="K592" s="136"/>
    </row>
    <row r="593" spans="1:11" s="123" customFormat="1" ht="20.100000000000001" customHeight="1">
      <c r="A593" s="136"/>
      <c r="B593" s="136"/>
      <c r="C593" s="136"/>
      <c r="D593" s="136"/>
      <c r="E593" s="141"/>
      <c r="F593" s="146"/>
      <c r="G593" s="146"/>
      <c r="H593" s="146"/>
      <c r="I593" s="115"/>
      <c r="J593" s="139"/>
      <c r="K593" s="136"/>
    </row>
    <row r="594" spans="1:11" s="123" customFormat="1" ht="20.100000000000001" customHeight="1">
      <c r="A594" s="136"/>
      <c r="B594" s="136"/>
      <c r="C594" s="136"/>
      <c r="D594" s="136"/>
      <c r="E594" s="141"/>
      <c r="F594" s="146"/>
      <c r="G594" s="146"/>
      <c r="H594" s="146"/>
      <c r="I594" s="115"/>
      <c r="J594" s="139"/>
      <c r="K594" s="136"/>
    </row>
    <row r="595" spans="1:11" s="123" customFormat="1" ht="20.100000000000001" customHeight="1">
      <c r="A595" s="136"/>
      <c r="B595" s="136"/>
      <c r="C595" s="136"/>
      <c r="D595" s="136"/>
      <c r="E595" s="141"/>
      <c r="F595" s="146"/>
      <c r="G595" s="146"/>
      <c r="H595" s="146"/>
      <c r="I595" s="115"/>
      <c r="J595" s="139"/>
      <c r="K595" s="136"/>
    </row>
    <row r="596" spans="1:11" s="123" customFormat="1" ht="20.100000000000001" customHeight="1">
      <c r="A596" s="136"/>
      <c r="B596" s="136"/>
      <c r="C596" s="136"/>
      <c r="D596" s="136"/>
      <c r="E596" s="141"/>
      <c r="F596" s="146"/>
      <c r="G596" s="146"/>
      <c r="H596" s="146"/>
      <c r="I596" s="115"/>
      <c r="J596" s="139"/>
      <c r="K596" s="136"/>
    </row>
    <row r="597" spans="1:11" s="123" customFormat="1" ht="20.100000000000001" customHeight="1">
      <c r="A597" s="136"/>
      <c r="B597" s="136"/>
      <c r="C597" s="136"/>
      <c r="D597" s="136"/>
      <c r="E597" s="141"/>
      <c r="F597" s="146"/>
      <c r="G597" s="146"/>
      <c r="H597" s="146"/>
      <c r="I597" s="115"/>
      <c r="J597" s="139"/>
      <c r="K597" s="136"/>
    </row>
    <row r="598" spans="1:11" s="123" customFormat="1" ht="20.100000000000001" customHeight="1">
      <c r="A598" s="136"/>
      <c r="B598" s="136"/>
      <c r="C598" s="136"/>
      <c r="D598" s="136"/>
      <c r="E598" s="141"/>
      <c r="F598" s="146"/>
      <c r="G598" s="146"/>
      <c r="H598" s="146"/>
      <c r="I598" s="115"/>
      <c r="J598" s="139"/>
      <c r="K598" s="136"/>
    </row>
    <row r="599" spans="1:11" s="123" customFormat="1" ht="20.100000000000001" customHeight="1">
      <c r="A599" s="136"/>
      <c r="B599" s="136"/>
      <c r="C599" s="136"/>
      <c r="D599" s="136"/>
      <c r="E599" s="141"/>
      <c r="F599" s="146"/>
      <c r="G599" s="146"/>
      <c r="H599" s="146"/>
      <c r="I599" s="115"/>
      <c r="J599" s="139"/>
      <c r="K599" s="136"/>
    </row>
    <row r="600" spans="1:11" s="123" customFormat="1" ht="20.100000000000001" customHeight="1">
      <c r="A600" s="136"/>
      <c r="B600" s="136"/>
      <c r="C600" s="136"/>
      <c r="D600" s="136"/>
      <c r="E600" s="141"/>
      <c r="F600" s="146"/>
      <c r="G600" s="146"/>
      <c r="H600" s="146"/>
      <c r="I600" s="115"/>
      <c r="J600" s="139"/>
      <c r="K600" s="136"/>
    </row>
    <row r="601" spans="1:11" s="123" customFormat="1" ht="20.100000000000001" customHeight="1">
      <c r="A601" s="136"/>
      <c r="B601" s="136"/>
      <c r="C601" s="136"/>
      <c r="D601" s="136"/>
      <c r="E601" s="141"/>
      <c r="F601" s="146"/>
      <c r="G601" s="146"/>
      <c r="H601" s="146"/>
      <c r="I601" s="115"/>
      <c r="J601" s="139"/>
      <c r="K601" s="136"/>
    </row>
    <row r="602" spans="1:11" s="123" customFormat="1" ht="20.100000000000001" customHeight="1">
      <c r="A602" s="136"/>
      <c r="B602" s="136"/>
      <c r="C602" s="136"/>
      <c r="D602" s="136"/>
      <c r="E602" s="141"/>
      <c r="F602" s="146"/>
      <c r="G602" s="146"/>
      <c r="H602" s="146"/>
      <c r="I602" s="115"/>
      <c r="J602" s="139"/>
      <c r="K602" s="136"/>
    </row>
    <row r="603" spans="1:11" s="123" customFormat="1" ht="20.100000000000001" customHeight="1">
      <c r="A603" s="136"/>
      <c r="B603" s="136"/>
      <c r="C603" s="136"/>
      <c r="D603" s="136"/>
      <c r="E603" s="141"/>
      <c r="F603" s="146"/>
      <c r="G603" s="146"/>
      <c r="H603" s="146"/>
      <c r="I603" s="115"/>
      <c r="J603" s="139"/>
      <c r="K603" s="136"/>
    </row>
    <row r="604" spans="1:11" s="123" customFormat="1" ht="20.100000000000001" customHeight="1">
      <c r="A604" s="136"/>
      <c r="B604" s="136"/>
      <c r="C604" s="136"/>
      <c r="D604" s="136"/>
      <c r="E604" s="141"/>
      <c r="F604" s="146"/>
      <c r="G604" s="146"/>
      <c r="H604" s="146"/>
      <c r="I604" s="115"/>
      <c r="J604" s="139"/>
      <c r="K604" s="136"/>
    </row>
    <row r="605" spans="1:11" s="123" customFormat="1" ht="20.100000000000001" customHeight="1">
      <c r="A605" s="136"/>
      <c r="B605" s="136"/>
      <c r="C605" s="136"/>
      <c r="D605" s="136"/>
      <c r="E605" s="141"/>
      <c r="F605" s="146"/>
      <c r="G605" s="146"/>
      <c r="H605" s="146"/>
      <c r="I605" s="115"/>
      <c r="J605" s="139"/>
      <c r="K605" s="136"/>
    </row>
    <row r="606" spans="1:11" s="123" customFormat="1" ht="20.100000000000001" customHeight="1">
      <c r="A606" s="136"/>
      <c r="B606" s="136"/>
      <c r="C606" s="136"/>
      <c r="D606" s="136"/>
      <c r="E606" s="141"/>
      <c r="F606" s="146"/>
      <c r="G606" s="146"/>
      <c r="H606" s="146"/>
      <c r="I606" s="115"/>
      <c r="J606" s="139"/>
      <c r="K606" s="136"/>
    </row>
    <row r="607" spans="1:11" s="123" customFormat="1" ht="20.100000000000001" customHeight="1">
      <c r="A607" s="136"/>
      <c r="B607" s="136"/>
      <c r="C607" s="136"/>
      <c r="D607" s="136"/>
      <c r="E607" s="141"/>
      <c r="F607" s="146"/>
      <c r="G607" s="146"/>
      <c r="H607" s="146"/>
      <c r="I607" s="115"/>
      <c r="J607" s="139"/>
      <c r="K607" s="136"/>
    </row>
    <row r="608" spans="1:11" s="123" customFormat="1" ht="20.100000000000001" customHeight="1">
      <c r="A608" s="136"/>
      <c r="B608" s="136"/>
      <c r="C608" s="136"/>
      <c r="D608" s="136"/>
      <c r="E608" s="141"/>
      <c r="F608" s="146"/>
      <c r="G608" s="146"/>
      <c r="H608" s="146"/>
      <c r="I608" s="115"/>
      <c r="J608" s="139"/>
      <c r="K608" s="136"/>
    </row>
    <row r="609" spans="1:11" s="123" customFormat="1" ht="20.100000000000001" customHeight="1">
      <c r="A609" s="136"/>
      <c r="B609" s="136"/>
      <c r="C609" s="136"/>
      <c r="D609" s="136"/>
      <c r="E609" s="141"/>
      <c r="F609" s="146"/>
      <c r="G609" s="146"/>
      <c r="H609" s="146"/>
      <c r="I609" s="115"/>
      <c r="J609" s="139"/>
      <c r="K609" s="136"/>
    </row>
    <row r="610" spans="1:11" s="123" customFormat="1" ht="20.100000000000001" customHeight="1">
      <c r="A610" s="136"/>
      <c r="B610" s="136"/>
      <c r="C610" s="136"/>
      <c r="D610" s="136"/>
      <c r="E610" s="141"/>
      <c r="F610" s="146"/>
      <c r="G610" s="146"/>
      <c r="H610" s="146"/>
      <c r="I610" s="115"/>
      <c r="J610" s="139"/>
      <c r="K610" s="136"/>
    </row>
    <row r="611" spans="1:11" s="123" customFormat="1" ht="20.100000000000001" customHeight="1">
      <c r="A611" s="136"/>
      <c r="B611" s="136"/>
      <c r="C611" s="136"/>
      <c r="D611" s="136"/>
      <c r="E611" s="141"/>
      <c r="F611" s="146"/>
      <c r="G611" s="146"/>
      <c r="H611" s="146"/>
      <c r="I611" s="115"/>
      <c r="J611" s="139"/>
      <c r="K611" s="136"/>
    </row>
    <row r="612" spans="1:11" s="123" customFormat="1" ht="20.100000000000001" customHeight="1">
      <c r="A612" s="136"/>
      <c r="B612" s="136"/>
      <c r="C612" s="136"/>
      <c r="D612" s="136"/>
      <c r="E612" s="141"/>
      <c r="F612" s="146"/>
      <c r="G612" s="146"/>
      <c r="H612" s="146"/>
      <c r="I612" s="115"/>
      <c r="J612" s="139"/>
      <c r="K612" s="136"/>
    </row>
    <row r="613" spans="1:11" s="123" customFormat="1" ht="20.100000000000001" customHeight="1">
      <c r="A613" s="136"/>
      <c r="B613" s="136"/>
      <c r="C613" s="136"/>
      <c r="D613" s="136"/>
      <c r="E613" s="141"/>
      <c r="F613" s="146"/>
      <c r="G613" s="146"/>
      <c r="H613" s="146"/>
      <c r="I613" s="115"/>
      <c r="J613" s="139"/>
      <c r="K613" s="136"/>
    </row>
    <row r="614" spans="1:11" s="123" customFormat="1" ht="20.100000000000001" customHeight="1">
      <c r="A614" s="136"/>
      <c r="B614" s="136"/>
      <c r="C614" s="136"/>
      <c r="D614" s="136"/>
      <c r="E614" s="141"/>
      <c r="F614" s="146"/>
      <c r="G614" s="146"/>
      <c r="H614" s="146"/>
      <c r="I614" s="115"/>
      <c r="J614" s="139"/>
      <c r="K614" s="136"/>
    </row>
    <row r="615" spans="1:11" s="123" customFormat="1" ht="20.100000000000001" customHeight="1">
      <c r="A615" s="136"/>
      <c r="B615" s="136"/>
      <c r="C615" s="136"/>
      <c r="D615" s="136"/>
      <c r="E615" s="141"/>
      <c r="F615" s="146"/>
      <c r="G615" s="146"/>
      <c r="H615" s="146"/>
      <c r="I615" s="115"/>
      <c r="J615" s="139"/>
      <c r="K615" s="136"/>
    </row>
    <row r="616" spans="1:11" s="123" customFormat="1" ht="20.100000000000001" customHeight="1">
      <c r="A616" s="136"/>
      <c r="B616" s="136"/>
      <c r="C616" s="136"/>
      <c r="D616" s="136"/>
      <c r="E616" s="141"/>
      <c r="F616" s="146"/>
      <c r="G616" s="146"/>
      <c r="H616" s="146"/>
      <c r="I616" s="115"/>
      <c r="J616" s="139"/>
      <c r="K616" s="136"/>
    </row>
    <row r="617" spans="1:11" s="123" customFormat="1" ht="20.100000000000001" customHeight="1">
      <c r="A617" s="136"/>
      <c r="B617" s="136"/>
      <c r="C617" s="136"/>
      <c r="D617" s="136"/>
      <c r="E617" s="141"/>
      <c r="F617" s="146"/>
      <c r="G617" s="146"/>
      <c r="H617" s="146"/>
      <c r="I617" s="115"/>
      <c r="J617" s="139"/>
      <c r="K617" s="136"/>
    </row>
    <row r="618" spans="1:11" s="123" customFormat="1" ht="20.100000000000001" customHeight="1">
      <c r="A618" s="136"/>
      <c r="B618" s="136"/>
      <c r="C618" s="136"/>
      <c r="D618" s="136"/>
      <c r="E618" s="141"/>
      <c r="F618" s="146"/>
      <c r="G618" s="146"/>
      <c r="H618" s="146"/>
      <c r="I618" s="115"/>
      <c r="J618" s="139"/>
      <c r="K618" s="136"/>
    </row>
    <row r="619" spans="1:11" s="123" customFormat="1" ht="20.100000000000001" customHeight="1">
      <c r="A619" s="136"/>
      <c r="B619" s="136"/>
      <c r="C619" s="136"/>
      <c r="D619" s="136"/>
      <c r="E619" s="141"/>
      <c r="F619" s="146"/>
      <c r="G619" s="146"/>
      <c r="H619" s="146"/>
      <c r="I619" s="115"/>
      <c r="J619" s="139"/>
      <c r="K619" s="136"/>
    </row>
    <row r="620" spans="1:11" s="123" customFormat="1" ht="20.100000000000001" customHeight="1">
      <c r="A620" s="136"/>
      <c r="B620" s="136"/>
      <c r="C620" s="136"/>
      <c r="D620" s="136"/>
      <c r="E620" s="141"/>
      <c r="F620" s="146"/>
      <c r="G620" s="146"/>
      <c r="H620" s="146"/>
      <c r="I620" s="115"/>
      <c r="J620" s="139"/>
      <c r="K620" s="136"/>
    </row>
    <row r="621" spans="1:11" s="123" customFormat="1" ht="20.100000000000001" customHeight="1">
      <c r="A621" s="136"/>
      <c r="B621" s="136"/>
      <c r="C621" s="136"/>
      <c r="D621" s="136"/>
      <c r="E621" s="141"/>
      <c r="F621" s="146"/>
      <c r="G621" s="146"/>
      <c r="H621" s="146"/>
      <c r="I621" s="115"/>
      <c r="J621" s="139"/>
      <c r="K621" s="136"/>
    </row>
    <row r="622" spans="1:11" s="123" customFormat="1" ht="20.100000000000001" customHeight="1">
      <c r="A622" s="136"/>
      <c r="B622" s="136"/>
      <c r="C622" s="136"/>
      <c r="D622" s="136"/>
      <c r="E622" s="141"/>
      <c r="F622" s="146"/>
      <c r="G622" s="146"/>
      <c r="H622" s="146"/>
      <c r="I622" s="115"/>
      <c r="J622" s="139"/>
      <c r="K622" s="136"/>
    </row>
    <row r="623" spans="1:11" s="123" customFormat="1" ht="20.100000000000001" customHeight="1">
      <c r="A623" s="136"/>
      <c r="B623" s="136"/>
      <c r="C623" s="136"/>
      <c r="D623" s="136"/>
      <c r="E623" s="141"/>
      <c r="F623" s="146"/>
      <c r="G623" s="146"/>
      <c r="H623" s="146"/>
      <c r="I623" s="115"/>
      <c r="J623" s="139"/>
      <c r="K623" s="136"/>
    </row>
    <row r="624" spans="1:11" s="123" customFormat="1" ht="20.100000000000001" customHeight="1">
      <c r="A624" s="136"/>
      <c r="B624" s="136"/>
      <c r="C624" s="136"/>
      <c r="D624" s="136"/>
      <c r="E624" s="141"/>
      <c r="F624" s="146"/>
      <c r="G624" s="146"/>
      <c r="H624" s="146"/>
      <c r="I624" s="115"/>
      <c r="J624" s="139"/>
      <c r="K624" s="136"/>
    </row>
    <row r="625" spans="1:11" s="123" customFormat="1" ht="20.100000000000001" customHeight="1">
      <c r="A625" s="136"/>
      <c r="B625" s="136"/>
      <c r="C625" s="136"/>
      <c r="D625" s="136"/>
      <c r="E625" s="141"/>
      <c r="F625" s="146"/>
      <c r="G625" s="146"/>
      <c r="H625" s="146"/>
      <c r="I625" s="115"/>
      <c r="J625" s="139"/>
      <c r="K625" s="136"/>
    </row>
    <row r="626" spans="1:11" s="123" customFormat="1" ht="20.100000000000001" customHeight="1">
      <c r="A626" s="136"/>
      <c r="B626" s="136"/>
      <c r="C626" s="136"/>
      <c r="D626" s="136"/>
      <c r="E626" s="141"/>
      <c r="F626" s="146"/>
      <c r="G626" s="146"/>
      <c r="H626" s="146"/>
      <c r="I626" s="115"/>
      <c r="J626" s="139"/>
      <c r="K626" s="136"/>
    </row>
    <row r="627" spans="1:11" s="123" customFormat="1" ht="20.100000000000001" customHeight="1">
      <c r="A627" s="136"/>
      <c r="B627" s="136"/>
      <c r="C627" s="136"/>
      <c r="D627" s="136"/>
      <c r="E627" s="141"/>
      <c r="F627" s="146"/>
      <c r="G627" s="146"/>
      <c r="H627" s="146"/>
      <c r="I627" s="115"/>
      <c r="J627" s="139"/>
      <c r="K627" s="136"/>
    </row>
    <row r="628" spans="1:11" s="123" customFormat="1" ht="20.100000000000001" customHeight="1">
      <c r="A628" s="136"/>
      <c r="B628" s="136"/>
      <c r="C628" s="136"/>
      <c r="D628" s="136"/>
      <c r="E628" s="141"/>
      <c r="F628" s="146"/>
      <c r="G628" s="146"/>
      <c r="H628" s="146"/>
      <c r="I628" s="115"/>
      <c r="J628" s="139"/>
      <c r="K628" s="136"/>
    </row>
    <row r="629" spans="1:11" s="123" customFormat="1" ht="20.100000000000001" customHeight="1">
      <c r="A629" s="136"/>
      <c r="B629" s="136"/>
      <c r="C629" s="136"/>
      <c r="D629" s="136"/>
      <c r="E629" s="141"/>
      <c r="F629" s="146"/>
      <c r="G629" s="146"/>
      <c r="H629" s="146"/>
      <c r="I629" s="115"/>
      <c r="J629" s="139"/>
      <c r="K629" s="136"/>
    </row>
    <row r="630" spans="1:11" s="123" customFormat="1" ht="20.100000000000001" customHeight="1">
      <c r="A630" s="136"/>
      <c r="B630" s="136"/>
      <c r="C630" s="136"/>
      <c r="D630" s="136"/>
      <c r="E630" s="141"/>
      <c r="F630" s="146"/>
      <c r="G630" s="146"/>
      <c r="H630" s="146"/>
      <c r="I630" s="115"/>
      <c r="J630" s="139"/>
      <c r="K630" s="136"/>
    </row>
    <row r="631" spans="1:11" s="123" customFormat="1" ht="20.100000000000001" customHeight="1">
      <c r="A631" s="136"/>
      <c r="B631" s="136"/>
      <c r="C631" s="136"/>
      <c r="D631" s="136"/>
      <c r="E631" s="141"/>
      <c r="F631" s="146"/>
      <c r="G631" s="146"/>
      <c r="H631" s="146"/>
      <c r="I631" s="115"/>
      <c r="J631" s="139"/>
      <c r="K631" s="136"/>
    </row>
    <row r="632" spans="1:11" s="123" customFormat="1" ht="20.100000000000001" customHeight="1">
      <c r="A632" s="136"/>
      <c r="B632" s="136"/>
      <c r="C632" s="136"/>
      <c r="D632" s="136"/>
      <c r="E632" s="141"/>
      <c r="F632" s="146"/>
      <c r="G632" s="146"/>
      <c r="H632" s="146"/>
      <c r="I632" s="115"/>
      <c r="J632" s="139"/>
      <c r="K632" s="136"/>
    </row>
    <row r="633" spans="1:11" s="123" customFormat="1" ht="20.100000000000001" customHeight="1">
      <c r="A633" s="136"/>
      <c r="B633" s="136"/>
      <c r="C633" s="136"/>
      <c r="D633" s="136"/>
      <c r="E633" s="141"/>
      <c r="F633" s="146"/>
      <c r="G633" s="146"/>
      <c r="H633" s="146"/>
      <c r="I633" s="115"/>
      <c r="J633" s="139"/>
      <c r="K633" s="136"/>
    </row>
    <row r="634" spans="1:11" s="123" customFormat="1" ht="20.100000000000001" customHeight="1">
      <c r="A634" s="136"/>
      <c r="B634" s="136"/>
      <c r="C634" s="136"/>
      <c r="D634" s="136"/>
      <c r="E634" s="141"/>
      <c r="F634" s="146"/>
      <c r="G634" s="146"/>
      <c r="H634" s="146"/>
      <c r="I634" s="115"/>
      <c r="J634" s="139"/>
      <c r="K634" s="136"/>
    </row>
    <row r="635" spans="1:11" s="123" customFormat="1" ht="20.100000000000001" customHeight="1">
      <c r="A635" s="136"/>
      <c r="B635" s="136"/>
      <c r="C635" s="136"/>
      <c r="D635" s="136"/>
      <c r="E635" s="141"/>
      <c r="F635" s="146"/>
      <c r="G635" s="146"/>
      <c r="H635" s="146"/>
      <c r="I635" s="115"/>
      <c r="J635" s="139"/>
      <c r="K635" s="136"/>
    </row>
    <row r="636" spans="1:11" s="123" customFormat="1" ht="20.100000000000001" customHeight="1">
      <c r="A636" s="136"/>
      <c r="B636" s="136"/>
      <c r="C636" s="136"/>
      <c r="D636" s="136"/>
      <c r="E636" s="141"/>
      <c r="F636" s="146"/>
      <c r="G636" s="146"/>
      <c r="H636" s="146"/>
      <c r="I636" s="115"/>
      <c r="J636" s="139"/>
      <c r="K636" s="136"/>
    </row>
    <row r="637" spans="1:11" s="123" customFormat="1" ht="20.100000000000001" customHeight="1">
      <c r="A637" s="136"/>
      <c r="B637" s="136"/>
      <c r="C637" s="136"/>
      <c r="D637" s="136"/>
      <c r="E637" s="141"/>
      <c r="F637" s="146"/>
      <c r="G637" s="146"/>
      <c r="H637" s="146"/>
      <c r="I637" s="115"/>
      <c r="J637" s="139"/>
      <c r="K637" s="136"/>
    </row>
    <row r="638" spans="1:11" s="123" customFormat="1" ht="20.100000000000001" customHeight="1">
      <c r="A638" s="136"/>
      <c r="B638" s="136"/>
      <c r="C638" s="136"/>
      <c r="D638" s="136"/>
      <c r="E638" s="141"/>
      <c r="F638" s="146"/>
      <c r="G638" s="146"/>
      <c r="H638" s="146"/>
      <c r="I638" s="115"/>
      <c r="J638" s="139"/>
      <c r="K638" s="136"/>
    </row>
    <row r="639" spans="1:11" s="123" customFormat="1" ht="20.100000000000001" customHeight="1">
      <c r="A639" s="136"/>
      <c r="B639" s="136"/>
      <c r="C639" s="136"/>
      <c r="D639" s="136"/>
      <c r="E639" s="141"/>
      <c r="F639" s="146"/>
      <c r="G639" s="146"/>
      <c r="H639" s="146"/>
      <c r="I639" s="115"/>
      <c r="J639" s="139"/>
      <c r="K639" s="136"/>
    </row>
    <row r="640" spans="1:11" s="123" customFormat="1" ht="20.100000000000001" customHeight="1">
      <c r="A640" s="136"/>
      <c r="B640" s="136"/>
      <c r="C640" s="136"/>
      <c r="D640" s="136"/>
      <c r="E640" s="141"/>
      <c r="F640" s="146"/>
      <c r="G640" s="146"/>
      <c r="H640" s="146"/>
      <c r="I640" s="115"/>
      <c r="J640" s="139"/>
      <c r="K640" s="136"/>
    </row>
    <row r="641" spans="1:11" s="123" customFormat="1" ht="20.100000000000001" customHeight="1">
      <c r="A641" s="136"/>
      <c r="B641" s="136"/>
      <c r="C641" s="136"/>
      <c r="D641" s="136"/>
      <c r="E641" s="141"/>
      <c r="F641" s="146"/>
      <c r="G641" s="146"/>
      <c r="H641" s="146"/>
      <c r="I641" s="115"/>
      <c r="J641" s="139"/>
      <c r="K641" s="136"/>
    </row>
    <row r="642" spans="1:11" s="123" customFormat="1" ht="20.100000000000001" customHeight="1">
      <c r="A642" s="136"/>
      <c r="B642" s="136"/>
      <c r="C642" s="136"/>
      <c r="D642" s="136"/>
      <c r="E642" s="141"/>
      <c r="F642" s="146"/>
      <c r="G642" s="146"/>
      <c r="H642" s="146"/>
      <c r="I642" s="115"/>
      <c r="J642" s="139"/>
      <c r="K642" s="136"/>
    </row>
    <row r="643" spans="1:11" s="123" customFormat="1" ht="20.100000000000001" customHeight="1">
      <c r="A643" s="136"/>
      <c r="B643" s="136"/>
      <c r="C643" s="136"/>
      <c r="D643" s="136"/>
      <c r="E643" s="141"/>
      <c r="F643" s="146"/>
      <c r="G643" s="146"/>
      <c r="H643" s="146"/>
      <c r="I643" s="115"/>
      <c r="J643" s="139"/>
      <c r="K643" s="136"/>
    </row>
    <row r="644" spans="1:11" s="123" customFormat="1" ht="20.100000000000001" customHeight="1">
      <c r="A644" s="136"/>
      <c r="B644" s="136"/>
      <c r="C644" s="136"/>
      <c r="D644" s="136"/>
      <c r="E644" s="141"/>
      <c r="F644" s="146"/>
      <c r="G644" s="146"/>
      <c r="H644" s="146"/>
      <c r="I644" s="115"/>
      <c r="J644" s="139"/>
      <c r="K644" s="136"/>
    </row>
    <row r="645" spans="1:11" s="123" customFormat="1" ht="20.100000000000001" customHeight="1">
      <c r="A645" s="136"/>
      <c r="B645" s="136"/>
      <c r="C645" s="136"/>
      <c r="D645" s="136"/>
      <c r="E645" s="141"/>
      <c r="F645" s="146"/>
      <c r="G645" s="146"/>
      <c r="H645" s="146"/>
      <c r="I645" s="115"/>
      <c r="J645" s="139"/>
      <c r="K645" s="136"/>
    </row>
    <row r="646" spans="1:11" s="123" customFormat="1" ht="20.100000000000001" customHeight="1">
      <c r="A646" s="136"/>
      <c r="B646" s="136"/>
      <c r="C646" s="136"/>
      <c r="D646" s="136"/>
      <c r="E646" s="141"/>
      <c r="F646" s="146"/>
      <c r="G646" s="146"/>
      <c r="H646" s="146"/>
      <c r="I646" s="115"/>
      <c r="J646" s="139"/>
      <c r="K646" s="136"/>
    </row>
    <row r="647" spans="1:11" s="123" customFormat="1" ht="20.100000000000001" customHeight="1">
      <c r="A647" s="136"/>
      <c r="B647" s="136"/>
      <c r="C647" s="136"/>
      <c r="D647" s="136"/>
      <c r="E647" s="141"/>
      <c r="F647" s="146"/>
      <c r="G647" s="146"/>
      <c r="H647" s="146"/>
      <c r="I647" s="115"/>
      <c r="J647" s="139"/>
      <c r="K647" s="136"/>
    </row>
    <row r="648" spans="1:11" s="123" customFormat="1" ht="20.100000000000001" customHeight="1">
      <c r="A648" s="136"/>
      <c r="B648" s="136"/>
      <c r="C648" s="136"/>
      <c r="D648" s="136"/>
      <c r="E648" s="141"/>
      <c r="F648" s="146"/>
      <c r="G648" s="146"/>
      <c r="H648" s="146"/>
      <c r="I648" s="115"/>
      <c r="J648" s="139"/>
      <c r="K648" s="136"/>
    </row>
    <row r="649" spans="1:11" s="123" customFormat="1" ht="20.100000000000001" customHeight="1">
      <c r="A649" s="136"/>
      <c r="B649" s="136"/>
      <c r="C649" s="136"/>
      <c r="D649" s="136"/>
      <c r="E649" s="141"/>
      <c r="F649" s="146"/>
      <c r="G649" s="146"/>
      <c r="H649" s="146"/>
      <c r="I649" s="115"/>
      <c r="J649" s="139"/>
      <c r="K649" s="136"/>
    </row>
    <row r="650" spans="1:11" s="123" customFormat="1" ht="20.100000000000001" customHeight="1">
      <c r="A650" s="136"/>
      <c r="B650" s="136"/>
      <c r="C650" s="136"/>
      <c r="D650" s="136"/>
      <c r="E650" s="141"/>
      <c r="F650" s="146"/>
      <c r="G650" s="146"/>
      <c r="H650" s="146"/>
      <c r="I650" s="115"/>
      <c r="J650" s="139"/>
      <c r="K650" s="136"/>
    </row>
    <row r="651" spans="1:11" s="123" customFormat="1" ht="20.100000000000001" customHeight="1">
      <c r="A651" s="136"/>
      <c r="B651" s="136"/>
      <c r="C651" s="136"/>
      <c r="D651" s="136"/>
      <c r="E651" s="141"/>
      <c r="F651" s="146"/>
      <c r="G651" s="146"/>
      <c r="H651" s="146"/>
      <c r="I651" s="115"/>
      <c r="J651" s="139"/>
      <c r="K651" s="136"/>
    </row>
    <row r="652" spans="1:11" s="123" customFormat="1" ht="20.100000000000001" customHeight="1">
      <c r="A652" s="136"/>
      <c r="B652" s="136"/>
      <c r="C652" s="136"/>
      <c r="D652" s="136"/>
      <c r="E652" s="141"/>
      <c r="F652" s="146"/>
      <c r="G652" s="146"/>
      <c r="H652" s="146"/>
      <c r="I652" s="115"/>
      <c r="J652" s="139"/>
      <c r="K652" s="136"/>
    </row>
    <row r="653" spans="1:11" s="123" customFormat="1" ht="20.100000000000001" customHeight="1">
      <c r="A653" s="136"/>
      <c r="B653" s="136"/>
      <c r="C653" s="136"/>
      <c r="D653" s="136"/>
      <c r="E653" s="141"/>
      <c r="F653" s="146"/>
      <c r="G653" s="146"/>
      <c r="H653" s="146"/>
      <c r="I653" s="115"/>
      <c r="J653" s="139"/>
      <c r="K653" s="136"/>
    </row>
    <row r="654" spans="1:11" s="123" customFormat="1" ht="20.100000000000001" customHeight="1">
      <c r="A654" s="136"/>
      <c r="B654" s="136"/>
      <c r="C654" s="136"/>
      <c r="D654" s="136"/>
      <c r="E654" s="141"/>
      <c r="F654" s="146"/>
      <c r="G654" s="146"/>
      <c r="H654" s="146"/>
      <c r="I654" s="115"/>
      <c r="J654" s="139"/>
      <c r="K654" s="136"/>
    </row>
    <row r="655" spans="1:11" s="123" customFormat="1" ht="20.100000000000001" customHeight="1">
      <c r="A655" s="136"/>
      <c r="B655" s="136"/>
      <c r="C655" s="136"/>
      <c r="D655" s="136"/>
      <c r="E655" s="141"/>
      <c r="F655" s="146"/>
      <c r="G655" s="146"/>
      <c r="H655" s="146"/>
      <c r="I655" s="115"/>
      <c r="J655" s="139"/>
      <c r="K655" s="136"/>
    </row>
    <row r="656" spans="1:11" s="123" customFormat="1" ht="20.100000000000001" customHeight="1">
      <c r="A656" s="136"/>
      <c r="B656" s="136"/>
      <c r="C656" s="136"/>
      <c r="D656" s="136"/>
      <c r="E656" s="141"/>
      <c r="F656" s="146"/>
      <c r="G656" s="146"/>
      <c r="H656" s="146"/>
      <c r="I656" s="115"/>
      <c r="J656" s="139"/>
      <c r="K656" s="136"/>
    </row>
    <row r="657" spans="1:11" s="123" customFormat="1" ht="20.100000000000001" customHeight="1">
      <c r="A657" s="136"/>
      <c r="B657" s="136"/>
      <c r="C657" s="136"/>
      <c r="D657" s="136"/>
      <c r="E657" s="141"/>
      <c r="F657" s="146"/>
      <c r="G657" s="146"/>
      <c r="H657" s="146"/>
      <c r="I657" s="115"/>
      <c r="J657" s="139"/>
      <c r="K657" s="136"/>
    </row>
    <row r="658" spans="1:11" s="123" customFormat="1" ht="20.100000000000001" customHeight="1">
      <c r="A658" s="136"/>
      <c r="B658" s="136"/>
      <c r="C658" s="136"/>
      <c r="D658" s="136"/>
      <c r="E658" s="141"/>
      <c r="F658" s="146"/>
      <c r="G658" s="146"/>
      <c r="H658" s="146"/>
      <c r="I658" s="115"/>
      <c r="J658" s="139"/>
      <c r="K658" s="136"/>
    </row>
    <row r="659" spans="1:11" s="123" customFormat="1" ht="20.100000000000001" customHeight="1">
      <c r="A659" s="136"/>
      <c r="B659" s="136"/>
      <c r="C659" s="136"/>
      <c r="D659" s="136"/>
      <c r="E659" s="141"/>
      <c r="F659" s="146"/>
      <c r="G659" s="146"/>
      <c r="H659" s="146"/>
      <c r="I659" s="115"/>
      <c r="J659" s="139"/>
      <c r="K659" s="136"/>
    </row>
    <row r="660" spans="1:11" s="123" customFormat="1" ht="20.100000000000001" customHeight="1">
      <c r="A660" s="136"/>
      <c r="B660" s="136"/>
      <c r="C660" s="136"/>
      <c r="D660" s="136"/>
      <c r="E660" s="141"/>
      <c r="F660" s="146"/>
      <c r="G660" s="146"/>
      <c r="H660" s="146"/>
      <c r="I660" s="115"/>
      <c r="J660" s="139"/>
      <c r="K660" s="136"/>
    </row>
    <row r="661" spans="1:11" s="123" customFormat="1" ht="20.100000000000001" customHeight="1">
      <c r="A661" s="136"/>
      <c r="B661" s="136"/>
      <c r="C661" s="136"/>
      <c r="D661" s="136"/>
      <c r="E661" s="141"/>
      <c r="F661" s="146"/>
      <c r="G661" s="146"/>
      <c r="H661" s="146"/>
      <c r="I661" s="115"/>
      <c r="J661" s="139"/>
      <c r="K661" s="136"/>
    </row>
    <row r="662" spans="1:11" s="123" customFormat="1" ht="20.100000000000001" customHeight="1">
      <c r="A662" s="136"/>
      <c r="B662" s="136"/>
      <c r="C662" s="136"/>
      <c r="D662" s="136"/>
      <c r="E662" s="141"/>
      <c r="F662" s="146"/>
      <c r="G662" s="146"/>
      <c r="H662" s="146"/>
      <c r="I662" s="115"/>
      <c r="J662" s="139"/>
      <c r="K662" s="136"/>
    </row>
    <row r="663" spans="1:11" s="123" customFormat="1" ht="20.100000000000001" customHeight="1">
      <c r="A663" s="136"/>
      <c r="B663" s="136"/>
      <c r="C663" s="136"/>
      <c r="D663" s="136"/>
      <c r="E663" s="141"/>
      <c r="F663" s="146"/>
      <c r="G663" s="146"/>
      <c r="H663" s="146"/>
      <c r="I663" s="115"/>
      <c r="J663" s="139"/>
      <c r="K663" s="136"/>
    </row>
    <row r="664" spans="1:11" s="123" customFormat="1" ht="20.100000000000001" customHeight="1">
      <c r="A664" s="136"/>
      <c r="B664" s="136"/>
      <c r="C664" s="136"/>
      <c r="D664" s="136"/>
      <c r="E664" s="141"/>
      <c r="F664" s="146"/>
      <c r="G664" s="146"/>
      <c r="H664" s="146"/>
      <c r="I664" s="115"/>
      <c r="J664" s="139"/>
      <c r="K664" s="136"/>
    </row>
    <row r="665" spans="1:11" s="123" customFormat="1" ht="20.100000000000001" customHeight="1">
      <c r="A665" s="136"/>
      <c r="B665" s="136"/>
      <c r="C665" s="136"/>
      <c r="D665" s="136"/>
      <c r="E665" s="141"/>
      <c r="F665" s="146"/>
      <c r="G665" s="146"/>
      <c r="H665" s="146"/>
      <c r="I665" s="115"/>
      <c r="J665" s="139"/>
      <c r="K665" s="136"/>
    </row>
    <row r="666" spans="1:11" s="123" customFormat="1" ht="20.100000000000001" customHeight="1">
      <c r="A666" s="136"/>
      <c r="B666" s="136"/>
      <c r="C666" s="136"/>
      <c r="D666" s="136"/>
      <c r="E666" s="141"/>
      <c r="F666" s="146"/>
      <c r="G666" s="146"/>
      <c r="H666" s="146"/>
      <c r="I666" s="115"/>
      <c r="J666" s="139"/>
      <c r="K666" s="136"/>
    </row>
    <row r="667" spans="1:11" s="123" customFormat="1" ht="20.100000000000001" customHeight="1">
      <c r="A667" s="136"/>
      <c r="B667" s="136"/>
      <c r="C667" s="136"/>
      <c r="D667" s="136"/>
      <c r="E667" s="141"/>
      <c r="F667" s="146"/>
      <c r="G667" s="146"/>
      <c r="H667" s="146"/>
      <c r="I667" s="115"/>
      <c r="J667" s="139"/>
      <c r="K667" s="136"/>
    </row>
    <row r="668" spans="1:11" s="123" customFormat="1" ht="20.100000000000001" customHeight="1">
      <c r="A668" s="136"/>
      <c r="B668" s="136"/>
      <c r="C668" s="136"/>
      <c r="D668" s="136"/>
      <c r="E668" s="141"/>
      <c r="F668" s="146"/>
      <c r="G668" s="146"/>
      <c r="H668" s="146"/>
      <c r="I668" s="115"/>
      <c r="J668" s="139"/>
      <c r="K668" s="136"/>
    </row>
    <row r="669" spans="1:11" s="123" customFormat="1" ht="20.100000000000001" customHeight="1">
      <c r="A669" s="136"/>
      <c r="B669" s="136"/>
      <c r="C669" s="136"/>
      <c r="D669" s="136"/>
      <c r="E669" s="141"/>
      <c r="F669" s="146"/>
      <c r="G669" s="146"/>
      <c r="H669" s="146"/>
      <c r="I669" s="115"/>
      <c r="J669" s="139"/>
      <c r="K669" s="136"/>
    </row>
    <row r="670" spans="1:11" s="123" customFormat="1" ht="20.100000000000001" customHeight="1">
      <c r="A670" s="136"/>
      <c r="B670" s="136"/>
      <c r="C670" s="136"/>
      <c r="D670" s="136"/>
      <c r="E670" s="141"/>
      <c r="F670" s="146"/>
      <c r="G670" s="146"/>
      <c r="H670" s="146"/>
      <c r="I670" s="115"/>
      <c r="J670" s="139"/>
      <c r="K670" s="136"/>
    </row>
    <row r="671" spans="1:11" s="123" customFormat="1" ht="20.100000000000001" customHeight="1">
      <c r="A671" s="136"/>
      <c r="B671" s="136"/>
      <c r="C671" s="136"/>
      <c r="D671" s="136"/>
      <c r="E671" s="141"/>
      <c r="F671" s="146"/>
      <c r="G671" s="146"/>
      <c r="H671" s="146"/>
      <c r="I671" s="115"/>
      <c r="J671" s="139"/>
      <c r="K671" s="136"/>
    </row>
    <row r="672" spans="1:11" s="123" customFormat="1" ht="20.100000000000001" customHeight="1">
      <c r="A672" s="136"/>
      <c r="B672" s="136"/>
      <c r="C672" s="136"/>
      <c r="D672" s="136"/>
      <c r="E672" s="141"/>
      <c r="F672" s="146"/>
      <c r="G672" s="146"/>
      <c r="H672" s="146"/>
      <c r="I672" s="115"/>
      <c r="J672" s="139"/>
      <c r="K672" s="136"/>
    </row>
    <row r="673" spans="1:11" s="123" customFormat="1" ht="20.100000000000001" customHeight="1">
      <c r="A673" s="136"/>
      <c r="B673" s="136"/>
      <c r="C673" s="136"/>
      <c r="D673" s="136"/>
      <c r="E673" s="141"/>
      <c r="F673" s="146"/>
      <c r="G673" s="146"/>
      <c r="H673" s="146"/>
      <c r="I673" s="115"/>
      <c r="J673" s="139"/>
      <c r="K673" s="136"/>
    </row>
    <row r="674" spans="1:11" s="123" customFormat="1" ht="20.100000000000001" customHeight="1">
      <c r="A674" s="136"/>
      <c r="B674" s="136"/>
      <c r="C674" s="136"/>
      <c r="D674" s="136"/>
      <c r="E674" s="141"/>
      <c r="F674" s="146"/>
      <c r="G674" s="146"/>
      <c r="H674" s="146"/>
      <c r="I674" s="115"/>
      <c r="J674" s="139"/>
      <c r="K674" s="136"/>
    </row>
    <row r="675" spans="1:11" s="123" customFormat="1" ht="20.100000000000001" customHeight="1">
      <c r="A675" s="136"/>
      <c r="B675" s="136"/>
      <c r="C675" s="136"/>
      <c r="D675" s="136"/>
      <c r="E675" s="141"/>
      <c r="F675" s="146"/>
      <c r="G675" s="146"/>
      <c r="H675" s="146"/>
      <c r="I675" s="115"/>
      <c r="J675" s="139"/>
      <c r="K675" s="136"/>
    </row>
    <row r="676" spans="1:11" s="123" customFormat="1" ht="20.100000000000001" customHeight="1">
      <c r="A676" s="136"/>
      <c r="B676" s="136"/>
      <c r="C676" s="136"/>
      <c r="D676" s="136"/>
      <c r="E676" s="141"/>
      <c r="F676" s="146"/>
      <c r="G676" s="146"/>
      <c r="H676" s="146"/>
      <c r="I676" s="115"/>
      <c r="J676" s="139"/>
      <c r="K676" s="136"/>
    </row>
    <row r="677" spans="1:11" s="123" customFormat="1" ht="20.100000000000001" customHeight="1">
      <c r="A677" s="136"/>
      <c r="B677" s="136"/>
      <c r="C677" s="136"/>
      <c r="D677" s="136"/>
      <c r="E677" s="141"/>
      <c r="F677" s="146"/>
      <c r="G677" s="146"/>
      <c r="H677" s="146"/>
      <c r="I677" s="115"/>
      <c r="J677" s="139"/>
      <c r="K677" s="136"/>
    </row>
    <row r="678" spans="1:11" s="123" customFormat="1" ht="20.100000000000001" customHeight="1">
      <c r="A678" s="136"/>
      <c r="B678" s="136"/>
      <c r="C678" s="136"/>
      <c r="D678" s="136"/>
      <c r="E678" s="141"/>
      <c r="F678" s="146"/>
      <c r="G678" s="146"/>
      <c r="H678" s="146"/>
      <c r="I678" s="115"/>
      <c r="J678" s="139"/>
      <c r="K678" s="136"/>
    </row>
    <row r="679" spans="1:11" s="123" customFormat="1" ht="20.100000000000001" customHeight="1">
      <c r="A679" s="136"/>
      <c r="B679" s="136"/>
      <c r="C679" s="136"/>
      <c r="D679" s="136"/>
      <c r="E679" s="141"/>
      <c r="F679" s="146"/>
      <c r="G679" s="146"/>
      <c r="H679" s="146"/>
      <c r="I679" s="115"/>
      <c r="J679" s="139"/>
      <c r="K679" s="136"/>
    </row>
    <row r="680" spans="1:11" s="123" customFormat="1" ht="20.100000000000001" customHeight="1">
      <c r="A680" s="136"/>
      <c r="B680" s="136"/>
      <c r="C680" s="136"/>
      <c r="D680" s="136"/>
      <c r="E680" s="141"/>
      <c r="F680" s="146"/>
      <c r="G680" s="146"/>
      <c r="H680" s="146"/>
      <c r="I680" s="115"/>
      <c r="J680" s="139"/>
      <c r="K680" s="136"/>
    </row>
    <row r="681" spans="1:11" s="123" customFormat="1" ht="20.100000000000001" customHeight="1">
      <c r="A681" s="136"/>
      <c r="B681" s="136"/>
      <c r="C681" s="136"/>
      <c r="D681" s="136"/>
      <c r="E681" s="141"/>
      <c r="F681" s="146"/>
      <c r="G681" s="146"/>
      <c r="H681" s="146"/>
      <c r="I681" s="115"/>
      <c r="J681" s="139"/>
      <c r="K681" s="136"/>
    </row>
    <row r="682" spans="1:11" s="123" customFormat="1" ht="20.100000000000001" customHeight="1">
      <c r="A682" s="136"/>
      <c r="B682" s="136"/>
      <c r="C682" s="136"/>
      <c r="D682" s="136"/>
      <c r="E682" s="141"/>
      <c r="F682" s="146"/>
      <c r="G682" s="146"/>
      <c r="H682" s="146"/>
      <c r="I682" s="115"/>
      <c r="J682" s="139"/>
      <c r="K682" s="136"/>
    </row>
    <row r="683" spans="1:11" s="123" customFormat="1" ht="20.100000000000001" customHeight="1">
      <c r="A683" s="136"/>
      <c r="B683" s="136"/>
      <c r="C683" s="136"/>
      <c r="D683" s="136"/>
      <c r="E683" s="141"/>
      <c r="F683" s="146"/>
      <c r="G683" s="146"/>
      <c r="H683" s="146"/>
      <c r="I683" s="115"/>
      <c r="J683" s="139"/>
      <c r="K683" s="136"/>
    </row>
    <row r="684" spans="1:11" s="123" customFormat="1" ht="20.100000000000001" customHeight="1">
      <c r="A684" s="136"/>
      <c r="B684" s="136"/>
      <c r="C684" s="136"/>
      <c r="D684" s="136"/>
      <c r="E684" s="141"/>
      <c r="F684" s="146"/>
      <c r="G684" s="146"/>
      <c r="H684" s="146"/>
      <c r="I684" s="115"/>
      <c r="J684" s="139"/>
      <c r="K684" s="136"/>
    </row>
    <row r="685" spans="1:11" s="123" customFormat="1" ht="20.100000000000001" customHeight="1">
      <c r="A685" s="136"/>
      <c r="B685" s="136"/>
      <c r="C685" s="136"/>
      <c r="D685" s="136"/>
      <c r="E685" s="141"/>
      <c r="F685" s="146"/>
      <c r="G685" s="146"/>
      <c r="H685" s="146"/>
      <c r="I685" s="115"/>
      <c r="J685" s="139"/>
      <c r="K685" s="136"/>
    </row>
    <row r="686" spans="1:11" s="123" customFormat="1" ht="20.100000000000001" customHeight="1">
      <c r="A686" s="136"/>
      <c r="B686" s="136"/>
      <c r="C686" s="136"/>
      <c r="D686" s="136"/>
      <c r="E686" s="141"/>
      <c r="F686" s="146"/>
      <c r="G686" s="146"/>
      <c r="H686" s="146"/>
      <c r="I686" s="115"/>
      <c r="J686" s="139"/>
      <c r="K686" s="136"/>
    </row>
    <row r="687" spans="1:11" s="123" customFormat="1" ht="20.100000000000001" customHeight="1">
      <c r="A687" s="136"/>
      <c r="B687" s="136"/>
      <c r="C687" s="136"/>
      <c r="D687" s="136"/>
      <c r="E687" s="141"/>
      <c r="F687" s="146"/>
      <c r="G687" s="146"/>
      <c r="H687" s="146"/>
      <c r="I687" s="115"/>
      <c r="J687" s="139"/>
      <c r="K687" s="136"/>
    </row>
    <row r="688" spans="1:11" s="123" customFormat="1" ht="20.100000000000001" customHeight="1">
      <c r="A688" s="136"/>
      <c r="B688" s="136"/>
      <c r="C688" s="136"/>
      <c r="D688" s="136"/>
      <c r="E688" s="141"/>
      <c r="F688" s="146"/>
      <c r="G688" s="146"/>
      <c r="H688" s="146"/>
      <c r="I688" s="115"/>
      <c r="J688" s="139"/>
      <c r="K688" s="136"/>
    </row>
    <row r="689" spans="1:11" s="123" customFormat="1" ht="20.100000000000001" customHeight="1">
      <c r="A689" s="136"/>
      <c r="B689" s="136"/>
      <c r="C689" s="136"/>
      <c r="D689" s="136"/>
      <c r="E689" s="141"/>
      <c r="F689" s="146"/>
      <c r="G689" s="146"/>
      <c r="H689" s="146"/>
      <c r="I689" s="115"/>
      <c r="J689" s="139"/>
      <c r="K689" s="136"/>
    </row>
    <row r="690" spans="1:11" s="123" customFormat="1" ht="20.100000000000001" customHeight="1">
      <c r="A690" s="136"/>
      <c r="B690" s="136"/>
      <c r="C690" s="136"/>
      <c r="D690" s="136"/>
      <c r="E690" s="141"/>
      <c r="F690" s="146"/>
      <c r="G690" s="146"/>
      <c r="H690" s="146"/>
      <c r="I690" s="115"/>
      <c r="J690" s="139"/>
      <c r="K690" s="136"/>
    </row>
    <row r="691" spans="1:11" s="123" customFormat="1" ht="20.100000000000001" customHeight="1">
      <c r="A691" s="136"/>
      <c r="B691" s="136"/>
      <c r="C691" s="136"/>
      <c r="D691" s="136"/>
      <c r="E691" s="141"/>
      <c r="F691" s="146"/>
      <c r="G691" s="146"/>
      <c r="H691" s="146"/>
      <c r="I691" s="115"/>
      <c r="J691" s="139"/>
      <c r="K691" s="136"/>
    </row>
    <row r="692" spans="1:11" s="123" customFormat="1" ht="20.100000000000001" customHeight="1">
      <c r="A692" s="136"/>
      <c r="B692" s="136"/>
      <c r="C692" s="136"/>
      <c r="D692" s="136"/>
      <c r="E692" s="141"/>
      <c r="F692" s="146"/>
      <c r="G692" s="146"/>
      <c r="H692" s="146"/>
      <c r="I692" s="115"/>
      <c r="J692" s="139"/>
      <c r="K692" s="136"/>
    </row>
    <row r="693" spans="1:11" s="123" customFormat="1" ht="20.100000000000001" customHeight="1">
      <c r="A693" s="136"/>
      <c r="B693" s="136"/>
      <c r="C693" s="136"/>
      <c r="D693" s="136"/>
      <c r="E693" s="141"/>
      <c r="F693" s="146"/>
      <c r="G693" s="146"/>
      <c r="H693" s="146"/>
      <c r="I693" s="115"/>
      <c r="J693" s="139"/>
      <c r="K693" s="136"/>
    </row>
    <row r="694" spans="1:11" s="123" customFormat="1" ht="20.100000000000001" customHeight="1">
      <c r="A694" s="136"/>
      <c r="B694" s="136"/>
      <c r="C694" s="136"/>
      <c r="D694" s="136"/>
      <c r="E694" s="141"/>
      <c r="F694" s="146"/>
      <c r="G694" s="146"/>
      <c r="H694" s="146"/>
      <c r="I694" s="115"/>
      <c r="J694" s="139"/>
      <c r="K694" s="136"/>
    </row>
    <row r="695" spans="1:11" s="123" customFormat="1" ht="20.100000000000001" customHeight="1">
      <c r="A695" s="136"/>
      <c r="B695" s="136"/>
      <c r="C695" s="136"/>
      <c r="D695" s="136"/>
      <c r="E695" s="141"/>
      <c r="F695" s="146"/>
      <c r="G695" s="146"/>
      <c r="H695" s="146"/>
      <c r="I695" s="115"/>
      <c r="J695" s="139"/>
      <c r="K695" s="136"/>
    </row>
    <row r="696" spans="1:11" s="123" customFormat="1" ht="20.100000000000001" customHeight="1">
      <c r="A696" s="136"/>
      <c r="B696" s="136"/>
      <c r="C696" s="136"/>
      <c r="D696" s="136"/>
      <c r="E696" s="141"/>
      <c r="F696" s="146"/>
      <c r="G696" s="146"/>
      <c r="H696" s="146"/>
      <c r="I696" s="115"/>
      <c r="J696" s="139"/>
      <c r="K696" s="136"/>
    </row>
    <row r="697" spans="1:11" s="123" customFormat="1" ht="20.100000000000001" customHeight="1">
      <c r="A697" s="136"/>
      <c r="B697" s="136"/>
      <c r="C697" s="136"/>
      <c r="D697" s="136"/>
      <c r="E697" s="141"/>
      <c r="F697" s="146"/>
      <c r="G697" s="146"/>
      <c r="H697" s="146"/>
      <c r="I697" s="115"/>
      <c r="J697" s="139"/>
      <c r="K697" s="136"/>
    </row>
    <row r="698" spans="1:11" s="123" customFormat="1" ht="20.100000000000001" customHeight="1">
      <c r="A698" s="136"/>
      <c r="B698" s="136"/>
      <c r="C698" s="136"/>
      <c r="D698" s="136"/>
      <c r="E698" s="141"/>
      <c r="F698" s="146"/>
      <c r="G698" s="146"/>
      <c r="H698" s="146"/>
      <c r="I698" s="115"/>
      <c r="J698" s="139"/>
      <c r="K698" s="136"/>
    </row>
    <row r="699" spans="1:11" s="123" customFormat="1" ht="20.100000000000001" customHeight="1">
      <c r="A699" s="136"/>
      <c r="B699" s="136"/>
      <c r="C699" s="136"/>
      <c r="D699" s="136"/>
      <c r="E699" s="141"/>
      <c r="F699" s="146"/>
      <c r="G699" s="146"/>
      <c r="H699" s="146"/>
      <c r="I699" s="115"/>
      <c r="J699" s="139"/>
      <c r="K699" s="136"/>
    </row>
    <row r="700" spans="1:11" s="123" customFormat="1" ht="20.100000000000001" customHeight="1">
      <c r="A700" s="136"/>
      <c r="B700" s="136"/>
      <c r="C700" s="136"/>
      <c r="D700" s="136"/>
      <c r="E700" s="141"/>
      <c r="F700" s="146"/>
      <c r="G700" s="146"/>
      <c r="H700" s="146"/>
      <c r="I700" s="115"/>
      <c r="J700" s="139"/>
      <c r="K700" s="136"/>
    </row>
    <row r="701" spans="1:11" s="123" customFormat="1" ht="20.100000000000001" customHeight="1">
      <c r="A701" s="136"/>
      <c r="B701" s="136"/>
      <c r="C701" s="136"/>
      <c r="D701" s="136"/>
      <c r="E701" s="141"/>
      <c r="F701" s="146"/>
      <c r="G701" s="146"/>
      <c r="H701" s="146"/>
      <c r="I701" s="115"/>
      <c r="J701" s="139"/>
      <c r="K701" s="136"/>
    </row>
    <row r="702" spans="1:11" s="123" customFormat="1" ht="20.100000000000001" customHeight="1">
      <c r="A702" s="136"/>
      <c r="B702" s="136"/>
      <c r="C702" s="136"/>
      <c r="D702" s="136"/>
      <c r="E702" s="141"/>
      <c r="F702" s="146"/>
      <c r="G702" s="146"/>
      <c r="H702" s="146"/>
      <c r="I702" s="115"/>
      <c r="J702" s="139"/>
      <c r="K702" s="136"/>
    </row>
    <row r="703" spans="1:11" s="123" customFormat="1" ht="20.100000000000001" customHeight="1">
      <c r="A703" s="136"/>
      <c r="B703" s="136"/>
      <c r="C703" s="136"/>
      <c r="D703" s="136"/>
      <c r="E703" s="141"/>
      <c r="F703" s="146"/>
      <c r="G703" s="146"/>
      <c r="H703" s="146"/>
      <c r="I703" s="115"/>
      <c r="J703" s="139"/>
      <c r="K703" s="136"/>
    </row>
    <row r="704" spans="1:11" s="123" customFormat="1" ht="20.100000000000001" customHeight="1">
      <c r="A704" s="136"/>
      <c r="B704" s="136"/>
      <c r="C704" s="136"/>
      <c r="D704" s="136"/>
      <c r="E704" s="141"/>
      <c r="F704" s="146"/>
      <c r="G704" s="146"/>
      <c r="H704" s="146"/>
      <c r="I704" s="115"/>
      <c r="J704" s="139"/>
      <c r="K704" s="136"/>
    </row>
    <row r="705" spans="1:11" s="123" customFormat="1" ht="20.100000000000001" customHeight="1">
      <c r="A705" s="136"/>
      <c r="B705" s="136"/>
      <c r="C705" s="136"/>
      <c r="D705" s="136"/>
      <c r="E705" s="141"/>
      <c r="F705" s="146"/>
      <c r="G705" s="146"/>
      <c r="H705" s="146"/>
      <c r="I705" s="115"/>
      <c r="J705" s="139"/>
      <c r="K705" s="136"/>
    </row>
    <row r="706" spans="1:11" s="123" customFormat="1" ht="20.100000000000001" customHeight="1">
      <c r="A706" s="136"/>
      <c r="B706" s="136"/>
      <c r="C706" s="136"/>
      <c r="D706" s="136"/>
      <c r="E706" s="141"/>
      <c r="F706" s="146"/>
      <c r="G706" s="146"/>
      <c r="H706" s="146"/>
      <c r="I706" s="115"/>
      <c r="J706" s="139"/>
      <c r="K706" s="136"/>
    </row>
    <row r="707" spans="1:11" s="123" customFormat="1" ht="20.100000000000001" customHeight="1">
      <c r="A707" s="136"/>
      <c r="B707" s="136"/>
      <c r="C707" s="136"/>
      <c r="D707" s="136"/>
      <c r="E707" s="141"/>
      <c r="F707" s="146"/>
      <c r="G707" s="146"/>
      <c r="H707" s="146"/>
      <c r="I707" s="115"/>
      <c r="J707" s="139"/>
      <c r="K707" s="136"/>
    </row>
    <row r="708" spans="1:11" s="123" customFormat="1" ht="20.100000000000001" customHeight="1">
      <c r="A708" s="136"/>
      <c r="B708" s="136"/>
      <c r="C708" s="136"/>
      <c r="D708" s="136"/>
      <c r="E708" s="141"/>
      <c r="F708" s="146"/>
      <c r="G708" s="146"/>
      <c r="H708" s="146"/>
      <c r="I708" s="115"/>
      <c r="J708" s="139"/>
      <c r="K708" s="136"/>
    </row>
    <row r="709" spans="1:11" s="123" customFormat="1" ht="20.100000000000001" customHeight="1">
      <c r="A709" s="136"/>
      <c r="B709" s="136"/>
      <c r="C709" s="136"/>
      <c r="D709" s="136"/>
      <c r="E709" s="141"/>
      <c r="F709" s="146"/>
      <c r="G709" s="146"/>
      <c r="H709" s="146"/>
      <c r="I709" s="115"/>
      <c r="J709" s="139"/>
      <c r="K709" s="136"/>
    </row>
    <row r="710" spans="1:11" s="123" customFormat="1" ht="20.100000000000001" customHeight="1">
      <c r="A710" s="136"/>
      <c r="B710" s="136"/>
      <c r="C710" s="136"/>
      <c r="D710" s="136"/>
      <c r="E710" s="141"/>
      <c r="F710" s="146"/>
      <c r="G710" s="146"/>
      <c r="H710" s="146"/>
      <c r="I710" s="115"/>
      <c r="J710" s="139"/>
      <c r="K710" s="136"/>
    </row>
    <row r="711" spans="1:11" s="123" customFormat="1" ht="20.100000000000001" customHeight="1">
      <c r="A711" s="136"/>
      <c r="B711" s="136"/>
      <c r="C711" s="136"/>
      <c r="D711" s="136"/>
      <c r="E711" s="141"/>
      <c r="F711" s="146"/>
      <c r="G711" s="146"/>
      <c r="H711" s="146"/>
      <c r="I711" s="115"/>
      <c r="J711" s="139"/>
      <c r="K711" s="136"/>
    </row>
    <row r="712" spans="1:11" s="123" customFormat="1" ht="20.100000000000001" customHeight="1">
      <c r="A712" s="136"/>
      <c r="B712" s="136"/>
      <c r="C712" s="136"/>
      <c r="D712" s="136"/>
      <c r="E712" s="141"/>
      <c r="F712" s="146"/>
      <c r="G712" s="146"/>
      <c r="H712" s="146"/>
      <c r="I712" s="115"/>
      <c r="J712" s="139"/>
      <c r="K712" s="136"/>
    </row>
    <row r="713" spans="1:11" s="123" customFormat="1" ht="20.100000000000001" customHeight="1">
      <c r="A713" s="136"/>
      <c r="B713" s="136"/>
      <c r="C713" s="136"/>
      <c r="D713" s="136"/>
      <c r="E713" s="141"/>
      <c r="F713" s="146"/>
      <c r="G713" s="146"/>
      <c r="H713" s="146"/>
      <c r="I713" s="115"/>
      <c r="J713" s="139"/>
      <c r="K713" s="136"/>
    </row>
    <row r="714" spans="1:11" s="123" customFormat="1" ht="20.100000000000001" customHeight="1">
      <c r="A714" s="136"/>
      <c r="B714" s="136"/>
      <c r="C714" s="136"/>
      <c r="D714" s="136"/>
      <c r="E714" s="141"/>
      <c r="F714" s="146"/>
      <c r="G714" s="146"/>
      <c r="H714" s="146"/>
      <c r="I714" s="115"/>
      <c r="J714" s="139"/>
      <c r="K714" s="136"/>
    </row>
    <row r="715" spans="1:11" s="123" customFormat="1" ht="20.100000000000001" customHeight="1">
      <c r="A715" s="136"/>
      <c r="B715" s="136"/>
      <c r="C715" s="136"/>
      <c r="D715" s="136"/>
      <c r="E715" s="141"/>
      <c r="F715" s="146"/>
      <c r="G715" s="146"/>
      <c r="H715" s="146"/>
      <c r="I715" s="115"/>
      <c r="J715" s="139"/>
      <c r="K715" s="136"/>
    </row>
    <row r="716" spans="1:11" s="123" customFormat="1" ht="20.100000000000001" customHeight="1">
      <c r="A716" s="136"/>
      <c r="B716" s="136"/>
      <c r="C716" s="136"/>
      <c r="D716" s="136"/>
      <c r="E716" s="141"/>
      <c r="F716" s="146"/>
      <c r="G716" s="146"/>
      <c r="H716" s="146"/>
      <c r="I716" s="115"/>
      <c r="J716" s="139"/>
      <c r="K716" s="136"/>
    </row>
    <row r="717" spans="1:11" s="123" customFormat="1" ht="20.100000000000001" customHeight="1">
      <c r="A717" s="136"/>
      <c r="B717" s="136"/>
      <c r="C717" s="136"/>
      <c r="D717" s="136"/>
      <c r="E717" s="141"/>
      <c r="F717" s="146"/>
      <c r="G717" s="146"/>
      <c r="H717" s="146"/>
      <c r="I717" s="115"/>
      <c r="J717" s="139"/>
      <c r="K717" s="136"/>
    </row>
    <row r="718" spans="1:11" s="123" customFormat="1" ht="20.100000000000001" customHeight="1">
      <c r="A718" s="136"/>
      <c r="B718" s="136"/>
      <c r="C718" s="136"/>
      <c r="D718" s="136"/>
      <c r="E718" s="141"/>
      <c r="F718" s="146"/>
      <c r="G718" s="146"/>
      <c r="H718" s="146"/>
      <c r="I718" s="115"/>
      <c r="J718" s="139"/>
      <c r="K718" s="136"/>
    </row>
    <row r="719" spans="1:11" s="123" customFormat="1" ht="20.100000000000001" customHeight="1">
      <c r="A719" s="136"/>
      <c r="B719" s="136"/>
      <c r="C719" s="136"/>
      <c r="D719" s="136"/>
      <c r="E719" s="141"/>
      <c r="F719" s="146"/>
      <c r="G719" s="146"/>
      <c r="H719" s="146"/>
      <c r="I719" s="115"/>
      <c r="J719" s="139"/>
      <c r="K719" s="136"/>
    </row>
    <row r="720" spans="1:11" s="123" customFormat="1" ht="20.100000000000001" customHeight="1">
      <c r="A720" s="136"/>
      <c r="B720" s="136"/>
      <c r="C720" s="136"/>
      <c r="D720" s="136"/>
      <c r="E720" s="141"/>
      <c r="F720" s="146"/>
      <c r="G720" s="146"/>
      <c r="H720" s="146"/>
      <c r="I720" s="115"/>
      <c r="J720" s="139"/>
      <c r="K720" s="136"/>
    </row>
    <row r="721" spans="1:11" s="123" customFormat="1" ht="20.100000000000001" customHeight="1">
      <c r="A721" s="136"/>
      <c r="B721" s="136"/>
      <c r="C721" s="136"/>
      <c r="D721" s="136"/>
      <c r="E721" s="141"/>
      <c r="F721" s="146"/>
      <c r="G721" s="146"/>
      <c r="H721" s="146"/>
      <c r="I721" s="115"/>
      <c r="J721" s="139"/>
      <c r="K721" s="136"/>
    </row>
    <row r="722" spans="1:11" s="123" customFormat="1" ht="20.100000000000001" customHeight="1">
      <c r="A722" s="136"/>
      <c r="B722" s="136"/>
      <c r="C722" s="136"/>
      <c r="D722" s="136"/>
      <c r="E722" s="141"/>
      <c r="F722" s="146"/>
      <c r="G722" s="146"/>
      <c r="H722" s="146"/>
      <c r="I722" s="115"/>
      <c r="J722" s="139"/>
      <c r="K722" s="136"/>
    </row>
    <row r="723" spans="1:11" s="123" customFormat="1" ht="20.100000000000001" customHeight="1">
      <c r="A723" s="136"/>
      <c r="B723" s="136"/>
      <c r="C723" s="136"/>
      <c r="D723" s="136"/>
      <c r="E723" s="141"/>
      <c r="F723" s="146"/>
      <c r="G723" s="146"/>
      <c r="H723" s="146"/>
      <c r="I723" s="115"/>
      <c r="J723" s="139"/>
      <c r="K723" s="136"/>
    </row>
    <row r="724" spans="1:11" s="123" customFormat="1" ht="20.100000000000001" customHeight="1">
      <c r="A724" s="136"/>
      <c r="B724" s="136"/>
      <c r="C724" s="136"/>
      <c r="D724" s="136"/>
      <c r="E724" s="141"/>
      <c r="F724" s="146"/>
      <c r="G724" s="146"/>
      <c r="H724" s="146"/>
      <c r="I724" s="115"/>
      <c r="J724" s="139"/>
      <c r="K724" s="136"/>
    </row>
    <row r="725" spans="1:11" s="123" customFormat="1" ht="20.100000000000001" customHeight="1">
      <c r="A725" s="136"/>
      <c r="B725" s="136"/>
      <c r="C725" s="136"/>
      <c r="D725" s="136"/>
      <c r="E725" s="141"/>
      <c r="F725" s="146"/>
      <c r="G725" s="146"/>
      <c r="H725" s="146"/>
      <c r="I725" s="115"/>
      <c r="J725" s="139"/>
      <c r="K725" s="136"/>
    </row>
    <row r="726" spans="1:11" s="123" customFormat="1" ht="20.100000000000001" customHeight="1">
      <c r="A726" s="136"/>
      <c r="B726" s="136"/>
      <c r="C726" s="136"/>
      <c r="D726" s="136"/>
      <c r="E726" s="141"/>
      <c r="F726" s="146"/>
      <c r="G726" s="146"/>
      <c r="H726" s="146"/>
      <c r="I726" s="115"/>
      <c r="J726" s="139"/>
      <c r="K726" s="136"/>
    </row>
    <row r="727" spans="1:11" s="123" customFormat="1" ht="20.100000000000001" customHeight="1">
      <c r="A727" s="136"/>
      <c r="B727" s="136"/>
      <c r="C727" s="136"/>
      <c r="D727" s="136"/>
      <c r="E727" s="141"/>
      <c r="F727" s="146"/>
      <c r="G727" s="146"/>
      <c r="H727" s="146"/>
      <c r="I727" s="115"/>
      <c r="J727" s="139"/>
      <c r="K727" s="136"/>
    </row>
    <row r="728" spans="1:11" s="123" customFormat="1" ht="20.100000000000001" customHeight="1">
      <c r="A728" s="136"/>
      <c r="B728" s="136"/>
      <c r="C728" s="136"/>
      <c r="D728" s="136"/>
      <c r="E728" s="141"/>
      <c r="F728" s="146"/>
      <c r="G728" s="146"/>
      <c r="H728" s="146"/>
      <c r="I728" s="115"/>
      <c r="J728" s="139"/>
      <c r="K728" s="136"/>
    </row>
    <row r="729" spans="1:11" s="123" customFormat="1" ht="20.100000000000001" customHeight="1">
      <c r="A729" s="136"/>
      <c r="B729" s="136"/>
      <c r="C729" s="136"/>
      <c r="D729" s="136"/>
      <c r="E729" s="141"/>
      <c r="F729" s="146"/>
      <c r="G729" s="146"/>
      <c r="H729" s="146"/>
      <c r="I729" s="115"/>
      <c r="J729" s="139"/>
      <c r="K729" s="136"/>
    </row>
    <row r="730" spans="1:11" s="123" customFormat="1" ht="20.100000000000001" customHeight="1">
      <c r="A730" s="136"/>
      <c r="B730" s="136"/>
      <c r="C730" s="136"/>
      <c r="D730" s="136"/>
      <c r="E730" s="141"/>
      <c r="F730" s="146"/>
      <c r="G730" s="146"/>
      <c r="H730" s="146"/>
      <c r="I730" s="115"/>
      <c r="J730" s="139"/>
      <c r="K730" s="136"/>
    </row>
    <row r="731" spans="1:11" s="123" customFormat="1" ht="20.100000000000001" customHeight="1">
      <c r="A731" s="136"/>
      <c r="B731" s="136"/>
      <c r="C731" s="136"/>
      <c r="D731" s="136"/>
      <c r="E731" s="141"/>
      <c r="F731" s="146"/>
      <c r="G731" s="146"/>
      <c r="H731" s="146"/>
      <c r="I731" s="115"/>
      <c r="J731" s="139"/>
      <c r="K731" s="136"/>
    </row>
    <row r="732" spans="1:11" s="123" customFormat="1" ht="20.100000000000001" customHeight="1">
      <c r="A732" s="136"/>
      <c r="B732" s="136"/>
      <c r="C732" s="136"/>
      <c r="D732" s="136"/>
      <c r="E732" s="141"/>
      <c r="F732" s="146"/>
      <c r="G732" s="146"/>
      <c r="H732" s="146"/>
      <c r="I732" s="115"/>
      <c r="J732" s="139"/>
      <c r="K732" s="136"/>
    </row>
    <row r="733" spans="1:11" s="123" customFormat="1" ht="20.100000000000001" customHeight="1">
      <c r="A733" s="136"/>
      <c r="B733" s="136"/>
      <c r="C733" s="136"/>
      <c r="D733" s="136"/>
      <c r="E733" s="141"/>
      <c r="F733" s="146"/>
      <c r="G733" s="146"/>
      <c r="H733" s="146"/>
      <c r="I733" s="115"/>
      <c r="J733" s="139"/>
      <c r="K733" s="136"/>
    </row>
    <row r="734" spans="1:11" s="123" customFormat="1" ht="20.100000000000001" customHeight="1">
      <c r="A734" s="136"/>
      <c r="B734" s="136"/>
      <c r="C734" s="136"/>
      <c r="D734" s="136"/>
      <c r="E734" s="141"/>
      <c r="F734" s="146"/>
      <c r="G734" s="146"/>
      <c r="H734" s="146"/>
      <c r="I734" s="115"/>
      <c r="J734" s="139"/>
      <c r="K734" s="136"/>
    </row>
    <row r="735" spans="1:11" s="123" customFormat="1" ht="20.100000000000001" customHeight="1">
      <c r="A735" s="136"/>
      <c r="B735" s="136"/>
      <c r="C735" s="136"/>
      <c r="D735" s="136"/>
      <c r="E735" s="141"/>
      <c r="F735" s="146"/>
      <c r="G735" s="146"/>
      <c r="H735" s="146"/>
      <c r="I735" s="115"/>
      <c r="J735" s="139"/>
      <c r="K735" s="136"/>
    </row>
    <row r="736" spans="1:11" s="123" customFormat="1" ht="20.100000000000001" customHeight="1">
      <c r="A736" s="136"/>
      <c r="B736" s="136"/>
      <c r="C736" s="136"/>
      <c r="D736" s="136"/>
      <c r="E736" s="141"/>
      <c r="F736" s="146"/>
      <c r="G736" s="146"/>
      <c r="H736" s="146"/>
      <c r="I736" s="115"/>
      <c r="J736" s="139"/>
      <c r="K736" s="136"/>
    </row>
    <row r="737" spans="1:11" s="123" customFormat="1" ht="20.100000000000001" customHeight="1">
      <c r="A737" s="136"/>
      <c r="B737" s="136"/>
      <c r="C737" s="136"/>
      <c r="D737" s="136"/>
      <c r="E737" s="141"/>
      <c r="F737" s="146"/>
      <c r="G737" s="146"/>
      <c r="H737" s="146"/>
      <c r="I737" s="115"/>
      <c r="J737" s="139"/>
      <c r="K737" s="136"/>
    </row>
    <row r="738" spans="1:11" s="123" customFormat="1" ht="20.100000000000001" customHeight="1">
      <c r="A738" s="136"/>
      <c r="B738" s="136"/>
      <c r="C738" s="136"/>
      <c r="D738" s="136"/>
      <c r="E738" s="141"/>
      <c r="F738" s="146"/>
      <c r="G738" s="146"/>
      <c r="H738" s="146"/>
      <c r="I738" s="115"/>
      <c r="J738" s="139"/>
      <c r="K738" s="136"/>
    </row>
    <row r="739" spans="1:11" s="123" customFormat="1" ht="20.100000000000001" customHeight="1">
      <c r="A739" s="136"/>
      <c r="B739" s="136"/>
      <c r="C739" s="136"/>
      <c r="D739" s="136"/>
      <c r="E739" s="141"/>
      <c r="F739" s="146"/>
      <c r="G739" s="146"/>
      <c r="H739" s="146"/>
      <c r="I739" s="115"/>
      <c r="J739" s="139"/>
      <c r="K739" s="136"/>
    </row>
    <row r="740" spans="1:11" s="123" customFormat="1" ht="20.100000000000001" customHeight="1">
      <c r="A740" s="136"/>
      <c r="B740" s="136"/>
      <c r="C740" s="136"/>
      <c r="D740" s="136"/>
      <c r="E740" s="141"/>
      <c r="F740" s="146"/>
      <c r="G740" s="146"/>
      <c r="H740" s="146"/>
      <c r="I740" s="115"/>
      <c r="J740" s="139"/>
      <c r="K740" s="136"/>
    </row>
    <row r="741" spans="1:11" s="123" customFormat="1" ht="20.100000000000001" customHeight="1">
      <c r="A741" s="136"/>
      <c r="B741" s="136"/>
      <c r="C741" s="136"/>
      <c r="D741" s="136"/>
      <c r="E741" s="141"/>
      <c r="F741" s="146"/>
      <c r="G741" s="146"/>
      <c r="H741" s="146"/>
      <c r="I741" s="115"/>
      <c r="J741" s="139"/>
      <c r="K741" s="136"/>
    </row>
    <row r="742" spans="1:11" s="123" customFormat="1" ht="20.100000000000001" customHeight="1">
      <c r="A742" s="136"/>
      <c r="B742" s="136"/>
      <c r="C742" s="136"/>
      <c r="D742" s="136"/>
      <c r="E742" s="141"/>
      <c r="F742" s="146"/>
      <c r="G742" s="146"/>
      <c r="H742" s="146"/>
      <c r="I742" s="115"/>
      <c r="J742" s="139"/>
      <c r="K742" s="136"/>
    </row>
    <row r="743" spans="1:11" s="123" customFormat="1" ht="20.100000000000001" customHeight="1">
      <c r="A743" s="136"/>
      <c r="B743" s="136"/>
      <c r="C743" s="136"/>
      <c r="D743" s="136"/>
      <c r="E743" s="141"/>
      <c r="F743" s="146"/>
      <c r="G743" s="146"/>
      <c r="H743" s="146"/>
      <c r="I743" s="115"/>
      <c r="J743" s="139"/>
      <c r="K743" s="136"/>
    </row>
    <row r="744" spans="1:11" s="123" customFormat="1" ht="20.100000000000001" customHeight="1">
      <c r="A744" s="136"/>
      <c r="B744" s="136"/>
      <c r="C744" s="136"/>
      <c r="D744" s="136"/>
      <c r="E744" s="141"/>
      <c r="F744" s="146"/>
      <c r="G744" s="146"/>
      <c r="H744" s="146"/>
      <c r="I744" s="115"/>
      <c r="J744" s="139"/>
      <c r="K744" s="136"/>
    </row>
    <row r="745" spans="1:11" s="123" customFormat="1" ht="20.100000000000001" customHeight="1">
      <c r="A745" s="136"/>
      <c r="B745" s="136"/>
      <c r="C745" s="136"/>
      <c r="D745" s="136"/>
      <c r="E745" s="141"/>
      <c r="F745" s="146"/>
      <c r="G745" s="146"/>
      <c r="H745" s="146"/>
      <c r="I745" s="115"/>
      <c r="J745" s="139"/>
      <c r="K745" s="136"/>
    </row>
    <row r="746" spans="1:11" s="123" customFormat="1" ht="20.100000000000001" customHeight="1">
      <c r="A746" s="136"/>
      <c r="B746" s="136"/>
      <c r="C746" s="136"/>
      <c r="D746" s="136"/>
      <c r="E746" s="141"/>
      <c r="F746" s="146"/>
      <c r="G746" s="146"/>
      <c r="H746" s="146"/>
      <c r="I746" s="115"/>
      <c r="J746" s="139"/>
      <c r="K746" s="136"/>
    </row>
    <row r="747" spans="1:11" s="123" customFormat="1" ht="20.100000000000001" customHeight="1">
      <c r="A747" s="136"/>
      <c r="B747" s="136"/>
      <c r="C747" s="136"/>
      <c r="D747" s="136"/>
      <c r="E747" s="141"/>
      <c r="F747" s="146"/>
      <c r="G747" s="146"/>
      <c r="H747" s="146"/>
      <c r="I747" s="115"/>
      <c r="J747" s="139"/>
      <c r="K747" s="136"/>
    </row>
    <row r="748" spans="1:11" s="123" customFormat="1" ht="20.100000000000001" customHeight="1">
      <c r="A748" s="136"/>
      <c r="B748" s="136"/>
      <c r="C748" s="136"/>
      <c r="D748" s="136"/>
      <c r="E748" s="141"/>
      <c r="F748" s="146"/>
      <c r="G748" s="146"/>
      <c r="H748" s="146"/>
      <c r="I748" s="115"/>
      <c r="J748" s="139"/>
      <c r="K748" s="136"/>
    </row>
    <row r="749" spans="1:11" s="123" customFormat="1" ht="20.100000000000001" customHeight="1">
      <c r="A749" s="136"/>
      <c r="B749" s="136"/>
      <c r="C749" s="136"/>
      <c r="D749" s="136"/>
      <c r="E749" s="141"/>
      <c r="F749" s="146"/>
      <c r="G749" s="146"/>
      <c r="H749" s="146"/>
      <c r="I749" s="115"/>
      <c r="J749" s="139"/>
      <c r="K749" s="136"/>
    </row>
    <row r="750" spans="1:11" s="123" customFormat="1" ht="20.100000000000001" customHeight="1">
      <c r="A750" s="136"/>
      <c r="B750" s="136"/>
      <c r="C750" s="136"/>
      <c r="D750" s="136"/>
      <c r="E750" s="141"/>
      <c r="F750" s="146"/>
      <c r="G750" s="146"/>
      <c r="H750" s="146"/>
      <c r="I750" s="115"/>
      <c r="J750" s="139"/>
      <c r="K750" s="136"/>
    </row>
    <row r="751" spans="1:11" s="123" customFormat="1" ht="20.100000000000001" customHeight="1">
      <c r="A751" s="136"/>
      <c r="B751" s="136"/>
      <c r="C751" s="136"/>
      <c r="D751" s="136"/>
      <c r="E751" s="141"/>
      <c r="F751" s="146"/>
      <c r="G751" s="146"/>
      <c r="H751" s="146"/>
      <c r="I751" s="115"/>
      <c r="J751" s="139"/>
      <c r="K751" s="136"/>
    </row>
    <row r="752" spans="1:11" s="123" customFormat="1" ht="20.100000000000001" customHeight="1">
      <c r="A752" s="136"/>
      <c r="B752" s="136"/>
      <c r="C752" s="136"/>
      <c r="D752" s="136"/>
      <c r="E752" s="141"/>
      <c r="F752" s="146"/>
      <c r="G752" s="146"/>
      <c r="H752" s="146"/>
      <c r="I752" s="115"/>
      <c r="J752" s="139"/>
      <c r="K752" s="136"/>
    </row>
    <row r="753" spans="1:11" s="123" customFormat="1" ht="20.100000000000001" customHeight="1">
      <c r="A753" s="136"/>
      <c r="B753" s="136"/>
      <c r="C753" s="136"/>
      <c r="D753" s="136"/>
      <c r="E753" s="141"/>
      <c r="F753" s="146"/>
      <c r="G753" s="146"/>
      <c r="H753" s="146"/>
      <c r="I753" s="115"/>
      <c r="J753" s="139"/>
      <c r="K753" s="136"/>
    </row>
    <row r="754" spans="1:11" s="123" customFormat="1" ht="20.100000000000001" customHeight="1">
      <c r="A754" s="136"/>
      <c r="B754" s="136"/>
      <c r="C754" s="136"/>
      <c r="D754" s="136"/>
      <c r="E754" s="141"/>
      <c r="F754" s="146"/>
      <c r="G754" s="146"/>
      <c r="H754" s="146"/>
      <c r="I754" s="115"/>
      <c r="J754" s="139"/>
      <c r="K754" s="136"/>
    </row>
    <row r="755" spans="1:11" s="123" customFormat="1" ht="20.100000000000001" customHeight="1">
      <c r="A755" s="136"/>
      <c r="B755" s="136"/>
      <c r="C755" s="136"/>
      <c r="D755" s="136"/>
      <c r="E755" s="141"/>
      <c r="F755" s="146"/>
      <c r="G755" s="146"/>
      <c r="H755" s="146"/>
      <c r="I755" s="115"/>
      <c r="J755" s="139"/>
      <c r="K755" s="136"/>
    </row>
    <row r="756" spans="1:11" s="123" customFormat="1" ht="20.100000000000001" customHeight="1">
      <c r="A756" s="136"/>
      <c r="B756" s="136"/>
      <c r="C756" s="136"/>
      <c r="D756" s="136"/>
      <c r="E756" s="141"/>
      <c r="F756" s="146"/>
      <c r="G756" s="146"/>
      <c r="H756" s="146"/>
      <c r="I756" s="115"/>
      <c r="J756" s="139"/>
      <c r="K756" s="136"/>
    </row>
    <row r="757" spans="1:11" s="123" customFormat="1" ht="20.100000000000001" customHeight="1">
      <c r="A757" s="136"/>
      <c r="B757" s="136"/>
      <c r="C757" s="136"/>
      <c r="D757" s="136"/>
      <c r="E757" s="141"/>
      <c r="F757" s="146"/>
      <c r="G757" s="146"/>
      <c r="H757" s="146"/>
      <c r="I757" s="115"/>
      <c r="J757" s="139"/>
      <c r="K757" s="136"/>
    </row>
    <row r="758" spans="1:11" s="123" customFormat="1" ht="20.100000000000001" customHeight="1">
      <c r="A758" s="136"/>
      <c r="B758" s="136"/>
      <c r="C758" s="136"/>
      <c r="D758" s="136"/>
      <c r="E758" s="141"/>
      <c r="F758" s="146"/>
      <c r="G758" s="146"/>
      <c r="H758" s="146"/>
      <c r="I758" s="115"/>
      <c r="J758" s="139"/>
      <c r="K758" s="136"/>
    </row>
    <row r="759" spans="1:11" s="123" customFormat="1" ht="20.100000000000001" customHeight="1">
      <c r="A759" s="136"/>
      <c r="B759" s="136"/>
      <c r="C759" s="136"/>
      <c r="D759" s="136"/>
      <c r="E759" s="141"/>
      <c r="F759" s="146"/>
      <c r="G759" s="146"/>
      <c r="H759" s="146"/>
      <c r="I759" s="115"/>
      <c r="J759" s="139"/>
      <c r="K759" s="136"/>
    </row>
    <row r="760" spans="1:11" s="123" customFormat="1" ht="20.100000000000001" customHeight="1">
      <c r="A760" s="136"/>
      <c r="B760" s="136"/>
      <c r="C760" s="136"/>
      <c r="D760" s="136"/>
      <c r="E760" s="141"/>
      <c r="F760" s="146"/>
      <c r="G760" s="146"/>
      <c r="H760" s="146"/>
      <c r="I760" s="115"/>
      <c r="J760" s="139"/>
      <c r="K760" s="136"/>
    </row>
    <row r="761" spans="1:11" s="123" customFormat="1" ht="20.100000000000001" customHeight="1">
      <c r="A761" s="136"/>
      <c r="B761" s="136"/>
      <c r="C761" s="136"/>
      <c r="D761" s="136"/>
      <c r="E761" s="141"/>
      <c r="F761" s="146"/>
      <c r="G761" s="146"/>
      <c r="H761" s="146"/>
      <c r="I761" s="115"/>
      <c r="J761" s="139"/>
      <c r="K761" s="136"/>
    </row>
    <row r="762" spans="1:11" s="123" customFormat="1" ht="20.100000000000001" customHeight="1">
      <c r="A762" s="136"/>
      <c r="B762" s="136"/>
      <c r="C762" s="136"/>
      <c r="D762" s="136"/>
      <c r="E762" s="141"/>
      <c r="F762" s="146"/>
      <c r="G762" s="146"/>
      <c r="H762" s="146"/>
      <c r="I762" s="115"/>
      <c r="J762" s="139"/>
      <c r="K762" s="136"/>
    </row>
    <row r="763" spans="1:11" s="123" customFormat="1" ht="20.100000000000001" customHeight="1">
      <c r="A763" s="136"/>
      <c r="B763" s="136"/>
      <c r="C763" s="136"/>
      <c r="D763" s="136"/>
      <c r="E763" s="141"/>
      <c r="F763" s="146"/>
      <c r="G763" s="146"/>
      <c r="H763" s="146"/>
      <c r="I763" s="115"/>
      <c r="J763" s="139"/>
      <c r="K763" s="136"/>
    </row>
    <row r="764" spans="1:11" s="123" customFormat="1" ht="20.100000000000001" customHeight="1">
      <c r="A764" s="136"/>
      <c r="B764" s="136"/>
      <c r="C764" s="136"/>
      <c r="D764" s="136"/>
      <c r="E764" s="141"/>
      <c r="F764" s="146"/>
      <c r="G764" s="146"/>
      <c r="H764" s="146"/>
      <c r="I764" s="115"/>
      <c r="J764" s="139"/>
      <c r="K764" s="136"/>
    </row>
    <row r="765" spans="1:11" s="123" customFormat="1" ht="20.100000000000001" customHeight="1">
      <c r="A765" s="136"/>
      <c r="B765" s="136"/>
      <c r="C765" s="136"/>
      <c r="D765" s="136"/>
      <c r="E765" s="141"/>
      <c r="F765" s="146"/>
      <c r="G765" s="146"/>
      <c r="H765" s="146"/>
      <c r="I765" s="115"/>
      <c r="J765" s="139"/>
      <c r="K765" s="136"/>
    </row>
    <row r="766" spans="1:11" s="123" customFormat="1" ht="20.100000000000001" customHeight="1">
      <c r="A766" s="136"/>
      <c r="B766" s="136"/>
      <c r="C766" s="136"/>
      <c r="D766" s="136"/>
      <c r="E766" s="141"/>
      <c r="F766" s="146"/>
      <c r="G766" s="146"/>
      <c r="H766" s="146"/>
      <c r="I766" s="115"/>
      <c r="J766" s="139"/>
      <c r="K766" s="136"/>
    </row>
    <row r="767" spans="1:11" s="123" customFormat="1" ht="20.100000000000001" customHeight="1">
      <c r="A767" s="136"/>
      <c r="B767" s="136"/>
      <c r="C767" s="136"/>
      <c r="D767" s="136"/>
      <c r="E767" s="141"/>
      <c r="F767" s="146"/>
      <c r="G767" s="146"/>
      <c r="H767" s="146"/>
      <c r="I767" s="115"/>
      <c r="J767" s="139"/>
      <c r="K767" s="136"/>
    </row>
    <row r="768" spans="1:11" s="123" customFormat="1" ht="20.100000000000001" customHeight="1">
      <c r="A768" s="136"/>
      <c r="B768" s="136"/>
      <c r="C768" s="136"/>
      <c r="D768" s="136"/>
      <c r="E768" s="141"/>
      <c r="F768" s="146"/>
      <c r="G768" s="146"/>
      <c r="H768" s="146"/>
      <c r="I768" s="115"/>
      <c r="J768" s="139"/>
      <c r="K768" s="136"/>
    </row>
    <row r="769" spans="1:11" s="123" customFormat="1" ht="20.100000000000001" customHeight="1">
      <c r="A769" s="136"/>
      <c r="B769" s="136"/>
      <c r="C769" s="136"/>
      <c r="D769" s="136"/>
      <c r="E769" s="141"/>
      <c r="F769" s="146"/>
      <c r="G769" s="146"/>
      <c r="H769" s="146"/>
      <c r="I769" s="115"/>
      <c r="J769" s="139"/>
      <c r="K769" s="136"/>
    </row>
    <row r="770" spans="1:11" s="123" customFormat="1" ht="20.100000000000001" customHeight="1">
      <c r="A770" s="136"/>
      <c r="B770" s="136"/>
      <c r="C770" s="136"/>
      <c r="D770" s="136"/>
      <c r="E770" s="141"/>
      <c r="F770" s="146"/>
      <c r="G770" s="146"/>
      <c r="H770" s="146"/>
      <c r="I770" s="115"/>
      <c r="J770" s="139"/>
      <c r="K770" s="136"/>
    </row>
    <row r="771" spans="1:11" s="123" customFormat="1" ht="20.100000000000001" customHeight="1">
      <c r="A771" s="136"/>
      <c r="B771" s="136"/>
      <c r="C771" s="136"/>
      <c r="D771" s="136"/>
      <c r="E771" s="141"/>
      <c r="F771" s="146"/>
      <c r="G771" s="146"/>
      <c r="H771" s="146"/>
      <c r="I771" s="115"/>
      <c r="J771" s="139"/>
      <c r="K771" s="136"/>
    </row>
    <row r="772" spans="1:11" s="123" customFormat="1" ht="20.100000000000001" customHeight="1">
      <c r="A772" s="136"/>
      <c r="B772" s="136"/>
      <c r="C772" s="136"/>
      <c r="D772" s="136"/>
      <c r="E772" s="141"/>
      <c r="F772" s="146"/>
      <c r="G772" s="146"/>
      <c r="H772" s="146"/>
      <c r="I772" s="115"/>
      <c r="J772" s="139"/>
      <c r="K772" s="136"/>
    </row>
    <row r="773" spans="1:11" s="123" customFormat="1" ht="20.100000000000001" customHeight="1">
      <c r="A773" s="136"/>
      <c r="B773" s="136"/>
      <c r="C773" s="136"/>
      <c r="D773" s="136"/>
      <c r="E773" s="141"/>
      <c r="F773" s="146"/>
      <c r="G773" s="146"/>
      <c r="H773" s="146"/>
      <c r="I773" s="115"/>
      <c r="J773" s="139"/>
      <c r="K773" s="136"/>
    </row>
    <row r="774" spans="1:11" s="123" customFormat="1" ht="20.100000000000001" customHeight="1">
      <c r="A774" s="136"/>
      <c r="B774" s="136"/>
      <c r="C774" s="136"/>
      <c r="D774" s="136"/>
      <c r="E774" s="141"/>
      <c r="F774" s="146"/>
      <c r="G774" s="146"/>
      <c r="H774" s="146"/>
      <c r="I774" s="115"/>
      <c r="J774" s="139"/>
      <c r="K774" s="136"/>
    </row>
    <row r="775" spans="1:11" s="123" customFormat="1" ht="20.100000000000001" customHeight="1">
      <c r="A775" s="136"/>
      <c r="B775" s="136"/>
      <c r="C775" s="136"/>
      <c r="D775" s="136"/>
      <c r="E775" s="141"/>
      <c r="F775" s="146"/>
      <c r="G775" s="146"/>
      <c r="H775" s="146"/>
      <c r="I775" s="115"/>
      <c r="J775" s="139"/>
      <c r="K775" s="136"/>
    </row>
    <row r="776" spans="1:11" s="123" customFormat="1" ht="20.100000000000001" customHeight="1">
      <c r="A776" s="136"/>
      <c r="B776" s="136"/>
      <c r="C776" s="136"/>
      <c r="D776" s="136"/>
      <c r="E776" s="141"/>
      <c r="F776" s="146"/>
      <c r="G776" s="146"/>
      <c r="H776" s="146"/>
      <c r="I776" s="115"/>
      <c r="J776" s="139"/>
      <c r="K776" s="136"/>
    </row>
    <row r="777" spans="1:11" s="123" customFormat="1" ht="20.100000000000001" customHeight="1">
      <c r="A777" s="136"/>
      <c r="B777" s="136"/>
      <c r="C777" s="136"/>
      <c r="D777" s="136"/>
      <c r="E777" s="141"/>
      <c r="F777" s="146"/>
      <c r="G777" s="146"/>
      <c r="H777" s="146"/>
      <c r="I777" s="115"/>
      <c r="J777" s="139"/>
      <c r="K777" s="136"/>
    </row>
    <row r="778" spans="1:11" s="123" customFormat="1" ht="20.100000000000001" customHeight="1">
      <c r="A778" s="136"/>
      <c r="B778" s="136"/>
      <c r="C778" s="136"/>
      <c r="D778" s="136"/>
      <c r="E778" s="141"/>
      <c r="F778" s="146"/>
      <c r="G778" s="146"/>
      <c r="H778" s="146"/>
      <c r="I778" s="115"/>
      <c r="J778" s="139"/>
      <c r="K778" s="136"/>
    </row>
    <row r="779" spans="1:11" s="123" customFormat="1" ht="20.100000000000001" customHeight="1">
      <c r="A779" s="136"/>
      <c r="B779" s="136"/>
      <c r="C779" s="136"/>
      <c r="D779" s="136"/>
      <c r="E779" s="141"/>
      <c r="F779" s="146"/>
      <c r="G779" s="146"/>
      <c r="H779" s="146"/>
      <c r="I779" s="115"/>
      <c r="J779" s="139"/>
      <c r="K779" s="136"/>
    </row>
    <row r="780" spans="1:11" s="123" customFormat="1" ht="20.100000000000001" customHeight="1">
      <c r="A780" s="136"/>
      <c r="B780" s="136"/>
      <c r="C780" s="136"/>
      <c r="D780" s="136"/>
      <c r="E780" s="141"/>
      <c r="F780" s="146"/>
      <c r="G780" s="146"/>
      <c r="H780" s="146"/>
      <c r="I780" s="115"/>
      <c r="J780" s="139"/>
      <c r="K780" s="136"/>
    </row>
    <row r="781" spans="1:11" s="123" customFormat="1" ht="20.100000000000001" customHeight="1">
      <c r="A781" s="136"/>
      <c r="B781" s="136"/>
      <c r="C781" s="136"/>
      <c r="D781" s="136"/>
      <c r="E781" s="141"/>
      <c r="F781" s="146"/>
      <c r="G781" s="146"/>
      <c r="H781" s="146"/>
      <c r="I781" s="115"/>
      <c r="J781" s="139"/>
      <c r="K781" s="136"/>
    </row>
    <row r="782" spans="1:11" s="123" customFormat="1" ht="20.100000000000001" customHeight="1">
      <c r="A782" s="136"/>
      <c r="B782" s="136"/>
      <c r="C782" s="136"/>
      <c r="D782" s="136"/>
      <c r="E782" s="141"/>
      <c r="F782" s="146"/>
      <c r="G782" s="146"/>
      <c r="H782" s="146"/>
      <c r="I782" s="115"/>
      <c r="J782" s="139"/>
      <c r="K782" s="136"/>
    </row>
    <row r="783" spans="1:11" s="123" customFormat="1" ht="20.100000000000001" customHeight="1">
      <c r="A783" s="136"/>
      <c r="B783" s="136"/>
      <c r="C783" s="136"/>
      <c r="D783" s="136"/>
      <c r="E783" s="141"/>
      <c r="F783" s="146"/>
      <c r="G783" s="146"/>
      <c r="H783" s="146"/>
      <c r="I783" s="115"/>
      <c r="J783" s="139"/>
      <c r="K783" s="136"/>
    </row>
    <row r="784" spans="1:11" s="123" customFormat="1" ht="20.100000000000001" customHeight="1">
      <c r="A784" s="136"/>
      <c r="B784" s="136"/>
      <c r="C784" s="136"/>
      <c r="D784" s="136"/>
      <c r="E784" s="141"/>
      <c r="F784" s="146"/>
      <c r="G784" s="146"/>
      <c r="H784" s="146"/>
      <c r="I784" s="115"/>
      <c r="J784" s="139"/>
      <c r="K784" s="136"/>
    </row>
    <row r="785" spans="1:11" s="123" customFormat="1" ht="20.100000000000001" customHeight="1">
      <c r="A785" s="136"/>
      <c r="B785" s="136"/>
      <c r="C785" s="136"/>
      <c r="D785" s="136"/>
      <c r="E785" s="141"/>
      <c r="F785" s="146"/>
      <c r="G785" s="146"/>
      <c r="H785" s="146"/>
      <c r="I785" s="115"/>
      <c r="J785" s="139"/>
      <c r="K785" s="136"/>
    </row>
    <row r="786" spans="1:11" s="123" customFormat="1" ht="20.100000000000001" customHeight="1">
      <c r="A786" s="136"/>
      <c r="B786" s="136"/>
      <c r="C786" s="136"/>
      <c r="D786" s="136"/>
      <c r="E786" s="141"/>
      <c r="F786" s="146"/>
      <c r="G786" s="146"/>
      <c r="H786" s="146"/>
      <c r="I786" s="115"/>
      <c r="J786" s="139"/>
      <c r="K786" s="136"/>
    </row>
    <row r="787" spans="1:11" s="123" customFormat="1" ht="20.100000000000001" customHeight="1">
      <c r="A787" s="136"/>
      <c r="B787" s="136"/>
      <c r="C787" s="136"/>
      <c r="D787" s="136"/>
      <c r="E787" s="141"/>
      <c r="F787" s="146"/>
      <c r="G787" s="146"/>
      <c r="H787" s="146"/>
      <c r="I787" s="115"/>
      <c r="J787" s="139"/>
      <c r="K787" s="136"/>
    </row>
    <row r="788" spans="1:11" s="123" customFormat="1" ht="20.100000000000001" customHeight="1">
      <c r="A788" s="136"/>
      <c r="B788" s="136"/>
      <c r="C788" s="136"/>
      <c r="D788" s="136"/>
      <c r="E788" s="141"/>
      <c r="F788" s="146"/>
      <c r="G788" s="146"/>
      <c r="H788" s="146"/>
      <c r="I788" s="115"/>
      <c r="J788" s="139"/>
      <c r="K788" s="136"/>
    </row>
    <row r="789" spans="1:11" s="123" customFormat="1" ht="20.100000000000001" customHeight="1">
      <c r="A789" s="133"/>
      <c r="B789" s="133"/>
      <c r="C789" s="133"/>
      <c r="D789" s="133"/>
      <c r="E789" s="141"/>
      <c r="F789" s="146"/>
      <c r="G789" s="146"/>
      <c r="H789" s="146"/>
      <c r="I789" s="115"/>
      <c r="J789" s="139"/>
      <c r="K789" s="136"/>
    </row>
    <row r="790" spans="1:11" s="123" customFormat="1" ht="20.100000000000001" customHeight="1">
      <c r="A790" s="133"/>
      <c r="B790" s="133"/>
      <c r="C790" s="133"/>
      <c r="D790" s="133"/>
      <c r="E790" s="141"/>
      <c r="F790" s="146"/>
      <c r="G790" s="146"/>
      <c r="H790" s="146"/>
      <c r="I790" s="115"/>
      <c r="J790" s="139"/>
      <c r="K790" s="136"/>
    </row>
    <row r="791" spans="1:11" s="123" customFormat="1" ht="20.100000000000001" customHeight="1">
      <c r="A791" s="133"/>
      <c r="B791" s="133"/>
      <c r="C791" s="133"/>
      <c r="D791" s="133"/>
      <c r="E791" s="141"/>
      <c r="F791" s="146"/>
      <c r="G791" s="146"/>
      <c r="H791" s="146"/>
      <c r="I791" s="115"/>
      <c r="J791" s="139"/>
      <c r="K791" s="136"/>
    </row>
    <row r="792" spans="1:11" s="123" customFormat="1" ht="20.100000000000001" customHeight="1">
      <c r="A792" s="133"/>
      <c r="B792" s="133"/>
      <c r="C792" s="133"/>
      <c r="D792" s="133"/>
      <c r="E792" s="141"/>
      <c r="F792" s="146"/>
      <c r="G792" s="146"/>
      <c r="H792" s="146"/>
      <c r="I792" s="115"/>
      <c r="J792" s="139"/>
      <c r="K792" s="136"/>
    </row>
    <row r="793" spans="1:11" s="123" customFormat="1" ht="20.100000000000001" customHeight="1">
      <c r="A793" s="133"/>
      <c r="B793" s="133"/>
      <c r="C793" s="133"/>
      <c r="D793" s="133"/>
      <c r="E793" s="141"/>
      <c r="F793" s="146"/>
      <c r="G793" s="146"/>
      <c r="H793" s="146"/>
      <c r="I793" s="115"/>
      <c r="J793" s="139"/>
      <c r="K793" s="136"/>
    </row>
    <row r="794" spans="1:11" s="123" customFormat="1" ht="20.100000000000001" customHeight="1">
      <c r="A794" s="133"/>
      <c r="B794" s="133"/>
      <c r="C794" s="133"/>
      <c r="D794" s="133"/>
      <c r="E794" s="141"/>
      <c r="F794" s="146"/>
      <c r="G794" s="146"/>
      <c r="H794" s="146"/>
      <c r="I794" s="115"/>
      <c r="J794" s="139"/>
      <c r="K794" s="136"/>
    </row>
    <row r="795" spans="1:11" s="123" customFormat="1" ht="20.100000000000001" customHeight="1">
      <c r="A795" s="133"/>
      <c r="B795" s="133"/>
      <c r="C795" s="133"/>
      <c r="D795" s="133"/>
      <c r="E795" s="141"/>
      <c r="F795" s="146"/>
      <c r="G795" s="146"/>
      <c r="H795" s="146"/>
      <c r="I795" s="115"/>
      <c r="J795" s="139"/>
      <c r="K795" s="136"/>
    </row>
    <row r="796" spans="1:11" s="123" customFormat="1" ht="20.100000000000001" customHeight="1">
      <c r="A796" s="133"/>
      <c r="B796" s="133"/>
      <c r="C796" s="133"/>
      <c r="D796" s="133"/>
      <c r="E796" s="141"/>
      <c r="F796" s="146"/>
      <c r="G796" s="146"/>
      <c r="H796" s="146"/>
      <c r="I796" s="115"/>
      <c r="J796" s="139"/>
      <c r="K796" s="136"/>
    </row>
    <row r="797" spans="1:11" s="123" customFormat="1" ht="20.100000000000001" customHeight="1">
      <c r="A797" s="133"/>
      <c r="B797" s="133"/>
      <c r="C797" s="133"/>
      <c r="D797" s="133"/>
      <c r="E797" s="141"/>
      <c r="F797" s="146"/>
      <c r="G797" s="146"/>
      <c r="H797" s="146"/>
      <c r="I797" s="115"/>
      <c r="J797" s="139"/>
      <c r="K797" s="136"/>
    </row>
    <row r="798" spans="1:11" s="123" customFormat="1" ht="20.100000000000001" customHeight="1">
      <c r="A798" s="133"/>
      <c r="B798" s="133"/>
      <c r="C798" s="133"/>
      <c r="D798" s="133"/>
      <c r="E798" s="141"/>
      <c r="F798" s="146"/>
      <c r="G798" s="146"/>
      <c r="H798" s="146"/>
      <c r="I798" s="115"/>
      <c r="J798" s="139"/>
      <c r="K798" s="136"/>
    </row>
    <row r="799" spans="1:11" s="123" customFormat="1" ht="20.100000000000001" customHeight="1">
      <c r="A799" s="133"/>
      <c r="B799" s="133"/>
      <c r="C799" s="133"/>
      <c r="D799" s="133"/>
      <c r="E799" s="141"/>
      <c r="F799" s="146"/>
      <c r="G799" s="146"/>
      <c r="H799" s="146"/>
      <c r="I799" s="115"/>
      <c r="J799" s="139"/>
      <c r="K799" s="136"/>
    </row>
    <row r="800" spans="1:11" s="123" customFormat="1" ht="20.100000000000001" customHeight="1">
      <c r="A800" s="133"/>
      <c r="B800" s="133"/>
      <c r="C800" s="133"/>
      <c r="D800" s="133"/>
      <c r="E800" s="141"/>
      <c r="F800" s="146"/>
      <c r="G800" s="146"/>
      <c r="H800" s="146"/>
      <c r="I800" s="115"/>
      <c r="J800" s="139"/>
      <c r="K800" s="136"/>
    </row>
    <row r="801" spans="1:11" s="123" customFormat="1" ht="20.100000000000001" customHeight="1">
      <c r="A801" s="133"/>
      <c r="B801" s="133"/>
      <c r="C801" s="133"/>
      <c r="D801" s="133"/>
      <c r="E801" s="141"/>
      <c r="F801" s="146"/>
      <c r="G801" s="146"/>
      <c r="H801" s="146"/>
      <c r="I801" s="115"/>
      <c r="J801" s="139"/>
      <c r="K801" s="136"/>
    </row>
    <row r="802" spans="1:11" s="123" customFormat="1" ht="20.100000000000001" customHeight="1">
      <c r="A802" s="133"/>
      <c r="B802" s="133"/>
      <c r="C802" s="133"/>
      <c r="D802" s="133"/>
      <c r="E802" s="141"/>
      <c r="F802" s="146"/>
      <c r="G802" s="146"/>
      <c r="H802" s="146"/>
      <c r="I802" s="115"/>
      <c r="J802" s="139"/>
      <c r="K802" s="136"/>
    </row>
    <row r="803" spans="1:11" s="123" customFormat="1" ht="20.100000000000001" customHeight="1">
      <c r="A803" s="133"/>
      <c r="B803" s="133"/>
      <c r="C803" s="133"/>
      <c r="D803" s="133"/>
      <c r="E803" s="141"/>
      <c r="F803" s="146"/>
      <c r="G803" s="146"/>
      <c r="H803" s="146"/>
      <c r="I803" s="115"/>
      <c r="J803" s="139"/>
      <c r="K803" s="136"/>
    </row>
    <row r="804" spans="1:11" s="123" customFormat="1" ht="20.100000000000001" customHeight="1">
      <c r="A804" s="133"/>
      <c r="B804" s="133"/>
      <c r="C804" s="133"/>
      <c r="D804" s="133"/>
      <c r="E804" s="141"/>
      <c r="F804" s="146"/>
      <c r="G804" s="146"/>
      <c r="H804" s="146"/>
      <c r="I804" s="115"/>
      <c r="J804" s="139"/>
      <c r="K804" s="136"/>
    </row>
    <row r="805" spans="1:11" s="123" customFormat="1" ht="20.100000000000001" customHeight="1">
      <c r="A805" s="133"/>
      <c r="B805" s="133"/>
      <c r="C805" s="133"/>
      <c r="D805" s="133"/>
      <c r="E805" s="141"/>
      <c r="F805" s="146"/>
      <c r="G805" s="146"/>
      <c r="H805" s="146"/>
      <c r="I805" s="115"/>
      <c r="J805" s="139"/>
      <c r="K805" s="136"/>
    </row>
    <row r="806" spans="1:11" s="123" customFormat="1" ht="20.100000000000001" customHeight="1">
      <c r="A806" s="133"/>
      <c r="B806" s="133"/>
      <c r="C806" s="133"/>
      <c r="D806" s="133"/>
      <c r="E806" s="141"/>
      <c r="F806" s="146"/>
      <c r="G806" s="146"/>
      <c r="H806" s="146"/>
      <c r="I806" s="115"/>
      <c r="J806" s="139"/>
      <c r="K806" s="136"/>
    </row>
    <row r="807" spans="1:11" s="123" customFormat="1" ht="20.100000000000001" customHeight="1">
      <c r="A807" s="133"/>
      <c r="B807" s="133"/>
      <c r="C807" s="133"/>
      <c r="D807" s="133"/>
      <c r="E807" s="141"/>
      <c r="F807" s="146"/>
      <c r="G807" s="146"/>
      <c r="H807" s="146"/>
      <c r="I807" s="115"/>
      <c r="J807" s="139"/>
      <c r="K807" s="136"/>
    </row>
    <row r="808" spans="1:11" s="123" customFormat="1" ht="20.100000000000001" customHeight="1">
      <c r="A808" s="133"/>
      <c r="B808" s="133"/>
      <c r="C808" s="133"/>
      <c r="D808" s="133"/>
      <c r="E808" s="141"/>
      <c r="F808" s="146"/>
      <c r="G808" s="146"/>
      <c r="H808" s="146"/>
      <c r="I808" s="115"/>
      <c r="J808" s="139"/>
      <c r="K808" s="136"/>
    </row>
    <row r="809" spans="1:11" s="123" customFormat="1" ht="20.100000000000001" customHeight="1">
      <c r="A809" s="133"/>
      <c r="B809" s="133"/>
      <c r="C809" s="133"/>
      <c r="D809" s="133"/>
      <c r="E809" s="141"/>
      <c r="F809" s="146"/>
      <c r="G809" s="146"/>
      <c r="H809" s="146"/>
      <c r="I809" s="115"/>
      <c r="J809" s="139"/>
      <c r="K809" s="136"/>
    </row>
    <row r="810" spans="1:11" s="123" customFormat="1" ht="20.100000000000001" customHeight="1">
      <c r="A810" s="133"/>
      <c r="B810" s="133"/>
      <c r="C810" s="133"/>
      <c r="D810" s="133"/>
      <c r="E810" s="141"/>
      <c r="F810" s="146"/>
      <c r="G810" s="146"/>
      <c r="H810" s="146"/>
      <c r="I810" s="115"/>
      <c r="J810" s="139"/>
      <c r="K810" s="136"/>
    </row>
    <row r="811" spans="1:11" s="123" customFormat="1" ht="20.100000000000001" customHeight="1">
      <c r="A811" s="133"/>
      <c r="B811" s="133"/>
      <c r="C811" s="133"/>
      <c r="D811" s="133"/>
      <c r="E811" s="141"/>
      <c r="F811" s="146"/>
      <c r="G811" s="146"/>
      <c r="H811" s="146"/>
      <c r="I811" s="115"/>
      <c r="J811" s="139"/>
      <c r="K811" s="136"/>
    </row>
    <row r="812" spans="1:11" s="123" customFormat="1" ht="20.100000000000001" customHeight="1">
      <c r="A812" s="133"/>
      <c r="B812" s="133"/>
      <c r="C812" s="133"/>
      <c r="D812" s="133"/>
      <c r="E812" s="141"/>
      <c r="F812" s="146"/>
      <c r="G812" s="146"/>
      <c r="H812" s="146"/>
      <c r="I812" s="115"/>
      <c r="J812" s="139"/>
      <c r="K812" s="136"/>
    </row>
    <row r="813" spans="1:11" s="123" customFormat="1" ht="20.100000000000001" customHeight="1">
      <c r="A813" s="133"/>
      <c r="B813" s="133"/>
      <c r="C813" s="133"/>
      <c r="D813" s="133"/>
      <c r="E813" s="141"/>
      <c r="F813" s="147"/>
      <c r="G813" s="147"/>
      <c r="H813" s="147"/>
      <c r="I813" s="115"/>
      <c r="J813" s="139"/>
      <c r="K813" s="136"/>
    </row>
    <row r="814" spans="1:11" s="123" customFormat="1" ht="20.100000000000001" customHeight="1">
      <c r="A814" s="133"/>
      <c r="B814" s="133"/>
      <c r="C814" s="133"/>
      <c r="D814" s="133"/>
      <c r="E814" s="141"/>
      <c r="F814" s="147"/>
      <c r="G814" s="147"/>
      <c r="H814" s="147"/>
      <c r="I814" s="115"/>
      <c r="J814" s="139"/>
      <c r="K814" s="136"/>
    </row>
    <row r="815" spans="1:11" s="123" customFormat="1" ht="20.100000000000001" customHeight="1">
      <c r="A815" s="133"/>
      <c r="B815" s="133"/>
      <c r="C815" s="133"/>
      <c r="D815" s="133"/>
      <c r="E815" s="141"/>
      <c r="F815" s="147"/>
      <c r="G815" s="147"/>
      <c r="H815" s="147"/>
      <c r="I815" s="115"/>
      <c r="J815" s="139"/>
      <c r="K815" s="136"/>
    </row>
    <row r="816" spans="1:11" s="123" customFormat="1" ht="20.100000000000001" customHeight="1">
      <c r="A816" s="133"/>
      <c r="B816" s="133"/>
      <c r="C816" s="133"/>
      <c r="D816" s="133"/>
      <c r="E816" s="141"/>
      <c r="F816" s="147"/>
      <c r="G816" s="147"/>
      <c r="H816" s="147"/>
      <c r="I816" s="115"/>
      <c r="J816" s="139"/>
      <c r="K816" s="136"/>
    </row>
    <row r="817" spans="1:11" s="123" customFormat="1" ht="20.100000000000001" customHeight="1">
      <c r="A817" s="133"/>
      <c r="B817" s="133"/>
      <c r="C817" s="133"/>
      <c r="D817" s="133"/>
      <c r="E817" s="141"/>
      <c r="F817" s="147"/>
      <c r="G817" s="147"/>
      <c r="H817" s="147"/>
      <c r="I817" s="115"/>
      <c r="J817" s="139"/>
      <c r="K817" s="136"/>
    </row>
    <row r="818" spans="1:11" s="123" customFormat="1" ht="20.100000000000001" customHeight="1">
      <c r="A818" s="133"/>
      <c r="B818" s="133"/>
      <c r="C818" s="133"/>
      <c r="D818" s="133"/>
      <c r="E818" s="141"/>
      <c r="F818" s="147"/>
      <c r="G818" s="147"/>
      <c r="H818" s="147"/>
      <c r="I818" s="115"/>
      <c r="J818" s="139"/>
      <c r="K818" s="136"/>
    </row>
    <row r="819" spans="1:11" s="123" customFormat="1" ht="20.100000000000001" customHeight="1">
      <c r="A819" s="133"/>
      <c r="B819" s="133"/>
      <c r="C819" s="133"/>
      <c r="D819" s="133"/>
      <c r="E819" s="141"/>
      <c r="F819" s="147"/>
      <c r="G819" s="147"/>
      <c r="H819" s="147"/>
      <c r="I819" s="115"/>
      <c r="J819" s="139"/>
      <c r="K819" s="136"/>
    </row>
    <row r="820" spans="1:11" s="123" customFormat="1" ht="20.100000000000001" customHeight="1">
      <c r="A820" s="133"/>
      <c r="B820" s="133"/>
      <c r="C820" s="133"/>
      <c r="D820" s="133"/>
      <c r="E820" s="141"/>
      <c r="F820" s="147"/>
      <c r="G820" s="147"/>
      <c r="H820" s="147"/>
      <c r="I820" s="115"/>
      <c r="J820" s="139"/>
      <c r="K820" s="136"/>
    </row>
    <row r="821" spans="1:11" s="123" customFormat="1" ht="20.100000000000001" customHeight="1">
      <c r="A821" s="133"/>
      <c r="B821" s="133"/>
      <c r="C821" s="133"/>
      <c r="D821" s="133"/>
      <c r="E821" s="141"/>
      <c r="F821" s="147"/>
      <c r="G821" s="147"/>
      <c r="H821" s="147"/>
      <c r="I821" s="115"/>
      <c r="J821" s="139"/>
      <c r="K821" s="136"/>
    </row>
    <row r="822" spans="1:11" s="123" customFormat="1" ht="20.100000000000001" customHeight="1">
      <c r="A822" s="133"/>
      <c r="B822" s="133"/>
      <c r="C822" s="133"/>
      <c r="D822" s="133"/>
      <c r="E822" s="141"/>
      <c r="F822" s="147"/>
      <c r="G822" s="147"/>
      <c r="H822" s="147"/>
      <c r="I822" s="115"/>
      <c r="J822" s="139"/>
      <c r="K822" s="136"/>
    </row>
    <row r="823" spans="1:11" s="123" customFormat="1" ht="20.100000000000001" customHeight="1">
      <c r="A823" s="133"/>
      <c r="B823" s="133"/>
      <c r="C823" s="133"/>
      <c r="D823" s="133"/>
      <c r="E823" s="141"/>
      <c r="F823" s="147"/>
      <c r="G823" s="147"/>
      <c r="H823" s="147"/>
      <c r="I823" s="115"/>
      <c r="J823" s="139"/>
      <c r="K823" s="136"/>
    </row>
    <row r="824" spans="1:11" s="123" customFormat="1" ht="20.100000000000001" customHeight="1">
      <c r="A824" s="133"/>
      <c r="B824" s="133"/>
      <c r="C824" s="133"/>
      <c r="D824" s="133"/>
      <c r="E824" s="141"/>
      <c r="F824" s="147"/>
      <c r="G824" s="147"/>
      <c r="H824" s="147"/>
      <c r="I824" s="115"/>
      <c r="J824" s="139"/>
      <c r="K824" s="136"/>
    </row>
    <row r="825" spans="1:11" s="123" customFormat="1" ht="20.100000000000001" customHeight="1">
      <c r="A825" s="133"/>
      <c r="B825" s="133"/>
      <c r="C825" s="133"/>
      <c r="D825" s="133"/>
      <c r="E825" s="141"/>
      <c r="F825" s="147"/>
      <c r="G825" s="147"/>
      <c r="H825" s="147"/>
      <c r="I825" s="115"/>
      <c r="J825" s="139"/>
      <c r="K825" s="136"/>
    </row>
    <row r="826" spans="1:11" s="123" customFormat="1" ht="20.100000000000001" customHeight="1">
      <c r="A826" s="133"/>
      <c r="B826" s="133"/>
      <c r="C826" s="133"/>
      <c r="D826" s="133"/>
      <c r="E826" s="141"/>
      <c r="F826" s="147"/>
      <c r="G826" s="147"/>
      <c r="H826" s="147"/>
      <c r="I826" s="115"/>
      <c r="J826" s="139"/>
      <c r="K826" s="136"/>
    </row>
    <row r="827" spans="1:11" s="123" customFormat="1" ht="20.100000000000001" customHeight="1">
      <c r="A827" s="133"/>
      <c r="B827" s="133"/>
      <c r="C827" s="133"/>
      <c r="D827" s="133"/>
      <c r="E827" s="141"/>
      <c r="F827" s="147"/>
      <c r="G827" s="147"/>
      <c r="H827" s="147"/>
      <c r="I827" s="115"/>
      <c r="J827" s="139"/>
      <c r="K827" s="136"/>
    </row>
    <row r="828" spans="1:11" s="123" customFormat="1" ht="20.100000000000001" customHeight="1">
      <c r="A828" s="133"/>
      <c r="B828" s="133"/>
      <c r="C828" s="133"/>
      <c r="D828" s="133"/>
      <c r="E828" s="141"/>
      <c r="F828" s="147"/>
      <c r="G828" s="147"/>
      <c r="H828" s="147"/>
      <c r="I828" s="115"/>
      <c r="J828" s="139"/>
      <c r="K828" s="136"/>
    </row>
    <row r="829" spans="1:11" s="123" customFormat="1" ht="20.100000000000001" customHeight="1">
      <c r="A829" s="133"/>
      <c r="B829" s="133"/>
      <c r="C829" s="133"/>
      <c r="D829" s="133"/>
      <c r="E829" s="141"/>
      <c r="F829" s="147"/>
      <c r="G829" s="147"/>
      <c r="H829" s="147"/>
      <c r="I829" s="115"/>
      <c r="J829" s="139"/>
      <c r="K829" s="136"/>
    </row>
    <row r="830" spans="1:11" s="123" customFormat="1" ht="20.100000000000001" customHeight="1">
      <c r="A830" s="133"/>
      <c r="B830" s="133"/>
      <c r="C830" s="133"/>
      <c r="D830" s="133"/>
      <c r="E830" s="141"/>
      <c r="F830" s="147"/>
      <c r="G830" s="147"/>
      <c r="H830" s="147"/>
      <c r="I830" s="115"/>
      <c r="J830" s="139"/>
      <c r="K830" s="136"/>
    </row>
    <row r="831" spans="1:11" s="123" customFormat="1" ht="20.100000000000001" customHeight="1">
      <c r="A831" s="133"/>
      <c r="B831" s="133"/>
      <c r="C831" s="133"/>
      <c r="D831" s="133"/>
      <c r="E831" s="141"/>
      <c r="F831" s="147"/>
      <c r="G831" s="147"/>
      <c r="H831" s="147"/>
      <c r="I831" s="115"/>
      <c r="J831" s="139"/>
      <c r="K831" s="136"/>
    </row>
    <row r="832" spans="1:11" s="123" customFormat="1" ht="20.100000000000001" customHeight="1">
      <c r="A832" s="133"/>
      <c r="B832" s="133"/>
      <c r="C832" s="133"/>
      <c r="D832" s="133"/>
      <c r="E832" s="141"/>
      <c r="F832" s="147"/>
      <c r="G832" s="147"/>
      <c r="H832" s="147"/>
      <c r="I832" s="115"/>
      <c r="J832" s="139"/>
      <c r="K832" s="136"/>
    </row>
    <row r="833" spans="1:11" s="123" customFormat="1" ht="20.100000000000001" customHeight="1">
      <c r="A833" s="133"/>
      <c r="B833" s="133"/>
      <c r="C833" s="133"/>
      <c r="D833" s="133"/>
      <c r="E833" s="141"/>
      <c r="F833" s="147"/>
      <c r="G833" s="147"/>
      <c r="H833" s="147"/>
      <c r="I833" s="115"/>
      <c r="J833" s="139"/>
      <c r="K833" s="136"/>
    </row>
    <row r="834" spans="1:11" s="123" customFormat="1" ht="20.100000000000001" customHeight="1">
      <c r="A834" s="133"/>
      <c r="B834" s="133"/>
      <c r="C834" s="133"/>
      <c r="D834" s="133"/>
      <c r="E834" s="141"/>
      <c r="F834" s="147"/>
      <c r="G834" s="147"/>
      <c r="H834" s="147"/>
      <c r="I834" s="115"/>
      <c r="J834" s="139"/>
      <c r="K834" s="136"/>
    </row>
    <row r="835" spans="1:11" s="123" customFormat="1" ht="20.100000000000001" customHeight="1">
      <c r="A835" s="133"/>
      <c r="B835" s="133"/>
      <c r="C835" s="133"/>
      <c r="D835" s="133"/>
      <c r="E835" s="141"/>
      <c r="F835" s="147"/>
      <c r="G835" s="147"/>
      <c r="H835" s="147"/>
      <c r="I835" s="115"/>
      <c r="J835" s="139"/>
      <c r="K835" s="136"/>
    </row>
    <row r="836" spans="1:11" s="123" customFormat="1" ht="20.100000000000001" customHeight="1">
      <c r="A836" s="133"/>
      <c r="B836" s="133"/>
      <c r="C836" s="133"/>
      <c r="D836" s="133"/>
      <c r="E836" s="141"/>
      <c r="F836" s="147"/>
      <c r="G836" s="147"/>
      <c r="H836" s="147"/>
      <c r="I836" s="115"/>
      <c r="J836" s="139"/>
      <c r="K836" s="136"/>
    </row>
    <row r="837" spans="1:11" s="123" customFormat="1" ht="20.100000000000001" customHeight="1">
      <c r="A837" s="133"/>
      <c r="B837" s="133"/>
      <c r="C837" s="133"/>
      <c r="D837" s="133"/>
      <c r="E837" s="141"/>
      <c r="F837" s="147"/>
      <c r="G837" s="147"/>
      <c r="H837" s="147"/>
      <c r="I837" s="115"/>
      <c r="J837" s="139"/>
      <c r="K837" s="136"/>
    </row>
    <row r="838" spans="1:11" s="123" customFormat="1" ht="20.100000000000001" customHeight="1">
      <c r="A838" s="133"/>
      <c r="B838" s="133"/>
      <c r="C838" s="133"/>
      <c r="D838" s="133"/>
      <c r="E838" s="141"/>
      <c r="F838" s="147"/>
      <c r="G838" s="147"/>
      <c r="H838" s="147"/>
      <c r="I838" s="115"/>
      <c r="J838" s="139"/>
      <c r="K838" s="136"/>
    </row>
    <row r="839" spans="1:11" s="123" customFormat="1" ht="20.100000000000001" customHeight="1">
      <c r="A839" s="133"/>
      <c r="B839" s="133"/>
      <c r="C839" s="133"/>
      <c r="D839" s="133"/>
      <c r="E839" s="141"/>
      <c r="F839" s="147"/>
      <c r="G839" s="147"/>
      <c r="H839" s="147"/>
      <c r="I839" s="115"/>
      <c r="J839" s="139"/>
      <c r="K839" s="136"/>
    </row>
    <row r="840" spans="1:11" s="123" customFormat="1" ht="20.100000000000001" customHeight="1">
      <c r="A840" s="133"/>
      <c r="B840" s="133"/>
      <c r="C840" s="133"/>
      <c r="D840" s="133"/>
      <c r="E840" s="141"/>
      <c r="F840" s="147"/>
      <c r="G840" s="147"/>
      <c r="H840" s="147"/>
      <c r="I840" s="115"/>
      <c r="J840" s="139"/>
      <c r="K840" s="136"/>
    </row>
    <row r="841" spans="1:11" s="123" customFormat="1" ht="20.100000000000001" customHeight="1">
      <c r="A841" s="133"/>
      <c r="B841" s="133"/>
      <c r="C841" s="133"/>
      <c r="D841" s="133"/>
      <c r="E841" s="141"/>
      <c r="F841" s="147"/>
      <c r="G841" s="147"/>
      <c r="H841" s="147"/>
      <c r="I841" s="115"/>
      <c r="J841" s="139"/>
      <c r="K841" s="136"/>
    </row>
    <row r="842" spans="1:11" s="123" customFormat="1" ht="20.100000000000001" customHeight="1">
      <c r="A842" s="133"/>
      <c r="B842" s="133"/>
      <c r="C842" s="133"/>
      <c r="D842" s="133"/>
      <c r="E842" s="141"/>
      <c r="F842" s="147"/>
      <c r="G842" s="147"/>
      <c r="H842" s="147"/>
      <c r="I842" s="115"/>
      <c r="J842" s="139"/>
      <c r="K842" s="136"/>
    </row>
    <row r="843" spans="1:11" s="123" customFormat="1" ht="20.100000000000001" customHeight="1">
      <c r="A843" s="133"/>
      <c r="B843" s="133"/>
      <c r="C843" s="133"/>
      <c r="D843" s="133"/>
      <c r="E843" s="141"/>
      <c r="F843" s="147"/>
      <c r="G843" s="147"/>
      <c r="H843" s="147"/>
      <c r="I843" s="115"/>
      <c r="J843" s="139"/>
      <c r="K843" s="136"/>
    </row>
    <row r="844" spans="1:11" s="123" customFormat="1" ht="20.100000000000001" customHeight="1">
      <c r="A844" s="133"/>
      <c r="B844" s="133"/>
      <c r="C844" s="133"/>
      <c r="D844" s="133"/>
      <c r="E844" s="141"/>
      <c r="F844" s="147"/>
      <c r="G844" s="147"/>
      <c r="H844" s="147"/>
      <c r="I844" s="115"/>
      <c r="J844" s="139"/>
      <c r="K844" s="136"/>
    </row>
    <row r="845" spans="1:11" s="123" customFormat="1" ht="20.100000000000001" customHeight="1">
      <c r="A845" s="133"/>
      <c r="B845" s="133"/>
      <c r="C845" s="133"/>
      <c r="D845" s="133"/>
      <c r="E845" s="141"/>
      <c r="F845" s="147"/>
      <c r="G845" s="147"/>
      <c r="H845" s="147"/>
      <c r="I845" s="115"/>
      <c r="J845" s="139"/>
      <c r="K845" s="136"/>
    </row>
    <row r="846" spans="1:11" s="123" customFormat="1" ht="20.100000000000001" customHeight="1">
      <c r="A846" s="133"/>
      <c r="B846" s="133"/>
      <c r="C846" s="133"/>
      <c r="D846" s="133"/>
      <c r="E846" s="141"/>
      <c r="F846" s="147"/>
      <c r="G846" s="147"/>
      <c r="H846" s="147"/>
      <c r="I846" s="115"/>
      <c r="J846" s="139"/>
      <c r="K846" s="136"/>
    </row>
    <row r="847" spans="1:11" s="123" customFormat="1" ht="20.100000000000001" customHeight="1">
      <c r="A847" s="133"/>
      <c r="B847" s="133"/>
      <c r="C847" s="133"/>
      <c r="D847" s="133"/>
      <c r="E847" s="141"/>
      <c r="F847" s="147"/>
      <c r="G847" s="147"/>
      <c r="H847" s="147"/>
      <c r="I847" s="115"/>
      <c r="J847" s="139"/>
      <c r="K847" s="136"/>
    </row>
    <row r="848" spans="1:11" s="123" customFormat="1" ht="20.100000000000001" customHeight="1">
      <c r="A848" s="133"/>
      <c r="B848" s="133"/>
      <c r="C848" s="133"/>
      <c r="D848" s="133"/>
      <c r="E848" s="141"/>
      <c r="F848" s="147"/>
      <c r="G848" s="147"/>
      <c r="H848" s="147"/>
      <c r="I848" s="115"/>
      <c r="J848" s="139"/>
      <c r="K848" s="136"/>
    </row>
    <row r="849" spans="1:11" s="123" customFormat="1" ht="20.100000000000001" customHeight="1">
      <c r="A849" s="133"/>
      <c r="B849" s="133"/>
      <c r="C849" s="133"/>
      <c r="D849" s="133"/>
      <c r="E849" s="141"/>
      <c r="F849" s="147"/>
      <c r="G849" s="147"/>
      <c r="H849" s="147"/>
      <c r="I849" s="115"/>
      <c r="J849" s="139"/>
      <c r="K849" s="136"/>
    </row>
    <row r="850" spans="1:11" s="123" customFormat="1" ht="20.100000000000001" customHeight="1">
      <c r="A850" s="133"/>
      <c r="B850" s="133"/>
      <c r="C850" s="133"/>
      <c r="D850" s="133"/>
      <c r="E850" s="141"/>
      <c r="F850" s="147"/>
      <c r="G850" s="147"/>
      <c r="H850" s="147"/>
      <c r="I850" s="115"/>
      <c r="J850" s="139"/>
      <c r="K850" s="136"/>
    </row>
    <row r="851" spans="1:11" s="123" customFormat="1" ht="20.100000000000001" customHeight="1">
      <c r="A851" s="133"/>
      <c r="B851" s="133"/>
      <c r="C851" s="133"/>
      <c r="D851" s="133"/>
      <c r="E851" s="141"/>
      <c r="F851" s="147"/>
      <c r="G851" s="147"/>
      <c r="H851" s="147"/>
      <c r="I851" s="115"/>
      <c r="J851" s="139"/>
      <c r="K851" s="136"/>
    </row>
    <row r="852" spans="1:11" s="123" customFormat="1" ht="20.100000000000001" customHeight="1">
      <c r="A852" s="133"/>
      <c r="B852" s="133"/>
      <c r="C852" s="133"/>
      <c r="D852" s="133"/>
      <c r="E852" s="141"/>
      <c r="F852" s="147"/>
      <c r="G852" s="147"/>
      <c r="H852" s="147"/>
      <c r="I852" s="115"/>
      <c r="J852" s="139"/>
      <c r="K852" s="136"/>
    </row>
    <row r="853" spans="1:11" s="123" customFormat="1" ht="20.100000000000001" customHeight="1">
      <c r="A853" s="133"/>
      <c r="B853" s="133"/>
      <c r="C853" s="133"/>
      <c r="D853" s="133"/>
      <c r="E853" s="141"/>
      <c r="F853" s="147"/>
      <c r="G853" s="147"/>
      <c r="H853" s="147"/>
      <c r="I853" s="115"/>
      <c r="J853" s="139"/>
      <c r="K853" s="136"/>
    </row>
    <row r="854" spans="1:11" s="123" customFormat="1" ht="20.100000000000001" customHeight="1">
      <c r="A854" s="133"/>
      <c r="B854" s="133"/>
      <c r="C854" s="133"/>
      <c r="D854" s="133"/>
      <c r="E854" s="141"/>
      <c r="F854" s="147"/>
      <c r="G854" s="147"/>
      <c r="H854" s="147"/>
      <c r="I854" s="115"/>
      <c r="J854" s="139"/>
      <c r="K854" s="136"/>
    </row>
    <row r="855" spans="1:11" s="123" customFormat="1" ht="20.100000000000001" customHeight="1">
      <c r="A855" s="133"/>
      <c r="B855" s="133"/>
      <c r="C855" s="133"/>
      <c r="D855" s="133"/>
      <c r="E855" s="141"/>
      <c r="F855" s="147"/>
      <c r="G855" s="147"/>
      <c r="H855" s="147"/>
      <c r="I855" s="115"/>
      <c r="J855" s="139"/>
      <c r="K855" s="136"/>
    </row>
    <row r="856" spans="1:11" s="123" customFormat="1" ht="20.100000000000001" customHeight="1">
      <c r="A856" s="133"/>
      <c r="B856" s="133"/>
      <c r="C856" s="133"/>
      <c r="D856" s="133"/>
      <c r="E856" s="141"/>
      <c r="F856" s="147"/>
      <c r="G856" s="147"/>
      <c r="H856" s="147"/>
      <c r="I856" s="115"/>
      <c r="J856" s="139"/>
      <c r="K856" s="136"/>
    </row>
    <row r="857" spans="1:11" s="123" customFormat="1" ht="20.100000000000001" customHeight="1">
      <c r="A857" s="133"/>
      <c r="B857" s="133"/>
      <c r="C857" s="133"/>
      <c r="D857" s="133"/>
      <c r="E857" s="141"/>
      <c r="F857" s="147"/>
      <c r="G857" s="147"/>
      <c r="H857" s="147"/>
      <c r="I857" s="115"/>
      <c r="J857" s="139"/>
      <c r="K857" s="136"/>
    </row>
    <row r="858" spans="1:11" s="123" customFormat="1" ht="20.100000000000001" customHeight="1">
      <c r="A858" s="133"/>
      <c r="B858" s="133"/>
      <c r="C858" s="133"/>
      <c r="D858" s="133"/>
      <c r="E858" s="141"/>
      <c r="F858" s="147"/>
      <c r="G858" s="147"/>
      <c r="H858" s="147"/>
      <c r="I858" s="115"/>
      <c r="J858" s="139"/>
      <c r="K858" s="136"/>
    </row>
    <row r="859" spans="1:11" s="123" customFormat="1" ht="20.100000000000001" customHeight="1">
      <c r="A859" s="133"/>
      <c r="B859" s="133"/>
      <c r="C859" s="133"/>
      <c r="D859" s="133"/>
      <c r="E859" s="141"/>
      <c r="F859" s="147"/>
      <c r="G859" s="147"/>
      <c r="H859" s="147"/>
      <c r="I859" s="115"/>
      <c r="J859" s="139"/>
      <c r="K859" s="136"/>
    </row>
    <row r="860" spans="1:11" s="123" customFormat="1" ht="20.100000000000001" customHeight="1">
      <c r="A860" s="133"/>
      <c r="B860" s="133"/>
      <c r="C860" s="133"/>
      <c r="D860" s="133"/>
      <c r="E860" s="141"/>
      <c r="F860" s="147"/>
      <c r="G860" s="147"/>
      <c r="H860" s="147"/>
      <c r="I860" s="115"/>
      <c r="J860" s="139"/>
      <c r="K860" s="136"/>
    </row>
    <row r="861" spans="1:11" s="123" customFormat="1" ht="20.100000000000001" customHeight="1">
      <c r="A861" s="133"/>
      <c r="B861" s="133"/>
      <c r="C861" s="133"/>
      <c r="D861" s="133"/>
      <c r="E861" s="141"/>
      <c r="F861" s="147"/>
      <c r="G861" s="147"/>
      <c r="H861" s="147"/>
      <c r="I861" s="115"/>
      <c r="J861" s="139"/>
      <c r="K861" s="136"/>
    </row>
    <row r="862" spans="1:11" s="123" customFormat="1" ht="20.100000000000001" customHeight="1">
      <c r="A862" s="133"/>
      <c r="B862" s="133"/>
      <c r="C862" s="133"/>
      <c r="D862" s="133"/>
      <c r="E862" s="141"/>
      <c r="F862" s="147"/>
      <c r="G862" s="147"/>
      <c r="H862" s="147"/>
      <c r="I862" s="115"/>
      <c r="J862" s="139"/>
      <c r="K862" s="136"/>
    </row>
    <row r="863" spans="1:11" s="123" customFormat="1" ht="20.100000000000001" customHeight="1">
      <c r="A863" s="133"/>
      <c r="B863" s="133"/>
      <c r="C863" s="133"/>
      <c r="D863" s="133"/>
      <c r="E863" s="141"/>
      <c r="F863" s="147"/>
      <c r="G863" s="147"/>
      <c r="H863" s="147"/>
      <c r="I863" s="115"/>
      <c r="J863" s="139"/>
      <c r="K863" s="136"/>
    </row>
    <row r="864" spans="1:11" s="123" customFormat="1" ht="20.100000000000001" customHeight="1">
      <c r="A864" s="133"/>
      <c r="B864" s="133"/>
      <c r="C864" s="133"/>
      <c r="D864" s="133"/>
      <c r="E864" s="141"/>
      <c r="F864" s="147"/>
      <c r="G864" s="147"/>
      <c r="H864" s="147"/>
      <c r="I864" s="115"/>
      <c r="J864" s="139"/>
      <c r="K864" s="136"/>
    </row>
    <row r="865" spans="1:11" s="123" customFormat="1" ht="20.100000000000001" customHeight="1">
      <c r="A865" s="133"/>
      <c r="B865" s="133"/>
      <c r="C865" s="133"/>
      <c r="D865" s="133"/>
      <c r="E865" s="141"/>
      <c r="F865" s="147"/>
      <c r="G865" s="147"/>
      <c r="H865" s="147"/>
      <c r="I865" s="115"/>
      <c r="J865" s="139"/>
      <c r="K865" s="136"/>
    </row>
    <row r="866" spans="1:11" s="123" customFormat="1" ht="20.100000000000001" customHeight="1">
      <c r="A866" s="133"/>
      <c r="B866" s="133"/>
      <c r="C866" s="133"/>
      <c r="D866" s="133"/>
      <c r="E866" s="141"/>
      <c r="F866" s="147"/>
      <c r="G866" s="147"/>
      <c r="H866" s="147"/>
      <c r="I866" s="115"/>
      <c r="J866" s="139"/>
      <c r="K866" s="136"/>
    </row>
    <row r="867" spans="1:11" s="123" customFormat="1" ht="20.100000000000001" customHeight="1">
      <c r="A867" s="133"/>
      <c r="B867" s="133"/>
      <c r="C867" s="133"/>
      <c r="D867" s="133"/>
      <c r="E867" s="141"/>
      <c r="F867" s="147"/>
      <c r="G867" s="147"/>
      <c r="H867" s="147"/>
      <c r="I867" s="115"/>
      <c r="J867" s="139"/>
      <c r="K867" s="136"/>
    </row>
    <row r="868" spans="1:11" s="123" customFormat="1" ht="20.100000000000001" customHeight="1">
      <c r="A868" s="133"/>
      <c r="B868" s="133"/>
      <c r="C868" s="133"/>
      <c r="D868" s="133"/>
      <c r="E868" s="141"/>
      <c r="F868" s="147"/>
      <c r="G868" s="147"/>
      <c r="H868" s="147"/>
      <c r="I868" s="115"/>
      <c r="J868" s="139"/>
      <c r="K868" s="136"/>
    </row>
    <row r="869" spans="1:11" s="123" customFormat="1" ht="20.100000000000001" customHeight="1">
      <c r="A869" s="133"/>
      <c r="B869" s="133"/>
      <c r="C869" s="133"/>
      <c r="D869" s="133"/>
      <c r="E869" s="141"/>
      <c r="F869" s="147"/>
      <c r="G869" s="147"/>
      <c r="H869" s="147"/>
      <c r="I869" s="115"/>
      <c r="J869" s="139"/>
      <c r="K869" s="136"/>
    </row>
    <row r="870" spans="1:11" s="123" customFormat="1" ht="20.100000000000001" customHeight="1">
      <c r="A870" s="133"/>
      <c r="B870" s="133"/>
      <c r="C870" s="133"/>
      <c r="D870" s="133"/>
      <c r="E870" s="141"/>
      <c r="F870" s="147"/>
      <c r="G870" s="147"/>
      <c r="H870" s="147"/>
      <c r="I870" s="115"/>
      <c r="J870" s="139"/>
      <c r="K870" s="136"/>
    </row>
    <row r="871" spans="1:11" s="123" customFormat="1" ht="20.100000000000001" customHeight="1">
      <c r="A871" s="133"/>
      <c r="B871" s="133"/>
      <c r="C871" s="133"/>
      <c r="D871" s="133"/>
      <c r="E871" s="141"/>
      <c r="F871" s="147"/>
      <c r="G871" s="147"/>
      <c r="H871" s="147"/>
      <c r="I871" s="115"/>
      <c r="J871" s="139"/>
      <c r="K871" s="136"/>
    </row>
    <row r="872" spans="1:11" s="123" customFormat="1" ht="20.100000000000001" customHeight="1">
      <c r="A872" s="133"/>
      <c r="B872" s="133"/>
      <c r="C872" s="133"/>
      <c r="D872" s="133"/>
      <c r="E872" s="141"/>
      <c r="F872" s="147"/>
      <c r="G872" s="147"/>
      <c r="H872" s="147"/>
      <c r="I872" s="115"/>
      <c r="J872" s="139"/>
      <c r="K872" s="136"/>
    </row>
    <row r="873" spans="1:11" s="123" customFormat="1" ht="20.100000000000001" customHeight="1">
      <c r="A873" s="133"/>
      <c r="B873" s="133"/>
      <c r="C873" s="133"/>
      <c r="D873" s="133"/>
      <c r="E873" s="141"/>
      <c r="F873" s="147"/>
      <c r="G873" s="147"/>
      <c r="H873" s="147"/>
      <c r="I873" s="115"/>
      <c r="J873" s="139"/>
      <c r="K873" s="136"/>
    </row>
    <row r="874" spans="1:11" s="123" customFormat="1" ht="20.100000000000001" customHeight="1">
      <c r="A874" s="133"/>
      <c r="B874" s="133"/>
      <c r="C874" s="133"/>
      <c r="D874" s="133"/>
      <c r="E874" s="141"/>
      <c r="F874" s="147"/>
      <c r="G874" s="147"/>
      <c r="H874" s="147"/>
      <c r="I874" s="115"/>
      <c r="J874" s="139"/>
      <c r="K874" s="136"/>
    </row>
    <row r="875" spans="1:11" s="123" customFormat="1" ht="20.100000000000001" customHeight="1">
      <c r="A875" s="133"/>
      <c r="B875" s="133"/>
      <c r="C875" s="133"/>
      <c r="D875" s="133"/>
      <c r="E875" s="141"/>
      <c r="F875" s="147"/>
      <c r="G875" s="147"/>
      <c r="H875" s="147"/>
      <c r="I875" s="115"/>
      <c r="J875" s="139"/>
      <c r="K875" s="136"/>
    </row>
    <row r="876" spans="1:11" s="123" customFormat="1" ht="20.100000000000001" customHeight="1">
      <c r="A876" s="133"/>
      <c r="B876" s="133"/>
      <c r="C876" s="133"/>
      <c r="D876" s="133"/>
      <c r="E876" s="141"/>
      <c r="F876" s="147"/>
      <c r="G876" s="147"/>
      <c r="H876" s="147"/>
      <c r="I876" s="115"/>
      <c r="J876" s="139"/>
      <c r="K876" s="136"/>
    </row>
    <row r="877" spans="1:11" s="123" customFormat="1" ht="20.100000000000001" customHeight="1">
      <c r="A877" s="133"/>
      <c r="B877" s="133"/>
      <c r="C877" s="133"/>
      <c r="D877" s="133"/>
      <c r="E877" s="141"/>
      <c r="F877" s="147"/>
      <c r="G877" s="147"/>
      <c r="H877" s="147"/>
      <c r="I877" s="115"/>
      <c r="J877" s="139"/>
      <c r="K877" s="136"/>
    </row>
    <row r="878" spans="1:11" s="123" customFormat="1" ht="20.100000000000001" customHeight="1">
      <c r="A878" s="133"/>
      <c r="B878" s="133"/>
      <c r="C878" s="133"/>
      <c r="D878" s="133"/>
      <c r="E878" s="141"/>
      <c r="F878" s="147"/>
      <c r="G878" s="147"/>
      <c r="H878" s="147"/>
      <c r="I878" s="115"/>
      <c r="J878" s="139"/>
      <c r="K878" s="136"/>
    </row>
    <row r="879" spans="1:11" s="123" customFormat="1" ht="20.100000000000001" customHeight="1">
      <c r="A879" s="133"/>
      <c r="B879" s="133"/>
      <c r="C879" s="133"/>
      <c r="D879" s="133"/>
      <c r="E879" s="141"/>
      <c r="F879" s="147"/>
      <c r="G879" s="147"/>
      <c r="H879" s="147"/>
      <c r="I879" s="115"/>
      <c r="J879" s="139"/>
      <c r="K879" s="136"/>
    </row>
    <row r="880" spans="1:11" s="123" customFormat="1" ht="20.100000000000001" customHeight="1">
      <c r="A880" s="133"/>
      <c r="B880" s="133"/>
      <c r="C880" s="133"/>
      <c r="D880" s="133"/>
      <c r="E880" s="141"/>
      <c r="F880" s="147"/>
      <c r="G880" s="147"/>
      <c r="H880" s="147"/>
      <c r="I880" s="115"/>
      <c r="J880" s="139"/>
      <c r="K880" s="136"/>
    </row>
    <row r="881" spans="1:11" s="123" customFormat="1" ht="20.100000000000001" customHeight="1">
      <c r="A881" s="133"/>
      <c r="B881" s="133"/>
      <c r="C881" s="133"/>
      <c r="D881" s="133"/>
      <c r="E881" s="141"/>
      <c r="F881" s="147"/>
      <c r="G881" s="147"/>
      <c r="H881" s="147"/>
      <c r="I881" s="115"/>
      <c r="J881" s="139"/>
      <c r="K881" s="136"/>
    </row>
    <row r="882" spans="1:11" s="123" customFormat="1" ht="20.100000000000001" customHeight="1">
      <c r="A882" s="133"/>
      <c r="B882" s="133"/>
      <c r="C882" s="133"/>
      <c r="D882" s="133"/>
      <c r="E882" s="141"/>
      <c r="F882" s="147"/>
      <c r="G882" s="147"/>
      <c r="H882" s="147"/>
      <c r="I882" s="115"/>
      <c r="J882" s="139"/>
      <c r="K882" s="136"/>
    </row>
    <row r="883" spans="1:11" s="123" customFormat="1" ht="20.100000000000001" customHeight="1">
      <c r="A883" s="133"/>
      <c r="B883" s="133"/>
      <c r="C883" s="133"/>
      <c r="D883" s="133"/>
      <c r="E883" s="141"/>
      <c r="F883" s="147"/>
      <c r="G883" s="147"/>
      <c r="H883" s="147"/>
      <c r="I883" s="115"/>
      <c r="J883" s="139"/>
      <c r="K883" s="136"/>
    </row>
    <row r="884" spans="1:11" s="123" customFormat="1" ht="20.100000000000001" customHeight="1">
      <c r="A884" s="133"/>
      <c r="B884" s="133"/>
      <c r="C884" s="133"/>
      <c r="D884" s="133"/>
      <c r="E884" s="141"/>
      <c r="F884" s="147"/>
      <c r="G884" s="147"/>
      <c r="H884" s="147"/>
      <c r="I884" s="115"/>
      <c r="J884" s="139"/>
      <c r="K884" s="136"/>
    </row>
    <row r="885" spans="1:11" s="123" customFormat="1" ht="20.100000000000001" customHeight="1">
      <c r="A885" s="133"/>
      <c r="B885" s="133"/>
      <c r="C885" s="133"/>
      <c r="D885" s="133"/>
      <c r="E885" s="141"/>
      <c r="F885" s="147"/>
      <c r="G885" s="147"/>
      <c r="H885" s="147"/>
      <c r="I885" s="115"/>
      <c r="J885" s="139"/>
      <c r="K885" s="136"/>
    </row>
    <row r="886" spans="1:11" s="123" customFormat="1" ht="20.100000000000001" customHeight="1">
      <c r="A886" s="133"/>
      <c r="B886" s="133"/>
      <c r="C886" s="133"/>
      <c r="D886" s="133"/>
      <c r="E886" s="141"/>
      <c r="F886" s="147"/>
      <c r="G886" s="147"/>
      <c r="H886" s="147"/>
      <c r="I886" s="115"/>
      <c r="J886" s="139"/>
      <c r="K886" s="136"/>
    </row>
    <row r="887" spans="1:11" s="123" customFormat="1" ht="20.100000000000001" customHeight="1">
      <c r="A887" s="133"/>
      <c r="B887" s="133"/>
      <c r="C887" s="133"/>
      <c r="D887" s="133"/>
      <c r="E887" s="141"/>
      <c r="F887" s="147"/>
      <c r="G887" s="147"/>
      <c r="H887" s="147"/>
      <c r="I887" s="115"/>
      <c r="J887" s="139"/>
      <c r="K887" s="136"/>
    </row>
    <row r="888" spans="1:11" s="123" customFormat="1" ht="20.100000000000001" customHeight="1">
      <c r="A888" s="133"/>
      <c r="B888" s="133"/>
      <c r="C888" s="133"/>
      <c r="D888" s="133"/>
      <c r="E888" s="141"/>
      <c r="F888" s="147"/>
      <c r="G888" s="147"/>
      <c r="H888" s="147"/>
      <c r="I888" s="115"/>
      <c r="J888" s="139"/>
      <c r="K888" s="136"/>
    </row>
    <row r="889" spans="1:11" s="123" customFormat="1" ht="20.100000000000001" customHeight="1">
      <c r="A889" s="133"/>
      <c r="B889" s="133"/>
      <c r="C889" s="133"/>
      <c r="D889" s="133"/>
      <c r="E889" s="141"/>
      <c r="F889" s="147"/>
      <c r="G889" s="147"/>
      <c r="H889" s="147"/>
      <c r="I889" s="115"/>
      <c r="J889" s="139"/>
      <c r="K889" s="136"/>
    </row>
    <row r="890" spans="1:11" s="123" customFormat="1" ht="20.100000000000001" customHeight="1">
      <c r="A890" s="133"/>
      <c r="B890" s="133"/>
      <c r="C890" s="133"/>
      <c r="D890" s="133"/>
      <c r="E890" s="141"/>
      <c r="F890" s="147"/>
      <c r="G890" s="147"/>
      <c r="H890" s="147"/>
      <c r="I890" s="115"/>
      <c r="J890" s="139"/>
      <c r="K890" s="136"/>
    </row>
    <row r="891" spans="1:11" s="123" customFormat="1" ht="20.100000000000001" customHeight="1">
      <c r="A891" s="133"/>
      <c r="B891" s="133"/>
      <c r="C891" s="133"/>
      <c r="D891" s="133"/>
      <c r="E891" s="141"/>
      <c r="F891" s="147"/>
      <c r="G891" s="147"/>
      <c r="H891" s="147"/>
      <c r="I891" s="115"/>
      <c r="J891" s="139"/>
      <c r="K891" s="136"/>
    </row>
    <row r="892" spans="1:11" s="123" customFormat="1" ht="20.100000000000001" customHeight="1">
      <c r="A892" s="133"/>
      <c r="B892" s="133"/>
      <c r="C892" s="133"/>
      <c r="D892" s="133"/>
      <c r="E892" s="141"/>
      <c r="F892" s="147"/>
      <c r="G892" s="147"/>
      <c r="H892" s="147"/>
      <c r="I892" s="115"/>
      <c r="J892" s="139"/>
      <c r="K892" s="136"/>
    </row>
    <row r="893" spans="1:11" s="123" customFormat="1" ht="20.100000000000001" customHeight="1">
      <c r="A893" s="133"/>
      <c r="B893" s="133"/>
      <c r="C893" s="133"/>
      <c r="D893" s="133"/>
      <c r="E893" s="141"/>
      <c r="F893" s="147"/>
      <c r="G893" s="147"/>
      <c r="H893" s="147"/>
      <c r="I893" s="115"/>
      <c r="J893" s="139"/>
      <c r="K893" s="136"/>
    </row>
    <row r="894" spans="1:11" s="123" customFormat="1" ht="20.100000000000001" customHeight="1">
      <c r="A894" s="133"/>
      <c r="B894" s="133"/>
      <c r="C894" s="133"/>
      <c r="D894" s="133"/>
      <c r="E894" s="141"/>
      <c r="F894" s="147"/>
      <c r="G894" s="147"/>
      <c r="H894" s="147"/>
      <c r="I894" s="115"/>
      <c r="J894" s="139"/>
      <c r="K894" s="136"/>
    </row>
    <row r="895" spans="1:11" s="123" customFormat="1" ht="20.100000000000001" customHeight="1">
      <c r="A895" s="133"/>
      <c r="B895" s="133"/>
      <c r="C895" s="133"/>
      <c r="D895" s="133"/>
      <c r="E895" s="141"/>
      <c r="F895" s="147"/>
      <c r="G895" s="147"/>
      <c r="H895" s="147"/>
      <c r="I895" s="115"/>
      <c r="J895" s="139"/>
      <c r="K895" s="136"/>
    </row>
    <row r="896" spans="1:11" s="123" customFormat="1" ht="20.100000000000001" customHeight="1">
      <c r="A896" s="133"/>
      <c r="B896" s="133"/>
      <c r="C896" s="133"/>
      <c r="D896" s="133"/>
      <c r="E896" s="141"/>
      <c r="F896" s="147"/>
      <c r="G896" s="147"/>
      <c r="H896" s="147"/>
      <c r="I896" s="115"/>
      <c r="J896" s="139"/>
      <c r="K896" s="136"/>
    </row>
    <row r="897" spans="1:11" s="123" customFormat="1" ht="20.100000000000001" customHeight="1">
      <c r="A897" s="133"/>
      <c r="B897" s="133"/>
      <c r="C897" s="133"/>
      <c r="D897" s="133"/>
      <c r="E897" s="141"/>
      <c r="F897" s="147"/>
      <c r="G897" s="147"/>
      <c r="H897" s="147"/>
      <c r="I897" s="115"/>
      <c r="J897" s="139"/>
      <c r="K897" s="136"/>
    </row>
    <row r="898" spans="1:11" s="123" customFormat="1" ht="20.100000000000001" customHeight="1">
      <c r="A898" s="133"/>
      <c r="B898" s="133"/>
      <c r="C898" s="133"/>
      <c r="D898" s="133"/>
      <c r="E898" s="141"/>
      <c r="F898" s="147"/>
      <c r="G898" s="147"/>
      <c r="H898" s="147"/>
      <c r="I898" s="115"/>
      <c r="J898" s="139"/>
      <c r="K898" s="136"/>
    </row>
    <row r="899" spans="1:11" s="123" customFormat="1" ht="20.100000000000001" customHeight="1">
      <c r="A899" s="133"/>
      <c r="B899" s="133"/>
      <c r="C899" s="133"/>
      <c r="D899" s="133"/>
      <c r="E899" s="141"/>
      <c r="F899" s="147"/>
      <c r="G899" s="147"/>
      <c r="H899" s="147"/>
      <c r="I899" s="115"/>
      <c r="J899" s="139"/>
      <c r="K899" s="136"/>
    </row>
    <row r="900" spans="1:11" s="123" customFormat="1" ht="20.100000000000001" customHeight="1">
      <c r="A900" s="133"/>
      <c r="B900" s="133"/>
      <c r="C900" s="133"/>
      <c r="D900" s="133"/>
      <c r="E900" s="141"/>
      <c r="F900" s="147"/>
      <c r="G900" s="147"/>
      <c r="H900" s="147"/>
      <c r="I900" s="115"/>
      <c r="J900" s="139"/>
      <c r="K900" s="136"/>
    </row>
    <row r="901" spans="1:11" s="123" customFormat="1" ht="20.100000000000001" customHeight="1">
      <c r="A901" s="133"/>
      <c r="B901" s="133"/>
      <c r="C901" s="133"/>
      <c r="D901" s="133"/>
      <c r="E901" s="141"/>
      <c r="F901" s="147"/>
      <c r="G901" s="147"/>
      <c r="H901" s="147"/>
      <c r="I901" s="115"/>
      <c r="J901" s="139"/>
      <c r="K901" s="136"/>
    </row>
    <row r="902" spans="1:11" s="123" customFormat="1" ht="20.100000000000001" customHeight="1">
      <c r="A902" s="133"/>
      <c r="B902" s="133"/>
      <c r="C902" s="133"/>
      <c r="D902" s="133"/>
      <c r="E902" s="141"/>
      <c r="F902" s="147"/>
      <c r="G902" s="147"/>
      <c r="H902" s="147"/>
      <c r="I902" s="115"/>
      <c r="J902" s="139"/>
      <c r="K902" s="136"/>
    </row>
    <row r="903" spans="1:11" s="123" customFormat="1" ht="20.100000000000001" customHeight="1">
      <c r="A903" s="133"/>
      <c r="B903" s="133"/>
      <c r="C903" s="133"/>
      <c r="D903" s="133"/>
      <c r="E903" s="141"/>
      <c r="F903" s="147"/>
      <c r="G903" s="147"/>
      <c r="H903" s="147"/>
      <c r="I903" s="115"/>
      <c r="J903" s="139"/>
      <c r="K903" s="136"/>
    </row>
    <row r="904" spans="1:11" s="123" customFormat="1" ht="20.100000000000001" customHeight="1">
      <c r="A904" s="133"/>
      <c r="B904" s="133"/>
      <c r="C904" s="133"/>
      <c r="D904" s="133"/>
      <c r="E904" s="141"/>
      <c r="F904" s="147"/>
      <c r="G904" s="147"/>
      <c r="H904" s="147"/>
      <c r="I904" s="115"/>
      <c r="J904" s="139"/>
      <c r="K904" s="136"/>
    </row>
    <row r="905" spans="1:11" s="123" customFormat="1" ht="20.100000000000001" customHeight="1">
      <c r="A905" s="133"/>
      <c r="B905" s="133"/>
      <c r="C905" s="133"/>
      <c r="D905" s="133"/>
      <c r="E905" s="141"/>
      <c r="F905" s="147"/>
      <c r="G905" s="147"/>
      <c r="H905" s="147"/>
      <c r="I905" s="115"/>
      <c r="J905" s="139"/>
      <c r="K905" s="136"/>
    </row>
    <row r="906" spans="1:11" s="123" customFormat="1" ht="20.100000000000001" customHeight="1">
      <c r="A906" s="133"/>
      <c r="B906" s="133"/>
      <c r="C906" s="133"/>
      <c r="D906" s="133"/>
      <c r="E906" s="141"/>
      <c r="F906" s="147"/>
      <c r="G906" s="147"/>
      <c r="H906" s="147"/>
      <c r="I906" s="115"/>
      <c r="J906" s="139"/>
      <c r="K906" s="136"/>
    </row>
    <row r="907" spans="1:11" s="123" customFormat="1" ht="20.100000000000001" customHeight="1">
      <c r="A907" s="133"/>
      <c r="B907" s="133"/>
      <c r="C907" s="133"/>
      <c r="D907" s="133"/>
      <c r="E907" s="141"/>
      <c r="F907" s="147"/>
      <c r="G907" s="147"/>
      <c r="H907" s="147"/>
      <c r="I907" s="115"/>
      <c r="J907" s="139"/>
      <c r="K907" s="136"/>
    </row>
    <row r="908" spans="1:11" s="123" customFormat="1" ht="20.100000000000001" customHeight="1">
      <c r="A908" s="133"/>
      <c r="B908" s="133"/>
      <c r="C908" s="133"/>
      <c r="D908" s="133"/>
      <c r="E908" s="141"/>
      <c r="F908" s="147"/>
      <c r="G908" s="147"/>
      <c r="H908" s="147"/>
      <c r="I908" s="115"/>
      <c r="J908" s="139"/>
      <c r="K908" s="136"/>
    </row>
    <row r="909" spans="1:11" s="123" customFormat="1" ht="20.100000000000001" customHeight="1">
      <c r="A909" s="133"/>
      <c r="B909" s="133"/>
      <c r="C909" s="133"/>
      <c r="D909" s="133"/>
      <c r="E909" s="141"/>
      <c r="F909" s="147"/>
      <c r="G909" s="147"/>
      <c r="H909" s="147"/>
      <c r="I909" s="115"/>
      <c r="J909" s="139"/>
      <c r="K909" s="136"/>
    </row>
    <row r="910" spans="1:11" s="123" customFormat="1" ht="20.100000000000001" customHeight="1">
      <c r="A910" s="133"/>
      <c r="B910" s="133"/>
      <c r="C910" s="133"/>
      <c r="D910" s="133"/>
      <c r="E910" s="141"/>
      <c r="F910" s="147"/>
      <c r="G910" s="147"/>
      <c r="H910" s="147"/>
      <c r="I910" s="115"/>
      <c r="J910" s="139"/>
      <c r="K910" s="136"/>
    </row>
    <row r="911" spans="1:11" s="123" customFormat="1" ht="20.100000000000001" customHeight="1">
      <c r="A911" s="133"/>
      <c r="B911" s="133"/>
      <c r="C911" s="133"/>
      <c r="D911" s="133"/>
      <c r="E911" s="141"/>
      <c r="F911" s="147"/>
      <c r="G911" s="147"/>
      <c r="H911" s="147"/>
      <c r="I911" s="115"/>
      <c r="J911" s="139"/>
      <c r="K911" s="136"/>
    </row>
    <row r="912" spans="1:11" s="123" customFormat="1" ht="20.100000000000001" customHeight="1">
      <c r="A912" s="133"/>
      <c r="B912" s="133"/>
      <c r="C912" s="133"/>
      <c r="D912" s="133"/>
      <c r="E912" s="141"/>
      <c r="F912" s="147"/>
      <c r="G912" s="147"/>
      <c r="H912" s="147"/>
      <c r="I912" s="115"/>
      <c r="J912" s="139"/>
      <c r="K912" s="136"/>
    </row>
    <row r="913" spans="1:11" s="123" customFormat="1" ht="20.100000000000001" customHeight="1">
      <c r="A913" s="133"/>
      <c r="B913" s="133"/>
      <c r="C913" s="133"/>
      <c r="D913" s="133"/>
      <c r="E913" s="141"/>
      <c r="F913" s="147"/>
      <c r="G913" s="147"/>
      <c r="H913" s="147"/>
      <c r="I913" s="115"/>
      <c r="J913" s="139"/>
      <c r="K913" s="136"/>
    </row>
    <row r="914" spans="1:11" s="123" customFormat="1" ht="20.100000000000001" customHeight="1">
      <c r="A914" s="133"/>
      <c r="B914" s="133"/>
      <c r="C914" s="133"/>
      <c r="D914" s="133"/>
      <c r="E914" s="141"/>
      <c r="F914" s="147"/>
      <c r="G914" s="147"/>
      <c r="H914" s="147"/>
      <c r="I914" s="115"/>
      <c r="J914" s="139"/>
      <c r="K914" s="136"/>
    </row>
    <row r="915" spans="1:11" s="123" customFormat="1" ht="20.100000000000001" customHeight="1">
      <c r="A915" s="133"/>
      <c r="B915" s="133"/>
      <c r="C915" s="133"/>
      <c r="D915" s="133"/>
      <c r="E915" s="141"/>
      <c r="F915" s="147"/>
      <c r="G915" s="147"/>
      <c r="H915" s="147"/>
      <c r="I915" s="115"/>
      <c r="J915" s="139"/>
      <c r="K915" s="136"/>
    </row>
    <row r="916" spans="1:11" s="123" customFormat="1" ht="20.100000000000001" customHeight="1">
      <c r="A916" s="133"/>
      <c r="B916" s="133"/>
      <c r="C916" s="133"/>
      <c r="D916" s="133"/>
      <c r="E916" s="141"/>
      <c r="F916" s="147"/>
      <c r="G916" s="147"/>
      <c r="H916" s="147"/>
      <c r="I916" s="115"/>
      <c r="J916" s="139"/>
      <c r="K916" s="136"/>
    </row>
    <row r="917" spans="1:11" s="123" customFormat="1" ht="20.100000000000001" customHeight="1">
      <c r="A917" s="133"/>
      <c r="B917" s="133"/>
      <c r="C917" s="133"/>
      <c r="D917" s="133"/>
      <c r="E917" s="141"/>
      <c r="F917" s="147"/>
      <c r="G917" s="147"/>
      <c r="H917" s="147"/>
      <c r="I917" s="115"/>
      <c r="J917" s="139"/>
      <c r="K917" s="136"/>
    </row>
    <row r="918" spans="1:11" s="123" customFormat="1" ht="20.100000000000001" customHeight="1">
      <c r="A918" s="133"/>
      <c r="B918" s="133"/>
      <c r="C918" s="133"/>
      <c r="D918" s="133"/>
      <c r="E918" s="141"/>
      <c r="F918" s="147"/>
      <c r="G918" s="147"/>
      <c r="H918" s="147"/>
      <c r="I918" s="115"/>
      <c r="J918" s="139"/>
      <c r="K918" s="136"/>
    </row>
    <row r="919" spans="1:11" s="123" customFormat="1" ht="20.100000000000001" customHeight="1">
      <c r="A919" s="133"/>
      <c r="B919" s="133"/>
      <c r="C919" s="133"/>
      <c r="D919" s="133"/>
      <c r="E919" s="141"/>
      <c r="F919" s="147"/>
      <c r="G919" s="147"/>
      <c r="H919" s="147"/>
      <c r="I919" s="115"/>
      <c r="J919" s="139"/>
      <c r="K919" s="136"/>
    </row>
    <row r="920" spans="1:11" s="123" customFormat="1" ht="20.100000000000001" customHeight="1">
      <c r="A920" s="133"/>
      <c r="B920" s="133"/>
      <c r="C920" s="133"/>
      <c r="D920" s="133"/>
      <c r="E920" s="141"/>
      <c r="F920" s="147"/>
      <c r="G920" s="147"/>
      <c r="H920" s="147"/>
      <c r="I920" s="115"/>
      <c r="J920" s="139"/>
      <c r="K920" s="136"/>
    </row>
    <row r="921" spans="1:11" s="123" customFormat="1" ht="20.100000000000001" customHeight="1">
      <c r="A921" s="133"/>
      <c r="B921" s="133"/>
      <c r="C921" s="133"/>
      <c r="D921" s="133"/>
      <c r="E921" s="141"/>
      <c r="F921" s="147"/>
      <c r="G921" s="147"/>
      <c r="H921" s="147"/>
      <c r="I921" s="115"/>
      <c r="J921" s="139"/>
      <c r="K921" s="136"/>
    </row>
    <row r="922" spans="1:11" s="123" customFormat="1" ht="20.100000000000001" customHeight="1">
      <c r="A922" s="133"/>
      <c r="B922" s="133"/>
      <c r="C922" s="133"/>
      <c r="D922" s="133"/>
      <c r="E922" s="141"/>
      <c r="F922" s="147"/>
      <c r="G922" s="147"/>
      <c r="H922" s="147"/>
      <c r="I922" s="115"/>
      <c r="J922" s="139"/>
      <c r="K922" s="136"/>
    </row>
    <row r="923" spans="1:11" s="123" customFormat="1" ht="20.100000000000001" customHeight="1">
      <c r="A923" s="133"/>
      <c r="B923" s="133"/>
      <c r="C923" s="133"/>
      <c r="D923" s="133"/>
      <c r="E923" s="141"/>
      <c r="F923" s="147"/>
      <c r="G923" s="147"/>
      <c r="H923" s="147"/>
      <c r="I923" s="115"/>
      <c r="J923" s="139"/>
      <c r="K923" s="136"/>
    </row>
    <row r="924" spans="1:11" s="123" customFormat="1" ht="20.100000000000001" customHeight="1">
      <c r="A924" s="133"/>
      <c r="B924" s="133"/>
      <c r="C924" s="133"/>
      <c r="D924" s="133"/>
      <c r="E924" s="141"/>
      <c r="F924" s="147"/>
      <c r="G924" s="147"/>
      <c r="H924" s="147"/>
      <c r="I924" s="115"/>
      <c r="J924" s="139"/>
      <c r="K924" s="136"/>
    </row>
    <row r="925" spans="1:11" s="123" customFormat="1" ht="20.100000000000001" customHeight="1">
      <c r="A925" s="133"/>
      <c r="B925" s="133"/>
      <c r="C925" s="133"/>
      <c r="D925" s="133"/>
      <c r="E925" s="141"/>
      <c r="F925" s="147"/>
      <c r="G925" s="147"/>
      <c r="H925" s="147"/>
      <c r="I925" s="115"/>
      <c r="J925" s="139"/>
      <c r="K925" s="136"/>
    </row>
    <row r="926" spans="1:11" s="123" customFormat="1" ht="20.100000000000001" customHeight="1">
      <c r="A926" s="133"/>
      <c r="B926" s="133"/>
      <c r="C926" s="133"/>
      <c r="D926" s="133"/>
      <c r="E926" s="141"/>
      <c r="F926" s="147"/>
      <c r="G926" s="147"/>
      <c r="H926" s="147"/>
      <c r="I926" s="115"/>
      <c r="J926" s="139"/>
      <c r="K926" s="136"/>
    </row>
    <row r="927" spans="1:11" s="123" customFormat="1" ht="20.100000000000001" customHeight="1">
      <c r="A927" s="133"/>
      <c r="B927" s="133"/>
      <c r="C927" s="133"/>
      <c r="D927" s="133"/>
      <c r="E927" s="141"/>
      <c r="F927" s="147"/>
      <c r="G927" s="147"/>
      <c r="H927" s="147"/>
      <c r="I927" s="115"/>
      <c r="J927" s="139"/>
      <c r="K927" s="136"/>
    </row>
    <row r="928" spans="1:11" s="123" customFormat="1" ht="20.100000000000001" customHeight="1">
      <c r="A928" s="133"/>
      <c r="B928" s="133"/>
      <c r="C928" s="133"/>
      <c r="D928" s="133"/>
      <c r="E928" s="141"/>
      <c r="F928" s="147"/>
      <c r="G928" s="147"/>
      <c r="H928" s="147"/>
      <c r="I928" s="115"/>
      <c r="J928" s="139"/>
      <c r="K928" s="136"/>
    </row>
    <row r="929" spans="1:11" s="123" customFormat="1" ht="20.100000000000001" customHeight="1">
      <c r="A929" s="133"/>
      <c r="B929" s="133"/>
      <c r="C929" s="133"/>
      <c r="D929" s="133"/>
      <c r="E929" s="141"/>
      <c r="F929" s="147"/>
      <c r="G929" s="147"/>
      <c r="H929" s="147"/>
      <c r="I929" s="115"/>
      <c r="J929" s="139"/>
      <c r="K929" s="136"/>
    </row>
    <row r="930" spans="1:11" s="123" customFormat="1" ht="20.100000000000001" customHeight="1">
      <c r="A930" s="133"/>
      <c r="B930" s="133"/>
      <c r="C930" s="133"/>
      <c r="D930" s="133"/>
      <c r="E930" s="141"/>
      <c r="F930" s="147"/>
      <c r="G930" s="147"/>
      <c r="H930" s="147"/>
      <c r="I930" s="115"/>
      <c r="J930" s="139"/>
      <c r="K930" s="136"/>
    </row>
    <row r="931" spans="1:11" s="123" customFormat="1" ht="20.100000000000001" customHeight="1">
      <c r="A931" s="133"/>
      <c r="B931" s="133"/>
      <c r="C931" s="133"/>
      <c r="D931" s="133"/>
      <c r="E931" s="141"/>
      <c r="F931" s="147"/>
      <c r="G931" s="147"/>
      <c r="H931" s="147"/>
      <c r="I931" s="115"/>
      <c r="J931" s="139"/>
      <c r="K931" s="136"/>
    </row>
    <row r="932" spans="1:11" s="123" customFormat="1" ht="20.100000000000001" customHeight="1">
      <c r="A932" s="133"/>
      <c r="B932" s="133"/>
      <c r="C932" s="133"/>
      <c r="D932" s="133"/>
      <c r="E932" s="141"/>
      <c r="F932" s="147"/>
      <c r="G932" s="147"/>
      <c r="H932" s="147"/>
      <c r="I932" s="115"/>
      <c r="J932" s="139"/>
      <c r="K932" s="136"/>
    </row>
    <row r="933" spans="1:11" s="123" customFormat="1" ht="20.100000000000001" customHeight="1">
      <c r="A933" s="133"/>
      <c r="B933" s="133"/>
      <c r="C933" s="133"/>
      <c r="D933" s="133"/>
      <c r="E933" s="141"/>
      <c r="F933" s="147"/>
      <c r="G933" s="147"/>
      <c r="H933" s="147"/>
      <c r="I933" s="115"/>
      <c r="J933" s="139"/>
      <c r="K933" s="136"/>
    </row>
    <row r="934" spans="1:11" s="123" customFormat="1" ht="20.100000000000001" customHeight="1">
      <c r="A934" s="133"/>
      <c r="B934" s="133"/>
      <c r="C934" s="133"/>
      <c r="D934" s="133"/>
      <c r="E934" s="141"/>
      <c r="F934" s="147"/>
      <c r="G934" s="147"/>
      <c r="H934" s="147"/>
      <c r="I934" s="115"/>
      <c r="J934" s="139"/>
      <c r="K934" s="136"/>
    </row>
    <row r="935" spans="1:11" s="123" customFormat="1" ht="20.100000000000001" customHeight="1">
      <c r="A935" s="133"/>
      <c r="B935" s="133"/>
      <c r="C935" s="133"/>
      <c r="D935" s="133"/>
      <c r="E935" s="141"/>
      <c r="F935" s="147"/>
      <c r="G935" s="147"/>
      <c r="H935" s="147"/>
      <c r="I935" s="115"/>
      <c r="J935" s="139"/>
      <c r="K935" s="136"/>
    </row>
    <row r="936" spans="1:11" s="123" customFormat="1" ht="20.100000000000001" customHeight="1">
      <c r="A936" s="133"/>
      <c r="B936" s="133"/>
      <c r="C936" s="133"/>
      <c r="D936" s="133"/>
      <c r="E936" s="141"/>
      <c r="F936" s="147"/>
      <c r="G936" s="147"/>
      <c r="H936" s="147"/>
      <c r="I936" s="115"/>
      <c r="J936" s="139"/>
      <c r="K936" s="136"/>
    </row>
    <row r="937" spans="1:11" s="123" customFormat="1" ht="20.100000000000001" customHeight="1">
      <c r="A937" s="133"/>
      <c r="B937" s="133"/>
      <c r="C937" s="133"/>
      <c r="D937" s="133"/>
      <c r="E937" s="141"/>
      <c r="F937" s="147"/>
      <c r="G937" s="147"/>
      <c r="H937" s="147"/>
      <c r="I937" s="115"/>
      <c r="J937" s="139"/>
      <c r="K937" s="136"/>
    </row>
    <row r="938" spans="1:11" s="123" customFormat="1" ht="20.100000000000001" customHeight="1">
      <c r="A938" s="133"/>
      <c r="B938" s="133"/>
      <c r="C938" s="133"/>
      <c r="D938" s="133"/>
      <c r="E938" s="141"/>
      <c r="F938" s="147"/>
      <c r="G938" s="147"/>
      <c r="H938" s="147"/>
      <c r="I938" s="115"/>
      <c r="J938" s="139"/>
      <c r="K938" s="136"/>
    </row>
    <row r="939" spans="1:11" s="123" customFormat="1" ht="20.100000000000001" customHeight="1">
      <c r="A939" s="133"/>
      <c r="B939" s="133"/>
      <c r="C939" s="133"/>
      <c r="D939" s="133"/>
      <c r="E939" s="141"/>
      <c r="F939" s="147"/>
      <c r="G939" s="147"/>
      <c r="H939" s="147"/>
      <c r="I939" s="115"/>
      <c r="J939" s="139"/>
      <c r="K939" s="136"/>
    </row>
    <row r="940" spans="1:11" s="123" customFormat="1" ht="20.100000000000001" customHeight="1">
      <c r="A940" s="133"/>
      <c r="B940" s="133"/>
      <c r="C940" s="133"/>
      <c r="D940" s="133"/>
      <c r="E940" s="141"/>
      <c r="F940" s="147"/>
      <c r="G940" s="147"/>
      <c r="H940" s="147"/>
      <c r="I940" s="115"/>
      <c r="J940" s="139"/>
      <c r="K940" s="136"/>
    </row>
    <row r="941" spans="1:11" s="123" customFormat="1" ht="20.100000000000001" customHeight="1">
      <c r="A941" s="133"/>
      <c r="B941" s="133"/>
      <c r="C941" s="133"/>
      <c r="D941" s="133"/>
      <c r="E941" s="141"/>
      <c r="F941" s="147"/>
      <c r="G941" s="147"/>
      <c r="H941" s="147"/>
      <c r="I941" s="115"/>
      <c r="J941" s="139"/>
      <c r="K941" s="136"/>
    </row>
    <row r="942" spans="1:11" s="123" customFormat="1" ht="20.100000000000001" customHeight="1">
      <c r="A942" s="133"/>
      <c r="B942" s="133"/>
      <c r="C942" s="133"/>
      <c r="D942" s="133"/>
      <c r="E942" s="141"/>
      <c r="F942" s="147"/>
      <c r="G942" s="147"/>
      <c r="H942" s="147"/>
      <c r="I942" s="115"/>
      <c r="J942" s="139"/>
      <c r="K942" s="136"/>
    </row>
    <row r="943" spans="1:11" s="123" customFormat="1" ht="20.100000000000001" customHeight="1">
      <c r="A943" s="133"/>
      <c r="B943" s="133"/>
      <c r="C943" s="133"/>
      <c r="D943" s="133"/>
      <c r="E943" s="141"/>
      <c r="F943" s="147"/>
      <c r="G943" s="147"/>
      <c r="H943" s="147"/>
      <c r="I943" s="115"/>
      <c r="J943" s="139"/>
      <c r="K943" s="136"/>
    </row>
    <row r="944" spans="1:11" s="123" customFormat="1" ht="20.100000000000001" customHeight="1">
      <c r="A944" s="133"/>
      <c r="B944" s="133"/>
      <c r="C944" s="133"/>
      <c r="D944" s="133"/>
      <c r="E944" s="141"/>
      <c r="F944" s="147"/>
      <c r="G944" s="147"/>
      <c r="H944" s="147"/>
      <c r="I944" s="115"/>
      <c r="J944" s="139"/>
      <c r="K944" s="136"/>
    </row>
    <row r="945" spans="1:11" s="123" customFormat="1" ht="20.100000000000001" customHeight="1">
      <c r="A945" s="133"/>
      <c r="B945" s="133"/>
      <c r="C945" s="133"/>
      <c r="D945" s="133"/>
      <c r="E945" s="141"/>
      <c r="F945" s="147"/>
      <c r="G945" s="147"/>
      <c r="H945" s="147"/>
      <c r="I945" s="115"/>
      <c r="J945" s="139"/>
      <c r="K945" s="136"/>
    </row>
    <row r="946" spans="1:11" s="123" customFormat="1" ht="20.100000000000001" customHeight="1">
      <c r="A946" s="133"/>
      <c r="B946" s="133"/>
      <c r="C946" s="133"/>
      <c r="D946" s="133"/>
      <c r="E946" s="141"/>
      <c r="F946" s="147"/>
      <c r="G946" s="147"/>
      <c r="H946" s="147"/>
      <c r="I946" s="115"/>
      <c r="J946" s="139"/>
      <c r="K946" s="136"/>
    </row>
    <row r="947" spans="1:11" s="123" customFormat="1" ht="20.100000000000001" customHeight="1">
      <c r="A947" s="133"/>
      <c r="B947" s="133"/>
      <c r="C947" s="133"/>
      <c r="D947" s="133"/>
      <c r="E947" s="141"/>
      <c r="F947" s="147"/>
      <c r="G947" s="147"/>
      <c r="H947" s="147"/>
      <c r="I947" s="115"/>
      <c r="J947" s="139"/>
      <c r="K947" s="136"/>
    </row>
    <row r="948" spans="1:11" s="123" customFormat="1" ht="20.100000000000001" customHeight="1">
      <c r="A948" s="133"/>
      <c r="B948" s="133"/>
      <c r="C948" s="133"/>
      <c r="D948" s="133"/>
      <c r="E948" s="141"/>
      <c r="F948" s="147"/>
      <c r="G948" s="147"/>
      <c r="H948" s="147"/>
      <c r="I948" s="115"/>
      <c r="J948" s="139"/>
      <c r="K948" s="136"/>
    </row>
    <row r="949" spans="1:11" s="123" customFormat="1" ht="20.100000000000001" customHeight="1">
      <c r="A949" s="133"/>
      <c r="B949" s="133"/>
      <c r="C949" s="133"/>
      <c r="D949" s="133"/>
      <c r="E949" s="141"/>
      <c r="F949" s="147"/>
      <c r="G949" s="147"/>
      <c r="H949" s="147"/>
      <c r="I949" s="115"/>
      <c r="J949" s="139"/>
      <c r="K949" s="136"/>
    </row>
    <row r="950" spans="1:11" s="123" customFormat="1" ht="20.100000000000001" customHeight="1">
      <c r="A950" s="133"/>
      <c r="B950" s="133"/>
      <c r="C950" s="133"/>
      <c r="D950" s="133"/>
      <c r="E950" s="141"/>
      <c r="F950" s="147"/>
      <c r="G950" s="147"/>
      <c r="H950" s="147"/>
      <c r="I950" s="115"/>
      <c r="J950" s="139"/>
      <c r="K950" s="136"/>
    </row>
    <row r="951" spans="1:11" s="123" customFormat="1" ht="20.100000000000001" customHeight="1">
      <c r="A951" s="133"/>
      <c r="B951" s="133"/>
      <c r="C951" s="133"/>
      <c r="D951" s="133"/>
      <c r="E951" s="141"/>
      <c r="F951" s="147"/>
      <c r="G951" s="147"/>
      <c r="H951" s="147"/>
      <c r="I951" s="115"/>
      <c r="J951" s="139"/>
      <c r="K951" s="136"/>
    </row>
    <row r="952" spans="1:11" s="123" customFormat="1" ht="20.100000000000001" customHeight="1">
      <c r="A952" s="133"/>
      <c r="B952" s="133"/>
      <c r="C952" s="133"/>
      <c r="D952" s="133"/>
      <c r="E952" s="141"/>
      <c r="F952" s="147"/>
      <c r="G952" s="147"/>
      <c r="H952" s="147"/>
      <c r="I952" s="115"/>
      <c r="J952" s="139"/>
      <c r="K952" s="136"/>
    </row>
    <row r="953" spans="1:11" s="123" customFormat="1" ht="20.100000000000001" customHeight="1">
      <c r="A953" s="133"/>
      <c r="B953" s="133"/>
      <c r="C953" s="133"/>
      <c r="D953" s="133"/>
      <c r="E953" s="141"/>
      <c r="F953" s="147"/>
      <c r="G953" s="147"/>
      <c r="H953" s="147"/>
      <c r="I953" s="115"/>
      <c r="J953" s="139"/>
      <c r="K953" s="136"/>
    </row>
    <row r="954" spans="1:11" s="123" customFormat="1" ht="20.100000000000001" customHeight="1">
      <c r="A954" s="133"/>
      <c r="B954" s="133"/>
      <c r="C954" s="133"/>
      <c r="D954" s="133"/>
      <c r="E954" s="141"/>
      <c r="F954" s="147"/>
      <c r="G954" s="147"/>
      <c r="H954" s="147"/>
      <c r="I954" s="115"/>
      <c r="J954" s="139"/>
      <c r="K954" s="136"/>
    </row>
    <row r="955" spans="1:11" s="123" customFormat="1" ht="20.100000000000001" customHeight="1">
      <c r="A955" s="133"/>
      <c r="B955" s="133"/>
      <c r="C955" s="133"/>
      <c r="D955" s="133"/>
      <c r="E955" s="141"/>
      <c r="F955" s="147"/>
      <c r="G955" s="147"/>
      <c r="H955" s="147"/>
      <c r="I955" s="115"/>
      <c r="J955" s="139"/>
      <c r="K955" s="136"/>
    </row>
    <row r="956" spans="1:11" s="123" customFormat="1" ht="20.100000000000001" customHeight="1">
      <c r="A956" s="133"/>
      <c r="B956" s="133"/>
      <c r="C956" s="133"/>
      <c r="D956" s="133"/>
      <c r="E956" s="141"/>
      <c r="F956" s="147"/>
      <c r="G956" s="147"/>
      <c r="H956" s="147"/>
      <c r="I956" s="115"/>
      <c r="J956" s="139"/>
      <c r="K956" s="136"/>
    </row>
    <row r="957" spans="1:11" s="123" customFormat="1" ht="20.100000000000001" customHeight="1">
      <c r="A957" s="133"/>
      <c r="B957" s="133"/>
      <c r="C957" s="133"/>
      <c r="D957" s="133"/>
      <c r="E957" s="141"/>
      <c r="F957" s="147"/>
      <c r="G957" s="147"/>
      <c r="H957" s="147"/>
      <c r="I957" s="115"/>
      <c r="J957" s="139"/>
      <c r="K957" s="136"/>
    </row>
    <row r="958" spans="1:11" s="123" customFormat="1" ht="20.100000000000001" customHeight="1">
      <c r="A958" s="133"/>
      <c r="B958" s="133"/>
      <c r="C958" s="133"/>
      <c r="D958" s="133"/>
      <c r="E958" s="141"/>
      <c r="F958" s="147"/>
      <c r="G958" s="147"/>
      <c r="H958" s="147"/>
      <c r="I958" s="115"/>
      <c r="J958" s="139"/>
      <c r="K958" s="136"/>
    </row>
    <row r="959" spans="1:11" s="123" customFormat="1" ht="20.100000000000001" customHeight="1">
      <c r="A959" s="133"/>
      <c r="B959" s="133"/>
      <c r="C959" s="133"/>
      <c r="D959" s="133"/>
      <c r="E959" s="141"/>
      <c r="F959" s="147"/>
      <c r="G959" s="147"/>
      <c r="H959" s="147"/>
      <c r="I959" s="115"/>
      <c r="J959" s="139"/>
      <c r="K959" s="136"/>
    </row>
    <row r="960" spans="1:11" s="123" customFormat="1" ht="20.100000000000001" customHeight="1">
      <c r="A960" s="133"/>
      <c r="B960" s="133"/>
      <c r="C960" s="133"/>
      <c r="D960" s="133"/>
      <c r="E960" s="141"/>
      <c r="F960" s="147"/>
      <c r="G960" s="147"/>
      <c r="H960" s="147"/>
      <c r="I960" s="115"/>
      <c r="J960" s="139"/>
      <c r="K960" s="136"/>
    </row>
    <row r="961" spans="1:11" s="123" customFormat="1" ht="20.100000000000001" customHeight="1">
      <c r="A961" s="133"/>
      <c r="B961" s="133"/>
      <c r="C961" s="133"/>
      <c r="D961" s="133"/>
      <c r="E961" s="141"/>
      <c r="F961" s="147"/>
      <c r="G961" s="147"/>
      <c r="H961" s="147"/>
      <c r="I961" s="115"/>
      <c r="J961" s="139"/>
      <c r="K961" s="136"/>
    </row>
    <row r="962" spans="1:11" s="123" customFormat="1" ht="20.100000000000001" customHeight="1">
      <c r="A962" s="133"/>
      <c r="B962" s="133"/>
      <c r="C962" s="133"/>
      <c r="D962" s="133"/>
      <c r="E962" s="141"/>
      <c r="F962" s="147"/>
      <c r="G962" s="147"/>
      <c r="H962" s="147"/>
      <c r="I962" s="115"/>
      <c r="J962" s="139"/>
      <c r="K962" s="136"/>
    </row>
    <row r="963" spans="1:11" s="123" customFormat="1" ht="20.100000000000001" customHeight="1">
      <c r="A963" s="133"/>
      <c r="B963" s="133"/>
      <c r="C963" s="133"/>
      <c r="D963" s="133"/>
      <c r="E963" s="141"/>
      <c r="F963" s="147"/>
      <c r="G963" s="147"/>
      <c r="H963" s="147"/>
      <c r="I963" s="115"/>
      <c r="J963" s="139"/>
      <c r="K963" s="136"/>
    </row>
    <row r="964" spans="1:11" s="123" customFormat="1" ht="20.100000000000001" customHeight="1">
      <c r="A964" s="133"/>
      <c r="B964" s="133"/>
      <c r="C964" s="133"/>
      <c r="D964" s="133"/>
      <c r="E964" s="141"/>
      <c r="F964" s="147"/>
      <c r="G964" s="147"/>
      <c r="H964" s="147"/>
      <c r="I964" s="115"/>
      <c r="J964" s="139"/>
      <c r="K964" s="136"/>
    </row>
    <row r="965" spans="1:11" s="123" customFormat="1" ht="20.100000000000001" customHeight="1">
      <c r="A965" s="133"/>
      <c r="B965" s="133"/>
      <c r="C965" s="133"/>
      <c r="D965" s="133"/>
      <c r="E965" s="141"/>
      <c r="F965" s="147"/>
      <c r="G965" s="147"/>
      <c r="H965" s="147"/>
      <c r="I965" s="115"/>
      <c r="J965" s="139"/>
      <c r="K965" s="136"/>
    </row>
    <row r="966" spans="1:11" s="123" customFormat="1" ht="20.100000000000001" customHeight="1">
      <c r="A966" s="133"/>
      <c r="B966" s="133"/>
      <c r="C966" s="133"/>
      <c r="D966" s="133"/>
      <c r="E966" s="141"/>
      <c r="F966" s="147"/>
      <c r="G966" s="147"/>
      <c r="H966" s="147"/>
      <c r="I966" s="115"/>
      <c r="J966" s="139"/>
      <c r="K966" s="136"/>
    </row>
    <row r="967" spans="1:11" s="123" customFormat="1" ht="20.100000000000001" customHeight="1">
      <c r="A967" s="133"/>
      <c r="B967" s="133"/>
      <c r="C967" s="133"/>
      <c r="D967" s="133"/>
      <c r="E967" s="141"/>
      <c r="F967" s="147"/>
      <c r="G967" s="147"/>
      <c r="H967" s="147"/>
      <c r="I967" s="115"/>
      <c r="J967" s="139"/>
      <c r="K967" s="136"/>
    </row>
    <row r="968" spans="1:11" s="123" customFormat="1" ht="20.100000000000001" customHeight="1">
      <c r="A968" s="133"/>
      <c r="B968" s="133"/>
      <c r="C968" s="133"/>
      <c r="D968" s="133"/>
      <c r="E968" s="141"/>
      <c r="F968" s="147"/>
      <c r="G968" s="147"/>
      <c r="H968" s="147"/>
      <c r="I968" s="115"/>
      <c r="J968" s="139"/>
      <c r="K968" s="136"/>
    </row>
    <row r="969" spans="1:11" s="123" customFormat="1" ht="20.100000000000001" customHeight="1">
      <c r="A969" s="133"/>
      <c r="B969" s="133"/>
      <c r="C969" s="133"/>
      <c r="D969" s="133"/>
      <c r="E969" s="141"/>
      <c r="F969" s="147"/>
      <c r="G969" s="147"/>
      <c r="H969" s="147"/>
      <c r="I969" s="115"/>
      <c r="J969" s="139"/>
      <c r="K969" s="136"/>
    </row>
    <row r="970" spans="1:11" s="123" customFormat="1" ht="20.100000000000001" customHeight="1">
      <c r="A970" s="133"/>
      <c r="B970" s="133"/>
      <c r="C970" s="133"/>
      <c r="D970" s="133"/>
      <c r="E970" s="141"/>
      <c r="F970" s="147"/>
      <c r="G970" s="147"/>
      <c r="H970" s="147"/>
      <c r="I970" s="115"/>
      <c r="J970" s="139"/>
      <c r="K970" s="136"/>
    </row>
    <row r="971" spans="1:11" s="123" customFormat="1" ht="20.100000000000001" customHeight="1">
      <c r="A971" s="133"/>
      <c r="B971" s="133"/>
      <c r="C971" s="133"/>
      <c r="D971" s="133"/>
      <c r="E971" s="141"/>
      <c r="F971" s="147"/>
      <c r="G971" s="147"/>
      <c r="H971" s="147"/>
      <c r="I971" s="115"/>
      <c r="J971" s="139"/>
      <c r="K971" s="136"/>
    </row>
    <row r="972" spans="1:11" s="123" customFormat="1" ht="20.100000000000001" customHeight="1">
      <c r="A972" s="133"/>
      <c r="B972" s="133"/>
      <c r="C972" s="133"/>
      <c r="D972" s="133"/>
      <c r="E972" s="141"/>
      <c r="F972" s="147"/>
      <c r="G972" s="147"/>
      <c r="H972" s="147"/>
      <c r="I972" s="115"/>
      <c r="J972" s="139"/>
      <c r="K972" s="136"/>
    </row>
    <row r="973" spans="1:11" s="123" customFormat="1" ht="20.100000000000001" customHeight="1">
      <c r="A973" s="133"/>
      <c r="B973" s="133"/>
      <c r="C973" s="133"/>
      <c r="D973" s="133"/>
      <c r="E973" s="141"/>
      <c r="F973" s="147"/>
      <c r="G973" s="147"/>
      <c r="H973" s="147"/>
      <c r="I973" s="115"/>
      <c r="J973" s="139"/>
      <c r="K973" s="136"/>
    </row>
    <row r="974" spans="1:11" s="123" customFormat="1" ht="20.100000000000001" customHeight="1">
      <c r="A974" s="133"/>
      <c r="B974" s="133"/>
      <c r="C974" s="133"/>
      <c r="D974" s="133"/>
      <c r="E974" s="141"/>
      <c r="F974" s="147"/>
      <c r="G974" s="147"/>
      <c r="H974" s="147"/>
      <c r="I974" s="115"/>
      <c r="J974" s="139"/>
      <c r="K974" s="136"/>
    </row>
    <row r="975" spans="1:11" s="123" customFormat="1" ht="20.100000000000001" customHeight="1">
      <c r="A975" s="133"/>
      <c r="B975" s="133"/>
      <c r="C975" s="133"/>
      <c r="D975" s="133"/>
      <c r="E975" s="141"/>
      <c r="F975" s="147"/>
      <c r="G975" s="147"/>
      <c r="H975" s="147"/>
      <c r="I975" s="115"/>
      <c r="J975" s="139"/>
      <c r="K975" s="136"/>
    </row>
    <row r="976" spans="1:11" s="123" customFormat="1" ht="20.100000000000001" customHeight="1">
      <c r="A976" s="133"/>
      <c r="B976" s="133"/>
      <c r="C976" s="133"/>
      <c r="D976" s="133"/>
      <c r="E976" s="141"/>
      <c r="F976" s="147"/>
      <c r="G976" s="147"/>
      <c r="H976" s="147"/>
      <c r="I976" s="115"/>
      <c r="J976" s="139"/>
      <c r="K976" s="136"/>
    </row>
    <row r="977" spans="1:11" s="123" customFormat="1" ht="20.100000000000001" customHeight="1">
      <c r="A977" s="133"/>
      <c r="B977" s="133"/>
      <c r="C977" s="133"/>
      <c r="D977" s="133"/>
      <c r="E977" s="141"/>
      <c r="F977" s="147"/>
      <c r="G977" s="147"/>
      <c r="H977" s="147"/>
      <c r="I977" s="115"/>
      <c r="J977" s="139"/>
      <c r="K977" s="136"/>
    </row>
    <row r="978" spans="1:11" s="123" customFormat="1" ht="20.100000000000001" customHeight="1">
      <c r="A978" s="133"/>
      <c r="B978" s="133"/>
      <c r="C978" s="133"/>
      <c r="D978" s="133"/>
      <c r="E978" s="141"/>
      <c r="F978" s="147"/>
      <c r="G978" s="147"/>
      <c r="H978" s="147"/>
      <c r="I978" s="115"/>
      <c r="J978" s="139"/>
      <c r="K978" s="136"/>
    </row>
    <row r="979" spans="1:11" s="123" customFormat="1" ht="20.100000000000001" customHeight="1">
      <c r="A979" s="133"/>
      <c r="B979" s="133"/>
      <c r="C979" s="133"/>
      <c r="D979" s="133"/>
      <c r="E979" s="141"/>
      <c r="F979" s="147"/>
      <c r="G979" s="147"/>
      <c r="H979" s="147"/>
      <c r="I979" s="115"/>
      <c r="J979" s="139"/>
      <c r="K979" s="136"/>
    </row>
    <row r="980" spans="1:11" s="123" customFormat="1" ht="20.100000000000001" customHeight="1">
      <c r="A980" s="133"/>
      <c r="B980" s="133"/>
      <c r="C980" s="133"/>
      <c r="D980" s="133"/>
      <c r="E980" s="141"/>
      <c r="F980" s="147"/>
      <c r="G980" s="147"/>
      <c r="H980" s="147"/>
      <c r="I980" s="115"/>
      <c r="J980" s="139"/>
      <c r="K980" s="136"/>
    </row>
    <row r="981" spans="1:11" s="123" customFormat="1" ht="20.100000000000001" customHeight="1">
      <c r="A981" s="133"/>
      <c r="B981" s="133"/>
      <c r="C981" s="133"/>
      <c r="D981" s="133"/>
      <c r="E981" s="141"/>
      <c r="F981" s="147"/>
      <c r="G981" s="147"/>
      <c r="H981" s="147"/>
      <c r="I981" s="115"/>
      <c r="J981" s="139"/>
      <c r="K981" s="136"/>
    </row>
    <row r="982" spans="1:11" s="123" customFormat="1" ht="20.100000000000001" customHeight="1">
      <c r="A982" s="133"/>
      <c r="B982" s="133"/>
      <c r="C982" s="133"/>
      <c r="D982" s="133"/>
      <c r="E982" s="141"/>
      <c r="F982" s="147"/>
      <c r="G982" s="147"/>
      <c r="H982" s="147"/>
      <c r="I982" s="115"/>
      <c r="J982" s="139"/>
      <c r="K982" s="136"/>
    </row>
    <row r="983" spans="1:11" s="123" customFormat="1" ht="20.100000000000001" customHeight="1">
      <c r="A983" s="133"/>
      <c r="B983" s="133"/>
      <c r="C983" s="133"/>
      <c r="D983" s="133"/>
      <c r="E983" s="141"/>
      <c r="F983" s="147"/>
      <c r="G983" s="147"/>
      <c r="H983" s="147"/>
      <c r="I983" s="115"/>
      <c r="J983" s="139"/>
      <c r="K983" s="136"/>
    </row>
    <row r="984" spans="1:11" s="123" customFormat="1" ht="20.100000000000001" customHeight="1">
      <c r="A984" s="133"/>
      <c r="B984" s="133"/>
      <c r="C984" s="133"/>
      <c r="D984" s="133"/>
      <c r="E984" s="141"/>
      <c r="F984" s="147"/>
      <c r="G984" s="147"/>
      <c r="H984" s="147"/>
      <c r="I984" s="115"/>
      <c r="J984" s="139"/>
      <c r="K984" s="136"/>
    </row>
    <row r="985" spans="1:11" s="123" customFormat="1" ht="20.100000000000001" customHeight="1">
      <c r="A985" s="133"/>
      <c r="B985" s="133"/>
      <c r="C985" s="133"/>
      <c r="D985" s="133"/>
      <c r="E985" s="141"/>
      <c r="F985" s="147"/>
      <c r="G985" s="147"/>
      <c r="H985" s="147"/>
      <c r="I985" s="115"/>
      <c r="J985" s="139"/>
      <c r="K985" s="136"/>
    </row>
    <row r="986" spans="1:11" s="123" customFormat="1" ht="20.100000000000001" customHeight="1">
      <c r="A986" s="133"/>
      <c r="B986" s="133"/>
      <c r="C986" s="133"/>
      <c r="D986" s="133"/>
      <c r="E986" s="141"/>
      <c r="F986" s="147"/>
      <c r="G986" s="147"/>
      <c r="H986" s="147"/>
      <c r="I986" s="115"/>
      <c r="J986" s="139"/>
      <c r="K986" s="136"/>
    </row>
    <row r="987" spans="1:11" s="123" customFormat="1" ht="20.100000000000001" customHeight="1">
      <c r="A987" s="133"/>
      <c r="B987" s="133"/>
      <c r="C987" s="133"/>
      <c r="D987" s="133"/>
      <c r="E987" s="141"/>
      <c r="F987" s="147"/>
      <c r="G987" s="147"/>
      <c r="H987" s="147"/>
      <c r="I987" s="115"/>
      <c r="J987" s="139"/>
      <c r="K987" s="136"/>
    </row>
    <row r="988" spans="1:11" s="123" customFormat="1" ht="20.100000000000001" customHeight="1">
      <c r="A988" s="133"/>
      <c r="B988" s="133"/>
      <c r="C988" s="133"/>
      <c r="D988" s="133"/>
      <c r="E988" s="141"/>
      <c r="F988" s="147"/>
      <c r="G988" s="147"/>
      <c r="H988" s="147"/>
      <c r="I988" s="115"/>
      <c r="J988" s="139"/>
      <c r="K988" s="136"/>
    </row>
    <row r="989" spans="1:11" s="123" customFormat="1" ht="20.100000000000001" customHeight="1">
      <c r="A989" s="133"/>
      <c r="B989" s="133"/>
      <c r="C989" s="133"/>
      <c r="D989" s="133"/>
      <c r="E989" s="141"/>
      <c r="F989" s="147"/>
      <c r="G989" s="147"/>
      <c r="H989" s="147"/>
      <c r="I989" s="115"/>
      <c r="J989" s="139"/>
      <c r="K989" s="136"/>
    </row>
    <row r="990" spans="1:11" s="123" customFormat="1" ht="20.100000000000001" customHeight="1">
      <c r="A990" s="133"/>
      <c r="B990" s="133"/>
      <c r="C990" s="133"/>
      <c r="D990" s="133"/>
      <c r="E990" s="141"/>
      <c r="F990" s="147"/>
      <c r="G990" s="147"/>
      <c r="H990" s="147"/>
      <c r="I990" s="115"/>
      <c r="J990" s="139"/>
      <c r="K990" s="136"/>
    </row>
    <row r="991" spans="1:11" s="123" customFormat="1" ht="20.100000000000001" customHeight="1">
      <c r="A991" s="133"/>
      <c r="B991" s="133"/>
      <c r="C991" s="133"/>
      <c r="D991" s="133"/>
      <c r="E991" s="141"/>
      <c r="F991" s="147"/>
      <c r="G991" s="147"/>
      <c r="H991" s="147"/>
      <c r="I991" s="115"/>
      <c r="J991" s="139"/>
      <c r="K991" s="136"/>
    </row>
    <row r="992" spans="1:11" s="123" customFormat="1" ht="20.100000000000001" customHeight="1">
      <c r="A992" s="133"/>
      <c r="B992" s="133"/>
      <c r="C992" s="133"/>
      <c r="D992" s="133"/>
      <c r="E992" s="141"/>
      <c r="F992" s="147"/>
      <c r="G992" s="147"/>
      <c r="H992" s="147"/>
      <c r="I992" s="115"/>
      <c r="J992" s="139"/>
      <c r="K992" s="136"/>
    </row>
    <row r="993" spans="1:11" s="123" customFormat="1" ht="20.100000000000001" customHeight="1">
      <c r="A993" s="133"/>
      <c r="B993" s="133"/>
      <c r="C993" s="133"/>
      <c r="D993" s="133"/>
      <c r="E993" s="141"/>
      <c r="F993" s="147"/>
      <c r="G993" s="147"/>
      <c r="H993" s="147"/>
      <c r="I993" s="115"/>
      <c r="J993" s="139"/>
      <c r="K993" s="136"/>
    </row>
    <row r="994" spans="1:11" s="123" customFormat="1" ht="20.100000000000001" customHeight="1">
      <c r="A994" s="133"/>
      <c r="B994" s="133"/>
      <c r="C994" s="133"/>
      <c r="D994" s="133"/>
      <c r="E994" s="141"/>
      <c r="F994" s="147"/>
      <c r="G994" s="147"/>
      <c r="H994" s="147"/>
      <c r="I994" s="115"/>
      <c r="J994" s="139"/>
      <c r="K994" s="136"/>
    </row>
    <row r="995" spans="1:11" s="123" customFormat="1" ht="20.100000000000001" customHeight="1">
      <c r="A995" s="133"/>
      <c r="B995" s="133"/>
      <c r="C995" s="133"/>
      <c r="D995" s="133"/>
      <c r="E995" s="141"/>
      <c r="F995" s="147"/>
      <c r="G995" s="147"/>
      <c r="H995" s="147"/>
      <c r="I995" s="115"/>
      <c r="J995" s="139"/>
      <c r="K995" s="136"/>
    </row>
    <row r="996" spans="1:11" s="123" customFormat="1" ht="20.100000000000001" customHeight="1">
      <c r="A996" s="133"/>
      <c r="B996" s="133"/>
      <c r="C996" s="133"/>
      <c r="D996" s="133"/>
      <c r="E996" s="141"/>
      <c r="F996" s="147"/>
      <c r="G996" s="147"/>
      <c r="H996" s="147"/>
      <c r="I996" s="115"/>
      <c r="J996" s="139"/>
      <c r="K996" s="136"/>
    </row>
    <row r="997" spans="1:11" s="123" customFormat="1" ht="20.100000000000001" customHeight="1">
      <c r="A997" s="133"/>
      <c r="B997" s="133"/>
      <c r="C997" s="133"/>
      <c r="D997" s="133"/>
      <c r="E997" s="141"/>
      <c r="F997" s="147"/>
      <c r="G997" s="147"/>
      <c r="H997" s="147"/>
      <c r="I997" s="115"/>
      <c r="J997" s="139"/>
      <c r="K997" s="136"/>
    </row>
    <row r="998" spans="1:11" s="123" customFormat="1" ht="20.100000000000001" customHeight="1">
      <c r="A998" s="133"/>
      <c r="B998" s="133"/>
      <c r="C998" s="133"/>
      <c r="D998" s="133"/>
      <c r="E998" s="141"/>
      <c r="F998" s="147"/>
      <c r="G998" s="147"/>
      <c r="H998" s="147"/>
      <c r="I998" s="115"/>
      <c r="J998" s="139"/>
      <c r="K998" s="136"/>
    </row>
    <row r="999" spans="1:11" s="123" customFormat="1" ht="20.100000000000001" customHeight="1">
      <c r="A999" s="133"/>
      <c r="B999" s="133"/>
      <c r="C999" s="133"/>
      <c r="D999" s="133"/>
      <c r="E999" s="141"/>
      <c r="F999" s="147"/>
      <c r="G999" s="147"/>
      <c r="H999" s="147"/>
      <c r="I999" s="115"/>
      <c r="J999" s="139"/>
      <c r="K999" s="136"/>
    </row>
    <row r="1000" spans="1:11" s="123" customFormat="1" ht="20.100000000000001" customHeight="1">
      <c r="A1000" s="133"/>
      <c r="B1000" s="133"/>
      <c r="C1000" s="133"/>
      <c r="D1000" s="133"/>
      <c r="E1000" s="141"/>
      <c r="F1000" s="147"/>
      <c r="G1000" s="147"/>
      <c r="H1000" s="147"/>
      <c r="I1000" s="115"/>
      <c r="J1000" s="139"/>
      <c r="K1000" s="136"/>
    </row>
    <row r="1001" spans="1:11" s="123" customFormat="1" ht="20.100000000000001" customHeight="1">
      <c r="A1001" s="133"/>
      <c r="B1001" s="133"/>
      <c r="C1001" s="133"/>
      <c r="D1001" s="133"/>
      <c r="E1001" s="141"/>
      <c r="F1001" s="147"/>
      <c r="G1001" s="147"/>
      <c r="H1001" s="147"/>
      <c r="I1001" s="115"/>
      <c r="J1001" s="139"/>
      <c r="K1001" s="136"/>
    </row>
    <row r="1002" spans="1:11" s="123" customFormat="1" ht="20.100000000000001" customHeight="1">
      <c r="A1002" s="133"/>
      <c r="B1002" s="133"/>
      <c r="C1002" s="133"/>
      <c r="D1002" s="133"/>
      <c r="E1002" s="141"/>
      <c r="F1002" s="147"/>
      <c r="G1002" s="147"/>
      <c r="H1002" s="147"/>
      <c r="I1002" s="115"/>
      <c r="J1002" s="139"/>
      <c r="K1002" s="136"/>
    </row>
    <row r="1003" spans="1:11" s="123" customFormat="1" ht="20.100000000000001" customHeight="1">
      <c r="A1003" s="133"/>
      <c r="B1003" s="133"/>
      <c r="C1003" s="133"/>
      <c r="D1003" s="133"/>
      <c r="E1003" s="141"/>
      <c r="F1003" s="147"/>
      <c r="G1003" s="147"/>
      <c r="H1003" s="147"/>
      <c r="I1003" s="115"/>
      <c r="J1003" s="139"/>
      <c r="K1003" s="136"/>
    </row>
    <row r="1004" spans="1:11" s="123" customFormat="1" ht="20.100000000000001" customHeight="1">
      <c r="A1004" s="133"/>
      <c r="B1004" s="133"/>
      <c r="C1004" s="133"/>
      <c r="D1004" s="133"/>
      <c r="E1004" s="141"/>
      <c r="F1004" s="147"/>
      <c r="G1004" s="147"/>
      <c r="H1004" s="147"/>
      <c r="I1004" s="115"/>
      <c r="J1004" s="139"/>
      <c r="K1004" s="136"/>
    </row>
    <row r="1005" spans="1:11" s="123" customFormat="1" ht="20.100000000000001" customHeight="1">
      <c r="A1005" s="133"/>
      <c r="B1005" s="133"/>
      <c r="C1005" s="133"/>
      <c r="D1005" s="133"/>
      <c r="E1005" s="141"/>
      <c r="F1005" s="147"/>
      <c r="G1005" s="147"/>
      <c r="H1005" s="147"/>
      <c r="I1005" s="115"/>
      <c r="J1005" s="139"/>
      <c r="K1005" s="136"/>
    </row>
    <row r="1006" spans="1:11" s="123" customFormat="1" ht="20.100000000000001" customHeight="1">
      <c r="A1006" s="133"/>
      <c r="B1006" s="133"/>
      <c r="C1006" s="133"/>
      <c r="D1006" s="133"/>
      <c r="E1006" s="141"/>
      <c r="F1006" s="147"/>
      <c r="G1006" s="147"/>
      <c r="H1006" s="147"/>
      <c r="I1006" s="115"/>
      <c r="J1006" s="139"/>
      <c r="K1006" s="136"/>
    </row>
    <row r="1007" spans="1:11" s="123" customFormat="1" ht="20.100000000000001" customHeight="1">
      <c r="A1007" s="133"/>
      <c r="B1007" s="133"/>
      <c r="C1007" s="133"/>
      <c r="D1007" s="133"/>
      <c r="E1007" s="141"/>
      <c r="F1007" s="147"/>
      <c r="G1007" s="147"/>
      <c r="H1007" s="147"/>
      <c r="I1007" s="115"/>
      <c r="J1007" s="139"/>
      <c r="K1007" s="136"/>
    </row>
    <row r="1008" spans="1:11" s="123" customFormat="1" ht="20.100000000000001" customHeight="1">
      <c r="A1008" s="133"/>
      <c r="B1008" s="133"/>
      <c r="C1008" s="133"/>
      <c r="D1008" s="133"/>
      <c r="E1008" s="141"/>
      <c r="F1008" s="147"/>
      <c r="G1008" s="147"/>
      <c r="H1008" s="147"/>
      <c r="I1008" s="115"/>
      <c r="J1008" s="139"/>
      <c r="K1008" s="136"/>
    </row>
    <row r="1009" spans="1:11" s="123" customFormat="1" ht="20.100000000000001" customHeight="1">
      <c r="A1009" s="133"/>
      <c r="B1009" s="133"/>
      <c r="C1009" s="133"/>
      <c r="D1009" s="133"/>
      <c r="E1009" s="141"/>
      <c r="F1009" s="147"/>
      <c r="G1009" s="147"/>
      <c r="H1009" s="147"/>
      <c r="I1009" s="115"/>
      <c r="J1009" s="139"/>
      <c r="K1009" s="136"/>
    </row>
    <row r="1010" spans="1:11" s="123" customFormat="1" ht="20.100000000000001" customHeight="1">
      <c r="A1010" s="133"/>
      <c r="B1010" s="133"/>
      <c r="C1010" s="133"/>
      <c r="D1010" s="133"/>
      <c r="E1010" s="141"/>
      <c r="F1010" s="147"/>
      <c r="G1010" s="147"/>
      <c r="H1010" s="147"/>
      <c r="I1010" s="115"/>
      <c r="J1010" s="139"/>
      <c r="K1010" s="136"/>
    </row>
    <row r="1011" spans="1:11" s="123" customFormat="1" ht="20.100000000000001" customHeight="1">
      <c r="A1011" s="133"/>
      <c r="B1011" s="133"/>
      <c r="C1011" s="133"/>
      <c r="D1011" s="133"/>
      <c r="E1011" s="141"/>
      <c r="F1011" s="147"/>
      <c r="G1011" s="147"/>
      <c r="H1011" s="147"/>
      <c r="I1011" s="115"/>
      <c r="J1011" s="139"/>
      <c r="K1011" s="136"/>
    </row>
    <row r="1012" spans="1:11" s="123" customFormat="1" ht="20.100000000000001" customHeight="1">
      <c r="A1012" s="133"/>
      <c r="B1012" s="133"/>
      <c r="C1012" s="133"/>
      <c r="D1012" s="133"/>
      <c r="E1012" s="141"/>
      <c r="F1012" s="147"/>
      <c r="G1012" s="147"/>
      <c r="H1012" s="147"/>
      <c r="I1012" s="115"/>
      <c r="J1012" s="139"/>
      <c r="K1012" s="136"/>
    </row>
    <row r="1013" spans="1:11" s="123" customFormat="1" ht="20.100000000000001" customHeight="1">
      <c r="A1013" s="133"/>
      <c r="B1013" s="133"/>
      <c r="C1013" s="133"/>
      <c r="D1013" s="133"/>
      <c r="E1013" s="141"/>
      <c r="F1013" s="147"/>
      <c r="G1013" s="147"/>
      <c r="H1013" s="147"/>
      <c r="I1013" s="115"/>
      <c r="J1013" s="139"/>
      <c r="K1013" s="136"/>
    </row>
    <row r="1014" spans="1:11" s="123" customFormat="1" ht="20.100000000000001" customHeight="1">
      <c r="A1014" s="133"/>
      <c r="B1014" s="133"/>
      <c r="C1014" s="133"/>
      <c r="D1014" s="133"/>
      <c r="E1014" s="141"/>
      <c r="F1014" s="147"/>
      <c r="G1014" s="147"/>
      <c r="H1014" s="147"/>
      <c r="I1014" s="115"/>
      <c r="J1014" s="139"/>
      <c r="K1014" s="136"/>
    </row>
    <row r="1015" spans="1:11" s="123" customFormat="1" ht="20.100000000000001" customHeight="1">
      <c r="A1015" s="133"/>
      <c r="B1015" s="133"/>
      <c r="C1015" s="133"/>
      <c r="D1015" s="133"/>
      <c r="E1015" s="141"/>
      <c r="F1015" s="147"/>
      <c r="G1015" s="147"/>
      <c r="H1015" s="147"/>
      <c r="I1015" s="115"/>
      <c r="J1015" s="139"/>
      <c r="K1015" s="136"/>
    </row>
    <row r="1016" spans="1:11" s="123" customFormat="1" ht="20.100000000000001" customHeight="1">
      <c r="A1016" s="133"/>
      <c r="B1016" s="133"/>
      <c r="C1016" s="133"/>
      <c r="D1016" s="133"/>
      <c r="E1016" s="141"/>
      <c r="F1016" s="147"/>
      <c r="G1016" s="147"/>
      <c r="H1016" s="147"/>
      <c r="I1016" s="115"/>
      <c r="J1016" s="139"/>
      <c r="K1016" s="136"/>
    </row>
    <row r="1017" spans="1:11" s="123" customFormat="1" ht="20.100000000000001" customHeight="1">
      <c r="A1017" s="133"/>
      <c r="B1017" s="133"/>
      <c r="C1017" s="133"/>
      <c r="D1017" s="133"/>
      <c r="E1017" s="141"/>
      <c r="F1017" s="147"/>
      <c r="G1017" s="147"/>
      <c r="H1017" s="147"/>
      <c r="I1017" s="115"/>
      <c r="J1017" s="139"/>
      <c r="K1017" s="136"/>
    </row>
    <row r="1018" spans="1:11" s="123" customFormat="1" ht="20.100000000000001" customHeight="1">
      <c r="A1018" s="133"/>
      <c r="B1018" s="133"/>
      <c r="C1018" s="133"/>
      <c r="D1018" s="133"/>
      <c r="E1018" s="141"/>
      <c r="F1018" s="147"/>
      <c r="G1018" s="147"/>
      <c r="H1018" s="147"/>
      <c r="I1018" s="115"/>
      <c r="J1018" s="139"/>
      <c r="K1018" s="136"/>
    </row>
    <row r="1019" spans="1:11" s="123" customFormat="1" ht="20.100000000000001" customHeight="1">
      <c r="A1019" s="133"/>
      <c r="B1019" s="133"/>
      <c r="C1019" s="133"/>
      <c r="D1019" s="133"/>
      <c r="E1019" s="141"/>
      <c r="F1019" s="147"/>
      <c r="G1019" s="147"/>
      <c r="H1019" s="147"/>
      <c r="I1019" s="115"/>
      <c r="J1019" s="139"/>
      <c r="K1019" s="136"/>
    </row>
    <row r="1020" spans="1:11" s="123" customFormat="1" ht="20.100000000000001" customHeight="1">
      <c r="A1020" s="133"/>
      <c r="B1020" s="133"/>
      <c r="C1020" s="133"/>
      <c r="D1020" s="133"/>
      <c r="E1020" s="141"/>
      <c r="F1020" s="147"/>
      <c r="G1020" s="147"/>
      <c r="H1020" s="147"/>
      <c r="I1020" s="115"/>
      <c r="J1020" s="139"/>
      <c r="K1020" s="136"/>
    </row>
    <row r="1021" spans="1:11" s="123" customFormat="1" ht="20.100000000000001" customHeight="1">
      <c r="A1021" s="133"/>
      <c r="B1021" s="133"/>
      <c r="C1021" s="133"/>
      <c r="D1021" s="133"/>
      <c r="E1021" s="141"/>
      <c r="F1021" s="147"/>
      <c r="G1021" s="147"/>
      <c r="H1021" s="147"/>
      <c r="I1021" s="115"/>
      <c r="J1021" s="139"/>
      <c r="K1021" s="136"/>
    </row>
    <row r="1022" spans="1:11" s="123" customFormat="1" ht="20.100000000000001" customHeight="1">
      <c r="A1022" s="133"/>
      <c r="B1022" s="133"/>
      <c r="C1022" s="133"/>
      <c r="D1022" s="133"/>
      <c r="E1022" s="141"/>
      <c r="F1022" s="147"/>
      <c r="G1022" s="147"/>
      <c r="H1022" s="147"/>
      <c r="I1022" s="115"/>
      <c r="J1022" s="139"/>
      <c r="K1022" s="136"/>
    </row>
    <row r="1023" spans="1:11" s="123" customFormat="1" ht="20.100000000000001" customHeight="1">
      <c r="A1023" s="133"/>
      <c r="B1023" s="133"/>
      <c r="C1023" s="133"/>
      <c r="D1023" s="133"/>
      <c r="E1023" s="141"/>
      <c r="F1023" s="147"/>
      <c r="G1023" s="147"/>
      <c r="H1023" s="147"/>
      <c r="I1023" s="115"/>
      <c r="J1023" s="139"/>
      <c r="K1023" s="136"/>
    </row>
    <row r="1024" spans="1:11" s="123" customFormat="1" ht="20.100000000000001" customHeight="1">
      <c r="A1024" s="133"/>
      <c r="B1024" s="133"/>
      <c r="C1024" s="133"/>
      <c r="D1024" s="133"/>
      <c r="E1024" s="141"/>
      <c r="F1024" s="147"/>
      <c r="G1024" s="147"/>
      <c r="H1024" s="147"/>
      <c r="I1024" s="115"/>
      <c r="J1024" s="139"/>
      <c r="K1024" s="136"/>
    </row>
    <row r="1025" spans="1:11" s="123" customFormat="1" ht="20.100000000000001" customHeight="1">
      <c r="A1025" s="133"/>
      <c r="B1025" s="133"/>
      <c r="C1025" s="133"/>
      <c r="D1025" s="133"/>
      <c r="E1025" s="141"/>
      <c r="F1025" s="147"/>
      <c r="G1025" s="147"/>
      <c r="H1025" s="147"/>
      <c r="I1025" s="115"/>
      <c r="J1025" s="139"/>
      <c r="K1025" s="136"/>
    </row>
    <row r="1026" spans="1:11" s="123" customFormat="1" ht="20.100000000000001" customHeight="1">
      <c r="A1026" s="133"/>
      <c r="B1026" s="133"/>
      <c r="C1026" s="133"/>
      <c r="D1026" s="133"/>
      <c r="E1026" s="141"/>
      <c r="F1026" s="147"/>
      <c r="G1026" s="147"/>
      <c r="H1026" s="147"/>
      <c r="I1026" s="115"/>
      <c r="J1026" s="139"/>
      <c r="K1026" s="136"/>
    </row>
    <row r="1027" spans="1:11" s="123" customFormat="1" ht="20.100000000000001" customHeight="1">
      <c r="A1027" s="133"/>
      <c r="B1027" s="133"/>
      <c r="C1027" s="133"/>
      <c r="D1027" s="133"/>
      <c r="E1027" s="141"/>
      <c r="F1027" s="147"/>
      <c r="G1027" s="147"/>
      <c r="H1027" s="147"/>
      <c r="I1027" s="115"/>
      <c r="J1027" s="139"/>
      <c r="K1027" s="136"/>
    </row>
    <row r="1028" spans="1:11" s="123" customFormat="1" ht="20.100000000000001" customHeight="1">
      <c r="A1028" s="133"/>
      <c r="B1028" s="133"/>
      <c r="C1028" s="133"/>
      <c r="D1028" s="133"/>
      <c r="E1028" s="141"/>
      <c r="F1028" s="147"/>
      <c r="G1028" s="147"/>
      <c r="H1028" s="147"/>
      <c r="I1028" s="115"/>
      <c r="J1028" s="139"/>
      <c r="K1028" s="136"/>
    </row>
    <row r="1029" spans="1:11" s="123" customFormat="1" ht="20.100000000000001" customHeight="1">
      <c r="A1029" s="133"/>
      <c r="B1029" s="133"/>
      <c r="C1029" s="133"/>
      <c r="D1029" s="133"/>
      <c r="E1029" s="141"/>
      <c r="F1029" s="147"/>
      <c r="G1029" s="147"/>
      <c r="H1029" s="147"/>
      <c r="I1029" s="115"/>
      <c r="J1029" s="139"/>
      <c r="K1029" s="136"/>
    </row>
    <row r="1030" spans="1:11" s="123" customFormat="1" ht="20.100000000000001" customHeight="1">
      <c r="A1030" s="133"/>
      <c r="B1030" s="133"/>
      <c r="C1030" s="133"/>
      <c r="D1030" s="133"/>
      <c r="E1030" s="141"/>
      <c r="F1030" s="147"/>
      <c r="G1030" s="147"/>
      <c r="H1030" s="147"/>
      <c r="I1030" s="115"/>
      <c r="J1030" s="139"/>
      <c r="K1030" s="136"/>
    </row>
    <row r="1031" spans="1:11" s="123" customFormat="1" ht="20.100000000000001" customHeight="1">
      <c r="A1031" s="133"/>
      <c r="B1031" s="133"/>
      <c r="C1031" s="133"/>
      <c r="D1031" s="133"/>
      <c r="E1031" s="141"/>
      <c r="F1031" s="147"/>
      <c r="G1031" s="147"/>
      <c r="H1031" s="147"/>
      <c r="I1031" s="115"/>
      <c r="J1031" s="139"/>
      <c r="K1031" s="136"/>
    </row>
    <row r="1032" spans="1:11" s="123" customFormat="1" ht="20.100000000000001" customHeight="1">
      <c r="A1032" s="133"/>
      <c r="B1032" s="133"/>
      <c r="C1032" s="133"/>
      <c r="D1032" s="133"/>
      <c r="E1032" s="141"/>
      <c r="F1032" s="147"/>
      <c r="G1032" s="147"/>
      <c r="H1032" s="147"/>
      <c r="I1032" s="115"/>
      <c r="J1032" s="139"/>
      <c r="K1032" s="136"/>
    </row>
    <row r="1033" spans="1:11" s="123" customFormat="1" ht="20.100000000000001" customHeight="1">
      <c r="A1033" s="133"/>
      <c r="B1033" s="133"/>
      <c r="C1033" s="133"/>
      <c r="D1033" s="133"/>
      <c r="E1033" s="141"/>
      <c r="F1033" s="147"/>
      <c r="G1033" s="147"/>
      <c r="H1033" s="147"/>
      <c r="I1033" s="115"/>
      <c r="J1033" s="139"/>
      <c r="K1033" s="136"/>
    </row>
    <row r="1034" spans="1:11" s="123" customFormat="1" ht="20.100000000000001" customHeight="1">
      <c r="A1034" s="133"/>
      <c r="B1034" s="133"/>
      <c r="C1034" s="133"/>
      <c r="D1034" s="133"/>
      <c r="E1034" s="141"/>
      <c r="F1034" s="147"/>
      <c r="G1034" s="147"/>
      <c r="H1034" s="147"/>
      <c r="I1034" s="115"/>
      <c r="J1034" s="139"/>
      <c r="K1034" s="136"/>
    </row>
    <row r="1035" spans="1:11" s="123" customFormat="1" ht="20.100000000000001" customHeight="1">
      <c r="A1035" s="133"/>
      <c r="B1035" s="133"/>
      <c r="C1035" s="133"/>
      <c r="D1035" s="133"/>
      <c r="E1035" s="141"/>
      <c r="F1035" s="147"/>
      <c r="G1035" s="147"/>
      <c r="H1035" s="147"/>
      <c r="I1035" s="115"/>
      <c r="J1035" s="139"/>
      <c r="K1035" s="136"/>
    </row>
    <row r="1036" spans="1:11" s="123" customFormat="1" ht="20.100000000000001" customHeight="1">
      <c r="A1036" s="133"/>
      <c r="B1036" s="133"/>
      <c r="C1036" s="133"/>
      <c r="D1036" s="133"/>
      <c r="E1036" s="141"/>
      <c r="F1036" s="147"/>
      <c r="G1036" s="147"/>
      <c r="H1036" s="147"/>
      <c r="I1036" s="115"/>
      <c r="J1036" s="139"/>
      <c r="K1036" s="136"/>
    </row>
    <row r="1037" spans="1:11" s="123" customFormat="1" ht="20.100000000000001" customHeight="1">
      <c r="A1037" s="133"/>
      <c r="B1037" s="133"/>
      <c r="C1037" s="133"/>
      <c r="D1037" s="133"/>
      <c r="E1037" s="141"/>
      <c r="F1037" s="147"/>
      <c r="G1037" s="147"/>
      <c r="H1037" s="147"/>
      <c r="I1037" s="115"/>
      <c r="J1037" s="139"/>
      <c r="K1037" s="136"/>
    </row>
    <row r="1038" spans="1:11" s="123" customFormat="1" ht="20.100000000000001" customHeight="1">
      <c r="A1038" s="133"/>
      <c r="B1038" s="133"/>
      <c r="C1038" s="133"/>
      <c r="D1038" s="133"/>
      <c r="E1038" s="141"/>
      <c r="F1038" s="147"/>
      <c r="G1038" s="147"/>
      <c r="H1038" s="147"/>
      <c r="I1038" s="115"/>
      <c r="J1038" s="139"/>
      <c r="K1038" s="136"/>
    </row>
    <row r="1039" spans="1:11" s="123" customFormat="1" ht="20.100000000000001" customHeight="1">
      <c r="A1039" s="133"/>
      <c r="B1039" s="133"/>
      <c r="C1039" s="133"/>
      <c r="D1039" s="133"/>
      <c r="E1039" s="141"/>
      <c r="F1039" s="147"/>
      <c r="G1039" s="147"/>
      <c r="H1039" s="147"/>
      <c r="I1039" s="115"/>
      <c r="J1039" s="139"/>
      <c r="K1039" s="136"/>
    </row>
    <row r="1040" spans="1:11" s="123" customFormat="1" ht="20.100000000000001" customHeight="1">
      <c r="A1040" s="133"/>
      <c r="B1040" s="133"/>
      <c r="C1040" s="133"/>
      <c r="D1040" s="133"/>
      <c r="E1040" s="141"/>
      <c r="F1040" s="147"/>
      <c r="G1040" s="147"/>
      <c r="H1040" s="147"/>
      <c r="I1040" s="115"/>
      <c r="J1040" s="139"/>
      <c r="K1040" s="136"/>
    </row>
    <row r="1041" spans="1:11" s="123" customFormat="1" ht="20.100000000000001" customHeight="1">
      <c r="A1041" s="133"/>
      <c r="B1041" s="133"/>
      <c r="C1041" s="133"/>
      <c r="D1041" s="133"/>
      <c r="E1041" s="141"/>
      <c r="F1041" s="147"/>
      <c r="G1041" s="147"/>
      <c r="H1041" s="147"/>
      <c r="I1041" s="115"/>
      <c r="J1041" s="139"/>
      <c r="K1041" s="136"/>
    </row>
    <row r="1042" spans="1:11" s="123" customFormat="1" ht="20.100000000000001" customHeight="1">
      <c r="A1042" s="133"/>
      <c r="B1042" s="133"/>
      <c r="C1042" s="133"/>
      <c r="D1042" s="133"/>
      <c r="E1042" s="141"/>
      <c r="F1042" s="147"/>
      <c r="G1042" s="147"/>
      <c r="H1042" s="147"/>
      <c r="I1042" s="115"/>
      <c r="J1042" s="139"/>
      <c r="K1042" s="136"/>
    </row>
    <row r="1043" spans="1:11" s="123" customFormat="1" ht="20.100000000000001" customHeight="1">
      <c r="A1043" s="133"/>
      <c r="B1043" s="133"/>
      <c r="C1043" s="133"/>
      <c r="D1043" s="133"/>
      <c r="E1043" s="141"/>
      <c r="F1043" s="147"/>
      <c r="G1043" s="147"/>
      <c r="H1043" s="147"/>
      <c r="I1043" s="115"/>
      <c r="J1043" s="139"/>
      <c r="K1043" s="136"/>
    </row>
    <row r="1044" spans="1:11" s="123" customFormat="1" ht="20.100000000000001" customHeight="1">
      <c r="A1044" s="133"/>
      <c r="B1044" s="133"/>
      <c r="C1044" s="133"/>
      <c r="D1044" s="133"/>
      <c r="E1044" s="141"/>
      <c r="F1044" s="147"/>
      <c r="G1044" s="147"/>
      <c r="H1044" s="147"/>
      <c r="I1044" s="115"/>
      <c r="J1044" s="139"/>
      <c r="K1044" s="136"/>
    </row>
    <row r="1045" spans="1:11" s="123" customFormat="1" ht="20.100000000000001" customHeight="1">
      <c r="A1045" s="133"/>
      <c r="B1045" s="133"/>
      <c r="C1045" s="133"/>
      <c r="D1045" s="133"/>
      <c r="E1045" s="141"/>
      <c r="F1045" s="147"/>
      <c r="G1045" s="147"/>
      <c r="H1045" s="147"/>
      <c r="I1045" s="115"/>
      <c r="J1045" s="139"/>
      <c r="K1045" s="136"/>
    </row>
    <row r="1046" spans="1:11" s="123" customFormat="1" ht="20.100000000000001" customHeight="1">
      <c r="A1046" s="133"/>
      <c r="B1046" s="133"/>
      <c r="C1046" s="133"/>
      <c r="D1046" s="133"/>
      <c r="E1046" s="141"/>
      <c r="F1046" s="147"/>
      <c r="G1046" s="147"/>
      <c r="H1046" s="147"/>
      <c r="I1046" s="115"/>
      <c r="J1046" s="139"/>
      <c r="K1046" s="136"/>
    </row>
    <row r="1047" spans="1:11" s="123" customFormat="1" ht="20.100000000000001" customHeight="1">
      <c r="A1047" s="133"/>
      <c r="B1047" s="133"/>
      <c r="C1047" s="133"/>
      <c r="D1047" s="133"/>
      <c r="E1047" s="141"/>
      <c r="F1047" s="147"/>
      <c r="G1047" s="147"/>
      <c r="H1047" s="147"/>
      <c r="I1047" s="115"/>
      <c r="J1047" s="139"/>
      <c r="K1047" s="136"/>
    </row>
    <row r="1048" spans="1:11" s="123" customFormat="1" ht="20.100000000000001" customHeight="1">
      <c r="A1048" s="133"/>
      <c r="B1048" s="133"/>
      <c r="C1048" s="133"/>
      <c r="D1048" s="133"/>
      <c r="E1048" s="141"/>
      <c r="F1048" s="147"/>
      <c r="G1048" s="147"/>
      <c r="H1048" s="147"/>
      <c r="I1048" s="115"/>
      <c r="J1048" s="139"/>
      <c r="K1048" s="136"/>
    </row>
    <row r="1049" spans="1:11" s="123" customFormat="1" ht="20.100000000000001" customHeight="1">
      <c r="A1049" s="133"/>
      <c r="B1049" s="133"/>
      <c r="C1049" s="133"/>
      <c r="D1049" s="133"/>
      <c r="E1049" s="141"/>
      <c r="F1049" s="147"/>
      <c r="G1049" s="147"/>
      <c r="H1049" s="147"/>
      <c r="I1049" s="115"/>
      <c r="J1049" s="139"/>
      <c r="K1049" s="136"/>
    </row>
    <row r="1050" spans="1:11" s="123" customFormat="1" ht="20.100000000000001" customHeight="1">
      <c r="A1050" s="133"/>
      <c r="B1050" s="133"/>
      <c r="C1050" s="133"/>
      <c r="D1050" s="133"/>
      <c r="E1050" s="141"/>
      <c r="F1050" s="147"/>
      <c r="G1050" s="147"/>
      <c r="H1050" s="147"/>
      <c r="I1050" s="115"/>
      <c r="J1050" s="139"/>
      <c r="K1050" s="136"/>
    </row>
    <row r="1051" spans="1:11" s="123" customFormat="1" ht="20.100000000000001" customHeight="1">
      <c r="A1051" s="133"/>
      <c r="B1051" s="133"/>
      <c r="C1051" s="133"/>
      <c r="D1051" s="133"/>
      <c r="E1051" s="141"/>
      <c r="F1051" s="147"/>
      <c r="G1051" s="147"/>
      <c r="H1051" s="147"/>
      <c r="I1051" s="115"/>
      <c r="J1051" s="139"/>
      <c r="K1051" s="136"/>
    </row>
    <row r="1052" spans="1:11" s="123" customFormat="1" ht="20.100000000000001" customHeight="1">
      <c r="A1052" s="133"/>
      <c r="B1052" s="133"/>
      <c r="C1052" s="133"/>
      <c r="D1052" s="133"/>
      <c r="E1052" s="141"/>
      <c r="F1052" s="147"/>
      <c r="G1052" s="147"/>
      <c r="H1052" s="147"/>
      <c r="I1052" s="115"/>
      <c r="J1052" s="139"/>
      <c r="K1052" s="136"/>
    </row>
    <row r="1053" spans="1:11" s="123" customFormat="1" ht="20.100000000000001" customHeight="1">
      <c r="A1053" s="133"/>
      <c r="B1053" s="133"/>
      <c r="C1053" s="133"/>
      <c r="D1053" s="133"/>
      <c r="E1053" s="141"/>
      <c r="F1053" s="147"/>
      <c r="G1053" s="147"/>
      <c r="H1053" s="147"/>
      <c r="I1053" s="115"/>
      <c r="J1053" s="139"/>
      <c r="K1053" s="136"/>
    </row>
    <row r="1054" spans="1:11" s="123" customFormat="1" ht="20.100000000000001" customHeight="1">
      <c r="A1054" s="133"/>
      <c r="B1054" s="133"/>
      <c r="C1054" s="133"/>
      <c r="D1054" s="133"/>
      <c r="E1054" s="141"/>
      <c r="F1054" s="147"/>
      <c r="G1054" s="147"/>
      <c r="H1054" s="147"/>
      <c r="I1054" s="115"/>
      <c r="J1054" s="139"/>
      <c r="K1054" s="136"/>
    </row>
    <row r="1055" spans="1:11" s="123" customFormat="1" ht="20.100000000000001" customHeight="1">
      <c r="A1055" s="133"/>
      <c r="B1055" s="133"/>
      <c r="C1055" s="133"/>
      <c r="D1055" s="133"/>
      <c r="E1055" s="141"/>
      <c r="F1055" s="147"/>
      <c r="G1055" s="147"/>
      <c r="H1055" s="147"/>
      <c r="I1055" s="115"/>
      <c r="J1055" s="139"/>
      <c r="K1055" s="136"/>
    </row>
    <row r="1056" spans="1:11" s="123" customFormat="1" ht="20.100000000000001" customHeight="1">
      <c r="A1056" s="133"/>
      <c r="B1056" s="133"/>
      <c r="C1056" s="133"/>
      <c r="D1056" s="133"/>
      <c r="E1056" s="141"/>
      <c r="F1056" s="147"/>
      <c r="G1056" s="147"/>
      <c r="H1056" s="147"/>
      <c r="I1056" s="115"/>
      <c r="J1056" s="139"/>
      <c r="K1056" s="136"/>
    </row>
    <row r="1057" spans="1:11" s="123" customFormat="1" ht="20.100000000000001" customHeight="1">
      <c r="A1057" s="133"/>
      <c r="B1057" s="133"/>
      <c r="C1057" s="133"/>
      <c r="D1057" s="133"/>
      <c r="E1057" s="141"/>
      <c r="F1057" s="147"/>
      <c r="G1057" s="147"/>
      <c r="H1057" s="147"/>
      <c r="I1057" s="115"/>
      <c r="J1057" s="139"/>
      <c r="K1057" s="136"/>
    </row>
    <row r="1058" spans="1:11" s="123" customFormat="1" ht="20.100000000000001" customHeight="1">
      <c r="A1058" s="133"/>
      <c r="B1058" s="133"/>
      <c r="C1058" s="133"/>
      <c r="D1058" s="133"/>
      <c r="E1058" s="141"/>
      <c r="F1058" s="147"/>
      <c r="G1058" s="147"/>
      <c r="H1058" s="147"/>
      <c r="I1058" s="115"/>
      <c r="J1058" s="139"/>
      <c r="K1058" s="136"/>
    </row>
    <row r="1059" spans="1:11" s="123" customFormat="1" ht="20.100000000000001" customHeight="1">
      <c r="A1059" s="133"/>
      <c r="B1059" s="133"/>
      <c r="C1059" s="133"/>
      <c r="D1059" s="133"/>
      <c r="E1059" s="141"/>
      <c r="F1059" s="147"/>
      <c r="G1059" s="147"/>
      <c r="H1059" s="147"/>
      <c r="I1059" s="115"/>
      <c r="J1059" s="139"/>
      <c r="K1059" s="136"/>
    </row>
    <row r="1060" spans="1:11" s="123" customFormat="1" ht="20.100000000000001" customHeight="1">
      <c r="A1060" s="133"/>
      <c r="B1060" s="133"/>
      <c r="C1060" s="133"/>
      <c r="D1060" s="133"/>
      <c r="E1060" s="141"/>
      <c r="F1060" s="147"/>
      <c r="G1060" s="147"/>
      <c r="H1060" s="147"/>
      <c r="I1060" s="115"/>
      <c r="J1060" s="139"/>
      <c r="K1060" s="136"/>
    </row>
    <row r="1061" spans="1:11" s="123" customFormat="1" ht="20.100000000000001" customHeight="1">
      <c r="A1061" s="133"/>
      <c r="B1061" s="133"/>
      <c r="C1061" s="133"/>
      <c r="D1061" s="133"/>
      <c r="E1061" s="141"/>
      <c r="F1061" s="147"/>
      <c r="G1061" s="147"/>
      <c r="H1061" s="147"/>
      <c r="I1061" s="115"/>
      <c r="J1061" s="139"/>
      <c r="K1061" s="136"/>
    </row>
    <row r="1062" spans="1:11" s="123" customFormat="1" ht="20.100000000000001" customHeight="1">
      <c r="A1062" s="133"/>
      <c r="B1062" s="133"/>
      <c r="C1062" s="133"/>
      <c r="D1062" s="133"/>
      <c r="E1062" s="141"/>
      <c r="F1062" s="147"/>
      <c r="G1062" s="147"/>
      <c r="H1062" s="147"/>
      <c r="I1062" s="115"/>
      <c r="J1062" s="139"/>
      <c r="K1062" s="136"/>
    </row>
    <row r="1063" spans="1:11" s="123" customFormat="1" ht="20.100000000000001" customHeight="1">
      <c r="A1063" s="133"/>
      <c r="B1063" s="133"/>
      <c r="C1063" s="133"/>
      <c r="D1063" s="133"/>
      <c r="E1063" s="141"/>
      <c r="F1063" s="147"/>
      <c r="G1063" s="147"/>
      <c r="H1063" s="147"/>
      <c r="I1063" s="115"/>
      <c r="J1063" s="139"/>
      <c r="K1063" s="136"/>
    </row>
    <row r="1064" spans="1:11" s="123" customFormat="1" ht="20.100000000000001" customHeight="1">
      <c r="A1064" s="133"/>
      <c r="B1064" s="133"/>
      <c r="C1064" s="133"/>
      <c r="D1064" s="133"/>
      <c r="E1064" s="141"/>
      <c r="F1064" s="147"/>
      <c r="G1064" s="147"/>
      <c r="H1064" s="147"/>
      <c r="I1064" s="115"/>
      <c r="J1064" s="139"/>
      <c r="K1064" s="136"/>
    </row>
    <row r="1065" spans="1:11" s="123" customFormat="1" ht="20.100000000000001" customHeight="1">
      <c r="A1065" s="133"/>
      <c r="B1065" s="133"/>
      <c r="C1065" s="133"/>
      <c r="D1065" s="133"/>
      <c r="E1065" s="141"/>
      <c r="F1065" s="147"/>
      <c r="G1065" s="147"/>
      <c r="H1065" s="147"/>
      <c r="I1065" s="115"/>
      <c r="J1065" s="139"/>
      <c r="K1065" s="136"/>
    </row>
    <row r="1066" spans="1:11" s="123" customFormat="1" ht="20.100000000000001" customHeight="1">
      <c r="A1066" s="133"/>
      <c r="B1066" s="133"/>
      <c r="C1066" s="133"/>
      <c r="D1066" s="133"/>
      <c r="E1066" s="141"/>
      <c r="F1066" s="147"/>
      <c r="G1066" s="147"/>
      <c r="H1066" s="147"/>
      <c r="I1066" s="115"/>
      <c r="J1066" s="139"/>
      <c r="K1066" s="136"/>
    </row>
    <row r="1067" spans="1:11" s="123" customFormat="1" ht="20.100000000000001" customHeight="1">
      <c r="A1067" s="133"/>
      <c r="B1067" s="133"/>
      <c r="C1067" s="133"/>
      <c r="D1067" s="133"/>
      <c r="E1067" s="141"/>
      <c r="F1067" s="147"/>
      <c r="G1067" s="147"/>
      <c r="H1067" s="147"/>
      <c r="I1067" s="115"/>
      <c r="J1067" s="139"/>
      <c r="K1067" s="136"/>
    </row>
    <row r="1068" spans="1:11" s="123" customFormat="1" ht="20.100000000000001" customHeight="1">
      <c r="A1068" s="133"/>
      <c r="B1068" s="133"/>
      <c r="C1068" s="133"/>
      <c r="D1068" s="133"/>
      <c r="E1068" s="141"/>
      <c r="F1068" s="147"/>
      <c r="G1068" s="147"/>
      <c r="H1068" s="147"/>
      <c r="I1068" s="115"/>
      <c r="J1068" s="139"/>
      <c r="K1068" s="136"/>
    </row>
    <row r="1069" spans="1:11" s="123" customFormat="1" ht="20.100000000000001" customHeight="1">
      <c r="A1069" s="133"/>
      <c r="B1069" s="133"/>
      <c r="C1069" s="133"/>
      <c r="D1069" s="133"/>
      <c r="E1069" s="141"/>
      <c r="F1069" s="147"/>
      <c r="G1069" s="147"/>
      <c r="H1069" s="147"/>
      <c r="I1069" s="115"/>
      <c r="J1069" s="139"/>
      <c r="K1069" s="136"/>
    </row>
    <row r="1070" spans="1:11" s="123" customFormat="1" ht="20.100000000000001" customHeight="1">
      <c r="A1070" s="133"/>
      <c r="B1070" s="133"/>
      <c r="C1070" s="133"/>
      <c r="D1070" s="133"/>
      <c r="E1070" s="141"/>
      <c r="F1070" s="147"/>
      <c r="G1070" s="147"/>
      <c r="H1070" s="147"/>
      <c r="I1070" s="115"/>
      <c r="J1070" s="139"/>
      <c r="K1070" s="136"/>
    </row>
    <row r="1071" spans="1:11" s="123" customFormat="1" ht="20.100000000000001" customHeight="1">
      <c r="A1071" s="133"/>
      <c r="B1071" s="133"/>
      <c r="C1071" s="133"/>
      <c r="D1071" s="133"/>
      <c r="E1071" s="141"/>
      <c r="F1071" s="147"/>
      <c r="G1071" s="147"/>
      <c r="H1071" s="147"/>
      <c r="I1071" s="115"/>
      <c r="J1071" s="139"/>
      <c r="K1071" s="136"/>
    </row>
    <row r="1072" spans="1:11" s="123" customFormat="1" ht="20.100000000000001" customHeight="1">
      <c r="A1072" s="133"/>
      <c r="B1072" s="133"/>
      <c r="C1072" s="133"/>
      <c r="D1072" s="133"/>
      <c r="E1072" s="141"/>
      <c r="F1072" s="147"/>
      <c r="G1072" s="147"/>
      <c r="H1072" s="147"/>
      <c r="I1072" s="115"/>
      <c r="J1072" s="139"/>
      <c r="K1072" s="136"/>
    </row>
    <row r="1073" spans="1:11" s="123" customFormat="1" ht="20.100000000000001" customHeight="1">
      <c r="A1073" s="133"/>
      <c r="B1073" s="133"/>
      <c r="C1073" s="133"/>
      <c r="D1073" s="133"/>
      <c r="E1073" s="141"/>
      <c r="F1073" s="147"/>
      <c r="G1073" s="147"/>
      <c r="H1073" s="147"/>
      <c r="I1073" s="115"/>
      <c r="J1073" s="139"/>
      <c r="K1073" s="136"/>
    </row>
    <row r="1074" spans="1:11" s="123" customFormat="1" ht="20.100000000000001" customHeight="1">
      <c r="A1074" s="133"/>
      <c r="B1074" s="133"/>
      <c r="C1074" s="133"/>
      <c r="D1074" s="133"/>
      <c r="E1074" s="141"/>
      <c r="F1074" s="147"/>
      <c r="G1074" s="147"/>
      <c r="H1074" s="147"/>
      <c r="I1074" s="115"/>
      <c r="J1074" s="139"/>
      <c r="K1074" s="136"/>
    </row>
    <row r="1075" spans="1:11" s="123" customFormat="1" ht="20.100000000000001" customHeight="1">
      <c r="A1075" s="133"/>
      <c r="B1075" s="133"/>
      <c r="C1075" s="133"/>
      <c r="D1075" s="133"/>
      <c r="E1075" s="141"/>
      <c r="F1075" s="147"/>
      <c r="G1075" s="147"/>
      <c r="H1075" s="147"/>
      <c r="I1075" s="115"/>
      <c r="J1075" s="139"/>
      <c r="K1075" s="136"/>
    </row>
    <row r="1076" spans="1:11" s="123" customFormat="1" ht="20.100000000000001" customHeight="1">
      <c r="A1076" s="133"/>
      <c r="B1076" s="133"/>
      <c r="C1076" s="133"/>
      <c r="D1076" s="133"/>
      <c r="E1076" s="141"/>
      <c r="F1076" s="147"/>
      <c r="G1076" s="147"/>
      <c r="H1076" s="147"/>
      <c r="I1076" s="115"/>
      <c r="J1076" s="139"/>
      <c r="K1076" s="136"/>
    </row>
    <row r="1077" spans="1:11" s="123" customFormat="1" ht="20.100000000000001" customHeight="1">
      <c r="A1077" s="133"/>
      <c r="B1077" s="133"/>
      <c r="C1077" s="133"/>
      <c r="D1077" s="133"/>
      <c r="E1077" s="141"/>
      <c r="F1077" s="147"/>
      <c r="G1077" s="147"/>
      <c r="H1077" s="147"/>
      <c r="I1077" s="115"/>
      <c r="J1077" s="139"/>
      <c r="K1077" s="136"/>
    </row>
    <row r="1078" spans="1:11" s="123" customFormat="1" ht="20.100000000000001" customHeight="1">
      <c r="A1078" s="133"/>
      <c r="B1078" s="133"/>
      <c r="C1078" s="133"/>
      <c r="D1078" s="133"/>
      <c r="E1078" s="141"/>
      <c r="F1078" s="147"/>
      <c r="G1078" s="147"/>
      <c r="H1078" s="147"/>
      <c r="I1078" s="115"/>
      <c r="J1078" s="139"/>
      <c r="K1078" s="136"/>
    </row>
    <row r="1079" spans="1:11" s="123" customFormat="1" ht="20.100000000000001" customHeight="1">
      <c r="A1079" s="133"/>
      <c r="B1079" s="133"/>
      <c r="C1079" s="133"/>
      <c r="D1079" s="133"/>
      <c r="E1079" s="141"/>
      <c r="F1079" s="147"/>
      <c r="G1079" s="147"/>
      <c r="H1079" s="147"/>
      <c r="I1079" s="115"/>
      <c r="J1079" s="139"/>
      <c r="K1079" s="136"/>
    </row>
    <row r="1080" spans="1:11" s="123" customFormat="1" ht="20.100000000000001" customHeight="1">
      <c r="A1080" s="133"/>
      <c r="B1080" s="133"/>
      <c r="C1080" s="133"/>
      <c r="D1080" s="133"/>
      <c r="E1080" s="141"/>
      <c r="F1080" s="147"/>
      <c r="G1080" s="147"/>
      <c r="H1080" s="147"/>
      <c r="I1080" s="115"/>
      <c r="J1080" s="139"/>
      <c r="K1080" s="136"/>
    </row>
    <row r="1081" spans="1:11" s="123" customFormat="1" ht="20.100000000000001" customHeight="1">
      <c r="A1081" s="133"/>
      <c r="B1081" s="133"/>
      <c r="C1081" s="133"/>
      <c r="D1081" s="133"/>
      <c r="E1081" s="141"/>
      <c r="F1081" s="147"/>
      <c r="G1081" s="147"/>
      <c r="H1081" s="147"/>
      <c r="I1081" s="115"/>
      <c r="J1081" s="139"/>
      <c r="K1081" s="136"/>
    </row>
    <row r="1082" spans="1:11" s="123" customFormat="1" ht="20.100000000000001" customHeight="1">
      <c r="A1082" s="133"/>
      <c r="B1082" s="133"/>
      <c r="C1082" s="133"/>
      <c r="D1082" s="133"/>
      <c r="E1082" s="141"/>
      <c r="F1082" s="147"/>
      <c r="G1082" s="147"/>
      <c r="H1082" s="147"/>
      <c r="I1082" s="115"/>
      <c r="J1082" s="139"/>
      <c r="K1082" s="136"/>
    </row>
    <row r="1083" spans="1:11" s="123" customFormat="1" ht="20.100000000000001" customHeight="1">
      <c r="A1083" s="133"/>
      <c r="B1083" s="133"/>
      <c r="C1083" s="133"/>
      <c r="D1083" s="133"/>
      <c r="E1083" s="141"/>
      <c r="F1083" s="147"/>
      <c r="G1083" s="147"/>
      <c r="H1083" s="147"/>
      <c r="I1083" s="115"/>
      <c r="J1083" s="139"/>
      <c r="K1083" s="136"/>
    </row>
    <row r="1084" spans="1:11" s="123" customFormat="1" ht="20.100000000000001" customHeight="1">
      <c r="A1084" s="133"/>
      <c r="B1084" s="133"/>
      <c r="C1084" s="133"/>
      <c r="D1084" s="133"/>
      <c r="E1084" s="141"/>
      <c r="F1084" s="147"/>
      <c r="G1084" s="147"/>
      <c r="H1084" s="147"/>
      <c r="I1084" s="115"/>
      <c r="J1084" s="139"/>
      <c r="K1084" s="136"/>
    </row>
    <row r="1085" spans="1:11" s="123" customFormat="1" ht="20.100000000000001" customHeight="1">
      <c r="A1085" s="133"/>
      <c r="B1085" s="133"/>
      <c r="C1085" s="133"/>
      <c r="D1085" s="133"/>
      <c r="E1085" s="141"/>
      <c r="F1085" s="147"/>
      <c r="G1085" s="147"/>
      <c r="H1085" s="147"/>
      <c r="I1085" s="115"/>
      <c r="J1085" s="139"/>
      <c r="K1085" s="136"/>
    </row>
    <row r="1086" spans="1:11" s="123" customFormat="1" ht="20.100000000000001" customHeight="1">
      <c r="A1086" s="133"/>
      <c r="B1086" s="133"/>
      <c r="C1086" s="133"/>
      <c r="D1086" s="133"/>
      <c r="E1086" s="141"/>
      <c r="F1086" s="147"/>
      <c r="G1086" s="147"/>
      <c r="H1086" s="147"/>
      <c r="I1086" s="115"/>
      <c r="J1086" s="139"/>
      <c r="K1086" s="136"/>
    </row>
    <row r="1087" spans="1:11" s="123" customFormat="1" ht="20.100000000000001" customHeight="1">
      <c r="A1087" s="133"/>
      <c r="B1087" s="133"/>
      <c r="C1087" s="133"/>
      <c r="D1087" s="133"/>
      <c r="E1087" s="141"/>
      <c r="F1087" s="147"/>
      <c r="G1087" s="147"/>
      <c r="H1087" s="147"/>
      <c r="I1087" s="115"/>
      <c r="J1087" s="139"/>
      <c r="K1087" s="136"/>
    </row>
    <row r="1088" spans="1:11" s="123" customFormat="1" ht="20.100000000000001" customHeight="1">
      <c r="A1088" s="133"/>
      <c r="B1088" s="133"/>
      <c r="C1088" s="133"/>
      <c r="D1088" s="133"/>
      <c r="E1088" s="141"/>
      <c r="F1088" s="147"/>
      <c r="G1088" s="147"/>
      <c r="H1088" s="147"/>
      <c r="I1088" s="115"/>
      <c r="J1088" s="139"/>
      <c r="K1088" s="136"/>
    </row>
    <row r="1089" spans="1:11" s="123" customFormat="1" ht="20.100000000000001" customHeight="1">
      <c r="A1089" s="133"/>
      <c r="B1089" s="133"/>
      <c r="C1089" s="133"/>
      <c r="D1089" s="133"/>
      <c r="E1089" s="141"/>
      <c r="F1089" s="147"/>
      <c r="G1089" s="147"/>
      <c r="H1089" s="147"/>
      <c r="I1089" s="115"/>
      <c r="J1089" s="139"/>
      <c r="K1089" s="136"/>
    </row>
    <row r="1090" spans="1:11" s="123" customFormat="1" ht="20.100000000000001" customHeight="1">
      <c r="A1090" s="133"/>
      <c r="B1090" s="133"/>
      <c r="C1090" s="133"/>
      <c r="D1090" s="133"/>
      <c r="E1090" s="141"/>
      <c r="F1090" s="147"/>
      <c r="G1090" s="147"/>
      <c r="H1090" s="147"/>
      <c r="I1090" s="115"/>
      <c r="J1090" s="139"/>
      <c r="K1090" s="136"/>
    </row>
    <row r="1091" spans="1:11" s="123" customFormat="1" ht="20.100000000000001" customHeight="1">
      <c r="A1091" s="133"/>
      <c r="B1091" s="133"/>
      <c r="C1091" s="133"/>
      <c r="D1091" s="133"/>
      <c r="E1091" s="141"/>
      <c r="F1091" s="147"/>
      <c r="G1091" s="147"/>
      <c r="H1091" s="147"/>
      <c r="I1091" s="115"/>
      <c r="J1091" s="139"/>
      <c r="K1091" s="136"/>
    </row>
    <row r="1092" spans="1:11" s="123" customFormat="1" ht="20.100000000000001" customHeight="1">
      <c r="A1092" s="133"/>
      <c r="B1092" s="133"/>
      <c r="C1092" s="133"/>
      <c r="D1092" s="133"/>
      <c r="E1092" s="141"/>
      <c r="F1092" s="147"/>
      <c r="G1092" s="147"/>
      <c r="H1092" s="147"/>
      <c r="I1092" s="115"/>
      <c r="J1092" s="139"/>
      <c r="K1092" s="136"/>
    </row>
    <row r="1093" spans="1:11" s="123" customFormat="1" ht="20.100000000000001" customHeight="1">
      <c r="A1093" s="133"/>
      <c r="B1093" s="133"/>
      <c r="C1093" s="133"/>
      <c r="D1093" s="133"/>
      <c r="E1093" s="141"/>
      <c r="F1093" s="147"/>
      <c r="G1093" s="147"/>
      <c r="H1093" s="147"/>
      <c r="I1093" s="115"/>
      <c r="J1093" s="139"/>
      <c r="K1093" s="136"/>
    </row>
    <row r="1094" spans="1:11" s="123" customFormat="1" ht="20.100000000000001" customHeight="1">
      <c r="A1094" s="133"/>
      <c r="B1094" s="133"/>
      <c r="C1094" s="133"/>
      <c r="D1094" s="133"/>
      <c r="E1094" s="141"/>
      <c r="F1094" s="147"/>
      <c r="G1094" s="147"/>
      <c r="H1094" s="147"/>
      <c r="I1094" s="115"/>
      <c r="J1094" s="139"/>
      <c r="K1094" s="136"/>
    </row>
    <row r="1095" spans="1:11" s="123" customFormat="1" ht="20.100000000000001" customHeight="1">
      <c r="A1095" s="133"/>
      <c r="B1095" s="133"/>
      <c r="C1095" s="133"/>
      <c r="D1095" s="133"/>
      <c r="E1095" s="141"/>
      <c r="F1095" s="147"/>
      <c r="G1095" s="147"/>
      <c r="H1095" s="147"/>
      <c r="I1095" s="115"/>
      <c r="J1095" s="139"/>
      <c r="K1095" s="136"/>
    </row>
    <row r="1096" spans="1:11" s="123" customFormat="1" ht="20.100000000000001" customHeight="1">
      <c r="A1096" s="133"/>
      <c r="B1096" s="133"/>
      <c r="C1096" s="133"/>
      <c r="D1096" s="133"/>
      <c r="E1096" s="141"/>
      <c r="F1096" s="147"/>
      <c r="G1096" s="147"/>
      <c r="H1096" s="147"/>
      <c r="I1096" s="115"/>
      <c r="J1096" s="139"/>
      <c r="K1096" s="136"/>
    </row>
    <row r="1097" spans="1:11" s="123" customFormat="1" ht="20.100000000000001" customHeight="1">
      <c r="A1097" s="133"/>
      <c r="B1097" s="133"/>
      <c r="C1097" s="133"/>
      <c r="D1097" s="133"/>
      <c r="E1097" s="141"/>
      <c r="F1097" s="147"/>
      <c r="G1097" s="147"/>
      <c r="H1097" s="147"/>
      <c r="I1097" s="115"/>
      <c r="J1097" s="139"/>
      <c r="K1097" s="136"/>
    </row>
    <row r="1098" spans="1:11" s="123" customFormat="1" ht="20.100000000000001" customHeight="1">
      <c r="A1098" s="133"/>
      <c r="B1098" s="133"/>
      <c r="C1098" s="133"/>
      <c r="D1098" s="133"/>
      <c r="E1098" s="141"/>
      <c r="F1098" s="147"/>
      <c r="G1098" s="147"/>
      <c r="H1098" s="147"/>
      <c r="I1098" s="115"/>
      <c r="J1098" s="139"/>
      <c r="K1098" s="136"/>
    </row>
    <row r="1099" spans="1:11" s="123" customFormat="1" ht="20.100000000000001" customHeight="1">
      <c r="A1099" s="133"/>
      <c r="B1099" s="133"/>
      <c r="C1099" s="133"/>
      <c r="D1099" s="133"/>
      <c r="E1099" s="141"/>
      <c r="F1099" s="147"/>
      <c r="G1099" s="147"/>
      <c r="H1099" s="147"/>
      <c r="I1099" s="115"/>
      <c r="J1099" s="139"/>
      <c r="K1099" s="136"/>
    </row>
    <row r="1100" spans="1:11" s="123" customFormat="1" ht="20.100000000000001" customHeight="1">
      <c r="A1100" s="133"/>
      <c r="B1100" s="133"/>
      <c r="C1100" s="133"/>
      <c r="D1100" s="133"/>
      <c r="E1100" s="141"/>
      <c r="F1100" s="147"/>
      <c r="G1100" s="147"/>
      <c r="H1100" s="147"/>
      <c r="I1100" s="115"/>
      <c r="J1100" s="139"/>
      <c r="K1100" s="136"/>
    </row>
    <row r="1101" spans="1:11" s="123" customFormat="1" ht="20.100000000000001" customHeight="1">
      <c r="A1101" s="133"/>
      <c r="B1101" s="133"/>
      <c r="C1101" s="133"/>
      <c r="D1101" s="133"/>
      <c r="E1101" s="141"/>
      <c r="F1101" s="147"/>
      <c r="G1101" s="147"/>
      <c r="H1101" s="147"/>
      <c r="I1101" s="115"/>
      <c r="J1101" s="139"/>
      <c r="K1101" s="136"/>
    </row>
    <row r="1102" spans="1:11" s="123" customFormat="1" ht="20.100000000000001" customHeight="1">
      <c r="A1102" s="133"/>
      <c r="B1102" s="133"/>
      <c r="C1102" s="133"/>
      <c r="D1102" s="133"/>
      <c r="E1102" s="141"/>
      <c r="F1102" s="147"/>
      <c r="G1102" s="147"/>
      <c r="H1102" s="147"/>
      <c r="I1102" s="115"/>
      <c r="J1102" s="139"/>
      <c r="K1102" s="136"/>
    </row>
    <row r="1103" spans="1:11" s="123" customFormat="1" ht="20.100000000000001" customHeight="1">
      <c r="A1103" s="133"/>
      <c r="B1103" s="133"/>
      <c r="C1103" s="133"/>
      <c r="D1103" s="133"/>
      <c r="E1103" s="141"/>
      <c r="F1103" s="147"/>
      <c r="G1103" s="147"/>
      <c r="H1103" s="147"/>
      <c r="I1103" s="115"/>
      <c r="J1103" s="139"/>
      <c r="K1103" s="136"/>
    </row>
    <row r="1104" spans="1:11" s="123" customFormat="1" ht="20.100000000000001" customHeight="1">
      <c r="A1104" s="133"/>
      <c r="B1104" s="133"/>
      <c r="C1104" s="133"/>
      <c r="D1104" s="133"/>
      <c r="E1104" s="141"/>
      <c r="F1104" s="147"/>
      <c r="G1104" s="147"/>
      <c r="H1104" s="147"/>
      <c r="I1104" s="115"/>
      <c r="J1104" s="139"/>
      <c r="K1104" s="136"/>
    </row>
    <row r="1105" spans="1:11" s="123" customFormat="1" ht="20.100000000000001" customHeight="1">
      <c r="A1105" s="133"/>
      <c r="B1105" s="133"/>
      <c r="C1105" s="133"/>
      <c r="D1105" s="133"/>
      <c r="E1105" s="141"/>
      <c r="F1105" s="147"/>
      <c r="G1105" s="147"/>
      <c r="H1105" s="147"/>
      <c r="I1105" s="115"/>
      <c r="J1105" s="139"/>
      <c r="K1105" s="136"/>
    </row>
    <row r="1106" spans="1:11" s="123" customFormat="1" ht="20.100000000000001" customHeight="1">
      <c r="A1106" s="133"/>
      <c r="B1106" s="133"/>
      <c r="C1106" s="133"/>
      <c r="D1106" s="133"/>
      <c r="E1106" s="141"/>
      <c r="F1106" s="147"/>
      <c r="G1106" s="147"/>
      <c r="H1106" s="147"/>
      <c r="I1106" s="115"/>
      <c r="J1106" s="139"/>
      <c r="K1106" s="136"/>
    </row>
    <row r="1107" spans="1:11" s="123" customFormat="1" ht="20.100000000000001" customHeight="1">
      <c r="A1107" s="133"/>
      <c r="B1107" s="133"/>
      <c r="C1107" s="133"/>
      <c r="D1107" s="133"/>
      <c r="E1107" s="141"/>
      <c r="F1107" s="147"/>
      <c r="G1107" s="147"/>
      <c r="H1107" s="147"/>
      <c r="I1107" s="115"/>
      <c r="J1107" s="139"/>
      <c r="K1107" s="136"/>
    </row>
    <row r="1108" spans="1:11" s="123" customFormat="1" ht="20.100000000000001" customHeight="1">
      <c r="A1108" s="133"/>
      <c r="B1108" s="133"/>
      <c r="C1108" s="133"/>
      <c r="D1108" s="133"/>
      <c r="E1108" s="141"/>
      <c r="F1108" s="147"/>
      <c r="G1108" s="147"/>
      <c r="H1108" s="147"/>
      <c r="I1108" s="115"/>
      <c r="J1108" s="139"/>
      <c r="K1108" s="136"/>
    </row>
    <row r="1109" spans="1:11" s="123" customFormat="1" ht="20.100000000000001" customHeight="1">
      <c r="A1109" s="133"/>
      <c r="B1109" s="133"/>
      <c r="C1109" s="133"/>
      <c r="D1109" s="133"/>
      <c r="E1109" s="141"/>
      <c r="F1109" s="147"/>
      <c r="G1109" s="147"/>
      <c r="H1109" s="147"/>
      <c r="I1109" s="115"/>
      <c r="J1109" s="139"/>
      <c r="K1109" s="136"/>
    </row>
    <row r="1110" spans="1:11" s="123" customFormat="1" ht="20.100000000000001" customHeight="1">
      <c r="A1110" s="133"/>
      <c r="B1110" s="133"/>
      <c r="C1110" s="133"/>
      <c r="D1110" s="133"/>
      <c r="E1110" s="141"/>
      <c r="F1110" s="147"/>
      <c r="G1110" s="147"/>
      <c r="H1110" s="147"/>
      <c r="I1110" s="115"/>
      <c r="J1110" s="139"/>
      <c r="K1110" s="136"/>
    </row>
    <row r="1111" spans="1:11" s="123" customFormat="1" ht="20.100000000000001" customHeight="1">
      <c r="A1111" s="133"/>
      <c r="B1111" s="133"/>
      <c r="C1111" s="133"/>
      <c r="D1111" s="133"/>
      <c r="E1111" s="141"/>
      <c r="F1111" s="147"/>
      <c r="G1111" s="147"/>
      <c r="H1111" s="147"/>
      <c r="I1111" s="115"/>
      <c r="J1111" s="139"/>
      <c r="K1111" s="136"/>
    </row>
    <row r="1112" spans="1:11" s="123" customFormat="1" ht="20.100000000000001" customHeight="1">
      <c r="A1112" s="133"/>
      <c r="B1112" s="133"/>
      <c r="C1112" s="133"/>
      <c r="D1112" s="133"/>
      <c r="E1112" s="141"/>
      <c r="F1112" s="147"/>
      <c r="G1112" s="147"/>
      <c r="H1112" s="147"/>
      <c r="I1112" s="115"/>
      <c r="J1112" s="139"/>
      <c r="K1112" s="136"/>
    </row>
    <row r="1113" spans="1:11" s="123" customFormat="1" ht="20.100000000000001" customHeight="1">
      <c r="A1113" s="133"/>
      <c r="B1113" s="133"/>
      <c r="C1113" s="133"/>
      <c r="D1113" s="133"/>
      <c r="E1113" s="141"/>
      <c r="F1113" s="147"/>
      <c r="G1113" s="147"/>
      <c r="H1113" s="147"/>
      <c r="I1113" s="115"/>
      <c r="J1113" s="139"/>
      <c r="K1113" s="136"/>
    </row>
    <row r="1114" spans="1:11" s="123" customFormat="1" ht="20.100000000000001" customHeight="1">
      <c r="A1114" s="133"/>
      <c r="B1114" s="133"/>
      <c r="C1114" s="133"/>
      <c r="D1114" s="133"/>
      <c r="E1114" s="141"/>
      <c r="F1114" s="147"/>
      <c r="G1114" s="147"/>
      <c r="H1114" s="147"/>
      <c r="I1114" s="115"/>
      <c r="J1114" s="139"/>
      <c r="K1114" s="136"/>
    </row>
    <row r="1115" spans="1:11" s="123" customFormat="1" ht="20.100000000000001" customHeight="1">
      <c r="A1115" s="133"/>
      <c r="B1115" s="133"/>
      <c r="C1115" s="133"/>
      <c r="D1115" s="133"/>
      <c r="E1115" s="141"/>
      <c r="F1115" s="147"/>
      <c r="G1115" s="147"/>
      <c r="H1115" s="147"/>
      <c r="I1115" s="115"/>
      <c r="J1115" s="139"/>
      <c r="K1115" s="136"/>
    </row>
    <row r="1116" spans="1:11" s="123" customFormat="1" ht="20.100000000000001" customHeight="1">
      <c r="A1116" s="133"/>
      <c r="B1116" s="133"/>
      <c r="C1116" s="133"/>
      <c r="D1116" s="133"/>
      <c r="E1116" s="141"/>
      <c r="F1116" s="147"/>
      <c r="G1116" s="147"/>
      <c r="H1116" s="147"/>
      <c r="I1116" s="115"/>
      <c r="J1116" s="139"/>
      <c r="K1116" s="136"/>
    </row>
    <row r="1117" spans="1:11" s="123" customFormat="1" ht="20.100000000000001" customHeight="1">
      <c r="A1117" s="133"/>
      <c r="B1117" s="133"/>
      <c r="C1117" s="133"/>
      <c r="D1117" s="133"/>
      <c r="E1117" s="141"/>
      <c r="F1117" s="147"/>
      <c r="G1117" s="147"/>
      <c r="H1117" s="147"/>
      <c r="I1117" s="115"/>
      <c r="J1117" s="139"/>
      <c r="K1117" s="136"/>
    </row>
    <row r="1118" spans="1:11" s="123" customFormat="1" ht="20.100000000000001" customHeight="1">
      <c r="A1118" s="133"/>
      <c r="B1118" s="133"/>
      <c r="C1118" s="133"/>
      <c r="D1118" s="133"/>
      <c r="E1118" s="141"/>
      <c r="F1118" s="147"/>
      <c r="G1118" s="147"/>
      <c r="H1118" s="147"/>
      <c r="I1118" s="115"/>
      <c r="J1118" s="139"/>
      <c r="K1118" s="136"/>
    </row>
    <row r="1119" spans="1:11" s="123" customFormat="1" ht="20.100000000000001" customHeight="1">
      <c r="A1119" s="133"/>
      <c r="B1119" s="133"/>
      <c r="C1119" s="133"/>
      <c r="D1119" s="133"/>
      <c r="E1119" s="141"/>
      <c r="F1119" s="147"/>
      <c r="G1119" s="147"/>
      <c r="H1119" s="147"/>
      <c r="I1119" s="115"/>
      <c r="J1119" s="139"/>
      <c r="K1119" s="136"/>
    </row>
    <row r="1120" spans="1:11" s="123" customFormat="1" ht="20.100000000000001" customHeight="1">
      <c r="A1120" s="133"/>
      <c r="B1120" s="133"/>
      <c r="C1120" s="133"/>
      <c r="D1120" s="133"/>
      <c r="E1120" s="141"/>
      <c r="F1120" s="147"/>
      <c r="G1120" s="147"/>
      <c r="H1120" s="147"/>
      <c r="I1120" s="115"/>
      <c r="J1120" s="139"/>
      <c r="K1120" s="136"/>
    </row>
    <row r="1121" spans="1:11" s="123" customFormat="1" ht="20.100000000000001" customHeight="1">
      <c r="A1121" s="133"/>
      <c r="B1121" s="133"/>
      <c r="C1121" s="133"/>
      <c r="D1121" s="133"/>
      <c r="E1121" s="141"/>
      <c r="F1121" s="147"/>
      <c r="G1121" s="147"/>
      <c r="H1121" s="147"/>
      <c r="I1121" s="115"/>
      <c r="J1121" s="139"/>
      <c r="K1121" s="136"/>
    </row>
    <row r="1122" spans="1:11" s="123" customFormat="1" ht="20.100000000000001" customHeight="1">
      <c r="A1122" s="133"/>
      <c r="B1122" s="133"/>
      <c r="C1122" s="133"/>
      <c r="D1122" s="133"/>
      <c r="E1122" s="141"/>
      <c r="F1122" s="147"/>
      <c r="G1122" s="147"/>
      <c r="H1122" s="147"/>
      <c r="I1122" s="115"/>
      <c r="J1122" s="139"/>
      <c r="K1122" s="136"/>
    </row>
    <row r="1123" spans="1:11" s="123" customFormat="1" ht="20.100000000000001" customHeight="1">
      <c r="A1123" s="133"/>
      <c r="B1123" s="133"/>
      <c r="C1123" s="133"/>
      <c r="D1123" s="133"/>
      <c r="E1123" s="141"/>
      <c r="F1123" s="147"/>
      <c r="G1123" s="147"/>
      <c r="H1123" s="147"/>
      <c r="I1123" s="115"/>
      <c r="J1123" s="139"/>
      <c r="K1123" s="136"/>
    </row>
    <row r="1124" spans="1:11" s="123" customFormat="1" ht="20.100000000000001" customHeight="1">
      <c r="A1124" s="133"/>
      <c r="B1124" s="133"/>
      <c r="C1124" s="133"/>
      <c r="D1124" s="133"/>
      <c r="E1124" s="141"/>
      <c r="F1124" s="147"/>
      <c r="G1124" s="147"/>
      <c r="H1124" s="147"/>
      <c r="I1124" s="115"/>
      <c r="J1124" s="139"/>
      <c r="K1124" s="136"/>
    </row>
    <row r="1125" spans="1:11" s="123" customFormat="1" ht="20.100000000000001" customHeight="1">
      <c r="A1125" s="133"/>
      <c r="B1125" s="133"/>
      <c r="C1125" s="133"/>
      <c r="D1125" s="133"/>
      <c r="E1125" s="141"/>
      <c r="F1125" s="147"/>
      <c r="G1125" s="147"/>
      <c r="H1125" s="147"/>
      <c r="I1125" s="115"/>
      <c r="J1125" s="139"/>
      <c r="K1125" s="136"/>
    </row>
    <row r="1126" spans="1:11" s="123" customFormat="1" ht="20.100000000000001" customHeight="1">
      <c r="A1126" s="133"/>
      <c r="B1126" s="133"/>
      <c r="C1126" s="133"/>
      <c r="D1126" s="133"/>
      <c r="E1126" s="141"/>
      <c r="F1126" s="147"/>
      <c r="G1126" s="147"/>
      <c r="H1126" s="147"/>
      <c r="I1126" s="115"/>
      <c r="J1126" s="139"/>
      <c r="K1126" s="136"/>
    </row>
    <row r="1127" spans="1:11" s="123" customFormat="1" ht="20.100000000000001" customHeight="1">
      <c r="A1127" s="133"/>
      <c r="B1127" s="133"/>
      <c r="C1127" s="133"/>
      <c r="D1127" s="133"/>
      <c r="E1127" s="141"/>
      <c r="F1127" s="147"/>
      <c r="G1127" s="147"/>
      <c r="H1127" s="147"/>
      <c r="I1127" s="115"/>
      <c r="J1127" s="139"/>
      <c r="K1127" s="136"/>
    </row>
    <row r="1128" spans="1:11" s="123" customFormat="1" ht="20.100000000000001" customHeight="1">
      <c r="A1128" s="133"/>
      <c r="B1128" s="133"/>
      <c r="C1128" s="133"/>
      <c r="D1128" s="133"/>
      <c r="E1128" s="141"/>
      <c r="F1128" s="147"/>
      <c r="G1128" s="147"/>
      <c r="H1128" s="147"/>
      <c r="I1128" s="115"/>
      <c r="J1128" s="139"/>
      <c r="K1128" s="136"/>
    </row>
    <row r="1129" spans="1:11" s="123" customFormat="1" ht="20.100000000000001" customHeight="1">
      <c r="A1129" s="133"/>
      <c r="B1129" s="133"/>
      <c r="C1129" s="133"/>
      <c r="D1129" s="133"/>
      <c r="E1129" s="141"/>
      <c r="F1129" s="147"/>
      <c r="G1129" s="147"/>
      <c r="H1129" s="147"/>
      <c r="I1129" s="115"/>
      <c r="J1129" s="139"/>
      <c r="K1129" s="136"/>
    </row>
    <row r="1130" spans="1:11" s="123" customFormat="1" ht="20.100000000000001" customHeight="1">
      <c r="A1130" s="133"/>
      <c r="B1130" s="133"/>
      <c r="C1130" s="133"/>
      <c r="D1130" s="133"/>
      <c r="E1130" s="141"/>
      <c r="F1130" s="147"/>
      <c r="G1130" s="147"/>
      <c r="H1130" s="147"/>
      <c r="I1130" s="115"/>
      <c r="J1130" s="139"/>
      <c r="K1130" s="136"/>
    </row>
    <row r="1131" spans="1:11" s="123" customFormat="1" ht="20.100000000000001" customHeight="1">
      <c r="A1131" s="133"/>
      <c r="B1131" s="133"/>
      <c r="C1131" s="133"/>
      <c r="D1131" s="133"/>
      <c r="E1131" s="141"/>
      <c r="F1131" s="147"/>
      <c r="G1131" s="147"/>
      <c r="H1131" s="147"/>
      <c r="I1131" s="115"/>
      <c r="J1131" s="139"/>
      <c r="K1131" s="136"/>
    </row>
    <row r="1132" spans="1:11" s="123" customFormat="1" ht="20.100000000000001" customHeight="1">
      <c r="A1132" s="133"/>
      <c r="B1132" s="133"/>
      <c r="C1132" s="133"/>
      <c r="D1132" s="133"/>
      <c r="E1132" s="141"/>
      <c r="F1132" s="147"/>
      <c r="G1132" s="147"/>
      <c r="H1132" s="147"/>
      <c r="I1132" s="115"/>
      <c r="J1132" s="139"/>
      <c r="K1132" s="136"/>
    </row>
    <row r="1133" spans="1:11" s="123" customFormat="1" ht="20.100000000000001" customHeight="1">
      <c r="A1133" s="133"/>
      <c r="B1133" s="133"/>
      <c r="C1133" s="133"/>
      <c r="D1133" s="133"/>
      <c r="E1133" s="141"/>
      <c r="F1133" s="147"/>
      <c r="G1133" s="147"/>
      <c r="H1133" s="147"/>
      <c r="I1133" s="115"/>
      <c r="J1133" s="139"/>
      <c r="K1133" s="136"/>
    </row>
    <row r="1134" spans="1:11" s="123" customFormat="1" ht="20.100000000000001" customHeight="1">
      <c r="A1134" s="133"/>
      <c r="B1134" s="133"/>
      <c r="C1134" s="133"/>
      <c r="D1134" s="133"/>
      <c r="E1134" s="141"/>
      <c r="F1134" s="147"/>
      <c r="G1134" s="147"/>
      <c r="H1134" s="147"/>
      <c r="I1134" s="115"/>
      <c r="J1134" s="139"/>
      <c r="K1134" s="136"/>
    </row>
    <row r="1135" spans="1:11" s="123" customFormat="1" ht="20.100000000000001" customHeight="1">
      <c r="A1135" s="133"/>
      <c r="B1135" s="133"/>
      <c r="C1135" s="133"/>
      <c r="D1135" s="133"/>
      <c r="E1135" s="141"/>
      <c r="F1135" s="147"/>
      <c r="G1135" s="147"/>
      <c r="H1135" s="147"/>
      <c r="I1135" s="115"/>
      <c r="J1135" s="139"/>
      <c r="K1135" s="136"/>
    </row>
    <row r="1136" spans="1:11" s="123" customFormat="1" ht="20.100000000000001" customHeight="1">
      <c r="A1136" s="133"/>
      <c r="B1136" s="133"/>
      <c r="C1136" s="133"/>
      <c r="D1136" s="133"/>
      <c r="E1136" s="141"/>
      <c r="F1136" s="147"/>
      <c r="G1136" s="147"/>
      <c r="H1136" s="147"/>
      <c r="I1136" s="115"/>
      <c r="J1136" s="139"/>
      <c r="K1136" s="136"/>
    </row>
    <row r="1137" spans="1:11" s="123" customFormat="1" ht="20.100000000000001" customHeight="1">
      <c r="A1137" s="133"/>
      <c r="B1137" s="133"/>
      <c r="C1137" s="133"/>
      <c r="D1137" s="133"/>
      <c r="E1137" s="141"/>
      <c r="F1137" s="147"/>
      <c r="G1137" s="147"/>
      <c r="H1137" s="147"/>
      <c r="I1137" s="115"/>
      <c r="J1137" s="139"/>
      <c r="K1137" s="136"/>
    </row>
    <row r="1138" spans="1:11" s="123" customFormat="1" ht="20.100000000000001" customHeight="1">
      <c r="A1138" s="133"/>
      <c r="B1138" s="133"/>
      <c r="C1138" s="133"/>
      <c r="D1138" s="133"/>
      <c r="E1138" s="141"/>
      <c r="F1138" s="147"/>
      <c r="G1138" s="147"/>
      <c r="H1138" s="147"/>
      <c r="I1138" s="115"/>
      <c r="J1138" s="139"/>
      <c r="K1138" s="136"/>
    </row>
    <row r="1139" spans="1:11" s="123" customFormat="1" ht="20.100000000000001" customHeight="1">
      <c r="A1139" s="133"/>
      <c r="B1139" s="133"/>
      <c r="C1139" s="133"/>
      <c r="D1139" s="133"/>
      <c r="E1139" s="141"/>
      <c r="F1139" s="147"/>
      <c r="G1139" s="147"/>
      <c r="H1139" s="147"/>
      <c r="I1139" s="115"/>
      <c r="J1139" s="139"/>
      <c r="K1139" s="136"/>
    </row>
    <row r="1140" spans="1:11" s="123" customFormat="1" ht="20.100000000000001" customHeight="1">
      <c r="A1140" s="133"/>
      <c r="B1140" s="133"/>
      <c r="C1140" s="133"/>
      <c r="D1140" s="133"/>
      <c r="E1140" s="141"/>
      <c r="F1140" s="147"/>
      <c r="G1140" s="147"/>
      <c r="H1140" s="147"/>
      <c r="I1140" s="115"/>
      <c r="J1140" s="139"/>
      <c r="K1140" s="136"/>
    </row>
    <row r="1141" spans="1:11" s="123" customFormat="1" ht="20.100000000000001" customHeight="1">
      <c r="A1141" s="133"/>
      <c r="B1141" s="133"/>
      <c r="C1141" s="133"/>
      <c r="D1141" s="133"/>
      <c r="E1141" s="141"/>
      <c r="F1141" s="147"/>
      <c r="G1141" s="147"/>
      <c r="H1141" s="147"/>
      <c r="I1141" s="115"/>
      <c r="J1141" s="139"/>
      <c r="K1141" s="136"/>
    </row>
    <row r="1142" spans="1:11" s="123" customFormat="1" ht="20.100000000000001" customHeight="1">
      <c r="A1142" s="133"/>
      <c r="B1142" s="133"/>
      <c r="C1142" s="133"/>
      <c r="D1142" s="133"/>
      <c r="E1142" s="141"/>
      <c r="F1142" s="147"/>
      <c r="G1142" s="147"/>
      <c r="H1142" s="147"/>
      <c r="I1142" s="115"/>
      <c r="J1142" s="139"/>
      <c r="K1142" s="136"/>
    </row>
    <row r="1143" spans="1:11" s="123" customFormat="1" ht="20.100000000000001" customHeight="1">
      <c r="A1143" s="133"/>
      <c r="B1143" s="133"/>
      <c r="C1143" s="133"/>
      <c r="D1143" s="133"/>
      <c r="E1143" s="141"/>
      <c r="F1143" s="147"/>
      <c r="G1143" s="147"/>
      <c r="H1143" s="147"/>
      <c r="I1143" s="115"/>
      <c r="J1143" s="139"/>
      <c r="K1143" s="136"/>
    </row>
    <row r="1144" spans="1:11" s="123" customFormat="1" ht="20.100000000000001" customHeight="1">
      <c r="A1144" s="133"/>
      <c r="B1144" s="133"/>
      <c r="C1144" s="133"/>
      <c r="D1144" s="133"/>
      <c r="E1144" s="141"/>
      <c r="F1144" s="147"/>
      <c r="G1144" s="147"/>
      <c r="H1144" s="147"/>
      <c r="I1144" s="115"/>
      <c r="J1144" s="139"/>
      <c r="K1144" s="136"/>
    </row>
    <row r="1145" spans="1:11" s="123" customFormat="1" ht="20.100000000000001" customHeight="1">
      <c r="A1145" s="133"/>
      <c r="B1145" s="133"/>
      <c r="C1145" s="133"/>
      <c r="D1145" s="133"/>
      <c r="E1145" s="141"/>
      <c r="F1145" s="147"/>
      <c r="G1145" s="147"/>
      <c r="H1145" s="147"/>
      <c r="I1145" s="115"/>
      <c r="J1145" s="139"/>
      <c r="K1145" s="136"/>
    </row>
    <row r="1146" spans="1:11" s="123" customFormat="1" ht="20.100000000000001" customHeight="1">
      <c r="A1146" s="133"/>
      <c r="B1146" s="133"/>
      <c r="C1146" s="133"/>
      <c r="D1146" s="133"/>
      <c r="E1146" s="141"/>
      <c r="F1146" s="147"/>
      <c r="G1146" s="147"/>
      <c r="H1146" s="147"/>
      <c r="I1146" s="115"/>
      <c r="J1146" s="139"/>
      <c r="K1146" s="136"/>
    </row>
    <row r="1147" spans="1:11" s="123" customFormat="1" ht="20.100000000000001" customHeight="1">
      <c r="A1147" s="133"/>
      <c r="B1147" s="133"/>
      <c r="C1147" s="133"/>
      <c r="D1147" s="133"/>
      <c r="E1147" s="141"/>
      <c r="F1147" s="147"/>
      <c r="G1147" s="147"/>
      <c r="H1147" s="147"/>
      <c r="I1147" s="115"/>
      <c r="J1147" s="139"/>
      <c r="K1147" s="136"/>
    </row>
    <row r="1148" spans="1:11" s="123" customFormat="1" ht="20.100000000000001" customHeight="1">
      <c r="A1148" s="133"/>
      <c r="B1148" s="133"/>
      <c r="C1148" s="133"/>
      <c r="D1148" s="133"/>
      <c r="E1148" s="141"/>
      <c r="F1148" s="147"/>
      <c r="G1148" s="147"/>
      <c r="H1148" s="147"/>
      <c r="I1148" s="115"/>
      <c r="J1148" s="139"/>
      <c r="K1148" s="136"/>
    </row>
    <row r="1149" spans="1:11" s="123" customFormat="1" ht="20.100000000000001" customHeight="1">
      <c r="A1149" s="133"/>
      <c r="B1149" s="133"/>
      <c r="C1149" s="133"/>
      <c r="D1149" s="133"/>
      <c r="E1149" s="141"/>
      <c r="F1149" s="147"/>
      <c r="G1149" s="147"/>
      <c r="H1149" s="147"/>
      <c r="I1149" s="115"/>
      <c r="J1149" s="139"/>
      <c r="K1149" s="136"/>
    </row>
    <row r="1150" spans="1:11" s="123" customFormat="1" ht="20.100000000000001" customHeight="1">
      <c r="A1150" s="133"/>
      <c r="B1150" s="133"/>
      <c r="C1150" s="133"/>
      <c r="D1150" s="133"/>
      <c r="E1150" s="141"/>
      <c r="F1150" s="147"/>
      <c r="G1150" s="147"/>
      <c r="H1150" s="147"/>
      <c r="I1150" s="115"/>
      <c r="J1150" s="139"/>
      <c r="K1150" s="136"/>
    </row>
    <row r="1151" spans="1:11" s="123" customFormat="1" ht="20.100000000000001" customHeight="1">
      <c r="A1151" s="133"/>
      <c r="B1151" s="133"/>
      <c r="C1151" s="133"/>
      <c r="D1151" s="133"/>
      <c r="E1151" s="141"/>
      <c r="F1151" s="147"/>
      <c r="G1151" s="147"/>
      <c r="H1151" s="147"/>
      <c r="I1151" s="115"/>
      <c r="J1151" s="139"/>
      <c r="K1151" s="136"/>
    </row>
    <row r="1152" spans="1:11" s="123" customFormat="1" ht="20.100000000000001" customHeight="1">
      <c r="A1152" s="133"/>
      <c r="B1152" s="133"/>
      <c r="C1152" s="133"/>
      <c r="D1152" s="133"/>
      <c r="E1152" s="141"/>
      <c r="F1152" s="147"/>
      <c r="G1152" s="147"/>
      <c r="H1152" s="147"/>
      <c r="I1152" s="115"/>
      <c r="J1152" s="139"/>
      <c r="K1152" s="136"/>
    </row>
    <row r="1153" spans="1:11" s="123" customFormat="1" ht="20.100000000000001" customHeight="1">
      <c r="A1153" s="133"/>
      <c r="B1153" s="133"/>
      <c r="C1153" s="133"/>
      <c r="D1153" s="133"/>
      <c r="E1153" s="141"/>
      <c r="F1153" s="147"/>
      <c r="G1153" s="147"/>
      <c r="H1153" s="147"/>
      <c r="I1153" s="115"/>
      <c r="J1153" s="139"/>
      <c r="K1153" s="136"/>
    </row>
    <row r="1154" spans="1:11" s="123" customFormat="1" ht="20.100000000000001" customHeight="1">
      <c r="A1154" s="133"/>
      <c r="B1154" s="133"/>
      <c r="C1154" s="133"/>
      <c r="D1154" s="133"/>
      <c r="E1154" s="141"/>
      <c r="F1154" s="147"/>
      <c r="G1154" s="147"/>
      <c r="H1154" s="147"/>
      <c r="I1154" s="115"/>
      <c r="J1154" s="139"/>
      <c r="K1154" s="136"/>
    </row>
    <row r="1155" spans="1:11" s="123" customFormat="1" ht="20.100000000000001" customHeight="1">
      <c r="A1155" s="133"/>
      <c r="B1155" s="133"/>
      <c r="C1155" s="133"/>
      <c r="D1155" s="133"/>
      <c r="E1155" s="141"/>
      <c r="F1155" s="147"/>
      <c r="G1155" s="147"/>
      <c r="H1155" s="147"/>
      <c r="I1155" s="115"/>
      <c r="J1155" s="139"/>
      <c r="K1155" s="136"/>
    </row>
    <row r="1156" spans="1:11" s="123" customFormat="1" ht="20.100000000000001" customHeight="1">
      <c r="A1156" s="133"/>
      <c r="B1156" s="133"/>
      <c r="C1156" s="133"/>
      <c r="D1156" s="133"/>
      <c r="E1156" s="141"/>
      <c r="F1156" s="147"/>
      <c r="G1156" s="147"/>
      <c r="H1156" s="147"/>
      <c r="I1156" s="115"/>
      <c r="J1156" s="139"/>
      <c r="K1156" s="136"/>
    </row>
    <row r="1157" spans="1:11" s="123" customFormat="1" ht="20.100000000000001" customHeight="1">
      <c r="A1157" s="133"/>
      <c r="B1157" s="133"/>
      <c r="C1157" s="133"/>
      <c r="D1157" s="133"/>
      <c r="E1157" s="141"/>
      <c r="F1157" s="147"/>
      <c r="G1157" s="147"/>
      <c r="H1157" s="147"/>
      <c r="I1157" s="115"/>
      <c r="J1157" s="139"/>
      <c r="K1157" s="136"/>
    </row>
    <row r="1158" spans="1:11" s="123" customFormat="1" ht="20.100000000000001" customHeight="1">
      <c r="A1158" s="133"/>
      <c r="B1158" s="133"/>
      <c r="C1158" s="133"/>
      <c r="D1158" s="133"/>
      <c r="E1158" s="141"/>
      <c r="F1158" s="147"/>
      <c r="G1158" s="147"/>
      <c r="H1158" s="147"/>
      <c r="I1158" s="115"/>
      <c r="J1158" s="139"/>
      <c r="K1158" s="136"/>
    </row>
    <row r="1159" spans="1:11" s="123" customFormat="1" ht="20.100000000000001" customHeight="1">
      <c r="A1159" s="133"/>
      <c r="B1159" s="133"/>
      <c r="C1159" s="133"/>
      <c r="D1159" s="133"/>
      <c r="E1159" s="141"/>
      <c r="F1159" s="147"/>
      <c r="G1159" s="147"/>
      <c r="H1159" s="147"/>
      <c r="I1159" s="115"/>
      <c r="J1159" s="139"/>
      <c r="K1159" s="136"/>
    </row>
    <row r="1160" spans="1:11" s="123" customFormat="1" ht="20.100000000000001" customHeight="1">
      <c r="A1160" s="133"/>
      <c r="B1160" s="133"/>
      <c r="C1160" s="133"/>
      <c r="D1160" s="133"/>
      <c r="E1160" s="141"/>
      <c r="F1160" s="147"/>
      <c r="G1160" s="147"/>
      <c r="H1160" s="147"/>
      <c r="I1160" s="115"/>
      <c r="J1160" s="139"/>
      <c r="K1160" s="136"/>
    </row>
    <row r="1161" spans="1:11" s="123" customFormat="1" ht="20.100000000000001" customHeight="1">
      <c r="A1161" s="133"/>
      <c r="B1161" s="133"/>
      <c r="C1161" s="133"/>
      <c r="D1161" s="133"/>
      <c r="E1161" s="141"/>
      <c r="F1161" s="147"/>
      <c r="G1161" s="147"/>
      <c r="H1161" s="147"/>
      <c r="I1161" s="115"/>
      <c r="J1161" s="139"/>
      <c r="K1161" s="136"/>
    </row>
    <row r="1162" spans="1:11" s="123" customFormat="1" ht="20.100000000000001" customHeight="1">
      <c r="A1162" s="133"/>
      <c r="B1162" s="133"/>
      <c r="C1162" s="133"/>
      <c r="D1162" s="133"/>
      <c r="E1162" s="141"/>
      <c r="F1162" s="147"/>
      <c r="G1162" s="147"/>
      <c r="H1162" s="147"/>
      <c r="I1162" s="115"/>
      <c r="J1162" s="139"/>
      <c r="K1162" s="136"/>
    </row>
    <row r="1163" spans="1:11" s="123" customFormat="1" ht="20.100000000000001" customHeight="1">
      <c r="A1163" s="133"/>
      <c r="B1163" s="133"/>
      <c r="C1163" s="133"/>
      <c r="D1163" s="133"/>
      <c r="E1163" s="141"/>
      <c r="F1163" s="147"/>
      <c r="G1163" s="147"/>
      <c r="H1163" s="147"/>
      <c r="I1163" s="115"/>
      <c r="J1163" s="139"/>
      <c r="K1163" s="136"/>
    </row>
    <row r="1164" spans="1:11" s="123" customFormat="1" ht="20.100000000000001" customHeight="1">
      <c r="A1164" s="133"/>
      <c r="B1164" s="133"/>
      <c r="C1164" s="133"/>
      <c r="D1164" s="133"/>
      <c r="E1164" s="141"/>
      <c r="F1164" s="147"/>
      <c r="G1164" s="147"/>
      <c r="H1164" s="147"/>
      <c r="I1164" s="115"/>
      <c r="J1164" s="139"/>
      <c r="K1164" s="136"/>
    </row>
    <row r="1165" spans="1:11" s="123" customFormat="1" ht="20.100000000000001" customHeight="1">
      <c r="A1165" s="133"/>
      <c r="B1165" s="133"/>
      <c r="C1165" s="133"/>
      <c r="D1165" s="133"/>
      <c r="E1165" s="141"/>
      <c r="F1165" s="147"/>
      <c r="G1165" s="147"/>
      <c r="H1165" s="147"/>
      <c r="I1165" s="115"/>
      <c r="J1165" s="139"/>
      <c r="K1165" s="136"/>
    </row>
    <row r="1166" spans="1:11" s="123" customFormat="1" ht="20.100000000000001" customHeight="1">
      <c r="A1166" s="133"/>
      <c r="B1166" s="133"/>
      <c r="C1166" s="133"/>
      <c r="D1166" s="133"/>
      <c r="E1166" s="141"/>
      <c r="F1166" s="147"/>
      <c r="G1166" s="147"/>
      <c r="H1166" s="147"/>
      <c r="I1166" s="115"/>
      <c r="J1166" s="139"/>
      <c r="K1166" s="136"/>
    </row>
    <row r="1167" spans="1:11" s="123" customFormat="1" ht="20.100000000000001" customHeight="1">
      <c r="A1167" s="133"/>
      <c r="B1167" s="133"/>
      <c r="C1167" s="133"/>
      <c r="D1167" s="133"/>
      <c r="E1167" s="141"/>
      <c r="F1167" s="147"/>
      <c r="G1167" s="147"/>
      <c r="H1167" s="147"/>
      <c r="I1167" s="115"/>
      <c r="J1167" s="139"/>
      <c r="K1167" s="136"/>
    </row>
    <row r="1168" spans="1:11" s="123" customFormat="1" ht="20.100000000000001" customHeight="1">
      <c r="A1168" s="133"/>
      <c r="B1168" s="133"/>
      <c r="C1168" s="133"/>
      <c r="D1168" s="133"/>
      <c r="E1168" s="141"/>
      <c r="F1168" s="147"/>
      <c r="G1168" s="147"/>
      <c r="H1168" s="147"/>
      <c r="I1168" s="115"/>
      <c r="J1168" s="139"/>
      <c r="K1168" s="136"/>
    </row>
    <row r="1169" spans="1:11" s="123" customFormat="1" ht="20.100000000000001" customHeight="1">
      <c r="A1169" s="133"/>
      <c r="B1169" s="133"/>
      <c r="C1169" s="133"/>
      <c r="D1169" s="133"/>
      <c r="E1169" s="141"/>
      <c r="F1169" s="147"/>
      <c r="G1169" s="147"/>
      <c r="H1169" s="147"/>
      <c r="I1169" s="115"/>
      <c r="J1169" s="139"/>
      <c r="K1169" s="136"/>
    </row>
    <row r="1170" spans="1:11" s="123" customFormat="1" ht="20.100000000000001" customHeight="1">
      <c r="A1170" s="133"/>
      <c r="B1170" s="133"/>
      <c r="C1170" s="133"/>
      <c r="D1170" s="133"/>
      <c r="E1170" s="141"/>
      <c r="F1170" s="147"/>
      <c r="G1170" s="147"/>
      <c r="H1170" s="147"/>
      <c r="I1170" s="115"/>
      <c r="J1170" s="139"/>
      <c r="K1170" s="136"/>
    </row>
    <row r="1171" spans="1:11" s="123" customFormat="1" ht="20.100000000000001" customHeight="1">
      <c r="A1171" s="133"/>
      <c r="B1171" s="133"/>
      <c r="C1171" s="133"/>
      <c r="D1171" s="133"/>
      <c r="E1171" s="141"/>
      <c r="F1171" s="147"/>
      <c r="G1171" s="147"/>
      <c r="H1171" s="147"/>
      <c r="I1171" s="115"/>
      <c r="J1171" s="139"/>
      <c r="K1171" s="136"/>
    </row>
    <row r="1172" spans="1:11" s="123" customFormat="1" ht="20.100000000000001" customHeight="1">
      <c r="A1172" s="133"/>
      <c r="B1172" s="133"/>
      <c r="C1172" s="133"/>
      <c r="D1172" s="133"/>
      <c r="E1172" s="141"/>
      <c r="F1172" s="147"/>
      <c r="G1172" s="147"/>
      <c r="H1172" s="147"/>
      <c r="I1172" s="115"/>
      <c r="J1172" s="139"/>
      <c r="K1172" s="136"/>
    </row>
    <row r="1173" spans="1:11" s="123" customFormat="1" ht="20.100000000000001" customHeight="1">
      <c r="A1173" s="133"/>
      <c r="B1173" s="133"/>
      <c r="C1173" s="133"/>
      <c r="D1173" s="133"/>
      <c r="E1173" s="141"/>
      <c r="F1173" s="147"/>
      <c r="G1173" s="147"/>
      <c r="H1173" s="147"/>
      <c r="I1173" s="115"/>
      <c r="J1173" s="139"/>
      <c r="K1173" s="136"/>
    </row>
    <row r="1174" spans="1:11" s="123" customFormat="1" ht="20.100000000000001" customHeight="1">
      <c r="A1174" s="133"/>
      <c r="B1174" s="133"/>
      <c r="C1174" s="133"/>
      <c r="D1174" s="133"/>
      <c r="E1174" s="141"/>
      <c r="F1174" s="147"/>
      <c r="G1174" s="147"/>
      <c r="H1174" s="147"/>
      <c r="I1174" s="115"/>
      <c r="J1174" s="139"/>
      <c r="K1174" s="136"/>
    </row>
    <row r="1175" spans="1:11" s="123" customFormat="1" ht="20.100000000000001" customHeight="1">
      <c r="A1175" s="133"/>
      <c r="B1175" s="133"/>
      <c r="C1175" s="133"/>
      <c r="D1175" s="133"/>
      <c r="E1175" s="141"/>
      <c r="F1175" s="147"/>
      <c r="G1175" s="147"/>
      <c r="H1175" s="147"/>
      <c r="I1175" s="115"/>
      <c r="J1175" s="139"/>
      <c r="K1175" s="136"/>
    </row>
    <row r="1176" spans="1:11" s="123" customFormat="1" ht="20.100000000000001" customHeight="1">
      <c r="A1176" s="133"/>
      <c r="B1176" s="133"/>
      <c r="C1176" s="133"/>
      <c r="D1176" s="133"/>
      <c r="E1176" s="141"/>
      <c r="F1176" s="147"/>
      <c r="G1176" s="147"/>
      <c r="H1176" s="147"/>
      <c r="I1176" s="115"/>
      <c r="J1176" s="139"/>
      <c r="K1176" s="136"/>
    </row>
    <row r="1177" spans="1:11" s="123" customFormat="1" ht="20.100000000000001" customHeight="1">
      <c r="A1177" s="133"/>
      <c r="B1177" s="133"/>
      <c r="C1177" s="133"/>
      <c r="D1177" s="133"/>
      <c r="E1177" s="141"/>
      <c r="F1177" s="147"/>
      <c r="G1177" s="147"/>
      <c r="H1177" s="147"/>
      <c r="I1177" s="115"/>
      <c r="J1177" s="139"/>
      <c r="K1177" s="136"/>
    </row>
    <row r="1178" spans="1:11" s="123" customFormat="1" ht="20.100000000000001" customHeight="1">
      <c r="A1178" s="133"/>
      <c r="B1178" s="133"/>
      <c r="C1178" s="133"/>
      <c r="D1178" s="133"/>
      <c r="E1178" s="141"/>
      <c r="F1178" s="147"/>
      <c r="G1178" s="147"/>
      <c r="H1178" s="147"/>
      <c r="I1178" s="115"/>
      <c r="J1178" s="139"/>
      <c r="K1178" s="136"/>
    </row>
    <row r="1179" spans="1:11" s="123" customFormat="1" ht="20.100000000000001" customHeight="1">
      <c r="A1179" s="133"/>
      <c r="B1179" s="133"/>
      <c r="C1179" s="133"/>
      <c r="D1179" s="133"/>
      <c r="E1179" s="141"/>
      <c r="F1179" s="147"/>
      <c r="G1179" s="147"/>
      <c r="H1179" s="147"/>
      <c r="I1179" s="115"/>
      <c r="J1179" s="139"/>
      <c r="K1179" s="136"/>
    </row>
    <row r="1180" spans="1:11" s="123" customFormat="1" ht="20.100000000000001" customHeight="1">
      <c r="A1180" s="133"/>
      <c r="B1180" s="133"/>
      <c r="C1180" s="133"/>
      <c r="D1180" s="133"/>
      <c r="E1180" s="141"/>
      <c r="F1180" s="147"/>
      <c r="G1180" s="147"/>
      <c r="H1180" s="147"/>
      <c r="I1180" s="115"/>
      <c r="J1180" s="139"/>
      <c r="K1180" s="136"/>
    </row>
    <row r="1181" spans="1:11" s="123" customFormat="1" ht="20.100000000000001" customHeight="1">
      <c r="A1181" s="133"/>
      <c r="B1181" s="133"/>
      <c r="C1181" s="133"/>
      <c r="D1181" s="133"/>
      <c r="E1181" s="141"/>
      <c r="F1181" s="147"/>
      <c r="G1181" s="147"/>
      <c r="H1181" s="147"/>
      <c r="I1181" s="115"/>
      <c r="J1181" s="139"/>
      <c r="K1181" s="136"/>
    </row>
    <row r="1182" spans="1:11" s="123" customFormat="1" ht="20.100000000000001" customHeight="1">
      <c r="A1182" s="133"/>
      <c r="B1182" s="133"/>
      <c r="C1182" s="133"/>
      <c r="D1182" s="133"/>
      <c r="E1182" s="141"/>
      <c r="F1182" s="147"/>
      <c r="G1182" s="147"/>
      <c r="H1182" s="147"/>
      <c r="I1182" s="115"/>
      <c r="J1182" s="139"/>
      <c r="K1182" s="136"/>
    </row>
    <row r="1183" spans="1:11" s="123" customFormat="1" ht="20.100000000000001" customHeight="1">
      <c r="A1183" s="133"/>
      <c r="B1183" s="133"/>
      <c r="C1183" s="133"/>
      <c r="D1183" s="133"/>
      <c r="E1183" s="141"/>
      <c r="F1183" s="147"/>
      <c r="G1183" s="147"/>
      <c r="H1183" s="147"/>
      <c r="I1183" s="115"/>
      <c r="J1183" s="139"/>
      <c r="K1183" s="136"/>
    </row>
    <row r="1184" spans="1:11" s="123" customFormat="1" ht="20.100000000000001" customHeight="1">
      <c r="A1184" s="133"/>
      <c r="B1184" s="133"/>
      <c r="C1184" s="133"/>
      <c r="D1184" s="133"/>
      <c r="E1184" s="141"/>
      <c r="F1184" s="147"/>
      <c r="G1184" s="147"/>
      <c r="H1184" s="147"/>
      <c r="I1184" s="115"/>
      <c r="J1184" s="139"/>
      <c r="K1184" s="136"/>
    </row>
    <row r="1185" spans="1:11" s="123" customFormat="1" ht="20.100000000000001" customHeight="1">
      <c r="A1185" s="133"/>
      <c r="B1185" s="133"/>
      <c r="C1185" s="133"/>
      <c r="D1185" s="133"/>
      <c r="E1185" s="141"/>
      <c r="F1185" s="147"/>
      <c r="G1185" s="147"/>
      <c r="H1185" s="147"/>
      <c r="I1185" s="115"/>
      <c r="J1185" s="139"/>
      <c r="K1185" s="136"/>
    </row>
    <row r="1186" spans="1:11" s="123" customFormat="1" ht="20.100000000000001" customHeight="1">
      <c r="A1186" s="133"/>
      <c r="B1186" s="133"/>
      <c r="C1186" s="133"/>
      <c r="D1186" s="133"/>
      <c r="E1186" s="141"/>
      <c r="F1186" s="147"/>
      <c r="G1186" s="147"/>
      <c r="H1186" s="147"/>
      <c r="I1186" s="115"/>
      <c r="J1186" s="139"/>
      <c r="K1186" s="136"/>
    </row>
    <row r="1187" spans="1:11" s="123" customFormat="1" ht="20.100000000000001" customHeight="1">
      <c r="A1187" s="133"/>
      <c r="B1187" s="133"/>
      <c r="C1187" s="133"/>
      <c r="D1187" s="133"/>
      <c r="E1187" s="141"/>
      <c r="F1187" s="147"/>
      <c r="G1187" s="147"/>
      <c r="H1187" s="147"/>
      <c r="I1187" s="115"/>
      <c r="J1187" s="139"/>
      <c r="K1187" s="136"/>
    </row>
    <row r="1188" spans="1:11" s="123" customFormat="1" ht="20.100000000000001" customHeight="1">
      <c r="A1188" s="133"/>
      <c r="B1188" s="133"/>
      <c r="C1188" s="133"/>
      <c r="D1188" s="133"/>
      <c r="E1188" s="141"/>
      <c r="F1188" s="147"/>
      <c r="G1188" s="147"/>
      <c r="H1188" s="147"/>
      <c r="I1188" s="115"/>
      <c r="J1188" s="139"/>
      <c r="K1188" s="136"/>
    </row>
    <row r="1189" spans="1:11" s="123" customFormat="1" ht="20.100000000000001" customHeight="1">
      <c r="A1189" s="133"/>
      <c r="B1189" s="133"/>
      <c r="C1189" s="133"/>
      <c r="D1189" s="133"/>
      <c r="E1189" s="141"/>
      <c r="F1189" s="147"/>
      <c r="G1189" s="147"/>
      <c r="H1189" s="147"/>
      <c r="I1189" s="115"/>
      <c r="J1189" s="139"/>
      <c r="K1189" s="136"/>
    </row>
    <row r="1190" spans="1:11" s="123" customFormat="1" ht="20.100000000000001" customHeight="1">
      <c r="A1190" s="133"/>
      <c r="B1190" s="133"/>
      <c r="C1190" s="133"/>
      <c r="D1190" s="133"/>
      <c r="E1190" s="141"/>
      <c r="F1190" s="147"/>
      <c r="G1190" s="147"/>
      <c r="H1190" s="147"/>
      <c r="I1190" s="115"/>
      <c r="J1190" s="139"/>
      <c r="K1190" s="136"/>
    </row>
    <row r="1191" spans="1:11" s="123" customFormat="1" ht="20.100000000000001" customHeight="1">
      <c r="A1191" s="133"/>
      <c r="B1191" s="133"/>
      <c r="C1191" s="133"/>
      <c r="D1191" s="133"/>
      <c r="E1191" s="141"/>
      <c r="F1191" s="147"/>
      <c r="G1191" s="147"/>
      <c r="H1191" s="147"/>
      <c r="I1191" s="115"/>
      <c r="J1191" s="139"/>
      <c r="K1191" s="136"/>
    </row>
    <row r="1192" spans="1:11" s="123" customFormat="1" ht="20.100000000000001" customHeight="1">
      <c r="A1192" s="133"/>
      <c r="B1192" s="133"/>
      <c r="C1192" s="133"/>
      <c r="D1192" s="133"/>
      <c r="E1192" s="141"/>
      <c r="F1192" s="147"/>
      <c r="G1192" s="147"/>
      <c r="H1192" s="147"/>
      <c r="I1192" s="115"/>
      <c r="J1192" s="139"/>
      <c r="K1192" s="136"/>
    </row>
    <row r="1193" spans="1:11" s="123" customFormat="1" ht="20.100000000000001" customHeight="1">
      <c r="A1193" s="133"/>
      <c r="B1193" s="133"/>
      <c r="C1193" s="133"/>
      <c r="D1193" s="133"/>
      <c r="E1193" s="141"/>
      <c r="F1193" s="147"/>
      <c r="G1193" s="147"/>
      <c r="H1193" s="147"/>
      <c r="I1193" s="115"/>
      <c r="J1193" s="139"/>
      <c r="K1193" s="136"/>
    </row>
    <row r="1194" spans="1:11" s="123" customFormat="1" ht="20.100000000000001" customHeight="1">
      <c r="A1194" s="133"/>
      <c r="B1194" s="133"/>
      <c r="C1194" s="133"/>
      <c r="D1194" s="133"/>
      <c r="E1194" s="141"/>
      <c r="F1194" s="147"/>
      <c r="G1194" s="147"/>
      <c r="H1194" s="147"/>
      <c r="I1194" s="115"/>
      <c r="J1194" s="139"/>
      <c r="K1194" s="136"/>
    </row>
    <row r="1195" spans="1:11" s="123" customFormat="1" ht="20.100000000000001" customHeight="1">
      <c r="A1195" s="133"/>
      <c r="B1195" s="133"/>
      <c r="C1195" s="133"/>
      <c r="D1195" s="133"/>
      <c r="E1195" s="141"/>
      <c r="F1195" s="147"/>
      <c r="G1195" s="147"/>
      <c r="H1195" s="147"/>
      <c r="I1195" s="115"/>
      <c r="J1195" s="139"/>
      <c r="K1195" s="136"/>
    </row>
    <row r="1196" spans="1:11" s="123" customFormat="1" ht="20.100000000000001" customHeight="1">
      <c r="A1196" s="133"/>
      <c r="B1196" s="133"/>
      <c r="C1196" s="133"/>
      <c r="D1196" s="133"/>
      <c r="E1196" s="141"/>
      <c r="F1196" s="147"/>
      <c r="G1196" s="147"/>
      <c r="H1196" s="147"/>
      <c r="I1196" s="115"/>
      <c r="J1196" s="139"/>
      <c r="K1196" s="136"/>
    </row>
    <row r="1197" spans="1:11" s="123" customFormat="1" ht="20.100000000000001" customHeight="1">
      <c r="A1197" s="133"/>
      <c r="B1197" s="133"/>
      <c r="C1197" s="133"/>
      <c r="D1197" s="133"/>
      <c r="E1197" s="141"/>
      <c r="F1197" s="147"/>
      <c r="G1197" s="147"/>
      <c r="H1197" s="147"/>
      <c r="I1197" s="115"/>
      <c r="J1197" s="139"/>
      <c r="K1197" s="136"/>
    </row>
    <row r="1198" spans="1:11" s="123" customFormat="1" ht="20.100000000000001" customHeight="1">
      <c r="A1198" s="133"/>
      <c r="B1198" s="133"/>
      <c r="C1198" s="133"/>
      <c r="D1198" s="133"/>
      <c r="E1198" s="141"/>
      <c r="F1198" s="147"/>
      <c r="G1198" s="147"/>
      <c r="H1198" s="147"/>
      <c r="I1198" s="115"/>
      <c r="J1198" s="139"/>
      <c r="K1198" s="136"/>
    </row>
    <row r="1199" spans="1:11" s="123" customFormat="1" ht="20.100000000000001" customHeight="1">
      <c r="A1199" s="133"/>
      <c r="B1199" s="133"/>
      <c r="C1199" s="133"/>
      <c r="D1199" s="133"/>
      <c r="E1199" s="141"/>
      <c r="F1199" s="147"/>
      <c r="G1199" s="147"/>
      <c r="H1199" s="147"/>
      <c r="I1199" s="115"/>
      <c r="J1199" s="139"/>
      <c r="K1199" s="136"/>
    </row>
    <row r="1200" spans="1:11" s="123" customFormat="1" ht="20.100000000000001" customHeight="1">
      <c r="A1200" s="133"/>
      <c r="B1200" s="133"/>
      <c r="C1200" s="133"/>
      <c r="D1200" s="133"/>
      <c r="E1200" s="141"/>
      <c r="F1200" s="147"/>
      <c r="G1200" s="147"/>
      <c r="H1200" s="147"/>
      <c r="I1200" s="115"/>
      <c r="J1200" s="139"/>
      <c r="K1200" s="136"/>
    </row>
    <row r="1201" spans="1:11" s="123" customFormat="1" ht="20.100000000000001" customHeight="1">
      <c r="A1201" s="133"/>
      <c r="B1201" s="133"/>
      <c r="C1201" s="133"/>
      <c r="D1201" s="133"/>
      <c r="E1201" s="141"/>
      <c r="F1201" s="147"/>
      <c r="G1201" s="147"/>
      <c r="H1201" s="147"/>
      <c r="I1201" s="115"/>
      <c r="J1201" s="139"/>
      <c r="K1201" s="136"/>
    </row>
    <row r="1202" spans="1:11" s="123" customFormat="1" ht="20.100000000000001" customHeight="1">
      <c r="A1202" s="133"/>
      <c r="B1202" s="133"/>
      <c r="C1202" s="133"/>
      <c r="D1202" s="133"/>
      <c r="E1202" s="141"/>
      <c r="F1202" s="147"/>
      <c r="G1202" s="147"/>
      <c r="H1202" s="147"/>
      <c r="I1202" s="115"/>
      <c r="J1202" s="139"/>
      <c r="K1202" s="136"/>
    </row>
    <row r="1203" spans="1:11" s="123" customFormat="1" ht="20.100000000000001" customHeight="1">
      <c r="A1203" s="133"/>
      <c r="B1203" s="133"/>
      <c r="C1203" s="133"/>
      <c r="D1203" s="133"/>
      <c r="E1203" s="141"/>
      <c r="F1203" s="147"/>
      <c r="G1203" s="147"/>
      <c r="H1203" s="147"/>
      <c r="I1203" s="115"/>
      <c r="J1203" s="139"/>
      <c r="K1203" s="136"/>
    </row>
    <row r="1204" spans="1:11" s="123" customFormat="1" ht="20.100000000000001" customHeight="1">
      <c r="A1204" s="133"/>
      <c r="B1204" s="133"/>
      <c r="C1204" s="133"/>
      <c r="D1204" s="133"/>
      <c r="E1204" s="141"/>
      <c r="F1204" s="147"/>
      <c r="G1204" s="147"/>
      <c r="H1204" s="147"/>
      <c r="I1204" s="115"/>
      <c r="J1204" s="139"/>
      <c r="K1204" s="136"/>
    </row>
    <row r="1205" spans="1:11" s="123" customFormat="1" ht="20.100000000000001" customHeight="1">
      <c r="A1205" s="133"/>
      <c r="B1205" s="133"/>
      <c r="C1205" s="133"/>
      <c r="D1205" s="133"/>
      <c r="E1205" s="141"/>
      <c r="F1205" s="147"/>
      <c r="G1205" s="147"/>
      <c r="H1205" s="147"/>
      <c r="I1205" s="115"/>
      <c r="J1205" s="139"/>
      <c r="K1205" s="136"/>
    </row>
    <row r="1206" spans="1:11" s="123" customFormat="1" ht="20.100000000000001" customHeight="1">
      <c r="A1206" s="133"/>
      <c r="B1206" s="133"/>
      <c r="C1206" s="133"/>
      <c r="D1206" s="133"/>
      <c r="E1206" s="141"/>
      <c r="F1206" s="147"/>
      <c r="G1206" s="147"/>
      <c r="H1206" s="147"/>
      <c r="I1206" s="115"/>
      <c r="J1206" s="139"/>
      <c r="K1206" s="136"/>
    </row>
    <row r="1207" spans="1:11" s="123" customFormat="1" ht="20.100000000000001" customHeight="1">
      <c r="A1207" s="133"/>
      <c r="B1207" s="133"/>
      <c r="C1207" s="133"/>
      <c r="D1207" s="133"/>
      <c r="E1207" s="141"/>
      <c r="F1207" s="147"/>
      <c r="G1207" s="147"/>
      <c r="H1207" s="147"/>
      <c r="I1207" s="115"/>
      <c r="J1207" s="139"/>
      <c r="K1207" s="136"/>
    </row>
    <row r="1208" spans="1:11" s="123" customFormat="1" ht="20.100000000000001" customHeight="1">
      <c r="A1208" s="133"/>
      <c r="B1208" s="133"/>
      <c r="C1208" s="133"/>
      <c r="D1208" s="133"/>
      <c r="E1208" s="141"/>
      <c r="F1208" s="147"/>
      <c r="G1208" s="147"/>
      <c r="H1208" s="147"/>
      <c r="I1208" s="115"/>
      <c r="J1208" s="139"/>
      <c r="K1208" s="136"/>
    </row>
    <row r="1209" spans="1:11" s="123" customFormat="1" ht="20.100000000000001" customHeight="1">
      <c r="A1209" s="133"/>
      <c r="B1209" s="133"/>
      <c r="C1209" s="133"/>
      <c r="D1209" s="133"/>
      <c r="E1209" s="141"/>
      <c r="F1209" s="147"/>
      <c r="G1209" s="147"/>
      <c r="H1209" s="147"/>
      <c r="I1209" s="115"/>
      <c r="J1209" s="139"/>
      <c r="K1209" s="136"/>
    </row>
    <row r="1210" spans="1:11" s="123" customFormat="1" ht="20.100000000000001" customHeight="1">
      <c r="A1210" s="133"/>
      <c r="B1210" s="133"/>
      <c r="C1210" s="133"/>
      <c r="D1210" s="133"/>
      <c r="E1210" s="141"/>
      <c r="F1210" s="147"/>
      <c r="G1210" s="147"/>
      <c r="H1210" s="147"/>
      <c r="I1210" s="115"/>
      <c r="J1210" s="139"/>
      <c r="K1210" s="136"/>
    </row>
    <row r="1211" spans="1:11" s="123" customFormat="1" ht="20.100000000000001" customHeight="1">
      <c r="A1211" s="133"/>
      <c r="B1211" s="133"/>
      <c r="C1211" s="133"/>
      <c r="D1211" s="133"/>
      <c r="E1211" s="141"/>
      <c r="F1211" s="147"/>
      <c r="G1211" s="147"/>
      <c r="H1211" s="147"/>
      <c r="I1211" s="115"/>
      <c r="J1211" s="139"/>
      <c r="K1211" s="136"/>
    </row>
    <row r="1212" spans="1:11" s="123" customFormat="1" ht="20.100000000000001" customHeight="1">
      <c r="A1212" s="133"/>
      <c r="B1212" s="133"/>
      <c r="C1212" s="133"/>
      <c r="D1212" s="133"/>
      <c r="E1212" s="141"/>
      <c r="F1212" s="147"/>
      <c r="G1212" s="147"/>
      <c r="H1212" s="147"/>
      <c r="I1212" s="115"/>
      <c r="J1212" s="139"/>
      <c r="K1212" s="136"/>
    </row>
    <row r="1213" spans="1:11" s="123" customFormat="1" ht="20.100000000000001" customHeight="1">
      <c r="A1213" s="133"/>
      <c r="B1213" s="133"/>
      <c r="C1213" s="133"/>
      <c r="D1213" s="133"/>
      <c r="E1213" s="141"/>
      <c r="F1213" s="147"/>
      <c r="G1213" s="147"/>
      <c r="H1213" s="147"/>
      <c r="I1213" s="115"/>
      <c r="J1213" s="139"/>
      <c r="K1213" s="136"/>
    </row>
    <row r="1214" spans="1:11" s="123" customFormat="1" ht="20.100000000000001" customHeight="1">
      <c r="A1214" s="133"/>
      <c r="B1214" s="133"/>
      <c r="C1214" s="133"/>
      <c r="D1214" s="133"/>
      <c r="E1214" s="141"/>
      <c r="F1214" s="147"/>
      <c r="G1214" s="147"/>
      <c r="H1214" s="147"/>
      <c r="I1214" s="115"/>
      <c r="J1214" s="139"/>
      <c r="K1214" s="136"/>
    </row>
    <row r="1215" spans="1:11" s="123" customFormat="1" ht="20.100000000000001" customHeight="1">
      <c r="A1215" s="133"/>
      <c r="B1215" s="133"/>
      <c r="C1215" s="133"/>
      <c r="D1215" s="133"/>
      <c r="E1215" s="141"/>
      <c r="F1215" s="147"/>
      <c r="G1215" s="147"/>
      <c r="H1215" s="147"/>
      <c r="I1215" s="115"/>
      <c r="J1215" s="139"/>
      <c r="K1215" s="136"/>
    </row>
    <row r="1216" spans="1:11" s="123" customFormat="1" ht="20.100000000000001" customHeight="1">
      <c r="A1216" s="133"/>
      <c r="B1216" s="133"/>
      <c r="C1216" s="133"/>
      <c r="D1216" s="133"/>
      <c r="E1216" s="141"/>
      <c r="F1216" s="147"/>
      <c r="G1216" s="147"/>
      <c r="H1216" s="147"/>
      <c r="I1216" s="115"/>
      <c r="J1216" s="139"/>
      <c r="K1216" s="136"/>
    </row>
    <row r="1217" spans="1:11" s="123" customFormat="1" ht="20.100000000000001" customHeight="1">
      <c r="A1217" s="133"/>
      <c r="B1217" s="133"/>
      <c r="C1217" s="133"/>
      <c r="D1217" s="133"/>
      <c r="E1217" s="141"/>
      <c r="F1217" s="147"/>
      <c r="G1217" s="147"/>
      <c r="H1217" s="147"/>
      <c r="I1217" s="115"/>
      <c r="J1217" s="139"/>
      <c r="K1217" s="136"/>
    </row>
    <row r="1218" spans="1:11" s="123" customFormat="1" ht="20.100000000000001" customHeight="1">
      <c r="A1218" s="133"/>
      <c r="B1218" s="133"/>
      <c r="C1218" s="133"/>
      <c r="D1218" s="133"/>
      <c r="E1218" s="141"/>
      <c r="F1218" s="147"/>
      <c r="G1218" s="147"/>
      <c r="H1218" s="147"/>
      <c r="I1218" s="115"/>
      <c r="J1218" s="139"/>
      <c r="K1218" s="136"/>
    </row>
    <row r="1219" spans="1:11" s="123" customFormat="1" ht="20.100000000000001" customHeight="1">
      <c r="A1219" s="133"/>
      <c r="B1219" s="133"/>
      <c r="C1219" s="133"/>
      <c r="D1219" s="133"/>
      <c r="E1219" s="141"/>
      <c r="F1219" s="147"/>
      <c r="G1219" s="147"/>
      <c r="H1219" s="147"/>
      <c r="I1219" s="115"/>
      <c r="J1219" s="139"/>
      <c r="K1219" s="136"/>
    </row>
    <row r="1220" spans="1:11" s="123" customFormat="1" ht="20.100000000000001" customHeight="1">
      <c r="A1220" s="133"/>
      <c r="B1220" s="133"/>
      <c r="C1220" s="133"/>
      <c r="D1220" s="133"/>
      <c r="E1220" s="141"/>
      <c r="F1220" s="147"/>
      <c r="G1220" s="147"/>
      <c r="H1220" s="147"/>
      <c r="I1220" s="115"/>
      <c r="J1220" s="139"/>
      <c r="K1220" s="136"/>
    </row>
    <row r="1221" spans="1:11">
      <c r="I1221" s="25"/>
    </row>
  </sheetData>
  <sheetProtection algorithmName="SHA-512" hashValue="0BmbBXz5dwx2yFVT8oW4EagNgTMMOnYJJ56j3PRuhIe2hz5cSFzdKaGd5THKRwmvKzdCZ7vkEnQJTJeTGwOgBg==" saltValue="bAjLSUNFYJz8LVz0C8deh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L103" sqref="L103"/>
    </sheetView>
  </sheetViews>
  <sheetFormatPr defaultColWidth="9.42578125" defaultRowHeight="11.25"/>
  <cols>
    <col min="1" max="2" width="9.42578125" style="122" customWidth="1"/>
    <col min="3" max="3" width="15.42578125" style="122" customWidth="1"/>
    <col min="4" max="4" width="9.42578125" style="122" customWidth="1"/>
    <col min="5" max="5" width="24" style="157" customWidth="1"/>
    <col min="6" max="6" width="20.5703125" style="157" customWidth="1"/>
    <col min="7" max="7" width="25" style="157" customWidth="1"/>
    <col min="8" max="8" width="16.5703125" style="157" customWidth="1"/>
    <col min="9" max="16384" width="9.42578125" style="27"/>
  </cols>
  <sheetData>
    <row r="2" spans="1:24" ht="15" customHeight="1">
      <c r="A2" s="120"/>
      <c r="B2" s="120"/>
      <c r="C2" s="872" t="s">
        <v>12</v>
      </c>
      <c r="D2" s="872"/>
      <c r="E2" s="474" t="s">
        <v>72</v>
      </c>
      <c r="F2" s="474" t="s">
        <v>74</v>
      </c>
      <c r="G2" s="474" t="s">
        <v>73</v>
      </c>
      <c r="H2" s="474" t="s">
        <v>492</v>
      </c>
    </row>
    <row r="3" spans="1:24" ht="15" customHeight="1">
      <c r="A3" s="120"/>
      <c r="B3" s="120"/>
      <c r="C3" s="873" t="s">
        <v>60</v>
      </c>
      <c r="D3" s="873"/>
      <c r="E3" s="150" t="s">
        <v>75</v>
      </c>
      <c r="F3" s="155" t="s">
        <v>77</v>
      </c>
      <c r="G3" s="155" t="s">
        <v>76</v>
      </c>
      <c r="H3" s="150" t="s">
        <v>493</v>
      </c>
    </row>
    <row r="4" spans="1:24" ht="15" customHeight="1">
      <c r="A4" s="120"/>
      <c r="B4" s="120"/>
      <c r="C4" s="176" t="s">
        <v>485</v>
      </c>
      <c r="D4" s="177" t="s">
        <v>486</v>
      </c>
      <c r="E4" s="151"/>
      <c r="F4" s="152"/>
      <c r="G4" s="152"/>
      <c r="H4" s="153"/>
    </row>
    <row r="5" spans="1:24" ht="15" customHeight="1">
      <c r="A5" s="120"/>
      <c r="B5" s="120"/>
      <c r="C5" s="25"/>
      <c r="D5" s="109"/>
      <c r="E5" s="149"/>
      <c r="F5" s="154"/>
      <c r="G5" s="154"/>
      <c r="H5" s="155"/>
    </row>
    <row r="6" spans="1:24" ht="15" customHeight="1">
      <c r="A6" s="120"/>
      <c r="B6" s="120"/>
      <c r="C6" s="156">
        <v>43466</v>
      </c>
      <c r="D6" s="178">
        <v>43466</v>
      </c>
      <c r="E6" s="157">
        <v>51</v>
      </c>
      <c r="F6" s="157">
        <v>50.5</v>
      </c>
      <c r="G6" s="157">
        <v>51.2</v>
      </c>
      <c r="H6" s="128">
        <v>50</v>
      </c>
      <c r="J6" s="158" t="s">
        <v>411</v>
      </c>
      <c r="X6" s="157"/>
    </row>
    <row r="7" spans="1:24" ht="15" customHeight="1">
      <c r="A7" s="120"/>
      <c r="B7" s="120"/>
      <c r="C7" s="156">
        <v>43497</v>
      </c>
      <c r="D7" s="178">
        <v>43497</v>
      </c>
      <c r="E7" s="157">
        <v>51.9</v>
      </c>
      <c r="F7" s="157">
        <v>49.3</v>
      </c>
      <c r="G7" s="157">
        <v>52.8</v>
      </c>
      <c r="H7" s="128">
        <v>50</v>
      </c>
      <c r="X7" s="157"/>
    </row>
    <row r="8" spans="1:24" ht="15" customHeight="1">
      <c r="A8" s="120"/>
      <c r="B8" s="120"/>
      <c r="C8" s="156">
        <v>43525</v>
      </c>
      <c r="D8" s="178">
        <v>43525</v>
      </c>
      <c r="E8" s="157">
        <v>51.6</v>
      </c>
      <c r="F8" s="157">
        <v>47.5</v>
      </c>
      <c r="G8" s="157">
        <v>53.3</v>
      </c>
      <c r="H8" s="128">
        <v>50</v>
      </c>
      <c r="X8" s="157"/>
    </row>
    <row r="9" spans="1:24" ht="15" customHeight="1">
      <c r="A9" s="120"/>
      <c r="B9" s="120"/>
      <c r="C9" s="156">
        <v>43556</v>
      </c>
      <c r="D9" s="178">
        <v>43556</v>
      </c>
      <c r="E9" s="157">
        <v>51.5</v>
      </c>
      <c r="F9" s="157">
        <v>47.9</v>
      </c>
      <c r="G9" s="157">
        <v>52.8</v>
      </c>
      <c r="H9" s="128">
        <v>50</v>
      </c>
      <c r="X9" s="157"/>
    </row>
    <row r="10" spans="1:24" ht="15" customHeight="1">
      <c r="A10" s="120"/>
      <c r="B10" s="120"/>
      <c r="C10" s="156">
        <v>43586</v>
      </c>
      <c r="D10" s="178">
        <v>43586</v>
      </c>
      <c r="E10" s="157">
        <v>51.8</v>
      </c>
      <c r="F10" s="157">
        <v>47.7</v>
      </c>
      <c r="G10" s="157">
        <v>52.9</v>
      </c>
      <c r="H10" s="128">
        <v>50</v>
      </c>
      <c r="X10" s="157"/>
    </row>
    <row r="11" spans="1:24" ht="15" customHeight="1">
      <c r="A11" s="120"/>
      <c r="B11" s="120"/>
      <c r="C11" s="156">
        <v>43617</v>
      </c>
      <c r="D11" s="178">
        <v>43617</v>
      </c>
      <c r="E11" s="157">
        <v>52.2</v>
      </c>
      <c r="F11" s="157">
        <v>47.6</v>
      </c>
      <c r="G11" s="157">
        <v>53.6</v>
      </c>
      <c r="H11" s="128">
        <v>50</v>
      </c>
      <c r="X11" s="157"/>
    </row>
    <row r="12" spans="1:24" ht="15" customHeight="1">
      <c r="A12" s="125">
        <v>2019</v>
      </c>
      <c r="B12" s="125" t="s">
        <v>45</v>
      </c>
      <c r="C12" s="156">
        <v>43647</v>
      </c>
      <c r="D12" s="178">
        <v>43647</v>
      </c>
      <c r="E12" s="157">
        <v>51.5</v>
      </c>
      <c r="F12" s="157">
        <v>46.5</v>
      </c>
      <c r="G12" s="157">
        <v>53.2</v>
      </c>
      <c r="H12" s="128">
        <v>50</v>
      </c>
      <c r="X12" s="157"/>
    </row>
    <row r="13" spans="1:24" ht="15" customHeight="1">
      <c r="A13" s="27"/>
      <c r="B13" s="27"/>
      <c r="C13" s="156">
        <v>43678</v>
      </c>
      <c r="D13" s="178">
        <v>43678</v>
      </c>
      <c r="E13" s="157">
        <v>51.9</v>
      </c>
      <c r="F13" s="157">
        <v>47</v>
      </c>
      <c r="G13" s="157">
        <v>53.5</v>
      </c>
      <c r="H13" s="128">
        <v>50</v>
      </c>
      <c r="X13" s="157"/>
    </row>
    <row r="14" spans="1:24" ht="15" customHeight="1">
      <c r="A14" s="27"/>
      <c r="B14" s="27"/>
      <c r="C14" s="156">
        <v>43709</v>
      </c>
      <c r="D14" s="178">
        <v>43709</v>
      </c>
      <c r="E14" s="157">
        <v>50.1</v>
      </c>
      <c r="F14" s="157">
        <v>45.7</v>
      </c>
      <c r="G14" s="157">
        <v>51.6</v>
      </c>
      <c r="H14" s="128">
        <v>50</v>
      </c>
      <c r="X14" s="157"/>
    </row>
    <row r="15" spans="1:24" ht="15" customHeight="1">
      <c r="A15" s="27"/>
      <c r="B15" s="27"/>
      <c r="C15" s="156">
        <v>43739</v>
      </c>
      <c r="D15" s="178">
        <v>43739</v>
      </c>
      <c r="E15" s="157">
        <v>50.6</v>
      </c>
      <c r="F15" s="157">
        <v>45.9</v>
      </c>
      <c r="G15" s="157">
        <v>52.2</v>
      </c>
      <c r="H15" s="128">
        <v>50</v>
      </c>
      <c r="X15" s="157"/>
    </row>
    <row r="16" spans="1:24" ht="15" customHeight="1">
      <c r="A16" s="27"/>
      <c r="B16" s="27"/>
      <c r="C16" s="156">
        <v>43770</v>
      </c>
      <c r="D16" s="178">
        <v>43770</v>
      </c>
      <c r="E16" s="157">
        <v>50.6</v>
      </c>
      <c r="F16" s="157">
        <v>46.9</v>
      </c>
      <c r="G16" s="157">
        <v>51.9</v>
      </c>
      <c r="H16" s="128">
        <v>50</v>
      </c>
      <c r="X16" s="157"/>
    </row>
    <row r="17" spans="1:24" ht="15" customHeight="1">
      <c r="A17" s="27"/>
      <c r="B17" s="27"/>
      <c r="C17" s="156">
        <v>43800</v>
      </c>
      <c r="D17" s="178">
        <v>43800</v>
      </c>
      <c r="E17" s="157">
        <v>50.9</v>
      </c>
      <c r="F17" s="157">
        <v>46.3</v>
      </c>
      <c r="G17" s="157">
        <v>52.8</v>
      </c>
      <c r="H17" s="128">
        <v>50</v>
      </c>
      <c r="X17" s="157"/>
    </row>
    <row r="18" spans="1:24" ht="15" customHeight="1">
      <c r="A18" s="27"/>
      <c r="B18" s="27"/>
      <c r="C18" s="156">
        <v>43831</v>
      </c>
      <c r="D18" s="178">
        <v>43831</v>
      </c>
      <c r="E18" s="157">
        <v>51.3</v>
      </c>
      <c r="F18" s="157">
        <v>47.9</v>
      </c>
      <c r="G18" s="157">
        <v>52.5</v>
      </c>
      <c r="H18" s="128">
        <v>50</v>
      </c>
      <c r="X18" s="157"/>
    </row>
    <row r="19" spans="1:24" ht="15" customHeight="1">
      <c r="A19" s="27"/>
      <c r="B19" s="27"/>
      <c r="C19" s="156">
        <v>43862</v>
      </c>
      <c r="D19" s="178">
        <v>43862</v>
      </c>
      <c r="E19" s="157">
        <v>51.6</v>
      </c>
      <c r="F19" s="157">
        <v>49.2</v>
      </c>
      <c r="G19" s="157">
        <v>52.6</v>
      </c>
      <c r="H19" s="128">
        <v>50</v>
      </c>
      <c r="X19" s="157"/>
    </row>
    <row r="20" spans="1:24" ht="15" customHeight="1">
      <c r="A20" s="27"/>
      <c r="B20" s="27"/>
      <c r="C20" s="156">
        <v>43891</v>
      </c>
      <c r="D20" s="178">
        <v>43891</v>
      </c>
      <c r="E20" s="157">
        <v>29.7</v>
      </c>
      <c r="F20" s="157">
        <v>44.5</v>
      </c>
      <c r="G20" s="157">
        <v>26.4</v>
      </c>
      <c r="H20" s="128">
        <v>50</v>
      </c>
      <c r="J20" s="193" t="s">
        <v>78</v>
      </c>
      <c r="X20" s="157"/>
    </row>
    <row r="21" spans="1:24" ht="15" customHeight="1">
      <c r="A21" s="27"/>
      <c r="B21" s="27"/>
      <c r="C21" s="156">
        <v>43922</v>
      </c>
      <c r="D21" s="178">
        <v>43922</v>
      </c>
      <c r="E21" s="157">
        <v>13.6</v>
      </c>
      <c r="F21" s="157">
        <v>33.4</v>
      </c>
      <c r="G21" s="157">
        <v>12</v>
      </c>
      <c r="H21" s="128">
        <v>50</v>
      </c>
      <c r="J21" s="193" t="s">
        <v>79</v>
      </c>
      <c r="X21" s="157"/>
    </row>
    <row r="22" spans="1:24" ht="15" customHeight="1">
      <c r="A22" s="27"/>
      <c r="B22" s="27"/>
      <c r="C22" s="156">
        <v>43952</v>
      </c>
      <c r="D22" s="178">
        <v>43952</v>
      </c>
      <c r="E22" s="157">
        <v>31.9</v>
      </c>
      <c r="F22" s="157">
        <v>39.4</v>
      </c>
      <c r="G22" s="157">
        <v>30.5</v>
      </c>
      <c r="H22" s="128">
        <v>50</v>
      </c>
      <c r="X22" s="157"/>
    </row>
    <row r="23" spans="1:24" ht="15" customHeight="1">
      <c r="A23" s="27"/>
      <c r="B23" s="27"/>
      <c r="C23" s="156">
        <v>43983</v>
      </c>
      <c r="D23" s="178">
        <v>43983</v>
      </c>
      <c r="E23" s="157">
        <v>48.5</v>
      </c>
      <c r="F23" s="157">
        <v>47.4</v>
      </c>
      <c r="G23" s="157">
        <v>48.3</v>
      </c>
      <c r="H23" s="128">
        <v>50</v>
      </c>
      <c r="X23" s="157"/>
    </row>
    <row r="24" spans="1:24" ht="15" customHeight="1">
      <c r="A24" s="125">
        <v>2020</v>
      </c>
      <c r="B24" s="125" t="s">
        <v>46</v>
      </c>
      <c r="C24" s="156">
        <v>44013</v>
      </c>
      <c r="D24" s="178">
        <v>44013</v>
      </c>
      <c r="E24" s="157">
        <v>54.9</v>
      </c>
      <c r="F24" s="157">
        <v>51.8</v>
      </c>
      <c r="G24" s="157">
        <v>54.7</v>
      </c>
      <c r="H24" s="128">
        <v>50</v>
      </c>
      <c r="J24" s="158" t="s">
        <v>410</v>
      </c>
      <c r="X24" s="157"/>
    </row>
    <row r="25" spans="1:24" ht="15" customHeight="1">
      <c r="A25" s="27"/>
      <c r="B25" s="27"/>
      <c r="C25" s="156">
        <v>44044</v>
      </c>
      <c r="D25" s="178">
        <v>44044</v>
      </c>
      <c r="E25" s="157">
        <v>51.9</v>
      </c>
      <c r="F25" s="157">
        <v>51.7</v>
      </c>
      <c r="G25" s="157">
        <v>50.5</v>
      </c>
      <c r="H25" s="128">
        <v>50</v>
      </c>
      <c r="X25" s="157"/>
    </row>
    <row r="26" spans="1:24" ht="15" customHeight="1">
      <c r="A26" s="27"/>
      <c r="B26" s="27"/>
      <c r="C26" s="156">
        <v>44075</v>
      </c>
      <c r="D26" s="178">
        <v>44075</v>
      </c>
      <c r="E26" s="157">
        <v>50.4</v>
      </c>
      <c r="F26" s="157">
        <v>53.7</v>
      </c>
      <c r="G26" s="157">
        <v>48</v>
      </c>
      <c r="H26" s="128">
        <v>50</v>
      </c>
      <c r="X26" s="157"/>
    </row>
    <row r="27" spans="1:24" ht="15" customHeight="1">
      <c r="A27" s="27"/>
      <c r="B27" s="27"/>
      <c r="C27" s="156">
        <v>44105</v>
      </c>
      <c r="D27" s="178">
        <v>44105</v>
      </c>
      <c r="E27" s="157">
        <v>50</v>
      </c>
      <c r="F27" s="157">
        <v>54.8</v>
      </c>
      <c r="G27" s="157">
        <v>46.9</v>
      </c>
      <c r="H27" s="128">
        <v>50</v>
      </c>
      <c r="X27" s="157"/>
    </row>
    <row r="28" spans="1:24" ht="15" customHeight="1">
      <c r="A28" s="27"/>
      <c r="B28" s="27"/>
      <c r="C28" s="156">
        <v>44136</v>
      </c>
      <c r="D28" s="178">
        <v>44136</v>
      </c>
      <c r="E28" s="157">
        <v>45.3</v>
      </c>
      <c r="F28" s="157">
        <v>53.8</v>
      </c>
      <c r="G28" s="157">
        <v>41.7</v>
      </c>
      <c r="H28" s="128">
        <v>50</v>
      </c>
      <c r="X28" s="157"/>
    </row>
    <row r="29" spans="1:24" ht="15" customHeight="1">
      <c r="A29" s="27"/>
      <c r="B29" s="27"/>
      <c r="C29" s="156">
        <v>44166</v>
      </c>
      <c r="D29" s="178">
        <v>44166</v>
      </c>
      <c r="E29" s="157">
        <v>49.1</v>
      </c>
      <c r="F29" s="157">
        <v>55.2</v>
      </c>
      <c r="G29" s="157">
        <v>46.4</v>
      </c>
      <c r="H29" s="128">
        <v>50</v>
      </c>
      <c r="X29" s="157"/>
    </row>
    <row r="30" spans="1:24" ht="15" customHeight="1">
      <c r="A30" s="27"/>
      <c r="B30" s="27"/>
      <c r="C30" s="156">
        <v>44197</v>
      </c>
      <c r="D30" s="178">
        <v>44197</v>
      </c>
      <c r="E30" s="157">
        <v>47.8</v>
      </c>
      <c r="F30" s="157">
        <v>54.8</v>
      </c>
      <c r="G30" s="157">
        <v>45.4</v>
      </c>
      <c r="H30" s="128">
        <v>50</v>
      </c>
      <c r="X30" s="157"/>
    </row>
    <row r="31" spans="1:24" ht="15" customHeight="1">
      <c r="A31" s="27"/>
      <c r="B31" s="27"/>
      <c r="C31" s="156">
        <v>44228</v>
      </c>
      <c r="D31" s="178">
        <v>44228</v>
      </c>
      <c r="E31" s="157">
        <v>48.8</v>
      </c>
      <c r="F31" s="157">
        <v>57.9</v>
      </c>
      <c r="G31" s="157">
        <v>45.7</v>
      </c>
      <c r="H31" s="128">
        <v>50</v>
      </c>
      <c r="X31" s="157"/>
    </row>
    <row r="32" spans="1:24" ht="15" customHeight="1">
      <c r="A32" s="27"/>
      <c r="B32" s="27"/>
      <c r="C32" s="156">
        <v>44256</v>
      </c>
      <c r="D32" s="178">
        <v>44256</v>
      </c>
      <c r="E32" s="157">
        <v>53.2</v>
      </c>
      <c r="F32" s="157">
        <v>62.5</v>
      </c>
      <c r="G32" s="157">
        <v>49.6</v>
      </c>
      <c r="H32" s="128">
        <v>50</v>
      </c>
      <c r="X32" s="157"/>
    </row>
    <row r="33" spans="1:24" ht="15" customHeight="1">
      <c r="A33" s="27"/>
      <c r="B33" s="27"/>
      <c r="C33" s="156">
        <v>44287</v>
      </c>
      <c r="D33" s="178">
        <v>44287</v>
      </c>
      <c r="E33" s="157">
        <v>53.8</v>
      </c>
      <c r="F33" s="157">
        <v>62.9</v>
      </c>
      <c r="G33" s="157">
        <v>50.5</v>
      </c>
      <c r="H33" s="128">
        <v>50</v>
      </c>
      <c r="X33" s="157"/>
    </row>
    <row r="34" spans="1:24" ht="15" customHeight="1">
      <c r="A34" s="27"/>
      <c r="B34" s="27"/>
      <c r="C34" s="156">
        <v>44317</v>
      </c>
      <c r="D34" s="178">
        <v>44317</v>
      </c>
      <c r="E34" s="157">
        <v>57.1</v>
      </c>
      <c r="F34" s="157">
        <v>63.1</v>
      </c>
      <c r="G34" s="157">
        <v>55.2</v>
      </c>
      <c r="H34" s="128">
        <v>50</v>
      </c>
      <c r="X34" s="157"/>
    </row>
    <row r="35" spans="1:24" ht="15" customHeight="1">
      <c r="A35" s="27"/>
      <c r="B35" s="27"/>
      <c r="C35" s="156">
        <v>44348</v>
      </c>
      <c r="D35" s="178">
        <v>44348</v>
      </c>
      <c r="E35" s="157">
        <v>59.5</v>
      </c>
      <c r="F35" s="157">
        <v>63.4</v>
      </c>
      <c r="G35" s="157">
        <v>58.3</v>
      </c>
      <c r="H35" s="128">
        <v>50</v>
      </c>
      <c r="X35" s="157"/>
    </row>
    <row r="36" spans="1:24" ht="15" customHeight="1">
      <c r="A36" s="125">
        <v>2021</v>
      </c>
      <c r="B36" s="125" t="s">
        <v>47</v>
      </c>
      <c r="C36" s="156">
        <v>44378</v>
      </c>
      <c r="D36" s="178">
        <v>44378</v>
      </c>
      <c r="E36" s="157">
        <v>60.2</v>
      </c>
      <c r="F36" s="157">
        <v>62.8</v>
      </c>
      <c r="G36" s="157">
        <v>59.8</v>
      </c>
      <c r="H36" s="128">
        <v>50</v>
      </c>
      <c r="X36" s="157"/>
    </row>
    <row r="37" spans="1:24" ht="15" customHeight="1">
      <c r="A37" s="27"/>
      <c r="B37" s="27"/>
      <c r="C37" s="156">
        <v>44409</v>
      </c>
      <c r="D37" s="178">
        <v>44409</v>
      </c>
      <c r="E37" s="157">
        <v>59</v>
      </c>
      <c r="F37" s="157">
        <v>61.4</v>
      </c>
      <c r="G37" s="157">
        <v>59</v>
      </c>
      <c r="H37" s="128">
        <v>50</v>
      </c>
      <c r="X37" s="157"/>
    </row>
    <row r="38" spans="1:24" ht="15" customHeight="1">
      <c r="A38" s="27"/>
      <c r="B38" s="27"/>
      <c r="C38" s="156">
        <v>44440</v>
      </c>
      <c r="D38" s="178">
        <v>44440</v>
      </c>
      <c r="E38" s="157">
        <v>56.2</v>
      </c>
      <c r="F38" s="157">
        <v>58.6</v>
      </c>
      <c r="G38" s="157">
        <v>56.4</v>
      </c>
      <c r="H38" s="128">
        <v>50</v>
      </c>
      <c r="J38" s="193" t="s">
        <v>80</v>
      </c>
      <c r="X38" s="157"/>
    </row>
    <row r="39" spans="1:24" ht="15" customHeight="1">
      <c r="A39" s="27"/>
      <c r="B39" s="27"/>
      <c r="C39" s="156">
        <v>44470</v>
      </c>
      <c r="D39" s="178">
        <v>44470</v>
      </c>
      <c r="E39" s="157">
        <v>54.2</v>
      </c>
      <c r="F39" s="157">
        <v>58.3</v>
      </c>
      <c r="G39" s="157">
        <v>54.6</v>
      </c>
      <c r="H39" s="128">
        <v>50</v>
      </c>
      <c r="J39" s="193" t="s">
        <v>81</v>
      </c>
      <c r="X39" s="157"/>
    </row>
    <row r="40" spans="1:24" ht="15" customHeight="1">
      <c r="A40" s="27"/>
      <c r="B40" s="27"/>
      <c r="C40" s="156">
        <v>44501</v>
      </c>
      <c r="D40" s="178">
        <v>44501</v>
      </c>
      <c r="E40" s="157">
        <v>55.4</v>
      </c>
      <c r="F40" s="157">
        <v>58.4</v>
      </c>
      <c r="G40" s="157">
        <v>55.9</v>
      </c>
      <c r="H40" s="128">
        <v>50</v>
      </c>
      <c r="X40" s="157"/>
    </row>
    <row r="41" spans="1:24" ht="15" customHeight="1">
      <c r="A41" s="27"/>
      <c r="B41" s="27"/>
      <c r="C41" s="156">
        <v>44531</v>
      </c>
      <c r="D41" s="178">
        <v>44531</v>
      </c>
      <c r="E41" s="157">
        <v>53.3</v>
      </c>
      <c r="F41" s="157">
        <v>58</v>
      </c>
      <c r="G41" s="157">
        <v>53.1</v>
      </c>
      <c r="H41" s="128">
        <v>50</v>
      </c>
      <c r="X41" s="157"/>
    </row>
    <row r="42" spans="1:24" ht="15" customHeight="1">
      <c r="A42" s="27"/>
      <c r="B42" s="27"/>
      <c r="C42" s="156">
        <v>44562</v>
      </c>
      <c r="D42" s="178">
        <v>44562</v>
      </c>
      <c r="E42" s="157">
        <v>52.3</v>
      </c>
      <c r="F42" s="157">
        <v>58.7</v>
      </c>
      <c r="G42" s="157">
        <v>51.1</v>
      </c>
      <c r="H42" s="128">
        <v>50</v>
      </c>
      <c r="X42" s="157"/>
    </row>
    <row r="43" spans="1:24" ht="15" customHeight="1">
      <c r="A43" s="27"/>
      <c r="B43" s="27"/>
      <c r="C43" s="156">
        <v>44593</v>
      </c>
      <c r="D43" s="178">
        <v>44593</v>
      </c>
      <c r="E43" s="157">
        <v>55.5</v>
      </c>
      <c r="F43" s="157">
        <v>58.2</v>
      </c>
      <c r="G43" s="157">
        <v>55.5</v>
      </c>
      <c r="H43" s="128">
        <v>50</v>
      </c>
      <c r="X43" s="157"/>
    </row>
    <row r="44" spans="1:24" ht="15" customHeight="1">
      <c r="A44" s="27"/>
      <c r="B44" s="27"/>
      <c r="C44" s="156">
        <v>44621</v>
      </c>
      <c r="D44" s="178">
        <v>44621</v>
      </c>
      <c r="E44" s="742">
        <v>54.9</v>
      </c>
      <c r="F44" s="742">
        <v>56.5</v>
      </c>
      <c r="G44" s="742">
        <v>55.6</v>
      </c>
      <c r="H44" s="743">
        <v>50</v>
      </c>
      <c r="X44" s="157"/>
    </row>
    <row r="45" spans="1:24" ht="15" customHeight="1">
      <c r="A45" s="27"/>
      <c r="B45" s="27"/>
      <c r="C45" s="156">
        <v>44652</v>
      </c>
      <c r="D45" s="178">
        <v>44652</v>
      </c>
      <c r="E45" s="157">
        <v>55.8</v>
      </c>
      <c r="F45" s="157">
        <v>55.5</v>
      </c>
      <c r="G45" s="157">
        <v>57.7</v>
      </c>
      <c r="H45" s="128">
        <v>50</v>
      </c>
      <c r="X45" s="157"/>
    </row>
    <row r="46" spans="1:24" ht="15" customHeight="1">
      <c r="A46" s="27"/>
      <c r="B46" s="27"/>
      <c r="C46" s="156">
        <v>44682</v>
      </c>
      <c r="D46" s="178">
        <v>44682</v>
      </c>
      <c r="E46" s="157">
        <v>54.8</v>
      </c>
      <c r="F46" s="157">
        <v>54.6</v>
      </c>
      <c r="G46" s="157">
        <v>56.1</v>
      </c>
      <c r="H46" s="128">
        <v>50</v>
      </c>
      <c r="X46" s="157"/>
    </row>
    <row r="47" spans="1:24" ht="15" customHeight="1">
      <c r="A47" s="27"/>
      <c r="B47" s="27"/>
      <c r="C47" s="156">
        <v>44713</v>
      </c>
      <c r="D47" s="178">
        <v>44713</v>
      </c>
      <c r="E47" s="157">
        <v>52</v>
      </c>
      <c r="F47" s="157">
        <v>52.1</v>
      </c>
      <c r="G47" s="157">
        <v>53</v>
      </c>
      <c r="H47" s="128">
        <v>50</v>
      </c>
      <c r="X47" s="157"/>
    </row>
    <row r="48" spans="1:24" ht="15" customHeight="1">
      <c r="A48" s="125">
        <v>2022</v>
      </c>
      <c r="B48" s="125" t="s">
        <v>48</v>
      </c>
      <c r="C48" s="156">
        <v>44743</v>
      </c>
      <c r="D48" s="178">
        <v>44743</v>
      </c>
      <c r="E48" s="157">
        <v>49.9</v>
      </c>
      <c r="F48" s="157">
        <v>49.8</v>
      </c>
      <c r="G48" s="157">
        <v>51.2</v>
      </c>
      <c r="H48" s="128">
        <v>50</v>
      </c>
      <c r="X48" s="157"/>
    </row>
    <row r="49" spans="1:24" ht="15" customHeight="1">
      <c r="A49" s="27"/>
      <c r="B49" s="27"/>
      <c r="C49" s="156">
        <v>44774</v>
      </c>
      <c r="D49" s="178">
        <v>44774</v>
      </c>
      <c r="E49" s="157">
        <v>48.9</v>
      </c>
      <c r="F49" s="157">
        <v>49.6</v>
      </c>
      <c r="G49" s="157">
        <v>49.8</v>
      </c>
      <c r="H49" s="128">
        <v>50</v>
      </c>
      <c r="X49" s="157"/>
    </row>
    <row r="50" spans="1:24" ht="15" customHeight="1">
      <c r="A50" s="27"/>
      <c r="B50" s="27"/>
      <c r="C50" s="156">
        <v>44805</v>
      </c>
      <c r="D50" s="178">
        <v>44805</v>
      </c>
      <c r="E50" s="157">
        <v>48.1</v>
      </c>
      <c r="F50" s="157">
        <v>48.4</v>
      </c>
      <c r="G50" s="157">
        <v>48.8</v>
      </c>
      <c r="H50" s="128">
        <v>50</v>
      </c>
      <c r="X50" s="157"/>
    </row>
    <row r="51" spans="1:24" ht="15" customHeight="1">
      <c r="A51" s="27"/>
      <c r="B51" s="27"/>
      <c r="C51" s="156">
        <v>44835</v>
      </c>
      <c r="D51" s="178">
        <v>44835</v>
      </c>
      <c r="E51" s="157">
        <v>47.3</v>
      </c>
      <c r="F51" s="157">
        <v>46.4</v>
      </c>
      <c r="G51" s="157">
        <v>48.6</v>
      </c>
      <c r="H51" s="128">
        <v>50</v>
      </c>
      <c r="X51" s="157"/>
    </row>
    <row r="52" spans="1:24" ht="15" customHeight="1">
      <c r="A52" s="27"/>
      <c r="B52" s="27"/>
      <c r="C52" s="156">
        <v>44866</v>
      </c>
      <c r="D52" s="178">
        <v>44866</v>
      </c>
      <c r="E52" s="157">
        <v>47.8</v>
      </c>
      <c r="F52" s="157">
        <v>47.1</v>
      </c>
      <c r="G52" s="157">
        <v>48.5</v>
      </c>
      <c r="H52" s="128">
        <v>50</v>
      </c>
      <c r="X52" s="157"/>
    </row>
    <row r="53" spans="1:24" ht="15" customHeight="1">
      <c r="A53" s="27"/>
      <c r="B53" s="27"/>
      <c r="C53" s="156">
        <v>44896</v>
      </c>
      <c r="D53" s="178">
        <v>44896</v>
      </c>
      <c r="E53" s="157">
        <v>49.3</v>
      </c>
      <c r="F53" s="157">
        <v>47.8</v>
      </c>
      <c r="G53" s="157">
        <v>49.8</v>
      </c>
      <c r="H53" s="128">
        <v>50</v>
      </c>
      <c r="X53" s="157"/>
    </row>
    <row r="54" spans="1:24" ht="15" customHeight="1">
      <c r="A54" s="27"/>
      <c r="B54" s="27"/>
      <c r="C54" s="156">
        <v>44927</v>
      </c>
      <c r="D54" s="178">
        <v>44927</v>
      </c>
      <c r="E54" s="157">
        <v>50.3</v>
      </c>
      <c r="F54" s="157">
        <v>48.8</v>
      </c>
      <c r="G54" s="157">
        <v>50.8</v>
      </c>
      <c r="H54" s="128">
        <v>50</v>
      </c>
      <c r="X54" s="157"/>
    </row>
    <row r="55" spans="1:24" ht="15" customHeight="1">
      <c r="A55" s="27"/>
      <c r="B55" s="27"/>
      <c r="C55" s="156">
        <v>44958</v>
      </c>
      <c r="D55" s="178">
        <v>44958</v>
      </c>
      <c r="E55" s="157">
        <v>52</v>
      </c>
      <c r="F55" s="157">
        <v>48.5</v>
      </c>
      <c r="G55" s="157">
        <v>52.7</v>
      </c>
      <c r="H55" s="128">
        <v>50</v>
      </c>
      <c r="X55" s="157"/>
    </row>
    <row r="56" spans="1:24" ht="15" customHeight="1">
      <c r="A56" s="27"/>
      <c r="B56" s="27"/>
      <c r="C56" s="156">
        <v>44986</v>
      </c>
      <c r="D56" s="178">
        <v>44986</v>
      </c>
      <c r="E56" s="157">
        <v>53.7</v>
      </c>
      <c r="F56" s="157">
        <v>47.3</v>
      </c>
      <c r="G56" s="157">
        <v>55</v>
      </c>
      <c r="H56" s="128">
        <v>50</v>
      </c>
      <c r="X56" s="157"/>
    </row>
    <row r="57" spans="1:24" ht="15" customHeight="1">
      <c r="A57" s="27"/>
      <c r="B57" s="27"/>
      <c r="C57" s="156">
        <v>45017</v>
      </c>
      <c r="D57" s="178">
        <v>45017</v>
      </c>
      <c r="E57" s="157">
        <v>54.1</v>
      </c>
      <c r="F57" s="157">
        <v>45.8</v>
      </c>
      <c r="G57" s="157">
        <v>56.2</v>
      </c>
      <c r="H57" s="128">
        <v>50</v>
      </c>
      <c r="X57" s="157"/>
    </row>
    <row r="58" spans="1:24" ht="15" customHeight="1">
      <c r="A58" s="27"/>
      <c r="B58" s="27"/>
      <c r="C58" s="156">
        <v>45047</v>
      </c>
      <c r="D58" s="178">
        <v>45047</v>
      </c>
      <c r="E58" s="157">
        <v>52.8</v>
      </c>
      <c r="F58" s="157">
        <v>44.8</v>
      </c>
      <c r="G58" s="157">
        <v>55.1</v>
      </c>
      <c r="H58" s="128">
        <v>50</v>
      </c>
      <c r="X58" s="157"/>
    </row>
    <row r="59" spans="1:24" ht="15" customHeight="1">
      <c r="A59" s="27"/>
      <c r="B59" s="27"/>
      <c r="C59" s="156">
        <v>45078</v>
      </c>
      <c r="D59" s="178">
        <v>45078</v>
      </c>
      <c r="E59" s="157">
        <v>49.9</v>
      </c>
      <c r="F59" s="157">
        <v>43.4</v>
      </c>
      <c r="G59" s="157">
        <v>52</v>
      </c>
      <c r="H59" s="128">
        <v>50</v>
      </c>
      <c r="X59" s="157"/>
    </row>
    <row r="60" spans="1:24" ht="15" customHeight="1">
      <c r="A60" s="125">
        <v>2023</v>
      </c>
      <c r="B60" s="125" t="s">
        <v>49</v>
      </c>
      <c r="C60" s="156">
        <v>45108</v>
      </c>
      <c r="D60" s="178">
        <v>45108</v>
      </c>
      <c r="E60" s="157">
        <v>48.6</v>
      </c>
      <c r="F60" s="157">
        <v>42.7</v>
      </c>
      <c r="G60" s="157">
        <v>50.9</v>
      </c>
      <c r="H60" s="128">
        <v>50</v>
      </c>
    </row>
    <row r="61" spans="1:24" ht="15" customHeight="1">
      <c r="A61" s="27"/>
      <c r="B61" s="27"/>
      <c r="C61" s="156">
        <v>45139</v>
      </c>
      <c r="D61" s="178">
        <v>45139</v>
      </c>
      <c r="E61" s="157">
        <v>46.7</v>
      </c>
      <c r="F61" s="157">
        <v>43.5</v>
      </c>
      <c r="G61" s="157">
        <v>47.9</v>
      </c>
      <c r="H61" s="128">
        <v>50</v>
      </c>
    </row>
    <row r="62" spans="1:24" ht="15" customHeight="1">
      <c r="A62" s="27"/>
      <c r="B62" s="27"/>
      <c r="C62" s="156">
        <v>45170</v>
      </c>
      <c r="D62" s="178">
        <v>45170</v>
      </c>
      <c r="E62" s="157">
        <v>47.2</v>
      </c>
      <c r="F62" s="157">
        <v>43.4</v>
      </c>
      <c r="G62" s="157">
        <v>48.7</v>
      </c>
      <c r="H62" s="128">
        <v>50</v>
      </c>
    </row>
    <row r="63" spans="1:24" ht="15" customHeight="1">
      <c r="A63" s="27"/>
      <c r="B63" s="27"/>
      <c r="C63" s="156">
        <v>45200</v>
      </c>
      <c r="D63" s="178">
        <v>45200</v>
      </c>
      <c r="E63" s="157">
        <v>46.5</v>
      </c>
      <c r="F63" s="157">
        <v>43.1</v>
      </c>
      <c r="G63" s="157">
        <v>47.8</v>
      </c>
      <c r="H63" s="128">
        <v>50</v>
      </c>
    </row>
    <row r="64" spans="1:24" ht="15" customHeight="1">
      <c r="A64" s="27"/>
      <c r="B64" s="27"/>
      <c r="C64" s="156">
        <v>45231</v>
      </c>
      <c r="D64" s="178">
        <v>45231</v>
      </c>
      <c r="E64" s="157">
        <v>47.6</v>
      </c>
      <c r="F64" s="157">
        <v>44.2</v>
      </c>
      <c r="G64" s="157">
        <v>48.7</v>
      </c>
      <c r="H64" s="128">
        <v>50</v>
      </c>
    </row>
    <row r="65" spans="1:8" ht="15" customHeight="1">
      <c r="A65" s="27"/>
      <c r="B65" s="27"/>
      <c r="C65" s="156">
        <v>45261</v>
      </c>
      <c r="D65" s="178">
        <v>45261</v>
      </c>
      <c r="E65" s="157">
        <v>47.6</v>
      </c>
      <c r="F65" s="157">
        <v>44.4</v>
      </c>
      <c r="G65" s="157">
        <v>48.8</v>
      </c>
      <c r="H65" s="128">
        <v>50</v>
      </c>
    </row>
    <row r="66" spans="1:8" ht="15" customHeight="1">
      <c r="A66" s="27"/>
      <c r="B66" s="27"/>
      <c r="C66" s="156">
        <v>45292</v>
      </c>
      <c r="D66" s="178">
        <v>45292</v>
      </c>
      <c r="E66" s="157">
        <v>47.9</v>
      </c>
      <c r="F66" s="157">
        <v>46.6</v>
      </c>
      <c r="G66" s="157">
        <v>48.4</v>
      </c>
      <c r="H66" s="128">
        <v>50</v>
      </c>
    </row>
    <row r="67" spans="1:8" ht="17.25" customHeight="1">
      <c r="A67" s="127"/>
      <c r="B67" s="127"/>
      <c r="C67" s="156">
        <v>45323</v>
      </c>
      <c r="D67" s="178">
        <v>45323</v>
      </c>
      <c r="E67" s="157">
        <v>49.2</v>
      </c>
      <c r="F67" s="157">
        <v>46.5</v>
      </c>
      <c r="G67" s="157">
        <v>50.2</v>
      </c>
      <c r="H67" s="128">
        <v>50</v>
      </c>
    </row>
    <row r="68" spans="1:8" ht="17.25" customHeight="1">
      <c r="A68" s="127"/>
      <c r="B68" s="127"/>
      <c r="C68" s="156">
        <v>45352</v>
      </c>
      <c r="D68" s="178">
        <v>45352</v>
      </c>
      <c r="E68" s="157">
        <v>50.3</v>
      </c>
      <c r="F68" s="157">
        <v>46.1</v>
      </c>
      <c r="G68" s="157">
        <v>51.5</v>
      </c>
      <c r="H68" s="128">
        <v>50</v>
      </c>
    </row>
    <row r="69" spans="1:8" ht="17.25" customHeight="1">
      <c r="A69" s="127"/>
      <c r="B69" s="127"/>
      <c r="C69" s="156">
        <v>45383</v>
      </c>
      <c r="D69" s="178">
        <v>45383</v>
      </c>
      <c r="E69" s="157">
        <v>51.7</v>
      </c>
      <c r="F69" s="157">
        <v>45.7</v>
      </c>
      <c r="G69" s="157">
        <v>53.3</v>
      </c>
      <c r="H69" s="128">
        <v>50</v>
      </c>
    </row>
    <row r="70" spans="1:8" ht="17.25" customHeight="1">
      <c r="A70" s="127"/>
      <c r="B70" s="127"/>
      <c r="C70" s="156">
        <v>45413</v>
      </c>
      <c r="D70" s="178">
        <v>45413</v>
      </c>
      <c r="E70" s="157">
        <v>52.2</v>
      </c>
      <c r="F70" s="157">
        <v>47.3</v>
      </c>
      <c r="G70" s="157">
        <v>53.2</v>
      </c>
      <c r="H70" s="128">
        <v>50</v>
      </c>
    </row>
    <row r="71" spans="1:8" ht="17.25" customHeight="1">
      <c r="A71" s="127"/>
      <c r="B71" s="127"/>
      <c r="C71" s="156">
        <v>45444</v>
      </c>
      <c r="D71" s="178">
        <v>45444</v>
      </c>
      <c r="E71" s="157">
        <v>50.9</v>
      </c>
      <c r="F71" s="157">
        <v>45.8</v>
      </c>
      <c r="G71" s="157">
        <v>52.8</v>
      </c>
      <c r="H71" s="128">
        <v>50</v>
      </c>
    </row>
    <row r="72" spans="1:8" ht="17.25" customHeight="1">
      <c r="A72" s="125">
        <v>2024</v>
      </c>
      <c r="B72" s="125" t="s">
        <v>506</v>
      </c>
      <c r="C72" s="156">
        <v>45474</v>
      </c>
      <c r="D72" s="178">
        <v>45474</v>
      </c>
      <c r="E72" s="157">
        <v>50.2</v>
      </c>
      <c r="F72" s="157">
        <v>45.8</v>
      </c>
      <c r="G72" s="157">
        <v>51.9</v>
      </c>
      <c r="H72" s="128">
        <v>50</v>
      </c>
    </row>
    <row r="73" spans="1:8" ht="17.25" customHeight="1">
      <c r="A73" s="127"/>
      <c r="B73" s="127"/>
      <c r="C73" s="156">
        <v>45505</v>
      </c>
      <c r="D73" s="178">
        <v>45505</v>
      </c>
      <c r="E73" s="157">
        <v>51</v>
      </c>
      <c r="F73" s="157">
        <v>45.8</v>
      </c>
      <c r="G73" s="157">
        <v>52.9</v>
      </c>
      <c r="H73" s="128">
        <v>50</v>
      </c>
    </row>
    <row r="74" spans="1:8" ht="17.25" customHeight="1">
      <c r="A74" s="127"/>
      <c r="B74" s="127"/>
      <c r="C74" s="156">
        <v>45536</v>
      </c>
      <c r="D74" s="178">
        <v>45536</v>
      </c>
      <c r="E74" s="157">
        <v>49.6</v>
      </c>
      <c r="F74" s="157">
        <v>45</v>
      </c>
      <c r="G74" s="157">
        <v>51.4</v>
      </c>
      <c r="H74" s="128">
        <v>50</v>
      </c>
    </row>
    <row r="75" spans="1:8" ht="17.25" customHeight="1">
      <c r="A75" s="127"/>
      <c r="B75" s="127"/>
      <c r="C75" s="156">
        <v>45566</v>
      </c>
      <c r="D75" s="178">
        <v>45566</v>
      </c>
      <c r="E75" s="157">
        <v>50</v>
      </c>
      <c r="F75" s="157">
        <v>46</v>
      </c>
      <c r="G75" s="157">
        <v>51.6</v>
      </c>
      <c r="H75" s="128">
        <v>50</v>
      </c>
    </row>
    <row r="76" spans="1:8" ht="17.25" customHeight="1">
      <c r="A76" s="127"/>
      <c r="B76" s="127"/>
      <c r="C76" s="156">
        <v>45598</v>
      </c>
      <c r="D76" s="178">
        <v>45597</v>
      </c>
      <c r="E76" s="157">
        <v>48.3</v>
      </c>
      <c r="F76" s="157">
        <v>45.2</v>
      </c>
      <c r="G76" s="157">
        <v>49.5</v>
      </c>
      <c r="H76" s="128">
        <v>50</v>
      </c>
    </row>
    <row r="77" spans="1:8" ht="17.25" customHeight="1">
      <c r="A77" s="735"/>
      <c r="B77" s="735"/>
      <c r="C77" s="156">
        <v>45629</v>
      </c>
      <c r="D77" s="178">
        <v>45627</v>
      </c>
      <c r="E77" s="157">
        <v>49.6</v>
      </c>
      <c r="F77" s="157">
        <v>45.1</v>
      </c>
      <c r="G77" s="157">
        <v>51.6</v>
      </c>
      <c r="H77" s="128">
        <v>50</v>
      </c>
    </row>
    <row r="78" spans="1:8" ht="17.25" customHeight="1">
      <c r="A78" s="127"/>
      <c r="B78" s="127"/>
      <c r="C78" s="156">
        <v>45658</v>
      </c>
      <c r="D78" s="178">
        <v>45658</v>
      </c>
      <c r="E78" s="157">
        <v>50.2</v>
      </c>
      <c r="F78" s="157">
        <v>46.6</v>
      </c>
      <c r="G78" s="157">
        <v>51.3</v>
      </c>
      <c r="H78" s="128">
        <v>50</v>
      </c>
    </row>
    <row r="79" spans="1:8" ht="17.25" customHeight="1">
      <c r="A79" s="127"/>
      <c r="B79" s="127"/>
      <c r="C79" s="156">
        <v>45690</v>
      </c>
      <c r="D79" s="178">
        <v>45689</v>
      </c>
      <c r="E79" s="157">
        <v>50.2</v>
      </c>
      <c r="F79" s="157">
        <v>47.6</v>
      </c>
      <c r="G79" s="157">
        <v>50.6</v>
      </c>
      <c r="H79" s="128">
        <v>50</v>
      </c>
    </row>
    <row r="80" spans="1:8" ht="17.25" customHeight="1">
      <c r="A80" s="127"/>
      <c r="B80" s="127"/>
      <c r="C80" s="156">
        <v>45718</v>
      </c>
      <c r="D80" s="178">
        <v>45717</v>
      </c>
      <c r="E80" s="157">
        <v>50.9</v>
      </c>
      <c r="F80" s="157">
        <v>48.6</v>
      </c>
      <c r="G80" s="157">
        <v>51</v>
      </c>
      <c r="H80" s="128">
        <v>50</v>
      </c>
    </row>
    <row r="81" spans="1:8" ht="17.25" customHeight="1">
      <c r="A81" s="127"/>
      <c r="B81" s="127"/>
      <c r="C81" s="156">
        <v>45749</v>
      </c>
      <c r="D81" s="178">
        <v>45748</v>
      </c>
      <c r="E81" s="157">
        <v>50.4</v>
      </c>
      <c r="F81" s="157">
        <v>49</v>
      </c>
      <c r="G81" s="157">
        <v>50.1</v>
      </c>
      <c r="H81" s="128">
        <v>50</v>
      </c>
    </row>
    <row r="82" spans="1:8" ht="17.25" customHeight="1">
      <c r="A82" s="127"/>
      <c r="B82" s="127"/>
      <c r="C82" s="156">
        <v>45779</v>
      </c>
      <c r="D82" s="178">
        <v>45778</v>
      </c>
      <c r="E82" s="157">
        <v>50.2</v>
      </c>
      <c r="F82" s="157">
        <v>49.4</v>
      </c>
      <c r="G82" s="157">
        <v>49.7</v>
      </c>
      <c r="H82" s="128">
        <v>50</v>
      </c>
    </row>
    <row r="83" spans="1:8" ht="17.25" customHeight="1">
      <c r="A83" s="127"/>
      <c r="B83" s="127"/>
      <c r="C83" s="156">
        <v>45810</v>
      </c>
      <c r="D83" s="178">
        <v>45809</v>
      </c>
      <c r="E83" s="157">
        <v>50.6</v>
      </c>
      <c r="F83" s="157">
        <v>49.5</v>
      </c>
      <c r="G83" s="157">
        <v>50.5</v>
      </c>
      <c r="H83" s="128">
        <v>50</v>
      </c>
    </row>
    <row r="84" spans="1:8" ht="17.25" customHeight="1">
      <c r="A84" s="125">
        <v>2025</v>
      </c>
      <c r="B84" s="754" t="s">
        <v>525</v>
      </c>
      <c r="C84" s="156">
        <v>45840</v>
      </c>
      <c r="D84" s="178">
        <v>45839</v>
      </c>
      <c r="E84" s="157">
        <v>50.9</v>
      </c>
      <c r="F84" s="157">
        <v>49.8</v>
      </c>
      <c r="G84" s="157">
        <v>51</v>
      </c>
      <c r="H84" s="128">
        <v>50</v>
      </c>
    </row>
    <row r="85" spans="1:8" ht="17.25" customHeight="1">
      <c r="A85" s="127"/>
      <c r="B85" s="127"/>
      <c r="C85" s="156">
        <v>45871</v>
      </c>
      <c r="D85" s="178">
        <v>45870</v>
      </c>
      <c r="E85" s="157">
        <v>51</v>
      </c>
      <c r="F85" s="157">
        <v>50.7</v>
      </c>
      <c r="G85" s="157">
        <v>50.5</v>
      </c>
      <c r="H85" s="128">
        <v>50</v>
      </c>
    </row>
    <row r="86" spans="1:8" ht="17.25" customHeight="1">
      <c r="A86" s="127"/>
      <c r="B86" s="127"/>
      <c r="C86" s="156">
        <v>45902</v>
      </c>
      <c r="D86" s="178">
        <v>45901</v>
      </c>
      <c r="E86" s="157">
        <v>51.2</v>
      </c>
      <c r="F86" s="157">
        <v>49.5</v>
      </c>
      <c r="G86" s="157">
        <v>51.3</v>
      </c>
      <c r="H86" s="128">
        <v>50</v>
      </c>
    </row>
    <row r="87" spans="1:8" ht="17.25" customHeight="1">
      <c r="A87" s="127"/>
      <c r="B87" s="127"/>
      <c r="C87" s="156">
        <v>45932</v>
      </c>
      <c r="D87" s="178">
        <v>45931</v>
      </c>
      <c r="E87" s="157">
        <v>52.5</v>
      </c>
      <c r="F87" s="157">
        <v>50</v>
      </c>
      <c r="G87" s="157">
        <v>53</v>
      </c>
      <c r="H87" s="128">
        <v>50</v>
      </c>
    </row>
    <row r="88" spans="1:8" ht="17.25" customHeight="1">
      <c r="A88" s="127"/>
      <c r="B88" s="127"/>
      <c r="C88" s="156">
        <v>45963</v>
      </c>
      <c r="D88" s="178">
        <v>45962</v>
      </c>
      <c r="E88" s="157">
        <v>52.8</v>
      </c>
      <c r="F88" s="157">
        <v>49.6</v>
      </c>
      <c r="G88" s="157">
        <v>53.6</v>
      </c>
      <c r="H88" s="128">
        <v>50</v>
      </c>
    </row>
    <row r="89" spans="1:8" ht="17.25" customHeight="1">
      <c r="A89" s="127"/>
      <c r="B89" s="127"/>
      <c r="C89" s="156">
        <v>45993</v>
      </c>
      <c r="D89" s="178">
        <v>45992</v>
      </c>
      <c r="E89" s="157">
        <v>51.5</v>
      </c>
      <c r="F89" s="157">
        <v>48.8</v>
      </c>
      <c r="G89" s="157">
        <v>52.4</v>
      </c>
      <c r="H89" s="128">
        <v>50</v>
      </c>
    </row>
    <row r="90" spans="1:8" ht="17.25" customHeight="1">
      <c r="A90" s="127"/>
      <c r="B90" s="127"/>
      <c r="C90" s="156">
        <v>46024</v>
      </c>
      <c r="D90" s="178">
        <v>46023</v>
      </c>
      <c r="E90" s="157">
        <v>51.3</v>
      </c>
      <c r="F90" s="157">
        <v>49.4</v>
      </c>
      <c r="G90" s="157">
        <v>51.6</v>
      </c>
      <c r="H90" s="128">
        <v>50</v>
      </c>
    </row>
    <row r="91" spans="1:8" ht="17.25" customHeight="1">
      <c r="A91" s="127"/>
      <c r="B91" s="127"/>
      <c r="C91" s="156">
        <v>46055</v>
      </c>
      <c r="D91" s="178">
        <v>46054</v>
      </c>
      <c r="E91" s="157">
        <v>51.9</v>
      </c>
      <c r="F91" s="157">
        <v>50.8</v>
      </c>
      <c r="G91" s="157">
        <v>51.9</v>
      </c>
      <c r="H91" s="128">
        <v>50</v>
      </c>
    </row>
    <row r="92" spans="1:8" ht="17.25" customHeight="1">
      <c r="A92" s="127"/>
      <c r="B92" s="127"/>
      <c r="C92" s="156">
        <v>46083</v>
      </c>
      <c r="D92" s="178">
        <v>46082</v>
      </c>
      <c r="E92" s="157">
        <v>50.7</v>
      </c>
      <c r="F92" s="157">
        <v>51.6</v>
      </c>
      <c r="G92" s="157">
        <v>50.2</v>
      </c>
      <c r="H92" s="128">
        <v>50</v>
      </c>
    </row>
    <row r="93" spans="1:8" ht="17.25" customHeight="1">
      <c r="A93" s="127"/>
      <c r="B93" s="127"/>
      <c r="C93" s="156">
        <v>46114</v>
      </c>
      <c r="D93" s="178">
        <v>46113</v>
      </c>
      <c r="E93" s="157">
        <v>48.8</v>
      </c>
      <c r="F93" s="157">
        <v>52.2</v>
      </c>
      <c r="G93" s="157">
        <v>47.6</v>
      </c>
      <c r="H93" s="128">
        <v>50</v>
      </c>
    </row>
    <row r="94" spans="1:8" ht="17.25" customHeight="1">
      <c r="A94" s="127"/>
      <c r="B94" s="127"/>
      <c r="C94" s="156">
        <v>46144</v>
      </c>
      <c r="D94" s="178">
        <v>46143</v>
      </c>
      <c r="H94" s="128">
        <v>50</v>
      </c>
    </row>
    <row r="95" spans="1:8" ht="17.25" customHeight="1">
      <c r="A95" s="127"/>
      <c r="B95" s="127"/>
      <c r="C95" s="156">
        <v>46175</v>
      </c>
      <c r="D95" s="178">
        <v>46174</v>
      </c>
      <c r="H95" s="128">
        <v>50</v>
      </c>
    </row>
    <row r="96" spans="1:8" ht="17.25" customHeight="1">
      <c r="A96" s="125">
        <v>2026</v>
      </c>
      <c r="B96" s="754" t="s">
        <v>535</v>
      </c>
      <c r="C96" s="156">
        <v>46205</v>
      </c>
      <c r="D96" s="178">
        <v>46204</v>
      </c>
      <c r="H96" s="128">
        <v>50</v>
      </c>
    </row>
    <row r="97" spans="1:8" ht="17.25" customHeight="1">
      <c r="A97" s="127"/>
      <c r="B97" s="127"/>
      <c r="C97" s="156">
        <v>46236</v>
      </c>
      <c r="D97" s="178">
        <v>46235</v>
      </c>
      <c r="H97" s="128">
        <v>50</v>
      </c>
    </row>
    <row r="98" spans="1:8" ht="17.25" customHeight="1">
      <c r="A98" s="127"/>
      <c r="B98" s="127"/>
      <c r="C98" s="156">
        <v>46267</v>
      </c>
      <c r="D98" s="178">
        <v>46266</v>
      </c>
      <c r="H98" s="128">
        <v>50</v>
      </c>
    </row>
    <row r="99" spans="1:8" ht="17.25" customHeight="1">
      <c r="A99" s="127"/>
      <c r="B99" s="127"/>
      <c r="C99" s="156">
        <v>46297</v>
      </c>
      <c r="D99" s="178">
        <v>46296</v>
      </c>
      <c r="H99" s="128">
        <v>50</v>
      </c>
    </row>
    <row r="100" spans="1:8" ht="17.25" customHeight="1">
      <c r="A100" s="127"/>
      <c r="B100" s="127"/>
      <c r="C100" s="156">
        <v>46328</v>
      </c>
      <c r="D100" s="178">
        <v>46327</v>
      </c>
      <c r="H100" s="128">
        <v>50</v>
      </c>
    </row>
    <row r="101" spans="1:8" ht="17.25" customHeight="1">
      <c r="A101" s="127"/>
      <c r="B101" s="127"/>
      <c r="C101" s="156">
        <v>46358</v>
      </c>
      <c r="D101" s="178">
        <v>46357</v>
      </c>
      <c r="H101" s="128">
        <v>50</v>
      </c>
    </row>
    <row r="102" spans="1:8" ht="17.25" customHeight="1">
      <c r="A102" s="127"/>
      <c r="B102" s="127"/>
      <c r="C102" s="156"/>
      <c r="D102" s="178"/>
      <c r="H102" s="128"/>
    </row>
    <row r="103" spans="1:8" ht="17.25" customHeight="1">
      <c r="A103" s="127"/>
      <c r="B103" s="127"/>
      <c r="C103" s="156"/>
      <c r="D103" s="178"/>
      <c r="H103" s="128"/>
    </row>
    <row r="104" spans="1:8" ht="17.25" customHeight="1">
      <c r="A104" s="127"/>
      <c r="B104" s="127"/>
      <c r="C104" s="156"/>
      <c r="D104" s="178"/>
      <c r="H104" s="128"/>
    </row>
    <row r="105" spans="1:8" ht="17.25" customHeight="1">
      <c r="A105" s="127"/>
      <c r="B105" s="127"/>
      <c r="C105" s="156"/>
      <c r="D105" s="178"/>
      <c r="H105" s="128"/>
    </row>
    <row r="106" spans="1:8" ht="17.25" customHeight="1">
      <c r="A106" s="127"/>
      <c r="B106" s="127"/>
      <c r="C106" s="156"/>
      <c r="D106" s="178"/>
      <c r="H106" s="128"/>
    </row>
    <row r="107" spans="1:8" ht="17.25" customHeight="1">
      <c r="A107" s="127"/>
      <c r="B107" s="127"/>
      <c r="C107" s="127"/>
      <c r="D107" s="127"/>
    </row>
    <row r="108" spans="1:8" ht="17.25" customHeight="1">
      <c r="A108" s="127"/>
      <c r="B108" s="127"/>
      <c r="C108" s="127"/>
      <c r="D108" s="127"/>
    </row>
    <row r="109" spans="1:8" ht="17.25" customHeight="1">
      <c r="A109" s="127"/>
      <c r="B109" s="127"/>
      <c r="C109" s="127"/>
      <c r="D109" s="127"/>
    </row>
    <row r="110" spans="1:8" ht="17.25" customHeight="1">
      <c r="A110" s="127"/>
      <c r="B110" s="127"/>
      <c r="C110" s="127"/>
      <c r="D110" s="127"/>
    </row>
    <row r="111" spans="1:8" ht="17.25" customHeight="1">
      <c r="A111" s="127"/>
      <c r="B111" s="127"/>
      <c r="C111" s="127"/>
      <c r="D111" s="127"/>
    </row>
    <row r="112" spans="1:8" ht="17.25" customHeight="1">
      <c r="A112" s="127"/>
      <c r="B112" s="127"/>
      <c r="C112" s="127"/>
      <c r="D112" s="127"/>
    </row>
    <row r="113" spans="1:4" ht="17.25" customHeight="1">
      <c r="A113" s="127"/>
      <c r="B113" s="127"/>
      <c r="C113" s="127"/>
      <c r="D113" s="127"/>
    </row>
    <row r="114" spans="1:4" ht="17.25" customHeight="1">
      <c r="A114" s="127"/>
      <c r="B114" s="127"/>
      <c r="C114" s="127"/>
      <c r="D114" s="127"/>
    </row>
    <row r="115" spans="1:4" ht="17.25" customHeight="1">
      <c r="A115" s="127"/>
      <c r="B115" s="127"/>
      <c r="C115" s="127"/>
      <c r="D115" s="127"/>
    </row>
    <row r="116" spans="1:4" ht="17.25" customHeight="1">
      <c r="A116" s="127"/>
      <c r="B116" s="127"/>
      <c r="C116" s="127"/>
      <c r="D116" s="127"/>
    </row>
    <row r="117" spans="1:4" ht="17.25" customHeight="1">
      <c r="A117" s="127"/>
      <c r="B117" s="127"/>
      <c r="C117" s="127"/>
      <c r="D117" s="127"/>
    </row>
    <row r="118" spans="1:4" ht="17.25" customHeight="1">
      <c r="A118" s="127"/>
      <c r="B118" s="127"/>
      <c r="C118" s="127"/>
      <c r="D118" s="127"/>
    </row>
    <row r="119" spans="1:4" ht="17.25" customHeight="1">
      <c r="A119" s="127"/>
      <c r="B119" s="127"/>
      <c r="C119" s="127"/>
      <c r="D119" s="127"/>
    </row>
    <row r="120" spans="1:4" ht="17.25" customHeight="1">
      <c r="A120" s="127"/>
      <c r="B120" s="127"/>
      <c r="C120" s="127"/>
      <c r="D120" s="127"/>
    </row>
    <row r="121" spans="1:4" ht="17.25" customHeight="1">
      <c r="A121" s="127"/>
      <c r="B121" s="127"/>
      <c r="C121" s="127"/>
      <c r="D121" s="127"/>
    </row>
    <row r="122" spans="1:4" ht="17.25" customHeight="1">
      <c r="A122" s="127"/>
      <c r="B122" s="127"/>
      <c r="C122" s="127"/>
      <c r="D122" s="127"/>
    </row>
    <row r="123" spans="1:4" ht="17.25" customHeight="1">
      <c r="A123" s="127"/>
      <c r="B123" s="127"/>
      <c r="C123" s="127"/>
      <c r="D123" s="127"/>
    </row>
    <row r="124" spans="1:4" ht="17.25" customHeight="1">
      <c r="A124" s="127"/>
      <c r="B124" s="127"/>
      <c r="C124" s="127"/>
      <c r="D124" s="127"/>
    </row>
    <row r="125" spans="1:4" ht="17.25" customHeight="1">
      <c r="A125" s="127"/>
      <c r="B125" s="127"/>
      <c r="C125" s="127"/>
      <c r="D125" s="127"/>
    </row>
    <row r="126" spans="1:4" ht="17.25" customHeight="1">
      <c r="A126" s="127"/>
      <c r="B126" s="127"/>
      <c r="C126" s="127"/>
      <c r="D126" s="127"/>
    </row>
    <row r="127" spans="1:4" ht="17.25" customHeight="1">
      <c r="A127" s="127"/>
      <c r="B127" s="127"/>
      <c r="C127" s="127"/>
      <c r="D127" s="127"/>
    </row>
    <row r="128" spans="1:4" ht="17.25" customHeight="1">
      <c r="A128" s="127"/>
      <c r="B128" s="127"/>
      <c r="C128" s="127"/>
      <c r="D128" s="127"/>
    </row>
    <row r="129" spans="1:4" ht="17.25" customHeight="1">
      <c r="A129" s="127"/>
      <c r="B129" s="127"/>
      <c r="C129" s="127"/>
      <c r="D129" s="127"/>
    </row>
    <row r="130" spans="1:4" ht="17.25" customHeight="1">
      <c r="A130" s="127"/>
      <c r="B130" s="127"/>
      <c r="C130" s="127"/>
      <c r="D130" s="127"/>
    </row>
    <row r="131" spans="1:4" ht="17.25" customHeight="1">
      <c r="A131" s="127"/>
      <c r="B131" s="127"/>
      <c r="C131" s="127"/>
      <c r="D131" s="127"/>
    </row>
    <row r="132" spans="1:4" ht="17.25" customHeight="1">
      <c r="A132" s="127"/>
      <c r="B132" s="127"/>
      <c r="C132" s="127"/>
      <c r="D132" s="127"/>
    </row>
    <row r="133" spans="1:4" ht="17.25" customHeight="1">
      <c r="A133" s="127"/>
      <c r="B133" s="127"/>
      <c r="C133" s="127"/>
      <c r="D133" s="127"/>
    </row>
    <row r="134" spans="1:4" ht="17.25" customHeight="1">
      <c r="A134" s="127"/>
      <c r="B134" s="127"/>
      <c r="C134" s="127"/>
      <c r="D134" s="127"/>
    </row>
    <row r="135" spans="1:4" ht="17.25" customHeight="1">
      <c r="A135" s="127"/>
      <c r="B135" s="127"/>
      <c r="C135" s="127"/>
      <c r="D135" s="127"/>
    </row>
    <row r="136" spans="1:4" ht="17.25" customHeight="1">
      <c r="A136" s="127"/>
      <c r="B136" s="127"/>
      <c r="C136" s="127"/>
      <c r="D136" s="127"/>
    </row>
    <row r="137" spans="1:4" ht="17.25" customHeight="1">
      <c r="A137" s="127"/>
      <c r="B137" s="127"/>
      <c r="C137" s="127"/>
      <c r="D137" s="127"/>
    </row>
    <row r="138" spans="1:4" ht="17.25" customHeight="1">
      <c r="A138" s="127"/>
      <c r="B138" s="127"/>
      <c r="C138" s="127"/>
      <c r="D138" s="127"/>
    </row>
    <row r="139" spans="1:4" ht="17.25" customHeight="1">
      <c r="A139" s="127"/>
      <c r="B139" s="127"/>
      <c r="C139" s="127"/>
      <c r="D139" s="127"/>
    </row>
    <row r="140" spans="1:4" ht="17.25" customHeight="1">
      <c r="A140" s="127"/>
      <c r="B140" s="127"/>
      <c r="C140" s="127"/>
      <c r="D140" s="127"/>
    </row>
    <row r="141" spans="1:4" ht="17.25" customHeight="1">
      <c r="A141" s="127"/>
      <c r="B141" s="127"/>
      <c r="C141" s="127"/>
      <c r="D141" s="127"/>
    </row>
    <row r="142" spans="1:4" ht="17.25" customHeight="1">
      <c r="A142" s="127"/>
      <c r="B142" s="127"/>
      <c r="C142" s="127"/>
      <c r="D142" s="127"/>
    </row>
    <row r="143" spans="1:4" ht="17.25" customHeight="1">
      <c r="A143" s="127"/>
      <c r="B143" s="127"/>
      <c r="C143" s="127"/>
      <c r="D143" s="127"/>
    </row>
    <row r="144" spans="1:4" ht="17.25" customHeight="1">
      <c r="A144" s="127"/>
      <c r="B144" s="127"/>
      <c r="C144" s="127"/>
      <c r="D144" s="127"/>
    </row>
    <row r="145" spans="1:4" ht="17.25" customHeight="1">
      <c r="A145" s="127"/>
      <c r="B145" s="127"/>
      <c r="C145" s="127"/>
      <c r="D145" s="127"/>
    </row>
    <row r="146" spans="1:4" ht="17.25" customHeight="1">
      <c r="A146" s="127"/>
      <c r="B146" s="127"/>
      <c r="C146" s="127"/>
      <c r="D146" s="127"/>
    </row>
    <row r="147" spans="1:4" ht="17.25" customHeight="1">
      <c r="A147" s="127"/>
      <c r="B147" s="127"/>
      <c r="C147" s="127"/>
      <c r="D147" s="127"/>
    </row>
    <row r="148" spans="1:4" ht="17.25" customHeight="1">
      <c r="A148" s="127"/>
      <c r="B148" s="127"/>
      <c r="C148" s="127"/>
      <c r="D148" s="127"/>
    </row>
    <row r="149" spans="1:4" ht="17.25" customHeight="1">
      <c r="A149" s="127"/>
      <c r="B149" s="127"/>
      <c r="C149" s="127"/>
      <c r="D149" s="127"/>
    </row>
    <row r="150" spans="1:4" ht="17.25" customHeight="1">
      <c r="A150" s="127"/>
      <c r="B150" s="127"/>
      <c r="C150" s="127"/>
      <c r="D150" s="127"/>
    </row>
    <row r="151" spans="1:4" ht="17.25" customHeight="1">
      <c r="A151" s="127"/>
      <c r="B151" s="127"/>
      <c r="C151" s="127"/>
      <c r="D151" s="127"/>
    </row>
    <row r="152" spans="1:4" ht="17.25" customHeight="1">
      <c r="A152" s="127"/>
      <c r="B152" s="127"/>
      <c r="C152" s="127"/>
      <c r="D152" s="127"/>
    </row>
    <row r="153" spans="1:4">
      <c r="A153" s="127"/>
      <c r="B153" s="127"/>
      <c r="C153" s="127"/>
      <c r="D153" s="127"/>
    </row>
    <row r="154" spans="1:4">
      <c r="A154" s="127"/>
      <c r="B154" s="127"/>
      <c r="C154" s="127"/>
      <c r="D154" s="127"/>
    </row>
    <row r="155" spans="1:4">
      <c r="A155" s="127"/>
      <c r="B155" s="127"/>
      <c r="C155" s="127"/>
      <c r="D155" s="127"/>
    </row>
    <row r="156" spans="1:4">
      <c r="A156" s="127"/>
      <c r="B156" s="127"/>
      <c r="C156" s="127"/>
      <c r="D156" s="127"/>
    </row>
    <row r="157" spans="1:4">
      <c r="A157" s="127"/>
      <c r="B157" s="127"/>
      <c r="C157" s="127"/>
      <c r="D157" s="127"/>
    </row>
    <row r="158" spans="1:4">
      <c r="A158" s="127"/>
      <c r="B158" s="127"/>
      <c r="C158" s="127"/>
      <c r="D158" s="127"/>
    </row>
    <row r="159" spans="1:4">
      <c r="A159" s="127"/>
      <c r="B159" s="127"/>
      <c r="C159" s="127"/>
      <c r="D159" s="127"/>
    </row>
    <row r="160" spans="1:4">
      <c r="A160" s="127"/>
      <c r="B160" s="127"/>
      <c r="C160" s="127"/>
      <c r="D160" s="127"/>
    </row>
    <row r="161" spans="1:4">
      <c r="A161" s="127"/>
      <c r="B161" s="127"/>
      <c r="C161" s="127"/>
      <c r="D161" s="127"/>
    </row>
    <row r="162" spans="1:4">
      <c r="A162" s="127"/>
      <c r="B162" s="127"/>
      <c r="C162" s="127"/>
      <c r="D162" s="127"/>
    </row>
    <row r="163" spans="1:4">
      <c r="A163" s="127"/>
      <c r="B163" s="127"/>
      <c r="C163" s="127"/>
      <c r="D163" s="127"/>
    </row>
    <row r="164" spans="1:4">
      <c r="A164" s="127"/>
      <c r="B164" s="127"/>
      <c r="C164" s="127"/>
      <c r="D164" s="127"/>
    </row>
    <row r="165" spans="1:4">
      <c r="A165" s="127"/>
      <c r="B165" s="127"/>
      <c r="C165" s="127"/>
      <c r="D165" s="127"/>
    </row>
    <row r="166" spans="1:4">
      <c r="A166" s="127"/>
      <c r="B166" s="127"/>
      <c r="C166" s="127"/>
      <c r="D166" s="127"/>
    </row>
    <row r="167" spans="1:4">
      <c r="A167" s="127"/>
      <c r="B167" s="127"/>
      <c r="C167" s="127"/>
      <c r="D167" s="127"/>
    </row>
    <row r="168" spans="1:4">
      <c r="A168" s="127"/>
      <c r="B168" s="127"/>
      <c r="C168" s="127"/>
      <c r="D168" s="127"/>
    </row>
    <row r="169" spans="1:4">
      <c r="A169" s="127"/>
      <c r="B169" s="127"/>
      <c r="C169" s="127"/>
      <c r="D169" s="127"/>
    </row>
    <row r="170" spans="1:4">
      <c r="A170" s="127"/>
      <c r="B170" s="127"/>
      <c r="C170" s="127"/>
      <c r="D170" s="127"/>
    </row>
    <row r="171" spans="1:4">
      <c r="A171" s="127"/>
      <c r="B171" s="127"/>
      <c r="C171" s="127"/>
      <c r="D171" s="127"/>
    </row>
    <row r="172" spans="1:4">
      <c r="A172" s="127"/>
      <c r="B172" s="127"/>
      <c r="C172" s="127"/>
      <c r="D172" s="127"/>
    </row>
    <row r="173" spans="1:4">
      <c r="A173" s="127"/>
      <c r="B173" s="127"/>
      <c r="C173" s="127"/>
      <c r="D173" s="127"/>
    </row>
    <row r="174" spans="1:4">
      <c r="A174" s="127"/>
      <c r="B174" s="127"/>
      <c r="C174" s="127"/>
      <c r="D174" s="127"/>
    </row>
    <row r="175" spans="1:4">
      <c r="A175" s="127"/>
      <c r="B175" s="127"/>
      <c r="C175" s="127"/>
      <c r="D175" s="127"/>
    </row>
    <row r="176" spans="1:4">
      <c r="A176" s="127"/>
      <c r="B176" s="127"/>
      <c r="C176" s="127"/>
      <c r="D176" s="127"/>
    </row>
    <row r="177" spans="1:4">
      <c r="A177" s="127"/>
      <c r="B177" s="127"/>
      <c r="C177" s="127"/>
      <c r="D177" s="127"/>
    </row>
    <row r="178" spans="1:4">
      <c r="A178" s="127"/>
      <c r="B178" s="127"/>
      <c r="C178" s="127"/>
      <c r="D178" s="127"/>
    </row>
    <row r="179" spans="1:4">
      <c r="A179" s="127"/>
      <c r="B179" s="127"/>
      <c r="C179" s="127"/>
      <c r="D179" s="127"/>
    </row>
    <row r="180" spans="1:4">
      <c r="A180" s="127"/>
      <c r="B180" s="127"/>
      <c r="C180" s="127"/>
      <c r="D180" s="127"/>
    </row>
    <row r="181" spans="1:4">
      <c r="A181" s="127"/>
      <c r="B181" s="127"/>
      <c r="C181" s="127"/>
      <c r="D181" s="127"/>
    </row>
    <row r="182" spans="1:4">
      <c r="A182" s="127"/>
      <c r="B182" s="127"/>
      <c r="C182" s="127"/>
      <c r="D182" s="127"/>
    </row>
    <row r="183" spans="1:4">
      <c r="A183" s="127"/>
      <c r="B183" s="127"/>
      <c r="C183" s="127"/>
      <c r="D183" s="127"/>
    </row>
    <row r="184" spans="1:4">
      <c r="A184" s="127"/>
      <c r="B184" s="127"/>
      <c r="C184" s="127"/>
      <c r="D184" s="127"/>
    </row>
    <row r="185" spans="1:4">
      <c r="A185" s="127"/>
      <c r="B185" s="127"/>
      <c r="C185" s="127"/>
      <c r="D185" s="127"/>
    </row>
    <row r="186" spans="1:4">
      <c r="A186" s="127"/>
      <c r="B186" s="127"/>
      <c r="C186" s="127"/>
      <c r="D186" s="127"/>
    </row>
    <row r="187" spans="1:4">
      <c r="A187" s="127"/>
      <c r="B187" s="127"/>
      <c r="C187" s="127"/>
      <c r="D187" s="127"/>
    </row>
    <row r="188" spans="1:4">
      <c r="A188" s="127"/>
      <c r="B188" s="127"/>
      <c r="C188" s="127"/>
      <c r="D188" s="127"/>
    </row>
    <row r="189" spans="1:4">
      <c r="A189" s="127"/>
      <c r="B189" s="127"/>
      <c r="C189" s="127"/>
      <c r="D189" s="127"/>
    </row>
    <row r="190" spans="1:4">
      <c r="A190" s="127"/>
      <c r="B190" s="127"/>
      <c r="C190" s="127"/>
      <c r="D190" s="127"/>
    </row>
    <row r="191" spans="1:4">
      <c r="A191" s="127"/>
      <c r="B191" s="127"/>
      <c r="C191" s="127"/>
      <c r="D191" s="127"/>
    </row>
    <row r="192" spans="1:4">
      <c r="A192" s="127"/>
      <c r="B192" s="127"/>
      <c r="C192" s="127"/>
      <c r="D192" s="127"/>
    </row>
    <row r="193" spans="1:4">
      <c r="A193" s="127"/>
      <c r="B193" s="127"/>
      <c r="C193" s="127"/>
      <c r="D193" s="127"/>
    </row>
    <row r="194" spans="1:4">
      <c r="A194" s="127"/>
      <c r="B194" s="127"/>
      <c r="C194" s="127"/>
      <c r="D194" s="127"/>
    </row>
    <row r="195" spans="1:4">
      <c r="A195" s="127"/>
      <c r="B195" s="127"/>
      <c r="C195" s="127"/>
      <c r="D195" s="127"/>
    </row>
    <row r="196" spans="1:4">
      <c r="A196" s="127"/>
      <c r="B196" s="127"/>
      <c r="C196" s="127"/>
      <c r="D196" s="127"/>
    </row>
    <row r="197" spans="1:4">
      <c r="A197" s="127"/>
      <c r="B197" s="127"/>
      <c r="C197" s="127"/>
      <c r="D197" s="127"/>
    </row>
    <row r="198" spans="1:4">
      <c r="A198" s="127"/>
      <c r="B198" s="127"/>
      <c r="C198" s="127"/>
      <c r="D198" s="127"/>
    </row>
    <row r="199" spans="1:4">
      <c r="A199" s="127"/>
      <c r="B199" s="127"/>
      <c r="C199" s="127"/>
      <c r="D199" s="127"/>
    </row>
    <row r="200" spans="1:4">
      <c r="A200" s="127"/>
      <c r="B200" s="127"/>
      <c r="C200" s="127"/>
      <c r="D200" s="127"/>
    </row>
    <row r="201" spans="1:4">
      <c r="A201" s="127"/>
      <c r="B201" s="127"/>
      <c r="C201" s="127"/>
      <c r="D201" s="127"/>
    </row>
    <row r="202" spans="1:4">
      <c r="A202" s="127"/>
      <c r="B202" s="127"/>
      <c r="C202" s="127"/>
      <c r="D202" s="127"/>
    </row>
    <row r="203" spans="1:4">
      <c r="A203" s="127"/>
      <c r="B203" s="127"/>
      <c r="C203" s="127"/>
      <c r="D203" s="127"/>
    </row>
    <row r="204" spans="1:4">
      <c r="A204" s="127"/>
      <c r="B204" s="127"/>
      <c r="C204" s="127"/>
      <c r="D204" s="127"/>
    </row>
    <row r="205" spans="1:4">
      <c r="A205" s="127"/>
      <c r="B205" s="127"/>
      <c r="C205" s="127"/>
      <c r="D205" s="127"/>
    </row>
    <row r="206" spans="1:4">
      <c r="A206" s="127"/>
      <c r="B206" s="127"/>
      <c r="C206" s="127"/>
      <c r="D206" s="127"/>
    </row>
    <row r="207" spans="1:4">
      <c r="A207" s="127"/>
      <c r="B207" s="127"/>
      <c r="C207" s="127"/>
      <c r="D207" s="127"/>
    </row>
    <row r="208" spans="1:4">
      <c r="A208" s="127"/>
      <c r="B208" s="127"/>
      <c r="C208" s="127"/>
      <c r="D208" s="127"/>
    </row>
    <row r="209" spans="1:4">
      <c r="A209" s="123"/>
      <c r="B209" s="123"/>
      <c r="C209" s="123"/>
      <c r="D209" s="123"/>
    </row>
    <row r="210" spans="1:4">
      <c r="A210" s="123"/>
      <c r="B210" s="123"/>
      <c r="C210" s="123"/>
      <c r="D210" s="123"/>
    </row>
    <row r="211" spans="1:4">
      <c r="A211" s="123"/>
      <c r="B211" s="123"/>
      <c r="C211" s="123"/>
      <c r="D211" s="123"/>
    </row>
    <row r="212" spans="1:4">
      <c r="A212" s="123"/>
      <c r="B212" s="123"/>
      <c r="C212" s="123"/>
      <c r="D212" s="123"/>
    </row>
    <row r="213" spans="1:4">
      <c r="A213" s="123"/>
      <c r="B213" s="123"/>
      <c r="C213" s="123"/>
      <c r="D213" s="123"/>
    </row>
    <row r="214" spans="1:4">
      <c r="A214" s="123"/>
      <c r="B214" s="123"/>
      <c r="C214" s="123"/>
      <c r="D214" s="123"/>
    </row>
    <row r="215" spans="1:4">
      <c r="A215" s="123"/>
      <c r="B215" s="123"/>
      <c r="C215" s="123"/>
      <c r="D215" s="123"/>
    </row>
    <row r="216" spans="1:4">
      <c r="A216" s="123"/>
      <c r="B216" s="123"/>
      <c r="C216" s="123"/>
      <c r="D216" s="123"/>
    </row>
    <row r="217" spans="1:4">
      <c r="A217" s="123"/>
      <c r="B217" s="123"/>
      <c r="C217" s="123"/>
      <c r="D217" s="123"/>
    </row>
    <row r="218" spans="1:4">
      <c r="A218" s="123"/>
      <c r="B218" s="123"/>
      <c r="C218" s="123"/>
      <c r="D218" s="123"/>
    </row>
    <row r="219" spans="1:4">
      <c r="A219" s="123"/>
      <c r="B219" s="123"/>
      <c r="C219" s="123"/>
      <c r="D219" s="123"/>
    </row>
    <row r="220" spans="1:4">
      <c r="A220" s="123"/>
      <c r="B220" s="123"/>
      <c r="C220" s="123"/>
      <c r="D220" s="123"/>
    </row>
    <row r="221" spans="1:4">
      <c r="A221" s="123"/>
      <c r="B221" s="123"/>
      <c r="C221" s="123"/>
      <c r="D221" s="123"/>
    </row>
    <row r="222" spans="1:4">
      <c r="A222" s="123"/>
      <c r="B222" s="123"/>
      <c r="C222" s="123"/>
      <c r="D222" s="123"/>
    </row>
    <row r="223" spans="1:4">
      <c r="A223" s="123"/>
      <c r="B223" s="123"/>
      <c r="C223" s="123"/>
      <c r="D223" s="123"/>
    </row>
    <row r="224" spans="1:4">
      <c r="A224" s="123"/>
      <c r="B224" s="123"/>
      <c r="C224" s="123"/>
      <c r="D224" s="123"/>
    </row>
    <row r="225" spans="1:4">
      <c r="A225" s="123"/>
      <c r="B225" s="123"/>
      <c r="C225" s="123"/>
      <c r="D225" s="123"/>
    </row>
    <row r="226" spans="1:4">
      <c r="A226" s="123"/>
      <c r="B226" s="123"/>
      <c r="C226" s="123"/>
      <c r="D226" s="123"/>
    </row>
    <row r="227" spans="1:4">
      <c r="A227" s="123"/>
      <c r="B227" s="123"/>
      <c r="C227" s="123"/>
      <c r="D227" s="123"/>
    </row>
    <row r="228" spans="1:4">
      <c r="A228" s="123"/>
      <c r="B228" s="123"/>
      <c r="C228" s="123"/>
      <c r="D228" s="123"/>
    </row>
    <row r="229" spans="1:4">
      <c r="A229" s="123"/>
      <c r="B229" s="123"/>
      <c r="C229" s="123"/>
      <c r="D229" s="123"/>
    </row>
    <row r="230" spans="1:4">
      <c r="A230" s="123"/>
      <c r="B230" s="123"/>
      <c r="C230" s="123"/>
      <c r="D230" s="123"/>
    </row>
    <row r="231" spans="1:4">
      <c r="A231" s="123"/>
      <c r="B231" s="123"/>
      <c r="C231" s="123"/>
      <c r="D231" s="123"/>
    </row>
    <row r="232" spans="1:4">
      <c r="A232" s="123"/>
      <c r="B232" s="123"/>
      <c r="C232" s="123"/>
      <c r="D232" s="123"/>
    </row>
    <row r="233" spans="1:4">
      <c r="A233" s="123"/>
      <c r="B233" s="123"/>
      <c r="C233" s="123"/>
      <c r="D233" s="123"/>
    </row>
    <row r="234" spans="1:4">
      <c r="A234" s="123"/>
      <c r="B234" s="123"/>
      <c r="C234" s="123"/>
      <c r="D234" s="123"/>
    </row>
    <row r="235" spans="1:4">
      <c r="A235" s="123"/>
      <c r="B235" s="123"/>
      <c r="C235" s="123"/>
      <c r="D235" s="123"/>
    </row>
    <row r="236" spans="1:4">
      <c r="A236" s="123"/>
      <c r="B236" s="123"/>
      <c r="C236" s="123"/>
      <c r="D236" s="123"/>
    </row>
    <row r="237" spans="1:4">
      <c r="A237" s="123"/>
      <c r="B237" s="123"/>
      <c r="C237" s="123"/>
      <c r="D237" s="123"/>
    </row>
    <row r="238" spans="1:4">
      <c r="A238" s="123"/>
      <c r="B238" s="123"/>
      <c r="C238" s="123"/>
      <c r="D238" s="123"/>
    </row>
    <row r="239" spans="1:4">
      <c r="A239" s="123"/>
      <c r="B239" s="123"/>
      <c r="C239" s="123"/>
      <c r="D239" s="123"/>
    </row>
    <row r="240" spans="1:4">
      <c r="A240" s="123"/>
      <c r="B240" s="123"/>
      <c r="C240" s="123"/>
      <c r="D240" s="123"/>
    </row>
    <row r="241" spans="1:4">
      <c r="A241" s="123"/>
      <c r="B241" s="123"/>
      <c r="C241" s="123"/>
      <c r="D241" s="123"/>
    </row>
    <row r="242" spans="1:4">
      <c r="A242" s="123"/>
      <c r="B242" s="123"/>
      <c r="C242" s="123"/>
      <c r="D242" s="123"/>
    </row>
    <row r="243" spans="1:4">
      <c r="A243" s="123"/>
      <c r="B243" s="123"/>
      <c r="C243" s="123"/>
      <c r="D243" s="123"/>
    </row>
    <row r="244" spans="1:4">
      <c r="A244" s="123"/>
      <c r="B244" s="123"/>
      <c r="C244" s="123"/>
      <c r="D244" s="123"/>
    </row>
    <row r="245" spans="1:4">
      <c r="A245" s="123"/>
      <c r="B245" s="123"/>
      <c r="C245" s="123"/>
      <c r="D245" s="123"/>
    </row>
    <row r="246" spans="1:4">
      <c r="A246" s="123"/>
      <c r="B246" s="123"/>
      <c r="C246" s="123"/>
      <c r="D246" s="123"/>
    </row>
    <row r="247" spans="1:4">
      <c r="A247" s="123"/>
      <c r="B247" s="123"/>
      <c r="C247" s="123"/>
      <c r="D247" s="123"/>
    </row>
    <row r="248" spans="1:4">
      <c r="A248" s="123"/>
      <c r="B248" s="123"/>
      <c r="C248" s="123"/>
      <c r="D248" s="123"/>
    </row>
    <row r="249" spans="1:4">
      <c r="A249" s="123"/>
      <c r="B249" s="123"/>
      <c r="C249" s="123"/>
      <c r="D249" s="123"/>
    </row>
    <row r="250" spans="1:4">
      <c r="A250" s="123"/>
      <c r="B250" s="123"/>
      <c r="C250" s="123"/>
      <c r="D250" s="123"/>
    </row>
    <row r="251" spans="1:4">
      <c r="A251" s="123"/>
      <c r="B251" s="123"/>
      <c r="C251" s="123"/>
      <c r="D251" s="123"/>
    </row>
    <row r="252" spans="1:4">
      <c r="A252" s="123"/>
      <c r="B252" s="123"/>
      <c r="C252" s="123"/>
      <c r="D252" s="123"/>
    </row>
    <row r="253" spans="1:4">
      <c r="A253" s="123"/>
      <c r="B253" s="123"/>
      <c r="C253" s="123"/>
      <c r="D253" s="123"/>
    </row>
    <row r="254" spans="1:4">
      <c r="A254" s="123"/>
      <c r="B254" s="123"/>
      <c r="C254" s="123"/>
      <c r="D254" s="123"/>
    </row>
    <row r="255" spans="1:4">
      <c r="A255" s="123"/>
      <c r="B255" s="123"/>
      <c r="C255" s="123"/>
      <c r="D255" s="123"/>
    </row>
    <row r="256" spans="1:4">
      <c r="A256" s="123"/>
      <c r="B256" s="123"/>
      <c r="C256" s="123"/>
      <c r="D256" s="123"/>
    </row>
    <row r="257" spans="1:4">
      <c r="A257" s="123"/>
      <c r="B257" s="123"/>
      <c r="C257" s="123"/>
      <c r="D257" s="123"/>
    </row>
    <row r="258" spans="1:4">
      <c r="A258" s="123"/>
      <c r="B258" s="123"/>
      <c r="C258" s="123"/>
      <c r="D258" s="123"/>
    </row>
    <row r="259" spans="1:4">
      <c r="A259" s="123"/>
      <c r="B259" s="123"/>
      <c r="C259" s="123"/>
      <c r="D259" s="123"/>
    </row>
    <row r="260" spans="1:4">
      <c r="A260" s="123"/>
      <c r="B260" s="123"/>
      <c r="C260" s="123"/>
      <c r="D260" s="123"/>
    </row>
    <row r="261" spans="1:4">
      <c r="A261" s="123"/>
      <c r="B261" s="123"/>
      <c r="C261" s="123"/>
      <c r="D261" s="123"/>
    </row>
    <row r="262" spans="1:4">
      <c r="A262" s="123"/>
      <c r="B262" s="123"/>
      <c r="C262" s="123"/>
      <c r="D262" s="123"/>
    </row>
    <row r="263" spans="1:4">
      <c r="A263" s="123"/>
      <c r="B263" s="123"/>
      <c r="C263" s="123"/>
      <c r="D263" s="123"/>
    </row>
    <row r="264" spans="1:4">
      <c r="A264" s="123"/>
      <c r="B264" s="123"/>
      <c r="C264" s="123"/>
      <c r="D264" s="123"/>
    </row>
    <row r="265" spans="1:4">
      <c r="A265" s="123"/>
      <c r="B265" s="123"/>
      <c r="C265" s="123"/>
      <c r="D265" s="123"/>
    </row>
    <row r="266" spans="1:4">
      <c r="A266" s="123"/>
      <c r="B266" s="123"/>
      <c r="C266" s="123"/>
      <c r="D266" s="123"/>
    </row>
    <row r="267" spans="1:4">
      <c r="A267" s="123"/>
      <c r="B267" s="123"/>
      <c r="C267" s="123"/>
      <c r="D267" s="123"/>
    </row>
    <row r="268" spans="1:4">
      <c r="A268" s="123"/>
      <c r="B268" s="123"/>
      <c r="C268" s="123"/>
      <c r="D268" s="123"/>
    </row>
    <row r="269" spans="1:4">
      <c r="A269" s="123"/>
      <c r="B269" s="123"/>
      <c r="C269" s="123"/>
      <c r="D269" s="123"/>
    </row>
    <row r="270" spans="1:4">
      <c r="A270" s="123"/>
      <c r="B270" s="123"/>
      <c r="C270" s="123"/>
      <c r="D270" s="123"/>
    </row>
    <row r="271" spans="1:4">
      <c r="A271" s="123"/>
      <c r="B271" s="123"/>
      <c r="C271" s="123"/>
      <c r="D271" s="123"/>
    </row>
    <row r="272" spans="1:4">
      <c r="A272" s="123"/>
      <c r="B272" s="123"/>
      <c r="C272" s="123"/>
      <c r="D272" s="123"/>
    </row>
    <row r="273" spans="1:4">
      <c r="A273" s="123"/>
      <c r="B273" s="123"/>
      <c r="C273" s="123"/>
      <c r="D273" s="123"/>
    </row>
    <row r="274" spans="1:4">
      <c r="A274" s="123"/>
      <c r="B274" s="123"/>
      <c r="C274" s="123"/>
      <c r="D274" s="123"/>
    </row>
    <row r="275" spans="1:4">
      <c r="A275" s="123"/>
      <c r="B275" s="123"/>
      <c r="C275" s="123"/>
      <c r="D275" s="123"/>
    </row>
    <row r="276" spans="1:4">
      <c r="A276" s="123"/>
      <c r="B276" s="123"/>
      <c r="C276" s="123"/>
      <c r="D276" s="123"/>
    </row>
    <row r="277" spans="1:4">
      <c r="A277" s="123"/>
      <c r="B277" s="123"/>
      <c r="C277" s="123"/>
      <c r="D277" s="123"/>
    </row>
    <row r="278" spans="1:4">
      <c r="A278" s="123"/>
      <c r="B278" s="123"/>
      <c r="C278" s="123"/>
      <c r="D278" s="123"/>
    </row>
    <row r="279" spans="1:4">
      <c r="A279" s="123"/>
      <c r="B279" s="123"/>
      <c r="C279" s="123"/>
      <c r="D279" s="123"/>
    </row>
    <row r="280" spans="1:4">
      <c r="A280" s="123"/>
      <c r="B280" s="123"/>
      <c r="C280" s="123"/>
      <c r="D280" s="123"/>
    </row>
    <row r="281" spans="1:4">
      <c r="A281" s="123"/>
      <c r="B281" s="123"/>
      <c r="C281" s="123"/>
      <c r="D281" s="123"/>
    </row>
    <row r="282" spans="1:4">
      <c r="A282" s="123"/>
      <c r="B282" s="123"/>
      <c r="C282" s="123"/>
      <c r="D282" s="123"/>
    </row>
    <row r="283" spans="1:4">
      <c r="A283" s="123"/>
      <c r="B283" s="123"/>
      <c r="C283" s="123"/>
      <c r="D283" s="123"/>
    </row>
    <row r="284" spans="1:4">
      <c r="A284" s="123"/>
      <c r="B284" s="123"/>
      <c r="C284" s="123"/>
      <c r="D284" s="123"/>
    </row>
    <row r="285" spans="1:4">
      <c r="A285" s="123"/>
      <c r="B285" s="123"/>
      <c r="C285" s="123"/>
      <c r="D285" s="123"/>
    </row>
    <row r="286" spans="1:4">
      <c r="A286" s="123"/>
      <c r="B286" s="123"/>
      <c r="C286" s="123"/>
      <c r="D286" s="123"/>
    </row>
    <row r="287" spans="1:4">
      <c r="A287" s="123"/>
      <c r="B287" s="123"/>
      <c r="C287" s="123"/>
      <c r="D287" s="123"/>
    </row>
    <row r="288" spans="1:4">
      <c r="A288" s="123"/>
      <c r="B288" s="123"/>
      <c r="C288" s="123"/>
      <c r="D288" s="123"/>
    </row>
    <row r="289" spans="1:4">
      <c r="A289" s="123"/>
      <c r="B289" s="123"/>
      <c r="C289" s="123"/>
      <c r="D289" s="123"/>
    </row>
    <row r="290" spans="1:4">
      <c r="A290" s="123"/>
      <c r="B290" s="123"/>
      <c r="C290" s="123"/>
      <c r="D290" s="123"/>
    </row>
    <row r="291" spans="1:4">
      <c r="A291" s="123"/>
      <c r="B291" s="123"/>
      <c r="C291" s="123"/>
      <c r="D291" s="123"/>
    </row>
    <row r="292" spans="1:4">
      <c r="A292" s="123"/>
      <c r="B292" s="123"/>
      <c r="C292" s="123"/>
      <c r="D292" s="123"/>
    </row>
    <row r="293" spans="1:4">
      <c r="A293" s="123"/>
      <c r="B293" s="123"/>
      <c r="C293" s="123"/>
      <c r="D293" s="123"/>
    </row>
    <row r="294" spans="1:4">
      <c r="A294" s="123"/>
      <c r="B294" s="123"/>
      <c r="C294" s="123"/>
      <c r="D294" s="123"/>
    </row>
    <row r="295" spans="1:4">
      <c r="A295" s="123"/>
      <c r="B295" s="123"/>
      <c r="C295" s="123"/>
      <c r="D295" s="123"/>
    </row>
    <row r="296" spans="1:4">
      <c r="A296" s="123"/>
      <c r="B296" s="123"/>
      <c r="C296" s="123"/>
      <c r="D296" s="123"/>
    </row>
    <row r="297" spans="1:4">
      <c r="A297" s="123"/>
      <c r="B297" s="123"/>
      <c r="C297" s="123"/>
      <c r="D297" s="123"/>
    </row>
    <row r="298" spans="1:4">
      <c r="A298" s="123"/>
      <c r="B298" s="123"/>
      <c r="C298" s="123"/>
      <c r="D298" s="123"/>
    </row>
    <row r="299" spans="1:4">
      <c r="A299" s="123"/>
      <c r="B299" s="123"/>
      <c r="C299" s="123"/>
      <c r="D299" s="123"/>
    </row>
    <row r="300" spans="1:4">
      <c r="A300" s="123"/>
      <c r="B300" s="123"/>
      <c r="C300" s="123"/>
      <c r="D300" s="123"/>
    </row>
    <row r="301" spans="1:4">
      <c r="A301" s="123"/>
      <c r="B301" s="123"/>
      <c r="C301" s="123"/>
      <c r="D301" s="123"/>
    </row>
    <row r="302" spans="1:4">
      <c r="A302" s="123"/>
      <c r="B302" s="123"/>
      <c r="C302" s="123"/>
      <c r="D302" s="123"/>
    </row>
    <row r="303" spans="1:4">
      <c r="A303" s="123"/>
      <c r="B303" s="123"/>
      <c r="C303" s="123"/>
      <c r="D303" s="123"/>
    </row>
    <row r="304" spans="1:4">
      <c r="A304" s="123"/>
      <c r="B304" s="123"/>
      <c r="C304" s="123"/>
      <c r="D304" s="123"/>
    </row>
    <row r="305" spans="1:4">
      <c r="A305" s="123"/>
      <c r="B305" s="123"/>
      <c r="C305" s="123"/>
      <c r="D305" s="123"/>
    </row>
    <row r="306" spans="1:4">
      <c r="A306" s="123"/>
      <c r="B306" s="123"/>
      <c r="C306" s="123"/>
      <c r="D306" s="123"/>
    </row>
    <row r="307" spans="1:4">
      <c r="A307" s="123"/>
      <c r="B307" s="123"/>
      <c r="C307" s="123"/>
      <c r="D307" s="123"/>
    </row>
    <row r="308" spans="1:4">
      <c r="A308" s="123"/>
      <c r="B308" s="123"/>
      <c r="C308" s="123"/>
      <c r="D308" s="123"/>
    </row>
    <row r="309" spans="1:4">
      <c r="A309" s="123"/>
      <c r="B309" s="123"/>
      <c r="C309" s="123"/>
      <c r="D309" s="123"/>
    </row>
    <row r="310" spans="1:4">
      <c r="A310" s="123"/>
      <c r="B310" s="123"/>
      <c r="C310" s="123"/>
      <c r="D310" s="123"/>
    </row>
    <row r="311" spans="1:4">
      <c r="A311" s="123"/>
      <c r="B311" s="123"/>
      <c r="C311" s="123"/>
      <c r="D311" s="123"/>
    </row>
    <row r="312" spans="1:4">
      <c r="A312" s="123"/>
      <c r="B312" s="123"/>
      <c r="C312" s="123"/>
      <c r="D312" s="123"/>
    </row>
    <row r="313" spans="1:4">
      <c r="A313" s="123"/>
      <c r="B313" s="123"/>
      <c r="C313" s="123"/>
      <c r="D313" s="123"/>
    </row>
    <row r="314" spans="1:4">
      <c r="A314" s="123"/>
      <c r="B314" s="123"/>
      <c r="C314" s="123"/>
      <c r="D314" s="123"/>
    </row>
    <row r="315" spans="1:4">
      <c r="A315" s="123"/>
      <c r="B315" s="123"/>
      <c r="C315" s="123"/>
      <c r="D315" s="123"/>
    </row>
    <row r="316" spans="1:4">
      <c r="A316" s="123"/>
      <c r="B316" s="123"/>
      <c r="C316" s="123"/>
      <c r="D316" s="123"/>
    </row>
    <row r="317" spans="1:4">
      <c r="A317" s="123"/>
      <c r="B317" s="123"/>
      <c r="C317" s="123"/>
      <c r="D317" s="123"/>
    </row>
    <row r="318" spans="1:4">
      <c r="A318" s="123"/>
      <c r="B318" s="123"/>
      <c r="C318" s="123"/>
      <c r="D318" s="123"/>
    </row>
    <row r="319" spans="1:4">
      <c r="A319" s="123"/>
      <c r="B319" s="123"/>
      <c r="C319" s="123"/>
      <c r="D319" s="123"/>
    </row>
    <row r="320" spans="1:4">
      <c r="A320" s="123"/>
      <c r="B320" s="123"/>
      <c r="C320" s="123"/>
      <c r="D320" s="123"/>
    </row>
    <row r="321" spans="1:4">
      <c r="A321" s="123"/>
      <c r="B321" s="123"/>
      <c r="C321" s="123"/>
      <c r="D321" s="123"/>
    </row>
    <row r="322" spans="1:4">
      <c r="A322" s="123"/>
      <c r="B322" s="123"/>
      <c r="C322" s="123"/>
      <c r="D322" s="123"/>
    </row>
    <row r="323" spans="1:4">
      <c r="A323" s="123"/>
      <c r="B323" s="123"/>
      <c r="C323" s="123"/>
      <c r="D323" s="123"/>
    </row>
    <row r="324" spans="1:4">
      <c r="A324" s="123"/>
      <c r="B324" s="123"/>
      <c r="C324" s="123"/>
      <c r="D324" s="123"/>
    </row>
    <row r="325" spans="1:4">
      <c r="A325" s="123"/>
      <c r="B325" s="123"/>
      <c r="C325" s="123"/>
      <c r="D325" s="123"/>
    </row>
    <row r="326" spans="1:4">
      <c r="A326" s="123"/>
      <c r="B326" s="123"/>
      <c r="C326" s="123"/>
      <c r="D326" s="123"/>
    </row>
    <row r="327" spans="1:4">
      <c r="A327" s="123"/>
      <c r="B327" s="123"/>
      <c r="C327" s="123"/>
      <c r="D327" s="123"/>
    </row>
    <row r="328" spans="1:4">
      <c r="A328" s="123"/>
      <c r="B328" s="123"/>
      <c r="C328" s="123"/>
      <c r="D328" s="123"/>
    </row>
    <row r="329" spans="1:4">
      <c r="A329" s="123"/>
      <c r="B329" s="123"/>
      <c r="C329" s="123"/>
      <c r="D329" s="123"/>
    </row>
    <row r="330" spans="1:4">
      <c r="A330" s="123"/>
      <c r="B330" s="123"/>
      <c r="C330" s="123"/>
      <c r="D330" s="123"/>
    </row>
    <row r="331" spans="1:4">
      <c r="A331" s="123"/>
      <c r="B331" s="123"/>
      <c r="C331" s="123"/>
      <c r="D331" s="123"/>
    </row>
    <row r="332" spans="1:4">
      <c r="A332" s="123"/>
      <c r="B332" s="123"/>
      <c r="C332" s="123"/>
      <c r="D332" s="123"/>
    </row>
    <row r="333" spans="1:4">
      <c r="A333" s="123"/>
      <c r="B333" s="123"/>
      <c r="C333" s="123"/>
      <c r="D333" s="123"/>
    </row>
    <row r="334" spans="1:4">
      <c r="A334" s="123"/>
      <c r="B334" s="123"/>
      <c r="C334" s="123"/>
      <c r="D334" s="123"/>
    </row>
    <row r="335" spans="1:4">
      <c r="A335" s="123"/>
      <c r="B335" s="123"/>
      <c r="C335" s="123"/>
      <c r="D335" s="123"/>
    </row>
    <row r="336" spans="1:4">
      <c r="A336" s="123"/>
      <c r="B336" s="123"/>
      <c r="C336" s="123"/>
      <c r="D336" s="123"/>
    </row>
    <row r="337" spans="1:4">
      <c r="A337" s="123"/>
      <c r="B337" s="123"/>
      <c r="C337" s="123"/>
      <c r="D337" s="123"/>
    </row>
    <row r="338" spans="1:4">
      <c r="A338" s="123"/>
      <c r="B338" s="123"/>
      <c r="C338" s="123"/>
      <c r="D338" s="123"/>
    </row>
    <row r="339" spans="1:4">
      <c r="A339" s="123"/>
      <c r="B339" s="123"/>
      <c r="C339" s="123"/>
      <c r="D339" s="123"/>
    </row>
    <row r="340" spans="1:4">
      <c r="A340" s="123"/>
      <c r="B340" s="123"/>
      <c r="C340" s="123"/>
      <c r="D340" s="123"/>
    </row>
    <row r="341" spans="1:4">
      <c r="A341" s="123"/>
      <c r="B341" s="123"/>
      <c r="C341" s="123"/>
      <c r="D341" s="123"/>
    </row>
    <row r="342" spans="1:4">
      <c r="A342" s="123"/>
      <c r="B342" s="123"/>
      <c r="C342" s="123"/>
      <c r="D342" s="123"/>
    </row>
    <row r="343" spans="1:4">
      <c r="A343" s="123"/>
      <c r="B343" s="123"/>
      <c r="C343" s="123"/>
      <c r="D343" s="123"/>
    </row>
    <row r="344" spans="1:4">
      <c r="A344" s="123"/>
      <c r="B344" s="123"/>
      <c r="C344" s="123"/>
      <c r="D344" s="123"/>
    </row>
    <row r="345" spans="1:4">
      <c r="A345" s="123"/>
      <c r="B345" s="123"/>
      <c r="C345" s="123"/>
      <c r="D345" s="123"/>
    </row>
    <row r="346" spans="1:4">
      <c r="A346" s="123"/>
      <c r="B346" s="123"/>
      <c r="C346" s="123"/>
      <c r="D346" s="123"/>
    </row>
    <row r="347" spans="1:4">
      <c r="A347" s="123"/>
      <c r="B347" s="123"/>
      <c r="C347" s="123"/>
      <c r="D347" s="123"/>
    </row>
    <row r="348" spans="1:4">
      <c r="A348" s="123"/>
      <c r="B348" s="123"/>
      <c r="C348" s="123"/>
      <c r="D348" s="123"/>
    </row>
    <row r="349" spans="1:4">
      <c r="A349" s="123"/>
      <c r="B349" s="123"/>
      <c r="C349" s="123"/>
      <c r="D349" s="123"/>
    </row>
    <row r="350" spans="1:4">
      <c r="A350" s="123"/>
      <c r="B350" s="123"/>
      <c r="C350" s="123"/>
      <c r="D350" s="123"/>
    </row>
    <row r="351" spans="1:4">
      <c r="A351" s="123"/>
      <c r="B351" s="123"/>
      <c r="C351" s="123"/>
      <c r="D351" s="123"/>
    </row>
    <row r="352" spans="1:4">
      <c r="A352" s="123"/>
      <c r="B352" s="123"/>
      <c r="C352" s="123"/>
      <c r="D352" s="123"/>
    </row>
    <row r="353" spans="1:4">
      <c r="A353" s="123"/>
      <c r="B353" s="123"/>
      <c r="C353" s="123"/>
      <c r="D353" s="123"/>
    </row>
    <row r="354" spans="1:4">
      <c r="A354" s="123"/>
      <c r="B354" s="123"/>
      <c r="C354" s="123"/>
      <c r="D354" s="123"/>
    </row>
    <row r="355" spans="1:4">
      <c r="A355" s="123"/>
      <c r="B355" s="123"/>
      <c r="C355" s="123"/>
      <c r="D355" s="123"/>
    </row>
    <row r="356" spans="1:4">
      <c r="A356" s="123"/>
      <c r="B356" s="123"/>
      <c r="C356" s="123"/>
      <c r="D356" s="123"/>
    </row>
    <row r="357" spans="1:4">
      <c r="A357" s="123"/>
      <c r="B357" s="123"/>
      <c r="C357" s="123"/>
      <c r="D357" s="123"/>
    </row>
    <row r="358" spans="1:4">
      <c r="A358" s="123"/>
      <c r="B358" s="123"/>
      <c r="C358" s="123"/>
      <c r="D358" s="123"/>
    </row>
    <row r="359" spans="1:4">
      <c r="A359" s="123"/>
      <c r="B359" s="123"/>
      <c r="C359" s="123"/>
      <c r="D359" s="123"/>
    </row>
    <row r="360" spans="1:4">
      <c r="A360" s="123"/>
      <c r="B360" s="123"/>
      <c r="C360" s="123"/>
      <c r="D360" s="123"/>
    </row>
    <row r="361" spans="1:4">
      <c r="A361" s="123"/>
      <c r="B361" s="123"/>
      <c r="C361" s="123"/>
      <c r="D361" s="123"/>
    </row>
    <row r="362" spans="1:4">
      <c r="A362" s="123"/>
      <c r="B362" s="123"/>
      <c r="C362" s="123"/>
      <c r="D362" s="123"/>
    </row>
    <row r="363" spans="1:4">
      <c r="A363" s="123"/>
      <c r="B363" s="123"/>
      <c r="C363" s="123"/>
      <c r="D363" s="123"/>
    </row>
    <row r="364" spans="1:4">
      <c r="A364" s="123"/>
      <c r="B364" s="123"/>
      <c r="C364" s="123"/>
      <c r="D364" s="123"/>
    </row>
    <row r="365" spans="1:4">
      <c r="A365" s="123"/>
      <c r="B365" s="123"/>
      <c r="C365" s="123"/>
      <c r="D365" s="123"/>
    </row>
    <row r="366" spans="1:4">
      <c r="A366" s="123"/>
      <c r="B366" s="123"/>
      <c r="C366" s="123"/>
      <c r="D366" s="123"/>
    </row>
    <row r="367" spans="1:4">
      <c r="A367" s="123"/>
      <c r="B367" s="123"/>
      <c r="C367" s="123"/>
      <c r="D367" s="123"/>
    </row>
    <row r="368" spans="1:4">
      <c r="A368" s="123"/>
      <c r="B368" s="123"/>
      <c r="C368" s="123"/>
      <c r="D368" s="123"/>
    </row>
    <row r="369" spans="1:4">
      <c r="A369" s="123"/>
      <c r="B369" s="123"/>
      <c r="C369" s="123"/>
      <c r="D369" s="123"/>
    </row>
    <row r="370" spans="1:4">
      <c r="A370" s="123"/>
      <c r="B370" s="123"/>
      <c r="C370" s="123"/>
      <c r="D370" s="123"/>
    </row>
    <row r="371" spans="1:4">
      <c r="A371" s="123"/>
      <c r="B371" s="123"/>
      <c r="C371" s="123"/>
      <c r="D371" s="123"/>
    </row>
    <row r="372" spans="1:4">
      <c r="A372" s="123"/>
      <c r="B372" s="123"/>
      <c r="C372" s="123"/>
      <c r="D372" s="123"/>
    </row>
    <row r="373" spans="1:4">
      <c r="A373" s="123"/>
      <c r="B373" s="123"/>
      <c r="C373" s="123"/>
      <c r="D373" s="123"/>
    </row>
    <row r="374" spans="1:4">
      <c r="A374" s="123"/>
      <c r="B374" s="123"/>
      <c r="C374" s="123"/>
      <c r="D374" s="123"/>
    </row>
    <row r="375" spans="1:4">
      <c r="A375" s="123"/>
      <c r="B375" s="123"/>
      <c r="C375" s="123"/>
      <c r="D375" s="123"/>
    </row>
    <row r="376" spans="1:4">
      <c r="A376" s="123"/>
      <c r="B376" s="123"/>
      <c r="C376" s="123"/>
      <c r="D376" s="123"/>
    </row>
    <row r="377" spans="1:4">
      <c r="A377" s="123"/>
      <c r="B377" s="123"/>
      <c r="C377" s="123"/>
      <c r="D377" s="123"/>
    </row>
    <row r="378" spans="1:4">
      <c r="A378" s="123"/>
      <c r="B378" s="123"/>
      <c r="C378" s="123"/>
      <c r="D378" s="123"/>
    </row>
    <row r="379" spans="1:4">
      <c r="A379" s="123"/>
      <c r="B379" s="123"/>
      <c r="C379" s="123"/>
      <c r="D379" s="123"/>
    </row>
    <row r="380" spans="1:4">
      <c r="A380" s="123"/>
      <c r="B380" s="123"/>
      <c r="C380" s="123"/>
      <c r="D380" s="123"/>
    </row>
    <row r="381" spans="1:4">
      <c r="A381" s="123"/>
      <c r="B381" s="123"/>
      <c r="C381" s="123"/>
      <c r="D381" s="123"/>
    </row>
    <row r="382" spans="1:4">
      <c r="A382" s="123"/>
      <c r="B382" s="123"/>
      <c r="C382" s="123"/>
      <c r="D382" s="123"/>
    </row>
    <row r="383" spans="1:4">
      <c r="A383" s="123"/>
      <c r="B383" s="123"/>
      <c r="C383" s="123"/>
      <c r="D383" s="123"/>
    </row>
    <row r="384" spans="1:4">
      <c r="A384" s="123"/>
      <c r="B384" s="123"/>
      <c r="C384" s="123"/>
      <c r="D384" s="123"/>
    </row>
    <row r="385" spans="1:4">
      <c r="A385" s="123"/>
      <c r="B385" s="123"/>
      <c r="C385" s="123"/>
      <c r="D385" s="123"/>
    </row>
    <row r="386" spans="1:4">
      <c r="A386" s="123"/>
      <c r="B386" s="123"/>
      <c r="C386" s="123"/>
      <c r="D386" s="123"/>
    </row>
    <row r="387" spans="1:4">
      <c r="A387" s="123"/>
      <c r="B387" s="123"/>
      <c r="C387" s="123"/>
      <c r="D387" s="123"/>
    </row>
    <row r="388" spans="1:4">
      <c r="A388" s="123"/>
      <c r="B388" s="123"/>
      <c r="C388" s="123"/>
      <c r="D388" s="123"/>
    </row>
    <row r="389" spans="1:4">
      <c r="A389" s="123"/>
      <c r="B389" s="123"/>
      <c r="C389" s="123"/>
      <c r="D389" s="123"/>
    </row>
    <row r="390" spans="1:4">
      <c r="A390" s="123"/>
      <c r="B390" s="123"/>
      <c r="C390" s="123"/>
      <c r="D390" s="123"/>
    </row>
    <row r="391" spans="1:4">
      <c r="A391" s="123"/>
      <c r="B391" s="123"/>
      <c r="C391" s="123"/>
      <c r="D391" s="123"/>
    </row>
    <row r="392" spans="1:4">
      <c r="A392" s="123"/>
      <c r="B392" s="123"/>
      <c r="C392" s="123"/>
      <c r="D392" s="123"/>
    </row>
    <row r="393" spans="1:4">
      <c r="A393" s="123"/>
      <c r="B393" s="123"/>
      <c r="C393" s="123"/>
      <c r="D393" s="123"/>
    </row>
    <row r="394" spans="1:4">
      <c r="A394" s="123"/>
      <c r="B394" s="123"/>
      <c r="C394" s="123"/>
      <c r="D394" s="123"/>
    </row>
    <row r="395" spans="1:4">
      <c r="A395" s="123"/>
      <c r="B395" s="123"/>
      <c r="C395" s="123"/>
      <c r="D395" s="123"/>
    </row>
    <row r="396" spans="1:4">
      <c r="A396" s="123"/>
      <c r="B396" s="123"/>
      <c r="C396" s="123"/>
      <c r="D396" s="123"/>
    </row>
    <row r="397" spans="1:4">
      <c r="A397" s="123"/>
      <c r="B397" s="123"/>
      <c r="C397" s="123"/>
      <c r="D397" s="123"/>
    </row>
    <row r="398" spans="1:4">
      <c r="A398" s="123"/>
      <c r="B398" s="123"/>
      <c r="C398" s="123"/>
      <c r="D398" s="123"/>
    </row>
    <row r="399" spans="1:4">
      <c r="A399" s="123"/>
      <c r="B399" s="123"/>
      <c r="C399" s="123"/>
      <c r="D399" s="123"/>
    </row>
    <row r="400" spans="1:4">
      <c r="A400" s="123"/>
      <c r="B400" s="123"/>
      <c r="C400" s="123"/>
      <c r="D400" s="123"/>
    </row>
    <row r="401" spans="1:4">
      <c r="A401" s="123"/>
      <c r="B401" s="123"/>
      <c r="C401" s="123"/>
      <c r="D401" s="123"/>
    </row>
    <row r="402" spans="1:4">
      <c r="A402" s="123"/>
      <c r="B402" s="123"/>
      <c r="C402" s="123"/>
      <c r="D402" s="123"/>
    </row>
    <row r="403" spans="1:4">
      <c r="A403" s="123"/>
      <c r="B403" s="123"/>
      <c r="C403" s="123"/>
      <c r="D403" s="123"/>
    </row>
    <row r="404" spans="1:4">
      <c r="A404" s="123"/>
      <c r="B404" s="123"/>
      <c r="C404" s="123"/>
      <c r="D404" s="123"/>
    </row>
    <row r="405" spans="1:4">
      <c r="A405" s="123"/>
      <c r="B405" s="123"/>
      <c r="C405" s="123"/>
      <c r="D405" s="123"/>
    </row>
    <row r="406" spans="1:4">
      <c r="A406" s="123"/>
      <c r="B406" s="123"/>
      <c r="C406" s="123"/>
      <c r="D406" s="123"/>
    </row>
    <row r="407" spans="1:4">
      <c r="A407" s="123"/>
      <c r="B407" s="123"/>
      <c r="C407" s="123"/>
      <c r="D407" s="123"/>
    </row>
    <row r="408" spans="1:4">
      <c r="A408" s="123"/>
      <c r="B408" s="123"/>
      <c r="C408" s="123"/>
      <c r="D408" s="123"/>
    </row>
    <row r="409" spans="1:4">
      <c r="A409" s="123"/>
      <c r="B409" s="123"/>
      <c r="C409" s="123"/>
      <c r="D409" s="123"/>
    </row>
    <row r="410" spans="1:4">
      <c r="A410" s="123"/>
      <c r="B410" s="123"/>
      <c r="C410" s="123"/>
      <c r="D410" s="123"/>
    </row>
    <row r="411" spans="1:4">
      <c r="A411" s="123"/>
      <c r="B411" s="123"/>
      <c r="C411" s="123"/>
      <c r="D411" s="123"/>
    </row>
    <row r="412" spans="1:4">
      <c r="A412" s="123"/>
      <c r="B412" s="123"/>
      <c r="C412" s="123"/>
      <c r="D412" s="123"/>
    </row>
    <row r="413" spans="1:4">
      <c r="A413" s="123"/>
      <c r="B413" s="123"/>
      <c r="C413" s="123"/>
      <c r="D413" s="123"/>
    </row>
    <row r="414" spans="1:4">
      <c r="A414" s="123"/>
      <c r="B414" s="123"/>
      <c r="C414" s="123"/>
      <c r="D414" s="123"/>
    </row>
    <row r="415" spans="1:4">
      <c r="A415" s="123"/>
      <c r="B415" s="123"/>
      <c r="C415" s="123"/>
      <c r="D415" s="123"/>
    </row>
    <row r="416" spans="1:4">
      <c r="A416" s="123"/>
      <c r="B416" s="123"/>
      <c r="C416" s="123"/>
      <c r="D416" s="123"/>
    </row>
    <row r="417" spans="1:4">
      <c r="A417" s="123"/>
      <c r="B417" s="123"/>
      <c r="C417" s="123"/>
      <c r="D417" s="123"/>
    </row>
    <row r="418" spans="1:4">
      <c r="A418" s="123"/>
      <c r="B418" s="123"/>
      <c r="C418" s="123"/>
      <c r="D418" s="123"/>
    </row>
    <row r="419" spans="1:4">
      <c r="A419" s="123"/>
      <c r="B419" s="123"/>
      <c r="C419" s="123"/>
      <c r="D419" s="123"/>
    </row>
    <row r="420" spans="1:4">
      <c r="A420" s="123"/>
      <c r="B420" s="123"/>
      <c r="C420" s="123"/>
      <c r="D420" s="123"/>
    </row>
    <row r="421" spans="1:4">
      <c r="A421" s="123"/>
      <c r="B421" s="123"/>
      <c r="C421" s="123"/>
      <c r="D421" s="123"/>
    </row>
    <row r="422" spans="1:4">
      <c r="A422" s="123"/>
      <c r="B422" s="123"/>
      <c r="C422" s="123"/>
      <c r="D422" s="123"/>
    </row>
    <row r="423" spans="1:4">
      <c r="A423" s="123"/>
      <c r="B423" s="123"/>
      <c r="C423" s="123"/>
      <c r="D423" s="123"/>
    </row>
    <row r="424" spans="1:4">
      <c r="A424" s="123"/>
      <c r="B424" s="123"/>
      <c r="C424" s="123"/>
      <c r="D424" s="123"/>
    </row>
    <row r="425" spans="1:4">
      <c r="A425" s="123"/>
      <c r="B425" s="123"/>
      <c r="C425" s="123"/>
      <c r="D425" s="123"/>
    </row>
    <row r="426" spans="1:4">
      <c r="A426" s="123"/>
      <c r="B426" s="123"/>
      <c r="C426" s="123"/>
      <c r="D426" s="123"/>
    </row>
    <row r="427" spans="1:4">
      <c r="A427" s="123"/>
      <c r="B427" s="123"/>
      <c r="C427" s="123"/>
      <c r="D427" s="123"/>
    </row>
    <row r="428" spans="1:4">
      <c r="A428" s="123"/>
      <c r="B428" s="123"/>
      <c r="C428" s="123"/>
      <c r="D428" s="123"/>
    </row>
    <row r="429" spans="1:4">
      <c r="A429" s="123"/>
      <c r="B429" s="123"/>
      <c r="C429" s="123"/>
      <c r="D429" s="123"/>
    </row>
    <row r="430" spans="1:4">
      <c r="A430" s="123"/>
      <c r="B430" s="123"/>
      <c r="C430" s="123"/>
      <c r="D430" s="123"/>
    </row>
    <row r="431" spans="1:4">
      <c r="A431" s="123"/>
      <c r="B431" s="123"/>
      <c r="C431" s="123"/>
      <c r="D431" s="123"/>
    </row>
    <row r="432" spans="1:4">
      <c r="A432" s="123"/>
      <c r="B432" s="123"/>
      <c r="C432" s="123"/>
      <c r="D432" s="123"/>
    </row>
    <row r="433" spans="1:4">
      <c r="A433" s="123"/>
      <c r="B433" s="123"/>
      <c r="C433" s="123"/>
      <c r="D433" s="123"/>
    </row>
    <row r="434" spans="1:4">
      <c r="A434" s="123"/>
      <c r="B434" s="123"/>
      <c r="C434" s="123"/>
      <c r="D434" s="123"/>
    </row>
    <row r="435" spans="1:4">
      <c r="A435" s="123"/>
      <c r="B435" s="123"/>
      <c r="C435" s="123"/>
      <c r="D435" s="123"/>
    </row>
    <row r="436" spans="1:4">
      <c r="A436" s="123"/>
      <c r="B436" s="123"/>
      <c r="C436" s="123"/>
      <c r="D436" s="123"/>
    </row>
    <row r="437" spans="1:4">
      <c r="A437" s="123"/>
      <c r="B437" s="123"/>
      <c r="C437" s="123"/>
      <c r="D437" s="123"/>
    </row>
    <row r="438" spans="1:4">
      <c r="A438" s="123"/>
      <c r="B438" s="123"/>
      <c r="C438" s="123"/>
      <c r="D438" s="123"/>
    </row>
    <row r="439" spans="1:4">
      <c r="A439" s="123"/>
      <c r="B439" s="123"/>
      <c r="C439" s="123"/>
      <c r="D439" s="123"/>
    </row>
    <row r="440" spans="1:4">
      <c r="A440" s="123"/>
      <c r="B440" s="123"/>
      <c r="C440" s="123"/>
      <c r="D440" s="123"/>
    </row>
    <row r="441" spans="1:4">
      <c r="A441" s="123"/>
      <c r="B441" s="123"/>
      <c r="C441" s="123"/>
      <c r="D441" s="123"/>
    </row>
    <row r="442" spans="1:4">
      <c r="A442" s="123"/>
      <c r="B442" s="123"/>
      <c r="C442" s="123"/>
      <c r="D442" s="123"/>
    </row>
    <row r="443" spans="1:4">
      <c r="A443" s="123"/>
      <c r="B443" s="123"/>
      <c r="C443" s="123"/>
      <c r="D443" s="123"/>
    </row>
    <row r="444" spans="1:4">
      <c r="A444" s="123"/>
      <c r="B444" s="123"/>
      <c r="C444" s="123"/>
      <c r="D444" s="123"/>
    </row>
    <row r="445" spans="1:4">
      <c r="A445" s="123"/>
      <c r="B445" s="123"/>
      <c r="C445" s="123"/>
      <c r="D445" s="123"/>
    </row>
    <row r="446" spans="1:4">
      <c r="A446" s="123"/>
      <c r="B446" s="123"/>
      <c r="C446" s="123"/>
      <c r="D446" s="123"/>
    </row>
    <row r="447" spans="1:4">
      <c r="A447" s="123"/>
      <c r="B447" s="123"/>
      <c r="C447" s="123"/>
      <c r="D447" s="123"/>
    </row>
    <row r="448" spans="1:4">
      <c r="A448" s="123"/>
      <c r="B448" s="123"/>
      <c r="C448" s="123"/>
      <c r="D448" s="123"/>
    </row>
    <row r="449" spans="1:4">
      <c r="A449" s="123"/>
      <c r="B449" s="123"/>
      <c r="C449" s="123"/>
      <c r="D449" s="123"/>
    </row>
    <row r="450" spans="1:4">
      <c r="A450" s="123"/>
      <c r="B450" s="123"/>
      <c r="C450" s="123"/>
      <c r="D450" s="123"/>
    </row>
    <row r="451" spans="1:4">
      <c r="A451" s="123"/>
      <c r="B451" s="123"/>
      <c r="C451" s="123"/>
      <c r="D451" s="123"/>
    </row>
    <row r="452" spans="1:4">
      <c r="A452" s="123"/>
      <c r="B452" s="123"/>
      <c r="C452" s="123"/>
      <c r="D452" s="123"/>
    </row>
    <row r="453" spans="1:4">
      <c r="A453" s="123"/>
      <c r="B453" s="123"/>
      <c r="C453" s="123"/>
      <c r="D453" s="123"/>
    </row>
    <row r="454" spans="1:4">
      <c r="A454" s="123"/>
      <c r="B454" s="123"/>
      <c r="C454" s="123"/>
      <c r="D454" s="123"/>
    </row>
    <row r="455" spans="1:4">
      <c r="A455" s="123"/>
      <c r="B455" s="123"/>
      <c r="C455" s="123"/>
      <c r="D455" s="123"/>
    </row>
    <row r="456" spans="1:4">
      <c r="A456" s="123"/>
      <c r="B456" s="123"/>
      <c r="C456" s="123"/>
      <c r="D456" s="123"/>
    </row>
    <row r="457" spans="1:4">
      <c r="A457" s="123"/>
      <c r="B457" s="123"/>
      <c r="C457" s="123"/>
      <c r="D457" s="123"/>
    </row>
    <row r="458" spans="1:4">
      <c r="A458" s="123"/>
      <c r="B458" s="123"/>
      <c r="C458" s="123"/>
      <c r="D458" s="123"/>
    </row>
    <row r="459" spans="1:4">
      <c r="A459" s="123"/>
      <c r="B459" s="123"/>
      <c r="C459" s="123"/>
      <c r="D459" s="123"/>
    </row>
    <row r="460" spans="1:4">
      <c r="A460" s="123"/>
      <c r="B460" s="123"/>
      <c r="C460" s="123"/>
      <c r="D460" s="123"/>
    </row>
    <row r="461" spans="1:4">
      <c r="A461" s="123"/>
      <c r="B461" s="123"/>
      <c r="C461" s="123"/>
      <c r="D461" s="123"/>
    </row>
    <row r="462" spans="1:4">
      <c r="A462" s="123"/>
      <c r="B462" s="123"/>
      <c r="C462" s="123"/>
      <c r="D462" s="123"/>
    </row>
    <row r="463" spans="1:4">
      <c r="A463" s="123"/>
      <c r="B463" s="123"/>
      <c r="C463" s="123"/>
      <c r="D463" s="123"/>
    </row>
    <row r="464" spans="1:4">
      <c r="A464" s="123"/>
      <c r="B464" s="123"/>
      <c r="C464" s="123"/>
      <c r="D464" s="123"/>
    </row>
    <row r="465" spans="1:4">
      <c r="A465" s="123"/>
      <c r="B465" s="123"/>
      <c r="C465" s="123"/>
      <c r="D465" s="123"/>
    </row>
    <row r="466" spans="1:4">
      <c r="A466" s="123"/>
      <c r="B466" s="123"/>
      <c r="C466" s="123"/>
      <c r="D466" s="123"/>
    </row>
    <row r="467" spans="1:4">
      <c r="A467" s="123"/>
      <c r="B467" s="123"/>
      <c r="C467" s="123"/>
      <c r="D467" s="123"/>
    </row>
    <row r="468" spans="1:4">
      <c r="A468" s="123"/>
      <c r="B468" s="123"/>
      <c r="C468" s="123"/>
      <c r="D468" s="123"/>
    </row>
    <row r="469" spans="1:4">
      <c r="A469" s="123"/>
      <c r="B469" s="123"/>
      <c r="C469" s="123"/>
      <c r="D469" s="123"/>
    </row>
    <row r="470" spans="1:4">
      <c r="A470" s="123"/>
      <c r="B470" s="123"/>
      <c r="C470" s="123"/>
      <c r="D470" s="123"/>
    </row>
    <row r="471" spans="1:4">
      <c r="A471" s="123"/>
      <c r="B471" s="123"/>
      <c r="C471" s="123"/>
      <c r="D471" s="123"/>
    </row>
    <row r="472" spans="1:4">
      <c r="A472" s="123"/>
      <c r="B472" s="123"/>
      <c r="C472" s="123"/>
      <c r="D472" s="123"/>
    </row>
    <row r="473" spans="1:4">
      <c r="A473" s="123"/>
      <c r="B473" s="123"/>
      <c r="C473" s="123"/>
      <c r="D473" s="123"/>
    </row>
    <row r="474" spans="1:4">
      <c r="A474" s="123"/>
      <c r="B474" s="123"/>
      <c r="C474" s="123"/>
      <c r="D474" s="123"/>
    </row>
    <row r="475" spans="1:4">
      <c r="A475" s="123"/>
      <c r="B475" s="123"/>
      <c r="C475" s="123"/>
      <c r="D475" s="123"/>
    </row>
    <row r="476" spans="1:4">
      <c r="A476" s="123"/>
      <c r="B476" s="123"/>
      <c r="C476" s="123"/>
      <c r="D476" s="123"/>
    </row>
    <row r="477" spans="1:4">
      <c r="A477" s="123"/>
      <c r="B477" s="123"/>
      <c r="C477" s="123"/>
      <c r="D477" s="123"/>
    </row>
    <row r="478" spans="1:4">
      <c r="A478" s="123"/>
      <c r="B478" s="123"/>
      <c r="C478" s="123"/>
      <c r="D478" s="123"/>
    </row>
    <row r="479" spans="1:4">
      <c r="A479" s="123"/>
      <c r="B479" s="123"/>
      <c r="C479" s="123"/>
      <c r="D479" s="123"/>
    </row>
    <row r="480" spans="1:4">
      <c r="A480" s="123"/>
      <c r="B480" s="123"/>
      <c r="C480" s="123"/>
      <c r="D480" s="123"/>
    </row>
    <row r="481" spans="1:4">
      <c r="A481" s="123"/>
      <c r="B481" s="123"/>
      <c r="C481" s="123"/>
      <c r="D481" s="123"/>
    </row>
    <row r="482" spans="1:4">
      <c r="A482" s="123"/>
      <c r="B482" s="123"/>
      <c r="C482" s="123"/>
      <c r="D482" s="123"/>
    </row>
    <row r="483" spans="1:4">
      <c r="A483" s="123"/>
      <c r="B483" s="123"/>
      <c r="C483" s="123"/>
      <c r="D483" s="123"/>
    </row>
    <row r="484" spans="1:4">
      <c r="A484" s="123"/>
      <c r="B484" s="123"/>
      <c r="C484" s="123"/>
      <c r="D484" s="123"/>
    </row>
    <row r="485" spans="1:4">
      <c r="A485" s="123"/>
      <c r="B485" s="123"/>
      <c r="C485" s="123"/>
      <c r="D485" s="123"/>
    </row>
    <row r="486" spans="1:4">
      <c r="A486" s="123"/>
      <c r="B486" s="123"/>
      <c r="C486" s="123"/>
      <c r="D486" s="123"/>
    </row>
    <row r="487" spans="1:4">
      <c r="A487" s="123"/>
      <c r="B487" s="123"/>
      <c r="C487" s="123"/>
      <c r="D487" s="123"/>
    </row>
    <row r="488" spans="1:4">
      <c r="A488" s="123"/>
      <c r="B488" s="123"/>
      <c r="C488" s="123"/>
      <c r="D488" s="123"/>
    </row>
    <row r="489" spans="1:4">
      <c r="A489" s="123"/>
      <c r="B489" s="123"/>
      <c r="C489" s="123"/>
      <c r="D489" s="123"/>
    </row>
    <row r="490" spans="1:4">
      <c r="A490" s="123"/>
      <c r="B490" s="123"/>
      <c r="C490" s="123"/>
      <c r="D490" s="123"/>
    </row>
    <row r="491" spans="1:4">
      <c r="A491" s="123"/>
      <c r="B491" s="123"/>
      <c r="C491" s="123"/>
      <c r="D491" s="123"/>
    </row>
    <row r="492" spans="1:4">
      <c r="A492" s="123"/>
      <c r="B492" s="123"/>
      <c r="C492" s="123"/>
      <c r="D492" s="123"/>
    </row>
    <row r="493" spans="1:4">
      <c r="A493" s="123"/>
      <c r="B493" s="123"/>
      <c r="C493" s="123"/>
      <c r="D493" s="123"/>
    </row>
    <row r="494" spans="1:4">
      <c r="A494" s="123"/>
      <c r="B494" s="123"/>
      <c r="C494" s="123"/>
      <c r="D494" s="123"/>
    </row>
    <row r="495" spans="1:4">
      <c r="A495" s="123"/>
      <c r="B495" s="123"/>
      <c r="C495" s="123"/>
      <c r="D495" s="123"/>
    </row>
    <row r="496" spans="1:4">
      <c r="A496" s="123"/>
      <c r="B496" s="123"/>
      <c r="C496" s="123"/>
      <c r="D496" s="123"/>
    </row>
    <row r="497" spans="1:4">
      <c r="A497" s="123"/>
      <c r="B497" s="123"/>
      <c r="C497" s="123"/>
      <c r="D497" s="123"/>
    </row>
    <row r="498" spans="1:4">
      <c r="A498" s="123"/>
      <c r="B498" s="123"/>
      <c r="C498" s="123"/>
      <c r="D498" s="123"/>
    </row>
    <row r="499" spans="1:4">
      <c r="A499" s="123"/>
      <c r="B499" s="123"/>
      <c r="C499" s="123"/>
      <c r="D499" s="123"/>
    </row>
    <row r="500" spans="1:4">
      <c r="A500" s="123"/>
      <c r="B500" s="123"/>
      <c r="C500" s="123"/>
      <c r="D500" s="123"/>
    </row>
    <row r="501" spans="1:4">
      <c r="A501" s="123"/>
      <c r="B501" s="123"/>
      <c r="C501" s="123"/>
      <c r="D501" s="123"/>
    </row>
    <row r="502" spans="1:4">
      <c r="A502" s="123"/>
      <c r="B502" s="123"/>
      <c r="C502" s="123"/>
      <c r="D502" s="123"/>
    </row>
    <row r="503" spans="1:4">
      <c r="A503" s="123"/>
      <c r="B503" s="123"/>
      <c r="C503" s="123"/>
      <c r="D503" s="123"/>
    </row>
    <row r="504" spans="1:4">
      <c r="A504" s="123"/>
      <c r="B504" s="123"/>
      <c r="C504" s="123"/>
      <c r="D504" s="123"/>
    </row>
    <row r="505" spans="1:4">
      <c r="A505" s="123"/>
      <c r="B505" s="123"/>
      <c r="C505" s="123"/>
      <c r="D505" s="123"/>
    </row>
    <row r="506" spans="1:4">
      <c r="A506" s="123"/>
      <c r="B506" s="123"/>
      <c r="C506" s="123"/>
      <c r="D506" s="123"/>
    </row>
    <row r="507" spans="1:4">
      <c r="A507" s="123"/>
      <c r="B507" s="123"/>
      <c r="C507" s="123"/>
      <c r="D507" s="123"/>
    </row>
    <row r="508" spans="1:4">
      <c r="A508" s="123"/>
      <c r="B508" s="123"/>
      <c r="C508" s="123"/>
      <c r="D508" s="123"/>
    </row>
    <row r="509" spans="1:4">
      <c r="A509" s="123"/>
      <c r="B509" s="123"/>
      <c r="C509" s="123"/>
      <c r="D509" s="123"/>
    </row>
    <row r="510" spans="1:4">
      <c r="A510" s="123"/>
      <c r="B510" s="123"/>
      <c r="C510" s="123"/>
      <c r="D510" s="123"/>
    </row>
    <row r="511" spans="1:4">
      <c r="A511" s="123"/>
      <c r="B511" s="123"/>
      <c r="C511" s="123"/>
      <c r="D511" s="123"/>
    </row>
    <row r="512" spans="1:4">
      <c r="A512" s="123"/>
      <c r="B512" s="123"/>
      <c r="C512" s="123"/>
      <c r="D512" s="123"/>
    </row>
    <row r="513" spans="1:4">
      <c r="A513" s="123"/>
      <c r="B513" s="123"/>
      <c r="C513" s="123"/>
      <c r="D513" s="123"/>
    </row>
  </sheetData>
  <sheetProtection algorithmName="SHA-512" hashValue="bUtNhX/Uuuxwy34HyhV/hq0ixe58LhHFQwYyJDvlgGXGtfHn0Hy9sj57NTOgL2jJLWNIiM0heX4io4K03DMlVQ==" saltValue="jGr71YzmSVL6SxuGNszdG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H197" sqref="H197"/>
    </sheetView>
  </sheetViews>
  <sheetFormatPr defaultRowHeight="11.25"/>
  <cols>
    <col min="1" max="1" width="5.5703125" style="78" hidden="1" customWidth="1"/>
    <col min="2" max="2" width="7.5703125" style="74" hidden="1" customWidth="1"/>
    <col min="3" max="4" width="8.5703125" style="74" bestFit="1" customWidth="1"/>
    <col min="5" max="5" width="11.5703125" style="77" customWidth="1"/>
    <col min="6" max="6" width="14.42578125" style="77" bestFit="1" customWidth="1"/>
    <col min="7" max="7" width="18.5703125" style="77" bestFit="1" customWidth="1"/>
    <col min="8" max="8" width="6.5703125" style="74" customWidth="1"/>
    <col min="9" max="9" width="6.42578125" style="74" customWidth="1"/>
    <col min="10" max="10" width="6.5703125" style="75" customWidth="1"/>
    <col min="11" max="11" width="8" style="166" customWidth="1"/>
    <col min="12" max="12" width="15.5703125" style="166" customWidth="1"/>
    <col min="13" max="13" width="9.5703125" style="166" customWidth="1"/>
    <col min="14" max="14" width="10.42578125" style="166" customWidth="1"/>
    <col min="15" max="15" width="5.5703125" style="166" customWidth="1"/>
    <col min="16" max="17" width="9.5703125" style="166" customWidth="1"/>
    <col min="18" max="18" width="10.42578125" style="166" customWidth="1"/>
    <col min="19" max="19" width="10.42578125" style="74" customWidth="1"/>
    <col min="20" max="204" width="8.5703125" style="74"/>
    <col min="205" max="206" width="6.42578125" style="74" customWidth="1"/>
    <col min="207" max="210" width="10.42578125" style="74" customWidth="1"/>
    <col min="211" max="211" width="8.5703125" style="74"/>
    <col min="212" max="212" width="11.42578125" style="74" customWidth="1"/>
    <col min="213" max="215" width="10.42578125" style="74" customWidth="1"/>
    <col min="216" max="216" width="4.5703125" style="74" customWidth="1"/>
    <col min="217" max="217" width="4.42578125" style="74" customWidth="1"/>
    <col min="218" max="219" width="6.5703125" style="74" customWidth="1"/>
    <col min="220" max="221" width="8.5703125" style="74"/>
    <col min="222" max="222" width="15.5703125" style="74" customWidth="1"/>
    <col min="223" max="223" width="8.5703125" style="74"/>
    <col min="224" max="225" width="6.5703125" style="74" customWidth="1"/>
    <col min="226" max="227" width="8.5703125" style="74"/>
    <col min="228" max="228" width="11.42578125" style="74" customWidth="1"/>
    <col min="229" max="229" width="8.5703125" style="74"/>
    <col min="230" max="231" width="6.5703125" style="74" customWidth="1"/>
    <col min="232" max="233" width="8.5703125" style="74"/>
    <col min="234" max="234" width="11.42578125" style="74" customWidth="1"/>
    <col min="235" max="235" width="8.5703125" style="74"/>
    <col min="236" max="236" width="6.5703125" style="74" customWidth="1"/>
    <col min="237" max="237" width="4.5703125" style="74" customWidth="1"/>
    <col min="238" max="239" width="8.5703125" style="74"/>
    <col min="240" max="240" width="11.42578125" style="74" customWidth="1"/>
    <col min="241" max="241" width="6.42578125" style="74" customWidth="1"/>
    <col min="242" max="242" width="4.5703125" style="74" customWidth="1"/>
    <col min="243" max="460" width="8.5703125" style="74"/>
    <col min="461" max="462" width="6.42578125" style="74" customWidth="1"/>
    <col min="463" max="466" width="10.42578125" style="74" customWidth="1"/>
    <col min="467" max="467" width="8.5703125" style="74"/>
    <col min="468" max="468" width="11.42578125" style="74" customWidth="1"/>
    <col min="469" max="471" width="10.42578125" style="74" customWidth="1"/>
    <col min="472" max="472" width="4.5703125" style="74" customWidth="1"/>
    <col min="473" max="473" width="4.42578125" style="74" customWidth="1"/>
    <col min="474" max="475" width="6.5703125" style="74" customWidth="1"/>
    <col min="476" max="477" width="8.5703125" style="74"/>
    <col min="478" max="478" width="15.5703125" style="74" customWidth="1"/>
    <col min="479" max="479" width="8.5703125" style="74"/>
    <col min="480" max="481" width="6.5703125" style="74" customWidth="1"/>
    <col min="482" max="483" width="8.5703125" style="74"/>
    <col min="484" max="484" width="11.42578125" style="74" customWidth="1"/>
    <col min="485" max="485" width="8.5703125" style="74"/>
    <col min="486" max="487" width="6.5703125" style="74" customWidth="1"/>
    <col min="488" max="489" width="8.5703125" style="74"/>
    <col min="490" max="490" width="11.42578125" style="74" customWidth="1"/>
    <col min="491" max="491" width="8.5703125" style="74"/>
    <col min="492" max="492" width="6.5703125" style="74" customWidth="1"/>
    <col min="493" max="493" width="4.5703125" style="74" customWidth="1"/>
    <col min="494" max="495" width="8.5703125" style="74"/>
    <col min="496" max="496" width="11.42578125" style="74" customWidth="1"/>
    <col min="497" max="497" width="6.42578125" style="74" customWidth="1"/>
    <col min="498" max="498" width="4.5703125" style="74" customWidth="1"/>
    <col min="499" max="716" width="8.5703125" style="74"/>
    <col min="717" max="718" width="6.42578125" style="74" customWidth="1"/>
    <col min="719" max="722" width="10.42578125" style="74" customWidth="1"/>
    <col min="723" max="723" width="8.5703125" style="74"/>
    <col min="724" max="724" width="11.42578125" style="74" customWidth="1"/>
    <col min="725" max="727" width="10.42578125" style="74" customWidth="1"/>
    <col min="728" max="728" width="4.5703125" style="74" customWidth="1"/>
    <col min="729" max="729" width="4.42578125" style="74" customWidth="1"/>
    <col min="730" max="731" width="6.5703125" style="74" customWidth="1"/>
    <col min="732" max="733" width="8.5703125" style="74"/>
    <col min="734" max="734" width="15.5703125" style="74" customWidth="1"/>
    <col min="735" max="735" width="8.5703125" style="74"/>
    <col min="736" max="737" width="6.5703125" style="74" customWidth="1"/>
    <col min="738" max="739" width="8.5703125" style="74"/>
    <col min="740" max="740" width="11.42578125" style="74" customWidth="1"/>
    <col min="741" max="741" width="8.5703125" style="74"/>
    <col min="742" max="743" width="6.5703125" style="74" customWidth="1"/>
    <col min="744" max="745" width="8.5703125" style="74"/>
    <col min="746" max="746" width="11.42578125" style="74" customWidth="1"/>
    <col min="747" max="747" width="8.5703125" style="74"/>
    <col min="748" max="748" width="6.5703125" style="74" customWidth="1"/>
    <col min="749" max="749" width="4.5703125" style="74" customWidth="1"/>
    <col min="750" max="751" width="8.5703125" style="74"/>
    <col min="752" max="752" width="11.42578125" style="74" customWidth="1"/>
    <col min="753" max="753" width="6.42578125" style="74" customWidth="1"/>
    <col min="754" max="754" width="4.5703125" style="74" customWidth="1"/>
    <col min="755" max="972" width="8.5703125" style="74"/>
    <col min="973" max="974" width="6.42578125" style="74" customWidth="1"/>
    <col min="975" max="978" width="10.42578125" style="74" customWidth="1"/>
    <col min="979" max="979" width="8.5703125" style="74"/>
    <col min="980" max="980" width="11.42578125" style="74" customWidth="1"/>
    <col min="981" max="983" width="10.42578125" style="74" customWidth="1"/>
    <col min="984" max="984" width="4.5703125" style="74" customWidth="1"/>
    <col min="985" max="985" width="4.42578125" style="74" customWidth="1"/>
    <col min="986" max="987" width="6.5703125" style="74" customWidth="1"/>
    <col min="988" max="989" width="8.5703125" style="74"/>
    <col min="990" max="990" width="15.5703125" style="74" customWidth="1"/>
    <col min="991" max="991" width="8.5703125" style="74"/>
    <col min="992" max="993" width="6.5703125" style="74" customWidth="1"/>
    <col min="994" max="995" width="8.5703125" style="74"/>
    <col min="996" max="996" width="11.42578125" style="74" customWidth="1"/>
    <col min="997" max="997" width="8.5703125" style="74"/>
    <col min="998" max="999" width="6.5703125" style="74" customWidth="1"/>
    <col min="1000" max="1001" width="8.5703125" style="74"/>
    <col min="1002" max="1002" width="11.42578125" style="74" customWidth="1"/>
    <col min="1003" max="1003" width="8.5703125" style="74"/>
    <col min="1004" max="1004" width="6.5703125" style="74" customWidth="1"/>
    <col min="1005" max="1005" width="4.5703125" style="74" customWidth="1"/>
    <col min="1006" max="1007" width="8.5703125" style="74"/>
    <col min="1008" max="1008" width="11.42578125" style="74" customWidth="1"/>
    <col min="1009" max="1009" width="6.42578125" style="74" customWidth="1"/>
    <col min="1010" max="1010" width="4.5703125" style="74" customWidth="1"/>
    <col min="1011" max="1228" width="8.5703125" style="74"/>
    <col min="1229" max="1230" width="6.42578125" style="74" customWidth="1"/>
    <col min="1231" max="1234" width="10.42578125" style="74" customWidth="1"/>
    <col min="1235" max="1235" width="8.5703125" style="74"/>
    <col min="1236" max="1236" width="11.42578125" style="74" customWidth="1"/>
    <col min="1237" max="1239" width="10.42578125" style="74" customWidth="1"/>
    <col min="1240" max="1240" width="4.5703125" style="74" customWidth="1"/>
    <col min="1241" max="1241" width="4.42578125" style="74" customWidth="1"/>
    <col min="1242" max="1243" width="6.5703125" style="74" customWidth="1"/>
    <col min="1244" max="1245" width="8.5703125" style="74"/>
    <col min="1246" max="1246" width="15.5703125" style="74" customWidth="1"/>
    <col min="1247" max="1247" width="8.5703125" style="74"/>
    <col min="1248" max="1249" width="6.5703125" style="74" customWidth="1"/>
    <col min="1250" max="1251" width="8.5703125" style="74"/>
    <col min="1252" max="1252" width="11.42578125" style="74" customWidth="1"/>
    <col min="1253" max="1253" width="8.5703125" style="74"/>
    <col min="1254" max="1255" width="6.5703125" style="74" customWidth="1"/>
    <col min="1256" max="1257" width="8.5703125" style="74"/>
    <col min="1258" max="1258" width="11.42578125" style="74" customWidth="1"/>
    <col min="1259" max="1259" width="8.5703125" style="74"/>
    <col min="1260" max="1260" width="6.5703125" style="74" customWidth="1"/>
    <col min="1261" max="1261" width="4.5703125" style="74" customWidth="1"/>
    <col min="1262" max="1263" width="8.5703125" style="74"/>
    <col min="1264" max="1264" width="11.42578125" style="74" customWidth="1"/>
    <col min="1265" max="1265" width="6.42578125" style="74" customWidth="1"/>
    <col min="1266" max="1266" width="4.5703125" style="74" customWidth="1"/>
    <col min="1267" max="1484" width="8.5703125" style="74"/>
    <col min="1485" max="1486" width="6.42578125" style="74" customWidth="1"/>
    <col min="1487" max="1490" width="10.42578125" style="74" customWidth="1"/>
    <col min="1491" max="1491" width="8.5703125" style="74"/>
    <col min="1492" max="1492" width="11.42578125" style="74" customWidth="1"/>
    <col min="1493" max="1495" width="10.42578125" style="74" customWidth="1"/>
    <col min="1496" max="1496" width="4.5703125" style="74" customWidth="1"/>
    <col min="1497" max="1497" width="4.42578125" style="74" customWidth="1"/>
    <col min="1498" max="1499" width="6.5703125" style="74" customWidth="1"/>
    <col min="1500" max="1501" width="8.5703125" style="74"/>
    <col min="1502" max="1502" width="15.5703125" style="74" customWidth="1"/>
    <col min="1503" max="1503" width="8.5703125" style="74"/>
    <col min="1504" max="1505" width="6.5703125" style="74" customWidth="1"/>
    <col min="1506" max="1507" width="8.5703125" style="74"/>
    <col min="1508" max="1508" width="11.42578125" style="74" customWidth="1"/>
    <col min="1509" max="1509" width="8.5703125" style="74"/>
    <col min="1510" max="1511" width="6.5703125" style="74" customWidth="1"/>
    <col min="1512" max="1513" width="8.5703125" style="74"/>
    <col min="1514" max="1514" width="11.42578125" style="74" customWidth="1"/>
    <col min="1515" max="1515" width="8.5703125" style="74"/>
    <col min="1516" max="1516" width="6.5703125" style="74" customWidth="1"/>
    <col min="1517" max="1517" width="4.5703125" style="74" customWidth="1"/>
    <col min="1518" max="1519" width="8.5703125" style="74"/>
    <col min="1520" max="1520" width="11.42578125" style="74" customWidth="1"/>
    <col min="1521" max="1521" width="6.42578125" style="74" customWidth="1"/>
    <col min="1522" max="1522" width="4.5703125" style="74" customWidth="1"/>
    <col min="1523" max="1740" width="8.5703125" style="74"/>
    <col min="1741" max="1742" width="6.42578125" style="74" customWidth="1"/>
    <col min="1743" max="1746" width="10.42578125" style="74" customWidth="1"/>
    <col min="1747" max="1747" width="8.5703125" style="74"/>
    <col min="1748" max="1748" width="11.42578125" style="74" customWidth="1"/>
    <col min="1749" max="1751" width="10.42578125" style="74" customWidth="1"/>
    <col min="1752" max="1752" width="4.5703125" style="74" customWidth="1"/>
    <col min="1753" max="1753" width="4.42578125" style="74" customWidth="1"/>
    <col min="1754" max="1755" width="6.5703125" style="74" customWidth="1"/>
    <col min="1756" max="1757" width="8.5703125" style="74"/>
    <col min="1758" max="1758" width="15.5703125" style="74" customWidth="1"/>
    <col min="1759" max="1759" width="8.5703125" style="74"/>
    <col min="1760" max="1761" width="6.5703125" style="74" customWidth="1"/>
    <col min="1762" max="1763" width="8.5703125" style="74"/>
    <col min="1764" max="1764" width="11.42578125" style="74" customWidth="1"/>
    <col min="1765" max="1765" width="8.5703125" style="74"/>
    <col min="1766" max="1767" width="6.5703125" style="74" customWidth="1"/>
    <col min="1768" max="1769" width="8.5703125" style="74"/>
    <col min="1770" max="1770" width="11.42578125" style="74" customWidth="1"/>
    <col min="1771" max="1771" width="8.5703125" style="74"/>
    <col min="1772" max="1772" width="6.5703125" style="74" customWidth="1"/>
    <col min="1773" max="1773" width="4.5703125" style="74" customWidth="1"/>
    <col min="1774" max="1775" width="8.5703125" style="74"/>
    <col min="1776" max="1776" width="11.42578125" style="74" customWidth="1"/>
    <col min="1777" max="1777" width="6.42578125" style="74" customWidth="1"/>
    <col min="1778" max="1778" width="4.5703125" style="74" customWidth="1"/>
    <col min="1779" max="1996" width="8.5703125" style="74"/>
    <col min="1997" max="1998" width="6.42578125" style="74" customWidth="1"/>
    <col min="1999" max="2002" width="10.42578125" style="74" customWidth="1"/>
    <col min="2003" max="2003" width="8.5703125" style="74"/>
    <col min="2004" max="2004" width="11.42578125" style="74" customWidth="1"/>
    <col min="2005" max="2007" width="10.42578125" style="74" customWidth="1"/>
    <col min="2008" max="2008" width="4.5703125" style="74" customWidth="1"/>
    <col min="2009" max="2009" width="4.42578125" style="74" customWidth="1"/>
    <col min="2010" max="2011" width="6.5703125" style="74" customWidth="1"/>
    <col min="2012" max="2013" width="8.5703125" style="74"/>
    <col min="2014" max="2014" width="15.5703125" style="74" customWidth="1"/>
    <col min="2015" max="2015" width="8.5703125" style="74"/>
    <col min="2016" max="2017" width="6.5703125" style="74" customWidth="1"/>
    <col min="2018" max="2019" width="8.5703125" style="74"/>
    <col min="2020" max="2020" width="11.42578125" style="74" customWidth="1"/>
    <col min="2021" max="2021" width="8.5703125" style="74"/>
    <col min="2022" max="2023" width="6.5703125" style="74" customWidth="1"/>
    <col min="2024" max="2025" width="8.5703125" style="74"/>
    <col min="2026" max="2026" width="11.42578125" style="74" customWidth="1"/>
    <col min="2027" max="2027" width="8.5703125" style="74"/>
    <col min="2028" max="2028" width="6.5703125" style="74" customWidth="1"/>
    <col min="2029" max="2029" width="4.5703125" style="74" customWidth="1"/>
    <col min="2030" max="2031" width="8.5703125" style="74"/>
    <col min="2032" max="2032" width="11.42578125" style="74" customWidth="1"/>
    <col min="2033" max="2033" width="6.42578125" style="74" customWidth="1"/>
    <col min="2034" max="2034" width="4.5703125" style="74" customWidth="1"/>
    <col min="2035" max="2252" width="8.5703125" style="74"/>
    <col min="2253" max="2254" width="6.42578125" style="74" customWidth="1"/>
    <col min="2255" max="2258" width="10.42578125" style="74" customWidth="1"/>
    <col min="2259" max="2259" width="8.5703125" style="74"/>
    <col min="2260" max="2260" width="11.42578125" style="74" customWidth="1"/>
    <col min="2261" max="2263" width="10.42578125" style="74" customWidth="1"/>
    <col min="2264" max="2264" width="4.5703125" style="74" customWidth="1"/>
    <col min="2265" max="2265" width="4.42578125" style="74" customWidth="1"/>
    <col min="2266" max="2267" width="6.5703125" style="74" customWidth="1"/>
    <col min="2268" max="2269" width="8.5703125" style="74"/>
    <col min="2270" max="2270" width="15.5703125" style="74" customWidth="1"/>
    <col min="2271" max="2271" width="8.5703125" style="74"/>
    <col min="2272" max="2273" width="6.5703125" style="74" customWidth="1"/>
    <col min="2274" max="2275" width="8.5703125" style="74"/>
    <col min="2276" max="2276" width="11.42578125" style="74" customWidth="1"/>
    <col min="2277" max="2277" width="8.5703125" style="74"/>
    <col min="2278" max="2279" width="6.5703125" style="74" customWidth="1"/>
    <col min="2280" max="2281" width="8.5703125" style="74"/>
    <col min="2282" max="2282" width="11.42578125" style="74" customWidth="1"/>
    <col min="2283" max="2283" width="8.5703125" style="74"/>
    <col min="2284" max="2284" width="6.5703125" style="74" customWidth="1"/>
    <col min="2285" max="2285" width="4.5703125" style="74" customWidth="1"/>
    <col min="2286" max="2287" width="8.5703125" style="74"/>
    <col min="2288" max="2288" width="11.42578125" style="74" customWidth="1"/>
    <col min="2289" max="2289" width="6.42578125" style="74" customWidth="1"/>
    <col min="2290" max="2290" width="4.5703125" style="74" customWidth="1"/>
    <col min="2291" max="2508" width="8.5703125" style="74"/>
    <col min="2509" max="2510" width="6.42578125" style="74" customWidth="1"/>
    <col min="2511" max="2514" width="10.42578125" style="74" customWidth="1"/>
    <col min="2515" max="2515" width="8.5703125" style="74"/>
    <col min="2516" max="2516" width="11.42578125" style="74" customWidth="1"/>
    <col min="2517" max="2519" width="10.42578125" style="74" customWidth="1"/>
    <col min="2520" max="2520" width="4.5703125" style="74" customWidth="1"/>
    <col min="2521" max="2521" width="4.42578125" style="74" customWidth="1"/>
    <col min="2522" max="2523" width="6.5703125" style="74" customWidth="1"/>
    <col min="2524" max="2525" width="8.5703125" style="74"/>
    <col min="2526" max="2526" width="15.5703125" style="74" customWidth="1"/>
    <col min="2527" max="2527" width="8.5703125" style="74"/>
    <col min="2528" max="2529" width="6.5703125" style="74" customWidth="1"/>
    <col min="2530" max="2531" width="8.5703125" style="74"/>
    <col min="2532" max="2532" width="11.42578125" style="74" customWidth="1"/>
    <col min="2533" max="2533" width="8.5703125" style="74"/>
    <col min="2534" max="2535" width="6.5703125" style="74" customWidth="1"/>
    <col min="2536" max="2537" width="8.5703125" style="74"/>
    <col min="2538" max="2538" width="11.42578125" style="74" customWidth="1"/>
    <col min="2539" max="2539" width="8.5703125" style="74"/>
    <col min="2540" max="2540" width="6.5703125" style="74" customWidth="1"/>
    <col min="2541" max="2541" width="4.5703125" style="74" customWidth="1"/>
    <col min="2542" max="2543" width="8.5703125" style="74"/>
    <col min="2544" max="2544" width="11.42578125" style="74" customWidth="1"/>
    <col min="2545" max="2545" width="6.42578125" style="74" customWidth="1"/>
    <col min="2546" max="2546" width="4.5703125" style="74" customWidth="1"/>
    <col min="2547" max="2764" width="8.5703125" style="74"/>
    <col min="2765" max="2766" width="6.42578125" style="74" customWidth="1"/>
    <col min="2767" max="2770" width="10.42578125" style="74" customWidth="1"/>
    <col min="2771" max="2771" width="8.5703125" style="74"/>
    <col min="2772" max="2772" width="11.42578125" style="74" customWidth="1"/>
    <col min="2773" max="2775" width="10.42578125" style="74" customWidth="1"/>
    <col min="2776" max="2776" width="4.5703125" style="74" customWidth="1"/>
    <col min="2777" max="2777" width="4.42578125" style="74" customWidth="1"/>
    <col min="2778" max="2779" width="6.5703125" style="74" customWidth="1"/>
    <col min="2780" max="2781" width="8.5703125" style="74"/>
    <col min="2782" max="2782" width="15.5703125" style="74" customWidth="1"/>
    <col min="2783" max="2783" width="8.5703125" style="74"/>
    <col min="2784" max="2785" width="6.5703125" style="74" customWidth="1"/>
    <col min="2786" max="2787" width="8.5703125" style="74"/>
    <col min="2788" max="2788" width="11.42578125" style="74" customWidth="1"/>
    <col min="2789" max="2789" width="8.5703125" style="74"/>
    <col min="2790" max="2791" width="6.5703125" style="74" customWidth="1"/>
    <col min="2792" max="2793" width="8.5703125" style="74"/>
    <col min="2794" max="2794" width="11.42578125" style="74" customWidth="1"/>
    <col min="2795" max="2795" width="8.5703125" style="74"/>
    <col min="2796" max="2796" width="6.5703125" style="74" customWidth="1"/>
    <col min="2797" max="2797" width="4.5703125" style="74" customWidth="1"/>
    <col min="2798" max="2799" width="8.5703125" style="74"/>
    <col min="2800" max="2800" width="11.42578125" style="74" customWidth="1"/>
    <col min="2801" max="2801" width="6.42578125" style="74" customWidth="1"/>
    <col min="2802" max="2802" width="4.5703125" style="74" customWidth="1"/>
    <col min="2803" max="3020" width="8.5703125" style="74"/>
    <col min="3021" max="3022" width="6.42578125" style="74" customWidth="1"/>
    <col min="3023" max="3026" width="10.42578125" style="74" customWidth="1"/>
    <col min="3027" max="3027" width="8.5703125" style="74"/>
    <col min="3028" max="3028" width="11.42578125" style="74" customWidth="1"/>
    <col min="3029" max="3031" width="10.42578125" style="74" customWidth="1"/>
    <col min="3032" max="3032" width="4.5703125" style="74" customWidth="1"/>
    <col min="3033" max="3033" width="4.42578125" style="74" customWidth="1"/>
    <col min="3034" max="3035" width="6.5703125" style="74" customWidth="1"/>
    <col min="3036" max="3037" width="8.5703125" style="74"/>
    <col min="3038" max="3038" width="15.5703125" style="74" customWidth="1"/>
    <col min="3039" max="3039" width="8.5703125" style="74"/>
    <col min="3040" max="3041" width="6.5703125" style="74" customWidth="1"/>
    <col min="3042" max="3043" width="8.5703125" style="74"/>
    <col min="3044" max="3044" width="11.42578125" style="74" customWidth="1"/>
    <col min="3045" max="3045" width="8.5703125" style="74"/>
    <col min="3046" max="3047" width="6.5703125" style="74" customWidth="1"/>
    <col min="3048" max="3049" width="8.5703125" style="74"/>
    <col min="3050" max="3050" width="11.42578125" style="74" customWidth="1"/>
    <col min="3051" max="3051" width="8.5703125" style="74"/>
    <col min="3052" max="3052" width="6.5703125" style="74" customWidth="1"/>
    <col min="3053" max="3053" width="4.5703125" style="74" customWidth="1"/>
    <col min="3054" max="3055" width="8.5703125" style="74"/>
    <col min="3056" max="3056" width="11.42578125" style="74" customWidth="1"/>
    <col min="3057" max="3057" width="6.42578125" style="74" customWidth="1"/>
    <col min="3058" max="3058" width="4.5703125" style="74" customWidth="1"/>
    <col min="3059" max="3276" width="8.5703125" style="74"/>
    <col min="3277" max="3278" width="6.42578125" style="74" customWidth="1"/>
    <col min="3279" max="3282" width="10.42578125" style="74" customWidth="1"/>
    <col min="3283" max="3283" width="8.5703125" style="74"/>
    <col min="3284" max="3284" width="11.42578125" style="74" customWidth="1"/>
    <col min="3285" max="3287" width="10.42578125" style="74" customWidth="1"/>
    <col min="3288" max="3288" width="4.5703125" style="74" customWidth="1"/>
    <col min="3289" max="3289" width="4.42578125" style="74" customWidth="1"/>
    <col min="3290" max="3291" width="6.5703125" style="74" customWidth="1"/>
    <col min="3292" max="3293" width="8.5703125" style="74"/>
    <col min="3294" max="3294" width="15.5703125" style="74" customWidth="1"/>
    <col min="3295" max="3295" width="8.5703125" style="74"/>
    <col min="3296" max="3297" width="6.5703125" style="74" customWidth="1"/>
    <col min="3298" max="3299" width="8.5703125" style="74"/>
    <col min="3300" max="3300" width="11.42578125" style="74" customWidth="1"/>
    <col min="3301" max="3301" width="8.5703125" style="74"/>
    <col min="3302" max="3303" width="6.5703125" style="74" customWidth="1"/>
    <col min="3304" max="3305" width="8.5703125" style="74"/>
    <col min="3306" max="3306" width="11.42578125" style="74" customWidth="1"/>
    <col min="3307" max="3307" width="8.5703125" style="74"/>
    <col min="3308" max="3308" width="6.5703125" style="74" customWidth="1"/>
    <col min="3309" max="3309" width="4.5703125" style="74" customWidth="1"/>
    <col min="3310" max="3311" width="8.5703125" style="74"/>
    <col min="3312" max="3312" width="11.42578125" style="74" customWidth="1"/>
    <col min="3313" max="3313" width="6.42578125" style="74" customWidth="1"/>
    <col min="3314" max="3314" width="4.5703125" style="74" customWidth="1"/>
    <col min="3315" max="3532" width="8.5703125" style="74"/>
    <col min="3533" max="3534" width="6.42578125" style="74" customWidth="1"/>
    <col min="3535" max="3538" width="10.42578125" style="74" customWidth="1"/>
    <col min="3539" max="3539" width="8.5703125" style="74"/>
    <col min="3540" max="3540" width="11.42578125" style="74" customWidth="1"/>
    <col min="3541" max="3543" width="10.42578125" style="74" customWidth="1"/>
    <col min="3544" max="3544" width="4.5703125" style="74" customWidth="1"/>
    <col min="3545" max="3545" width="4.42578125" style="74" customWidth="1"/>
    <col min="3546" max="3547" width="6.5703125" style="74" customWidth="1"/>
    <col min="3548" max="3549" width="8.5703125" style="74"/>
    <col min="3550" max="3550" width="15.5703125" style="74" customWidth="1"/>
    <col min="3551" max="3551" width="8.5703125" style="74"/>
    <col min="3552" max="3553" width="6.5703125" style="74" customWidth="1"/>
    <col min="3554" max="3555" width="8.5703125" style="74"/>
    <col min="3556" max="3556" width="11.42578125" style="74" customWidth="1"/>
    <col min="3557" max="3557" width="8.5703125" style="74"/>
    <col min="3558" max="3559" width="6.5703125" style="74" customWidth="1"/>
    <col min="3560" max="3561" width="8.5703125" style="74"/>
    <col min="3562" max="3562" width="11.42578125" style="74" customWidth="1"/>
    <col min="3563" max="3563" width="8.5703125" style="74"/>
    <col min="3564" max="3564" width="6.5703125" style="74" customWidth="1"/>
    <col min="3565" max="3565" width="4.5703125" style="74" customWidth="1"/>
    <col min="3566" max="3567" width="8.5703125" style="74"/>
    <col min="3568" max="3568" width="11.42578125" style="74" customWidth="1"/>
    <col min="3569" max="3569" width="6.42578125" style="74" customWidth="1"/>
    <col min="3570" max="3570" width="4.5703125" style="74" customWidth="1"/>
    <col min="3571" max="3788" width="8.5703125" style="74"/>
    <col min="3789" max="3790" width="6.42578125" style="74" customWidth="1"/>
    <col min="3791" max="3794" width="10.42578125" style="74" customWidth="1"/>
    <col min="3795" max="3795" width="8.5703125" style="74"/>
    <col min="3796" max="3796" width="11.42578125" style="74" customWidth="1"/>
    <col min="3797" max="3799" width="10.42578125" style="74" customWidth="1"/>
    <col min="3800" max="3800" width="4.5703125" style="74" customWidth="1"/>
    <col min="3801" max="3801" width="4.42578125" style="74" customWidth="1"/>
    <col min="3802" max="3803" width="6.5703125" style="74" customWidth="1"/>
    <col min="3804" max="3805" width="8.5703125" style="74"/>
    <col min="3806" max="3806" width="15.5703125" style="74" customWidth="1"/>
    <col min="3807" max="3807" width="8.5703125" style="74"/>
    <col min="3808" max="3809" width="6.5703125" style="74" customWidth="1"/>
    <col min="3810" max="3811" width="8.5703125" style="74"/>
    <col min="3812" max="3812" width="11.42578125" style="74" customWidth="1"/>
    <col min="3813" max="3813" width="8.5703125" style="74"/>
    <col min="3814" max="3815" width="6.5703125" style="74" customWidth="1"/>
    <col min="3816" max="3817" width="8.5703125" style="74"/>
    <col min="3818" max="3818" width="11.42578125" style="74" customWidth="1"/>
    <col min="3819" max="3819" width="8.5703125" style="74"/>
    <col min="3820" max="3820" width="6.5703125" style="74" customWidth="1"/>
    <col min="3821" max="3821" width="4.5703125" style="74" customWidth="1"/>
    <col min="3822" max="3823" width="8.5703125" style="74"/>
    <col min="3824" max="3824" width="11.42578125" style="74" customWidth="1"/>
    <col min="3825" max="3825" width="6.42578125" style="74" customWidth="1"/>
    <col min="3826" max="3826" width="4.5703125" style="74" customWidth="1"/>
    <col min="3827" max="4044" width="8.5703125" style="74"/>
    <col min="4045" max="4046" width="6.42578125" style="74" customWidth="1"/>
    <col min="4047" max="4050" width="10.42578125" style="74" customWidth="1"/>
    <col min="4051" max="4051" width="8.5703125" style="74"/>
    <col min="4052" max="4052" width="11.42578125" style="74" customWidth="1"/>
    <col min="4053" max="4055" width="10.42578125" style="74" customWidth="1"/>
    <col min="4056" max="4056" width="4.5703125" style="74" customWidth="1"/>
    <col min="4057" max="4057" width="4.42578125" style="74" customWidth="1"/>
    <col min="4058" max="4059" width="6.5703125" style="74" customWidth="1"/>
    <col min="4060" max="4061" width="8.5703125" style="74"/>
    <col min="4062" max="4062" width="15.5703125" style="74" customWidth="1"/>
    <col min="4063" max="4063" width="8.5703125" style="74"/>
    <col min="4064" max="4065" width="6.5703125" style="74" customWidth="1"/>
    <col min="4066" max="4067" width="8.5703125" style="74"/>
    <col min="4068" max="4068" width="11.42578125" style="74" customWidth="1"/>
    <col min="4069" max="4069" width="8.5703125" style="74"/>
    <col min="4070" max="4071" width="6.5703125" style="74" customWidth="1"/>
    <col min="4072" max="4073" width="8.5703125" style="74"/>
    <col min="4074" max="4074" width="11.42578125" style="74" customWidth="1"/>
    <col min="4075" max="4075" width="8.5703125" style="74"/>
    <col min="4076" max="4076" width="6.5703125" style="74" customWidth="1"/>
    <col min="4077" max="4077" width="4.5703125" style="74" customWidth="1"/>
    <col min="4078" max="4079" width="8.5703125" style="74"/>
    <col min="4080" max="4080" width="11.42578125" style="74" customWidth="1"/>
    <col min="4081" max="4081" width="6.42578125" style="74" customWidth="1"/>
    <col min="4082" max="4082" width="4.5703125" style="74" customWidth="1"/>
    <col min="4083" max="4300" width="8.5703125" style="74"/>
    <col min="4301" max="4302" width="6.42578125" style="74" customWidth="1"/>
    <col min="4303" max="4306" width="10.42578125" style="74" customWidth="1"/>
    <col min="4307" max="4307" width="8.5703125" style="74"/>
    <col min="4308" max="4308" width="11.42578125" style="74" customWidth="1"/>
    <col min="4309" max="4311" width="10.42578125" style="74" customWidth="1"/>
    <col min="4312" max="4312" width="4.5703125" style="74" customWidth="1"/>
    <col min="4313" max="4313" width="4.42578125" style="74" customWidth="1"/>
    <col min="4314" max="4315" width="6.5703125" style="74" customWidth="1"/>
    <col min="4316" max="4317" width="8.5703125" style="74"/>
    <col min="4318" max="4318" width="15.5703125" style="74" customWidth="1"/>
    <col min="4319" max="4319" width="8.5703125" style="74"/>
    <col min="4320" max="4321" width="6.5703125" style="74" customWidth="1"/>
    <col min="4322" max="4323" width="8.5703125" style="74"/>
    <col min="4324" max="4324" width="11.42578125" style="74" customWidth="1"/>
    <col min="4325" max="4325" width="8.5703125" style="74"/>
    <col min="4326" max="4327" width="6.5703125" style="74" customWidth="1"/>
    <col min="4328" max="4329" width="8.5703125" style="74"/>
    <col min="4330" max="4330" width="11.42578125" style="74" customWidth="1"/>
    <col min="4331" max="4331" width="8.5703125" style="74"/>
    <col min="4332" max="4332" width="6.5703125" style="74" customWidth="1"/>
    <col min="4333" max="4333" width="4.5703125" style="74" customWidth="1"/>
    <col min="4334" max="4335" width="8.5703125" style="74"/>
    <col min="4336" max="4336" width="11.42578125" style="74" customWidth="1"/>
    <col min="4337" max="4337" width="6.42578125" style="74" customWidth="1"/>
    <col min="4338" max="4338" width="4.5703125" style="74" customWidth="1"/>
    <col min="4339" max="4556" width="8.5703125" style="74"/>
    <col min="4557" max="4558" width="6.42578125" style="74" customWidth="1"/>
    <col min="4559" max="4562" width="10.42578125" style="74" customWidth="1"/>
    <col min="4563" max="4563" width="8.5703125" style="74"/>
    <col min="4564" max="4564" width="11.42578125" style="74" customWidth="1"/>
    <col min="4565" max="4567" width="10.42578125" style="74" customWidth="1"/>
    <col min="4568" max="4568" width="4.5703125" style="74" customWidth="1"/>
    <col min="4569" max="4569" width="4.42578125" style="74" customWidth="1"/>
    <col min="4570" max="4571" width="6.5703125" style="74" customWidth="1"/>
    <col min="4572" max="4573" width="8.5703125" style="74"/>
    <col min="4574" max="4574" width="15.5703125" style="74" customWidth="1"/>
    <col min="4575" max="4575" width="8.5703125" style="74"/>
    <col min="4576" max="4577" width="6.5703125" style="74" customWidth="1"/>
    <col min="4578" max="4579" width="8.5703125" style="74"/>
    <col min="4580" max="4580" width="11.42578125" style="74" customWidth="1"/>
    <col min="4581" max="4581" width="8.5703125" style="74"/>
    <col min="4582" max="4583" width="6.5703125" style="74" customWidth="1"/>
    <col min="4584" max="4585" width="8.5703125" style="74"/>
    <col min="4586" max="4586" width="11.42578125" style="74" customWidth="1"/>
    <col min="4587" max="4587" width="8.5703125" style="74"/>
    <col min="4588" max="4588" width="6.5703125" style="74" customWidth="1"/>
    <col min="4589" max="4589" width="4.5703125" style="74" customWidth="1"/>
    <col min="4590" max="4591" width="8.5703125" style="74"/>
    <col min="4592" max="4592" width="11.42578125" style="74" customWidth="1"/>
    <col min="4593" max="4593" width="6.42578125" style="74" customWidth="1"/>
    <col min="4594" max="4594" width="4.5703125" style="74" customWidth="1"/>
    <col min="4595" max="4812" width="8.5703125" style="74"/>
    <col min="4813" max="4814" width="6.42578125" style="74" customWidth="1"/>
    <col min="4815" max="4818" width="10.42578125" style="74" customWidth="1"/>
    <col min="4819" max="4819" width="8.5703125" style="74"/>
    <col min="4820" max="4820" width="11.42578125" style="74" customWidth="1"/>
    <col min="4821" max="4823" width="10.42578125" style="74" customWidth="1"/>
    <col min="4824" max="4824" width="4.5703125" style="74" customWidth="1"/>
    <col min="4825" max="4825" width="4.42578125" style="74" customWidth="1"/>
    <col min="4826" max="4827" width="6.5703125" style="74" customWidth="1"/>
    <col min="4828" max="4829" width="8.5703125" style="74"/>
    <col min="4830" max="4830" width="15.5703125" style="74" customWidth="1"/>
    <col min="4831" max="4831" width="8.5703125" style="74"/>
    <col min="4832" max="4833" width="6.5703125" style="74" customWidth="1"/>
    <col min="4834" max="4835" width="8.5703125" style="74"/>
    <col min="4836" max="4836" width="11.42578125" style="74" customWidth="1"/>
    <col min="4837" max="4837" width="8.5703125" style="74"/>
    <col min="4838" max="4839" width="6.5703125" style="74" customWidth="1"/>
    <col min="4840" max="4841" width="8.5703125" style="74"/>
    <col min="4842" max="4842" width="11.42578125" style="74" customWidth="1"/>
    <col min="4843" max="4843" width="8.5703125" style="74"/>
    <col min="4844" max="4844" width="6.5703125" style="74" customWidth="1"/>
    <col min="4845" max="4845" width="4.5703125" style="74" customWidth="1"/>
    <col min="4846" max="4847" width="8.5703125" style="74"/>
    <col min="4848" max="4848" width="11.42578125" style="74" customWidth="1"/>
    <col min="4849" max="4849" width="6.42578125" style="74" customWidth="1"/>
    <col min="4850" max="4850" width="4.5703125" style="74" customWidth="1"/>
    <col min="4851" max="5068" width="8.5703125" style="74"/>
    <col min="5069" max="5070" width="6.42578125" style="74" customWidth="1"/>
    <col min="5071" max="5074" width="10.42578125" style="74" customWidth="1"/>
    <col min="5075" max="5075" width="8.5703125" style="74"/>
    <col min="5076" max="5076" width="11.42578125" style="74" customWidth="1"/>
    <col min="5077" max="5079" width="10.42578125" style="74" customWidth="1"/>
    <col min="5080" max="5080" width="4.5703125" style="74" customWidth="1"/>
    <col min="5081" max="5081" width="4.42578125" style="74" customWidth="1"/>
    <col min="5082" max="5083" width="6.5703125" style="74" customWidth="1"/>
    <col min="5084" max="5085" width="8.5703125" style="74"/>
    <col min="5086" max="5086" width="15.5703125" style="74" customWidth="1"/>
    <col min="5087" max="5087" width="8.5703125" style="74"/>
    <col min="5088" max="5089" width="6.5703125" style="74" customWidth="1"/>
    <col min="5090" max="5091" width="8.5703125" style="74"/>
    <col min="5092" max="5092" width="11.42578125" style="74" customWidth="1"/>
    <col min="5093" max="5093" width="8.5703125" style="74"/>
    <col min="5094" max="5095" width="6.5703125" style="74" customWidth="1"/>
    <col min="5096" max="5097" width="8.5703125" style="74"/>
    <col min="5098" max="5098" width="11.42578125" style="74" customWidth="1"/>
    <col min="5099" max="5099" width="8.5703125" style="74"/>
    <col min="5100" max="5100" width="6.5703125" style="74" customWidth="1"/>
    <col min="5101" max="5101" width="4.5703125" style="74" customWidth="1"/>
    <col min="5102" max="5103" width="8.5703125" style="74"/>
    <col min="5104" max="5104" width="11.42578125" style="74" customWidth="1"/>
    <col min="5105" max="5105" width="6.42578125" style="74" customWidth="1"/>
    <col min="5106" max="5106" width="4.5703125" style="74" customWidth="1"/>
    <col min="5107" max="5324" width="8.5703125" style="74"/>
    <col min="5325" max="5326" width="6.42578125" style="74" customWidth="1"/>
    <col min="5327" max="5330" width="10.42578125" style="74" customWidth="1"/>
    <col min="5331" max="5331" width="8.5703125" style="74"/>
    <col min="5332" max="5332" width="11.42578125" style="74" customWidth="1"/>
    <col min="5333" max="5335" width="10.42578125" style="74" customWidth="1"/>
    <col min="5336" max="5336" width="4.5703125" style="74" customWidth="1"/>
    <col min="5337" max="5337" width="4.42578125" style="74" customWidth="1"/>
    <col min="5338" max="5339" width="6.5703125" style="74" customWidth="1"/>
    <col min="5340" max="5341" width="8.5703125" style="74"/>
    <col min="5342" max="5342" width="15.5703125" style="74" customWidth="1"/>
    <col min="5343" max="5343" width="8.5703125" style="74"/>
    <col min="5344" max="5345" width="6.5703125" style="74" customWidth="1"/>
    <col min="5346" max="5347" width="8.5703125" style="74"/>
    <col min="5348" max="5348" width="11.42578125" style="74" customWidth="1"/>
    <col min="5349" max="5349" width="8.5703125" style="74"/>
    <col min="5350" max="5351" width="6.5703125" style="74" customWidth="1"/>
    <col min="5352" max="5353" width="8.5703125" style="74"/>
    <col min="5354" max="5354" width="11.42578125" style="74" customWidth="1"/>
    <col min="5355" max="5355" width="8.5703125" style="74"/>
    <col min="5356" max="5356" width="6.5703125" style="74" customWidth="1"/>
    <col min="5357" max="5357" width="4.5703125" style="74" customWidth="1"/>
    <col min="5358" max="5359" width="8.5703125" style="74"/>
    <col min="5360" max="5360" width="11.42578125" style="74" customWidth="1"/>
    <col min="5361" max="5361" width="6.42578125" style="74" customWidth="1"/>
    <col min="5362" max="5362" width="4.5703125" style="74" customWidth="1"/>
    <col min="5363" max="5580" width="8.5703125" style="74"/>
    <col min="5581" max="5582" width="6.42578125" style="74" customWidth="1"/>
    <col min="5583" max="5586" width="10.42578125" style="74" customWidth="1"/>
    <col min="5587" max="5587" width="8.5703125" style="74"/>
    <col min="5588" max="5588" width="11.42578125" style="74" customWidth="1"/>
    <col min="5589" max="5591" width="10.42578125" style="74" customWidth="1"/>
    <col min="5592" max="5592" width="4.5703125" style="74" customWidth="1"/>
    <col min="5593" max="5593" width="4.42578125" style="74" customWidth="1"/>
    <col min="5594" max="5595" width="6.5703125" style="74" customWidth="1"/>
    <col min="5596" max="5597" width="8.5703125" style="74"/>
    <col min="5598" max="5598" width="15.5703125" style="74" customWidth="1"/>
    <col min="5599" max="5599" width="8.5703125" style="74"/>
    <col min="5600" max="5601" width="6.5703125" style="74" customWidth="1"/>
    <col min="5602" max="5603" width="8.5703125" style="74"/>
    <col min="5604" max="5604" width="11.42578125" style="74" customWidth="1"/>
    <col min="5605" max="5605" width="8.5703125" style="74"/>
    <col min="5606" max="5607" width="6.5703125" style="74" customWidth="1"/>
    <col min="5608" max="5609" width="8.5703125" style="74"/>
    <col min="5610" max="5610" width="11.42578125" style="74" customWidth="1"/>
    <col min="5611" max="5611" width="8.5703125" style="74"/>
    <col min="5612" max="5612" width="6.5703125" style="74" customWidth="1"/>
    <col min="5613" max="5613" width="4.5703125" style="74" customWidth="1"/>
    <col min="5614" max="5615" width="8.5703125" style="74"/>
    <col min="5616" max="5616" width="11.42578125" style="74" customWidth="1"/>
    <col min="5617" max="5617" width="6.42578125" style="74" customWidth="1"/>
    <col min="5618" max="5618" width="4.5703125" style="74" customWidth="1"/>
    <col min="5619" max="5836" width="8.5703125" style="74"/>
    <col min="5837" max="5838" width="6.42578125" style="74" customWidth="1"/>
    <col min="5839" max="5842" width="10.42578125" style="74" customWidth="1"/>
    <col min="5843" max="5843" width="8.5703125" style="74"/>
    <col min="5844" max="5844" width="11.42578125" style="74" customWidth="1"/>
    <col min="5845" max="5847" width="10.42578125" style="74" customWidth="1"/>
    <col min="5848" max="5848" width="4.5703125" style="74" customWidth="1"/>
    <col min="5849" max="5849" width="4.42578125" style="74" customWidth="1"/>
    <col min="5850" max="5851" width="6.5703125" style="74" customWidth="1"/>
    <col min="5852" max="5853" width="8.5703125" style="74"/>
    <col min="5854" max="5854" width="15.5703125" style="74" customWidth="1"/>
    <col min="5855" max="5855" width="8.5703125" style="74"/>
    <col min="5856" max="5857" width="6.5703125" style="74" customWidth="1"/>
    <col min="5858" max="5859" width="8.5703125" style="74"/>
    <col min="5860" max="5860" width="11.42578125" style="74" customWidth="1"/>
    <col min="5861" max="5861" width="8.5703125" style="74"/>
    <col min="5862" max="5863" width="6.5703125" style="74" customWidth="1"/>
    <col min="5864" max="5865" width="8.5703125" style="74"/>
    <col min="5866" max="5866" width="11.42578125" style="74" customWidth="1"/>
    <col min="5867" max="5867" width="8.5703125" style="74"/>
    <col min="5868" max="5868" width="6.5703125" style="74" customWidth="1"/>
    <col min="5869" max="5869" width="4.5703125" style="74" customWidth="1"/>
    <col min="5870" max="5871" width="8.5703125" style="74"/>
    <col min="5872" max="5872" width="11.42578125" style="74" customWidth="1"/>
    <col min="5873" max="5873" width="6.42578125" style="74" customWidth="1"/>
    <col min="5874" max="5874" width="4.5703125" style="74" customWidth="1"/>
    <col min="5875" max="6092" width="8.5703125" style="74"/>
    <col min="6093" max="6094" width="6.42578125" style="74" customWidth="1"/>
    <col min="6095" max="6098" width="10.42578125" style="74" customWidth="1"/>
    <col min="6099" max="6099" width="8.5703125" style="74"/>
    <col min="6100" max="6100" width="11.42578125" style="74" customWidth="1"/>
    <col min="6101" max="6103" width="10.42578125" style="74" customWidth="1"/>
    <col min="6104" max="6104" width="4.5703125" style="74" customWidth="1"/>
    <col min="6105" max="6105" width="4.42578125" style="74" customWidth="1"/>
    <col min="6106" max="6107" width="6.5703125" style="74" customWidth="1"/>
    <col min="6108" max="6109" width="8.5703125" style="74"/>
    <col min="6110" max="6110" width="15.5703125" style="74" customWidth="1"/>
    <col min="6111" max="6111" width="8.5703125" style="74"/>
    <col min="6112" max="6113" width="6.5703125" style="74" customWidth="1"/>
    <col min="6114" max="6115" width="8.5703125" style="74"/>
    <col min="6116" max="6116" width="11.42578125" style="74" customWidth="1"/>
    <col min="6117" max="6117" width="8.5703125" style="74"/>
    <col min="6118" max="6119" width="6.5703125" style="74" customWidth="1"/>
    <col min="6120" max="6121" width="8.5703125" style="74"/>
    <col min="6122" max="6122" width="11.42578125" style="74" customWidth="1"/>
    <col min="6123" max="6123" width="8.5703125" style="74"/>
    <col min="6124" max="6124" width="6.5703125" style="74" customWidth="1"/>
    <col min="6125" max="6125" width="4.5703125" style="74" customWidth="1"/>
    <col min="6126" max="6127" width="8.5703125" style="74"/>
    <col min="6128" max="6128" width="11.42578125" style="74" customWidth="1"/>
    <col min="6129" max="6129" width="6.42578125" style="74" customWidth="1"/>
    <col min="6130" max="6130" width="4.5703125" style="74" customWidth="1"/>
    <col min="6131" max="6348" width="8.5703125" style="74"/>
    <col min="6349" max="6350" width="6.42578125" style="74" customWidth="1"/>
    <col min="6351" max="6354" width="10.42578125" style="74" customWidth="1"/>
    <col min="6355" max="6355" width="8.5703125" style="74"/>
    <col min="6356" max="6356" width="11.42578125" style="74" customWidth="1"/>
    <col min="6357" max="6359" width="10.42578125" style="74" customWidth="1"/>
    <col min="6360" max="6360" width="4.5703125" style="74" customWidth="1"/>
    <col min="6361" max="6361" width="4.42578125" style="74" customWidth="1"/>
    <col min="6362" max="6363" width="6.5703125" style="74" customWidth="1"/>
    <col min="6364" max="6365" width="8.5703125" style="74"/>
    <col min="6366" max="6366" width="15.5703125" style="74" customWidth="1"/>
    <col min="6367" max="6367" width="8.5703125" style="74"/>
    <col min="6368" max="6369" width="6.5703125" style="74" customWidth="1"/>
    <col min="6370" max="6371" width="8.5703125" style="74"/>
    <col min="6372" max="6372" width="11.42578125" style="74" customWidth="1"/>
    <col min="6373" max="6373" width="8.5703125" style="74"/>
    <col min="6374" max="6375" width="6.5703125" style="74" customWidth="1"/>
    <col min="6376" max="6377" width="8.5703125" style="74"/>
    <col min="6378" max="6378" width="11.42578125" style="74" customWidth="1"/>
    <col min="6379" max="6379" width="8.5703125" style="74"/>
    <col min="6380" max="6380" width="6.5703125" style="74" customWidth="1"/>
    <col min="6381" max="6381" width="4.5703125" style="74" customWidth="1"/>
    <col min="6382" max="6383" width="8.5703125" style="74"/>
    <col min="6384" max="6384" width="11.42578125" style="74" customWidth="1"/>
    <col min="6385" max="6385" width="6.42578125" style="74" customWidth="1"/>
    <col min="6386" max="6386" width="4.5703125" style="74" customWidth="1"/>
    <col min="6387" max="6604" width="8.5703125" style="74"/>
    <col min="6605" max="6606" width="6.42578125" style="74" customWidth="1"/>
    <col min="6607" max="6610" width="10.42578125" style="74" customWidth="1"/>
    <col min="6611" max="6611" width="8.5703125" style="74"/>
    <col min="6612" max="6612" width="11.42578125" style="74" customWidth="1"/>
    <col min="6613" max="6615" width="10.42578125" style="74" customWidth="1"/>
    <col min="6616" max="6616" width="4.5703125" style="74" customWidth="1"/>
    <col min="6617" max="6617" width="4.42578125" style="74" customWidth="1"/>
    <col min="6618" max="6619" width="6.5703125" style="74" customWidth="1"/>
    <col min="6620" max="6621" width="8.5703125" style="74"/>
    <col min="6622" max="6622" width="15.5703125" style="74" customWidth="1"/>
    <col min="6623" max="6623" width="8.5703125" style="74"/>
    <col min="6624" max="6625" width="6.5703125" style="74" customWidth="1"/>
    <col min="6626" max="6627" width="8.5703125" style="74"/>
    <col min="6628" max="6628" width="11.42578125" style="74" customWidth="1"/>
    <col min="6629" max="6629" width="8.5703125" style="74"/>
    <col min="6630" max="6631" width="6.5703125" style="74" customWidth="1"/>
    <col min="6632" max="6633" width="8.5703125" style="74"/>
    <col min="6634" max="6634" width="11.42578125" style="74" customWidth="1"/>
    <col min="6635" max="6635" width="8.5703125" style="74"/>
    <col min="6636" max="6636" width="6.5703125" style="74" customWidth="1"/>
    <col min="6637" max="6637" width="4.5703125" style="74" customWidth="1"/>
    <col min="6638" max="6639" width="8.5703125" style="74"/>
    <col min="6640" max="6640" width="11.42578125" style="74" customWidth="1"/>
    <col min="6641" max="6641" width="6.42578125" style="74" customWidth="1"/>
    <col min="6642" max="6642" width="4.5703125" style="74" customWidth="1"/>
    <col min="6643" max="6860" width="8.5703125" style="74"/>
    <col min="6861" max="6862" width="6.42578125" style="74" customWidth="1"/>
    <col min="6863" max="6866" width="10.42578125" style="74" customWidth="1"/>
    <col min="6867" max="6867" width="8.5703125" style="74"/>
    <col min="6868" max="6868" width="11.42578125" style="74" customWidth="1"/>
    <col min="6869" max="6871" width="10.42578125" style="74" customWidth="1"/>
    <col min="6872" max="6872" width="4.5703125" style="74" customWidth="1"/>
    <col min="6873" max="6873" width="4.42578125" style="74" customWidth="1"/>
    <col min="6874" max="6875" width="6.5703125" style="74" customWidth="1"/>
    <col min="6876" max="6877" width="8.5703125" style="74"/>
    <col min="6878" max="6878" width="15.5703125" style="74" customWidth="1"/>
    <col min="6879" max="6879" width="8.5703125" style="74"/>
    <col min="6880" max="6881" width="6.5703125" style="74" customWidth="1"/>
    <col min="6882" max="6883" width="8.5703125" style="74"/>
    <col min="6884" max="6884" width="11.42578125" style="74" customWidth="1"/>
    <col min="6885" max="6885" width="8.5703125" style="74"/>
    <col min="6886" max="6887" width="6.5703125" style="74" customWidth="1"/>
    <col min="6888" max="6889" width="8.5703125" style="74"/>
    <col min="6890" max="6890" width="11.42578125" style="74" customWidth="1"/>
    <col min="6891" max="6891" width="8.5703125" style="74"/>
    <col min="6892" max="6892" width="6.5703125" style="74" customWidth="1"/>
    <col min="6893" max="6893" width="4.5703125" style="74" customWidth="1"/>
    <col min="6894" max="6895" width="8.5703125" style="74"/>
    <col min="6896" max="6896" width="11.42578125" style="74" customWidth="1"/>
    <col min="6897" max="6897" width="6.42578125" style="74" customWidth="1"/>
    <col min="6898" max="6898" width="4.5703125" style="74" customWidth="1"/>
    <col min="6899" max="7116" width="8.5703125" style="74"/>
    <col min="7117" max="7118" width="6.42578125" style="74" customWidth="1"/>
    <col min="7119" max="7122" width="10.42578125" style="74" customWidth="1"/>
    <col min="7123" max="7123" width="8.5703125" style="74"/>
    <col min="7124" max="7124" width="11.42578125" style="74" customWidth="1"/>
    <col min="7125" max="7127" width="10.42578125" style="74" customWidth="1"/>
    <col min="7128" max="7128" width="4.5703125" style="74" customWidth="1"/>
    <col min="7129" max="7129" width="4.42578125" style="74" customWidth="1"/>
    <col min="7130" max="7131" width="6.5703125" style="74" customWidth="1"/>
    <col min="7132" max="7133" width="8.5703125" style="74"/>
    <col min="7134" max="7134" width="15.5703125" style="74" customWidth="1"/>
    <col min="7135" max="7135" width="8.5703125" style="74"/>
    <col min="7136" max="7137" width="6.5703125" style="74" customWidth="1"/>
    <col min="7138" max="7139" width="8.5703125" style="74"/>
    <col min="7140" max="7140" width="11.42578125" style="74" customWidth="1"/>
    <col min="7141" max="7141" width="8.5703125" style="74"/>
    <col min="7142" max="7143" width="6.5703125" style="74" customWidth="1"/>
    <col min="7144" max="7145" width="8.5703125" style="74"/>
    <col min="7146" max="7146" width="11.42578125" style="74" customWidth="1"/>
    <col min="7147" max="7147" width="8.5703125" style="74"/>
    <col min="7148" max="7148" width="6.5703125" style="74" customWidth="1"/>
    <col min="7149" max="7149" width="4.5703125" style="74" customWidth="1"/>
    <col min="7150" max="7151" width="8.5703125" style="74"/>
    <col min="7152" max="7152" width="11.42578125" style="74" customWidth="1"/>
    <col min="7153" max="7153" width="6.42578125" style="74" customWidth="1"/>
    <col min="7154" max="7154" width="4.5703125" style="74" customWidth="1"/>
    <col min="7155" max="7372" width="8.5703125" style="74"/>
    <col min="7373" max="7374" width="6.42578125" style="74" customWidth="1"/>
    <col min="7375" max="7378" width="10.42578125" style="74" customWidth="1"/>
    <col min="7379" max="7379" width="8.5703125" style="74"/>
    <col min="7380" max="7380" width="11.42578125" style="74" customWidth="1"/>
    <col min="7381" max="7383" width="10.42578125" style="74" customWidth="1"/>
    <col min="7384" max="7384" width="4.5703125" style="74" customWidth="1"/>
    <col min="7385" max="7385" width="4.42578125" style="74" customWidth="1"/>
    <col min="7386" max="7387" width="6.5703125" style="74" customWidth="1"/>
    <col min="7388" max="7389" width="8.5703125" style="74"/>
    <col min="7390" max="7390" width="15.5703125" style="74" customWidth="1"/>
    <col min="7391" max="7391" width="8.5703125" style="74"/>
    <col min="7392" max="7393" width="6.5703125" style="74" customWidth="1"/>
    <col min="7394" max="7395" width="8.5703125" style="74"/>
    <col min="7396" max="7396" width="11.42578125" style="74" customWidth="1"/>
    <col min="7397" max="7397" width="8.5703125" style="74"/>
    <col min="7398" max="7399" width="6.5703125" style="74" customWidth="1"/>
    <col min="7400" max="7401" width="8.5703125" style="74"/>
    <col min="7402" max="7402" width="11.42578125" style="74" customWidth="1"/>
    <col min="7403" max="7403" width="8.5703125" style="74"/>
    <col min="7404" max="7404" width="6.5703125" style="74" customWidth="1"/>
    <col min="7405" max="7405" width="4.5703125" style="74" customWidth="1"/>
    <col min="7406" max="7407" width="8.5703125" style="74"/>
    <col min="7408" max="7408" width="11.42578125" style="74" customWidth="1"/>
    <col min="7409" max="7409" width="6.42578125" style="74" customWidth="1"/>
    <col min="7410" max="7410" width="4.5703125" style="74" customWidth="1"/>
    <col min="7411" max="7628" width="8.5703125" style="74"/>
    <col min="7629" max="7630" width="6.42578125" style="74" customWidth="1"/>
    <col min="7631" max="7634" width="10.42578125" style="74" customWidth="1"/>
    <col min="7635" max="7635" width="8.5703125" style="74"/>
    <col min="7636" max="7636" width="11.42578125" style="74" customWidth="1"/>
    <col min="7637" max="7639" width="10.42578125" style="74" customWidth="1"/>
    <col min="7640" max="7640" width="4.5703125" style="74" customWidth="1"/>
    <col min="7641" max="7641" width="4.42578125" style="74" customWidth="1"/>
    <col min="7642" max="7643" width="6.5703125" style="74" customWidth="1"/>
    <col min="7644" max="7645" width="8.5703125" style="74"/>
    <col min="7646" max="7646" width="15.5703125" style="74" customWidth="1"/>
    <col min="7647" max="7647" width="8.5703125" style="74"/>
    <col min="7648" max="7649" width="6.5703125" style="74" customWidth="1"/>
    <col min="7650" max="7651" width="8.5703125" style="74"/>
    <col min="7652" max="7652" width="11.42578125" style="74" customWidth="1"/>
    <col min="7653" max="7653" width="8.5703125" style="74"/>
    <col min="7654" max="7655" width="6.5703125" style="74" customWidth="1"/>
    <col min="7656" max="7657" width="8.5703125" style="74"/>
    <col min="7658" max="7658" width="11.42578125" style="74" customWidth="1"/>
    <col min="7659" max="7659" width="8.5703125" style="74"/>
    <col min="7660" max="7660" width="6.5703125" style="74" customWidth="1"/>
    <col min="7661" max="7661" width="4.5703125" style="74" customWidth="1"/>
    <col min="7662" max="7663" width="8.5703125" style="74"/>
    <col min="7664" max="7664" width="11.42578125" style="74" customWidth="1"/>
    <col min="7665" max="7665" width="6.42578125" style="74" customWidth="1"/>
    <col min="7666" max="7666" width="4.5703125" style="74" customWidth="1"/>
    <col min="7667" max="7884" width="8.5703125" style="74"/>
    <col min="7885" max="7886" width="6.42578125" style="74" customWidth="1"/>
    <col min="7887" max="7890" width="10.42578125" style="74" customWidth="1"/>
    <col min="7891" max="7891" width="8.5703125" style="74"/>
    <col min="7892" max="7892" width="11.42578125" style="74" customWidth="1"/>
    <col min="7893" max="7895" width="10.42578125" style="74" customWidth="1"/>
    <col min="7896" max="7896" width="4.5703125" style="74" customWidth="1"/>
    <col min="7897" max="7897" width="4.42578125" style="74" customWidth="1"/>
    <col min="7898" max="7899" width="6.5703125" style="74" customWidth="1"/>
    <col min="7900" max="7901" width="8.5703125" style="74"/>
    <col min="7902" max="7902" width="15.5703125" style="74" customWidth="1"/>
    <col min="7903" max="7903" width="8.5703125" style="74"/>
    <col min="7904" max="7905" width="6.5703125" style="74" customWidth="1"/>
    <col min="7906" max="7907" width="8.5703125" style="74"/>
    <col min="7908" max="7908" width="11.42578125" style="74" customWidth="1"/>
    <col min="7909" max="7909" width="8.5703125" style="74"/>
    <col min="7910" max="7911" width="6.5703125" style="74" customWidth="1"/>
    <col min="7912" max="7913" width="8.5703125" style="74"/>
    <col min="7914" max="7914" width="11.42578125" style="74" customWidth="1"/>
    <col min="7915" max="7915" width="8.5703125" style="74"/>
    <col min="7916" max="7916" width="6.5703125" style="74" customWidth="1"/>
    <col min="7917" max="7917" width="4.5703125" style="74" customWidth="1"/>
    <col min="7918" max="7919" width="8.5703125" style="74"/>
    <col min="7920" max="7920" width="11.42578125" style="74" customWidth="1"/>
    <col min="7921" max="7921" width="6.42578125" style="74" customWidth="1"/>
    <col min="7922" max="7922" width="4.5703125" style="74" customWidth="1"/>
    <col min="7923" max="8140" width="8.5703125" style="74"/>
    <col min="8141" max="8142" width="6.42578125" style="74" customWidth="1"/>
    <col min="8143" max="8146" width="10.42578125" style="74" customWidth="1"/>
    <col min="8147" max="8147" width="8.5703125" style="74"/>
    <col min="8148" max="8148" width="11.42578125" style="74" customWidth="1"/>
    <col min="8149" max="8151" width="10.42578125" style="74" customWidth="1"/>
    <col min="8152" max="8152" width="4.5703125" style="74" customWidth="1"/>
    <col min="8153" max="8153" width="4.42578125" style="74" customWidth="1"/>
    <col min="8154" max="8155" width="6.5703125" style="74" customWidth="1"/>
    <col min="8156" max="8157" width="8.5703125" style="74"/>
    <col min="8158" max="8158" width="15.5703125" style="74" customWidth="1"/>
    <col min="8159" max="8159" width="8.5703125" style="74"/>
    <col min="8160" max="8161" width="6.5703125" style="74" customWidth="1"/>
    <col min="8162" max="8163" width="8.5703125" style="74"/>
    <col min="8164" max="8164" width="11.42578125" style="74" customWidth="1"/>
    <col min="8165" max="8165" width="8.5703125" style="74"/>
    <col min="8166" max="8167" width="6.5703125" style="74" customWidth="1"/>
    <col min="8168" max="8169" width="8.5703125" style="74"/>
    <col min="8170" max="8170" width="11.42578125" style="74" customWidth="1"/>
    <col min="8171" max="8171" width="8.5703125" style="74"/>
    <col min="8172" max="8172" width="6.5703125" style="74" customWidth="1"/>
    <col min="8173" max="8173" width="4.5703125" style="74" customWidth="1"/>
    <col min="8174" max="8175" width="8.5703125" style="74"/>
    <col min="8176" max="8176" width="11.42578125" style="74" customWidth="1"/>
    <col min="8177" max="8177" width="6.42578125" style="74" customWidth="1"/>
    <col min="8178" max="8178" width="4.5703125" style="74" customWidth="1"/>
    <col min="8179" max="8396" width="8.5703125" style="74"/>
    <col min="8397" max="8398" width="6.42578125" style="74" customWidth="1"/>
    <col min="8399" max="8402" width="10.42578125" style="74" customWidth="1"/>
    <col min="8403" max="8403" width="8.5703125" style="74"/>
    <col min="8404" max="8404" width="11.42578125" style="74" customWidth="1"/>
    <col min="8405" max="8407" width="10.42578125" style="74" customWidth="1"/>
    <col min="8408" max="8408" width="4.5703125" style="74" customWidth="1"/>
    <col min="8409" max="8409" width="4.42578125" style="74" customWidth="1"/>
    <col min="8410" max="8411" width="6.5703125" style="74" customWidth="1"/>
    <col min="8412" max="8413" width="8.5703125" style="74"/>
    <col min="8414" max="8414" width="15.5703125" style="74" customWidth="1"/>
    <col min="8415" max="8415" width="8.5703125" style="74"/>
    <col min="8416" max="8417" width="6.5703125" style="74" customWidth="1"/>
    <col min="8418" max="8419" width="8.5703125" style="74"/>
    <col min="8420" max="8420" width="11.42578125" style="74" customWidth="1"/>
    <col min="8421" max="8421" width="8.5703125" style="74"/>
    <col min="8422" max="8423" width="6.5703125" style="74" customWidth="1"/>
    <col min="8424" max="8425" width="8.5703125" style="74"/>
    <col min="8426" max="8426" width="11.42578125" style="74" customWidth="1"/>
    <col min="8427" max="8427" width="8.5703125" style="74"/>
    <col min="8428" max="8428" width="6.5703125" style="74" customWidth="1"/>
    <col min="8429" max="8429" width="4.5703125" style="74" customWidth="1"/>
    <col min="8430" max="8431" width="8.5703125" style="74"/>
    <col min="8432" max="8432" width="11.42578125" style="74" customWidth="1"/>
    <col min="8433" max="8433" width="6.42578125" style="74" customWidth="1"/>
    <col min="8434" max="8434" width="4.5703125" style="74" customWidth="1"/>
    <col min="8435" max="8652" width="8.5703125" style="74"/>
    <col min="8653" max="8654" width="6.42578125" style="74" customWidth="1"/>
    <col min="8655" max="8658" width="10.42578125" style="74" customWidth="1"/>
    <col min="8659" max="8659" width="8.5703125" style="74"/>
    <col min="8660" max="8660" width="11.42578125" style="74" customWidth="1"/>
    <col min="8661" max="8663" width="10.42578125" style="74" customWidth="1"/>
    <col min="8664" max="8664" width="4.5703125" style="74" customWidth="1"/>
    <col min="8665" max="8665" width="4.42578125" style="74" customWidth="1"/>
    <col min="8666" max="8667" width="6.5703125" style="74" customWidth="1"/>
    <col min="8668" max="8669" width="8.5703125" style="74"/>
    <col min="8670" max="8670" width="15.5703125" style="74" customWidth="1"/>
    <col min="8671" max="8671" width="8.5703125" style="74"/>
    <col min="8672" max="8673" width="6.5703125" style="74" customWidth="1"/>
    <col min="8674" max="8675" width="8.5703125" style="74"/>
    <col min="8676" max="8676" width="11.42578125" style="74" customWidth="1"/>
    <col min="8677" max="8677" width="8.5703125" style="74"/>
    <col min="8678" max="8679" width="6.5703125" style="74" customWidth="1"/>
    <col min="8680" max="8681" width="8.5703125" style="74"/>
    <col min="8682" max="8682" width="11.42578125" style="74" customWidth="1"/>
    <col min="8683" max="8683" width="8.5703125" style="74"/>
    <col min="8684" max="8684" width="6.5703125" style="74" customWidth="1"/>
    <col min="8685" max="8685" width="4.5703125" style="74" customWidth="1"/>
    <col min="8686" max="8687" width="8.5703125" style="74"/>
    <col min="8688" max="8688" width="11.42578125" style="74" customWidth="1"/>
    <col min="8689" max="8689" width="6.42578125" style="74" customWidth="1"/>
    <col min="8690" max="8690" width="4.5703125" style="74" customWidth="1"/>
    <col min="8691" max="8908" width="8.5703125" style="74"/>
    <col min="8909" max="8910" width="6.42578125" style="74" customWidth="1"/>
    <col min="8911" max="8914" width="10.42578125" style="74" customWidth="1"/>
    <col min="8915" max="8915" width="8.5703125" style="74"/>
    <col min="8916" max="8916" width="11.42578125" style="74" customWidth="1"/>
    <col min="8917" max="8919" width="10.42578125" style="74" customWidth="1"/>
    <col min="8920" max="8920" width="4.5703125" style="74" customWidth="1"/>
    <col min="8921" max="8921" width="4.42578125" style="74" customWidth="1"/>
    <col min="8922" max="8923" width="6.5703125" style="74" customWidth="1"/>
    <col min="8924" max="8925" width="8.5703125" style="74"/>
    <col min="8926" max="8926" width="15.5703125" style="74" customWidth="1"/>
    <col min="8927" max="8927" width="8.5703125" style="74"/>
    <col min="8928" max="8929" width="6.5703125" style="74" customWidth="1"/>
    <col min="8930" max="8931" width="8.5703125" style="74"/>
    <col min="8932" max="8932" width="11.42578125" style="74" customWidth="1"/>
    <col min="8933" max="8933" width="8.5703125" style="74"/>
    <col min="8934" max="8935" width="6.5703125" style="74" customWidth="1"/>
    <col min="8936" max="8937" width="8.5703125" style="74"/>
    <col min="8938" max="8938" width="11.42578125" style="74" customWidth="1"/>
    <col min="8939" max="8939" width="8.5703125" style="74"/>
    <col min="8940" max="8940" width="6.5703125" style="74" customWidth="1"/>
    <col min="8941" max="8941" width="4.5703125" style="74" customWidth="1"/>
    <col min="8942" max="8943" width="8.5703125" style="74"/>
    <col min="8944" max="8944" width="11.42578125" style="74" customWidth="1"/>
    <col min="8945" max="8945" width="6.42578125" style="74" customWidth="1"/>
    <col min="8946" max="8946" width="4.5703125" style="74" customWidth="1"/>
    <col min="8947" max="9164" width="8.5703125" style="74"/>
    <col min="9165" max="9166" width="6.42578125" style="74" customWidth="1"/>
    <col min="9167" max="9170" width="10.42578125" style="74" customWidth="1"/>
    <col min="9171" max="9171" width="8.5703125" style="74"/>
    <col min="9172" max="9172" width="11.42578125" style="74" customWidth="1"/>
    <col min="9173" max="9175" width="10.42578125" style="74" customWidth="1"/>
    <col min="9176" max="9176" width="4.5703125" style="74" customWidth="1"/>
    <col min="9177" max="9177" width="4.42578125" style="74" customWidth="1"/>
    <col min="9178" max="9179" width="6.5703125" style="74" customWidth="1"/>
    <col min="9180" max="9181" width="8.5703125" style="74"/>
    <col min="9182" max="9182" width="15.5703125" style="74" customWidth="1"/>
    <col min="9183" max="9183" width="8.5703125" style="74"/>
    <col min="9184" max="9185" width="6.5703125" style="74" customWidth="1"/>
    <col min="9186" max="9187" width="8.5703125" style="74"/>
    <col min="9188" max="9188" width="11.42578125" style="74" customWidth="1"/>
    <col min="9189" max="9189" width="8.5703125" style="74"/>
    <col min="9190" max="9191" width="6.5703125" style="74" customWidth="1"/>
    <col min="9192" max="9193" width="8.5703125" style="74"/>
    <col min="9194" max="9194" width="11.42578125" style="74" customWidth="1"/>
    <col min="9195" max="9195" width="8.5703125" style="74"/>
    <col min="9196" max="9196" width="6.5703125" style="74" customWidth="1"/>
    <col min="9197" max="9197" width="4.5703125" style="74" customWidth="1"/>
    <col min="9198" max="9199" width="8.5703125" style="74"/>
    <col min="9200" max="9200" width="11.42578125" style="74" customWidth="1"/>
    <col min="9201" max="9201" width="6.42578125" style="74" customWidth="1"/>
    <col min="9202" max="9202" width="4.5703125" style="74" customWidth="1"/>
    <col min="9203" max="9420" width="8.5703125" style="74"/>
    <col min="9421" max="9422" width="6.42578125" style="74" customWidth="1"/>
    <col min="9423" max="9426" width="10.42578125" style="74" customWidth="1"/>
    <col min="9427" max="9427" width="8.5703125" style="74"/>
    <col min="9428" max="9428" width="11.42578125" style="74" customWidth="1"/>
    <col min="9429" max="9431" width="10.42578125" style="74" customWidth="1"/>
    <col min="9432" max="9432" width="4.5703125" style="74" customWidth="1"/>
    <col min="9433" max="9433" width="4.42578125" style="74" customWidth="1"/>
    <col min="9434" max="9435" width="6.5703125" style="74" customWidth="1"/>
    <col min="9436" max="9437" width="8.5703125" style="74"/>
    <col min="9438" max="9438" width="15.5703125" style="74" customWidth="1"/>
    <col min="9439" max="9439" width="8.5703125" style="74"/>
    <col min="9440" max="9441" width="6.5703125" style="74" customWidth="1"/>
    <col min="9442" max="9443" width="8.5703125" style="74"/>
    <col min="9444" max="9444" width="11.42578125" style="74" customWidth="1"/>
    <col min="9445" max="9445" width="8.5703125" style="74"/>
    <col min="9446" max="9447" width="6.5703125" style="74" customWidth="1"/>
    <col min="9448" max="9449" width="8.5703125" style="74"/>
    <col min="9450" max="9450" width="11.42578125" style="74" customWidth="1"/>
    <col min="9451" max="9451" width="8.5703125" style="74"/>
    <col min="9452" max="9452" width="6.5703125" style="74" customWidth="1"/>
    <col min="9453" max="9453" width="4.5703125" style="74" customWidth="1"/>
    <col min="9454" max="9455" width="8.5703125" style="74"/>
    <col min="9456" max="9456" width="11.42578125" style="74" customWidth="1"/>
    <col min="9457" max="9457" width="6.42578125" style="74" customWidth="1"/>
    <col min="9458" max="9458" width="4.5703125" style="74" customWidth="1"/>
    <col min="9459" max="9676" width="8.5703125" style="74"/>
    <col min="9677" max="9678" width="6.42578125" style="74" customWidth="1"/>
    <col min="9679" max="9682" width="10.42578125" style="74" customWidth="1"/>
    <col min="9683" max="9683" width="8.5703125" style="74"/>
    <col min="9684" max="9684" width="11.42578125" style="74" customWidth="1"/>
    <col min="9685" max="9687" width="10.42578125" style="74" customWidth="1"/>
    <col min="9688" max="9688" width="4.5703125" style="74" customWidth="1"/>
    <col min="9689" max="9689" width="4.42578125" style="74" customWidth="1"/>
    <col min="9690" max="9691" width="6.5703125" style="74" customWidth="1"/>
    <col min="9692" max="9693" width="8.5703125" style="74"/>
    <col min="9694" max="9694" width="15.5703125" style="74" customWidth="1"/>
    <col min="9695" max="9695" width="8.5703125" style="74"/>
    <col min="9696" max="9697" width="6.5703125" style="74" customWidth="1"/>
    <col min="9698" max="9699" width="8.5703125" style="74"/>
    <col min="9700" max="9700" width="11.42578125" style="74" customWidth="1"/>
    <col min="9701" max="9701" width="8.5703125" style="74"/>
    <col min="9702" max="9703" width="6.5703125" style="74" customWidth="1"/>
    <col min="9704" max="9705" width="8.5703125" style="74"/>
    <col min="9706" max="9706" width="11.42578125" style="74" customWidth="1"/>
    <col min="9707" max="9707" width="8.5703125" style="74"/>
    <col min="9708" max="9708" width="6.5703125" style="74" customWidth="1"/>
    <col min="9709" max="9709" width="4.5703125" style="74" customWidth="1"/>
    <col min="9710" max="9711" width="8.5703125" style="74"/>
    <col min="9712" max="9712" width="11.42578125" style="74" customWidth="1"/>
    <col min="9713" max="9713" width="6.42578125" style="74" customWidth="1"/>
    <col min="9714" max="9714" width="4.5703125" style="74" customWidth="1"/>
    <col min="9715" max="9932" width="8.5703125" style="74"/>
    <col min="9933" max="9934" width="6.42578125" style="74" customWidth="1"/>
    <col min="9935" max="9938" width="10.42578125" style="74" customWidth="1"/>
    <col min="9939" max="9939" width="8.5703125" style="74"/>
    <col min="9940" max="9940" width="11.42578125" style="74" customWidth="1"/>
    <col min="9941" max="9943" width="10.42578125" style="74" customWidth="1"/>
    <col min="9944" max="9944" width="4.5703125" style="74" customWidth="1"/>
    <col min="9945" max="9945" width="4.42578125" style="74" customWidth="1"/>
    <col min="9946" max="9947" width="6.5703125" style="74" customWidth="1"/>
    <col min="9948" max="9949" width="8.5703125" style="74"/>
    <col min="9950" max="9950" width="15.5703125" style="74" customWidth="1"/>
    <col min="9951" max="9951" width="8.5703125" style="74"/>
    <col min="9952" max="9953" width="6.5703125" style="74" customWidth="1"/>
    <col min="9954" max="9955" width="8.5703125" style="74"/>
    <col min="9956" max="9956" width="11.42578125" style="74" customWidth="1"/>
    <col min="9957" max="9957" width="8.5703125" style="74"/>
    <col min="9958" max="9959" width="6.5703125" style="74" customWidth="1"/>
    <col min="9960" max="9961" width="8.5703125" style="74"/>
    <col min="9962" max="9962" width="11.42578125" style="74" customWidth="1"/>
    <col min="9963" max="9963" width="8.5703125" style="74"/>
    <col min="9964" max="9964" width="6.5703125" style="74" customWidth="1"/>
    <col min="9965" max="9965" width="4.5703125" style="74" customWidth="1"/>
    <col min="9966" max="9967" width="8.5703125" style="74"/>
    <col min="9968" max="9968" width="11.42578125" style="74" customWidth="1"/>
    <col min="9969" max="9969" width="6.42578125" style="74" customWidth="1"/>
    <col min="9970" max="9970" width="4.5703125" style="74" customWidth="1"/>
    <col min="9971" max="10188" width="8.5703125" style="74"/>
    <col min="10189" max="10190" width="6.42578125" style="74" customWidth="1"/>
    <col min="10191" max="10194" width="10.42578125" style="74" customWidth="1"/>
    <col min="10195" max="10195" width="8.5703125" style="74"/>
    <col min="10196" max="10196" width="11.42578125" style="74" customWidth="1"/>
    <col min="10197" max="10199" width="10.42578125" style="74" customWidth="1"/>
    <col min="10200" max="10200" width="4.5703125" style="74" customWidth="1"/>
    <col min="10201" max="10201" width="4.42578125" style="74" customWidth="1"/>
    <col min="10202" max="10203" width="6.5703125" style="74" customWidth="1"/>
    <col min="10204" max="10205" width="8.5703125" style="74"/>
    <col min="10206" max="10206" width="15.5703125" style="74" customWidth="1"/>
    <col min="10207" max="10207" width="8.5703125" style="74"/>
    <col min="10208" max="10209" width="6.5703125" style="74" customWidth="1"/>
    <col min="10210" max="10211" width="8.5703125" style="74"/>
    <col min="10212" max="10212" width="11.42578125" style="74" customWidth="1"/>
    <col min="10213" max="10213" width="8.5703125" style="74"/>
    <col min="10214" max="10215" width="6.5703125" style="74" customWidth="1"/>
    <col min="10216" max="10217" width="8.5703125" style="74"/>
    <col min="10218" max="10218" width="11.42578125" style="74" customWidth="1"/>
    <col min="10219" max="10219" width="8.5703125" style="74"/>
    <col min="10220" max="10220" width="6.5703125" style="74" customWidth="1"/>
    <col min="10221" max="10221" width="4.5703125" style="74" customWidth="1"/>
    <col min="10222" max="10223" width="8.5703125" style="74"/>
    <col min="10224" max="10224" width="11.42578125" style="74" customWidth="1"/>
    <col min="10225" max="10225" width="6.42578125" style="74" customWidth="1"/>
    <col min="10226" max="10226" width="4.5703125" style="74" customWidth="1"/>
    <col min="10227" max="10444" width="8.5703125" style="74"/>
    <col min="10445" max="10446" width="6.42578125" style="74" customWidth="1"/>
    <col min="10447" max="10450" width="10.42578125" style="74" customWidth="1"/>
    <col min="10451" max="10451" width="8.5703125" style="74"/>
    <col min="10452" max="10452" width="11.42578125" style="74" customWidth="1"/>
    <col min="10453" max="10455" width="10.42578125" style="74" customWidth="1"/>
    <col min="10456" max="10456" width="4.5703125" style="74" customWidth="1"/>
    <col min="10457" max="10457" width="4.42578125" style="74" customWidth="1"/>
    <col min="10458" max="10459" width="6.5703125" style="74" customWidth="1"/>
    <col min="10460" max="10461" width="8.5703125" style="74"/>
    <col min="10462" max="10462" width="15.5703125" style="74" customWidth="1"/>
    <col min="10463" max="10463" width="8.5703125" style="74"/>
    <col min="10464" max="10465" width="6.5703125" style="74" customWidth="1"/>
    <col min="10466" max="10467" width="8.5703125" style="74"/>
    <col min="10468" max="10468" width="11.42578125" style="74" customWidth="1"/>
    <col min="10469" max="10469" width="8.5703125" style="74"/>
    <col min="10470" max="10471" width="6.5703125" style="74" customWidth="1"/>
    <col min="10472" max="10473" width="8.5703125" style="74"/>
    <col min="10474" max="10474" width="11.42578125" style="74" customWidth="1"/>
    <col min="10475" max="10475" width="8.5703125" style="74"/>
    <col min="10476" max="10476" width="6.5703125" style="74" customWidth="1"/>
    <col min="10477" max="10477" width="4.5703125" style="74" customWidth="1"/>
    <col min="10478" max="10479" width="8.5703125" style="74"/>
    <col min="10480" max="10480" width="11.42578125" style="74" customWidth="1"/>
    <col min="10481" max="10481" width="6.42578125" style="74" customWidth="1"/>
    <col min="10482" max="10482" width="4.5703125" style="74" customWidth="1"/>
    <col min="10483" max="10700" width="8.5703125" style="74"/>
    <col min="10701" max="10702" width="6.42578125" style="74" customWidth="1"/>
    <col min="10703" max="10706" width="10.42578125" style="74" customWidth="1"/>
    <col min="10707" max="10707" width="8.5703125" style="74"/>
    <col min="10708" max="10708" width="11.42578125" style="74" customWidth="1"/>
    <col min="10709" max="10711" width="10.42578125" style="74" customWidth="1"/>
    <col min="10712" max="10712" width="4.5703125" style="74" customWidth="1"/>
    <col min="10713" max="10713" width="4.42578125" style="74" customWidth="1"/>
    <col min="10714" max="10715" width="6.5703125" style="74" customWidth="1"/>
    <col min="10716" max="10717" width="8.5703125" style="74"/>
    <col min="10718" max="10718" width="15.5703125" style="74" customWidth="1"/>
    <col min="10719" max="10719" width="8.5703125" style="74"/>
    <col min="10720" max="10721" width="6.5703125" style="74" customWidth="1"/>
    <col min="10722" max="10723" width="8.5703125" style="74"/>
    <col min="10724" max="10724" width="11.42578125" style="74" customWidth="1"/>
    <col min="10725" max="10725" width="8.5703125" style="74"/>
    <col min="10726" max="10727" width="6.5703125" style="74" customWidth="1"/>
    <col min="10728" max="10729" width="8.5703125" style="74"/>
    <col min="10730" max="10730" width="11.42578125" style="74" customWidth="1"/>
    <col min="10731" max="10731" width="8.5703125" style="74"/>
    <col min="10732" max="10732" width="6.5703125" style="74" customWidth="1"/>
    <col min="10733" max="10733" width="4.5703125" style="74" customWidth="1"/>
    <col min="10734" max="10735" width="8.5703125" style="74"/>
    <col min="10736" max="10736" width="11.42578125" style="74" customWidth="1"/>
    <col min="10737" max="10737" width="6.42578125" style="74" customWidth="1"/>
    <col min="10738" max="10738" width="4.5703125" style="74" customWidth="1"/>
    <col min="10739" max="10956" width="8.5703125" style="74"/>
    <col min="10957" max="10958" width="6.42578125" style="74" customWidth="1"/>
    <col min="10959" max="10962" width="10.42578125" style="74" customWidth="1"/>
    <col min="10963" max="10963" width="8.5703125" style="74"/>
    <col min="10964" max="10964" width="11.42578125" style="74" customWidth="1"/>
    <col min="10965" max="10967" width="10.42578125" style="74" customWidth="1"/>
    <col min="10968" max="10968" width="4.5703125" style="74" customWidth="1"/>
    <col min="10969" max="10969" width="4.42578125" style="74" customWidth="1"/>
    <col min="10970" max="10971" width="6.5703125" style="74" customWidth="1"/>
    <col min="10972" max="10973" width="8.5703125" style="74"/>
    <col min="10974" max="10974" width="15.5703125" style="74" customWidth="1"/>
    <col min="10975" max="10975" width="8.5703125" style="74"/>
    <col min="10976" max="10977" width="6.5703125" style="74" customWidth="1"/>
    <col min="10978" max="10979" width="8.5703125" style="74"/>
    <col min="10980" max="10980" width="11.42578125" style="74" customWidth="1"/>
    <col min="10981" max="10981" width="8.5703125" style="74"/>
    <col min="10982" max="10983" width="6.5703125" style="74" customWidth="1"/>
    <col min="10984" max="10985" width="8.5703125" style="74"/>
    <col min="10986" max="10986" width="11.42578125" style="74" customWidth="1"/>
    <col min="10987" max="10987" width="8.5703125" style="74"/>
    <col min="10988" max="10988" width="6.5703125" style="74" customWidth="1"/>
    <col min="10989" max="10989" width="4.5703125" style="74" customWidth="1"/>
    <col min="10990" max="10991" width="8.5703125" style="74"/>
    <col min="10992" max="10992" width="11.42578125" style="74" customWidth="1"/>
    <col min="10993" max="10993" width="6.42578125" style="74" customWidth="1"/>
    <col min="10994" max="10994" width="4.5703125" style="74" customWidth="1"/>
    <col min="10995" max="11212" width="8.5703125" style="74"/>
    <col min="11213" max="11214" width="6.42578125" style="74" customWidth="1"/>
    <col min="11215" max="11218" width="10.42578125" style="74" customWidth="1"/>
    <col min="11219" max="11219" width="8.5703125" style="74"/>
    <col min="11220" max="11220" width="11.42578125" style="74" customWidth="1"/>
    <col min="11221" max="11223" width="10.42578125" style="74" customWidth="1"/>
    <col min="11224" max="11224" width="4.5703125" style="74" customWidth="1"/>
    <col min="11225" max="11225" width="4.42578125" style="74" customWidth="1"/>
    <col min="11226" max="11227" width="6.5703125" style="74" customWidth="1"/>
    <col min="11228" max="11229" width="8.5703125" style="74"/>
    <col min="11230" max="11230" width="15.5703125" style="74" customWidth="1"/>
    <col min="11231" max="11231" width="8.5703125" style="74"/>
    <col min="11232" max="11233" width="6.5703125" style="74" customWidth="1"/>
    <col min="11234" max="11235" width="8.5703125" style="74"/>
    <col min="11236" max="11236" width="11.42578125" style="74" customWidth="1"/>
    <col min="11237" max="11237" width="8.5703125" style="74"/>
    <col min="11238" max="11239" width="6.5703125" style="74" customWidth="1"/>
    <col min="11240" max="11241" width="8.5703125" style="74"/>
    <col min="11242" max="11242" width="11.42578125" style="74" customWidth="1"/>
    <col min="11243" max="11243" width="8.5703125" style="74"/>
    <col min="11244" max="11244" width="6.5703125" style="74" customWidth="1"/>
    <col min="11245" max="11245" width="4.5703125" style="74" customWidth="1"/>
    <col min="11246" max="11247" width="8.5703125" style="74"/>
    <col min="11248" max="11248" width="11.42578125" style="74" customWidth="1"/>
    <col min="11249" max="11249" width="6.42578125" style="74" customWidth="1"/>
    <col min="11250" max="11250" width="4.5703125" style="74" customWidth="1"/>
    <col min="11251" max="11468" width="8.5703125" style="74"/>
    <col min="11469" max="11470" width="6.42578125" style="74" customWidth="1"/>
    <col min="11471" max="11474" width="10.42578125" style="74" customWidth="1"/>
    <col min="11475" max="11475" width="8.5703125" style="74"/>
    <col min="11476" max="11476" width="11.42578125" style="74" customWidth="1"/>
    <col min="11477" max="11479" width="10.42578125" style="74" customWidth="1"/>
    <col min="11480" max="11480" width="4.5703125" style="74" customWidth="1"/>
    <col min="11481" max="11481" width="4.42578125" style="74" customWidth="1"/>
    <col min="11482" max="11483" width="6.5703125" style="74" customWidth="1"/>
    <col min="11484" max="11485" width="8.5703125" style="74"/>
    <col min="11486" max="11486" width="15.5703125" style="74" customWidth="1"/>
    <col min="11487" max="11487" width="8.5703125" style="74"/>
    <col min="11488" max="11489" width="6.5703125" style="74" customWidth="1"/>
    <col min="11490" max="11491" width="8.5703125" style="74"/>
    <col min="11492" max="11492" width="11.42578125" style="74" customWidth="1"/>
    <col min="11493" max="11493" width="8.5703125" style="74"/>
    <col min="11494" max="11495" width="6.5703125" style="74" customWidth="1"/>
    <col min="11496" max="11497" width="8.5703125" style="74"/>
    <col min="11498" max="11498" width="11.42578125" style="74" customWidth="1"/>
    <col min="11499" max="11499" width="8.5703125" style="74"/>
    <col min="11500" max="11500" width="6.5703125" style="74" customWidth="1"/>
    <col min="11501" max="11501" width="4.5703125" style="74" customWidth="1"/>
    <col min="11502" max="11503" width="8.5703125" style="74"/>
    <col min="11504" max="11504" width="11.42578125" style="74" customWidth="1"/>
    <col min="11505" max="11505" width="6.42578125" style="74" customWidth="1"/>
    <col min="11506" max="11506" width="4.5703125" style="74" customWidth="1"/>
    <col min="11507" max="11724" width="8.5703125" style="74"/>
    <col min="11725" max="11726" width="6.42578125" style="74" customWidth="1"/>
    <col min="11727" max="11730" width="10.42578125" style="74" customWidth="1"/>
    <col min="11731" max="11731" width="8.5703125" style="74"/>
    <col min="11732" max="11732" width="11.42578125" style="74" customWidth="1"/>
    <col min="11733" max="11735" width="10.42578125" style="74" customWidth="1"/>
    <col min="11736" max="11736" width="4.5703125" style="74" customWidth="1"/>
    <col min="11737" max="11737" width="4.42578125" style="74" customWidth="1"/>
    <col min="11738" max="11739" width="6.5703125" style="74" customWidth="1"/>
    <col min="11740" max="11741" width="8.5703125" style="74"/>
    <col min="11742" max="11742" width="15.5703125" style="74" customWidth="1"/>
    <col min="11743" max="11743" width="8.5703125" style="74"/>
    <col min="11744" max="11745" width="6.5703125" style="74" customWidth="1"/>
    <col min="11746" max="11747" width="8.5703125" style="74"/>
    <col min="11748" max="11748" width="11.42578125" style="74" customWidth="1"/>
    <col min="11749" max="11749" width="8.5703125" style="74"/>
    <col min="11750" max="11751" width="6.5703125" style="74" customWidth="1"/>
    <col min="11752" max="11753" width="8.5703125" style="74"/>
    <col min="11754" max="11754" width="11.42578125" style="74" customWidth="1"/>
    <col min="11755" max="11755" width="8.5703125" style="74"/>
    <col min="11756" max="11756" width="6.5703125" style="74" customWidth="1"/>
    <col min="11757" max="11757" width="4.5703125" style="74" customWidth="1"/>
    <col min="11758" max="11759" width="8.5703125" style="74"/>
    <col min="11760" max="11760" width="11.42578125" style="74" customWidth="1"/>
    <col min="11761" max="11761" width="6.42578125" style="74" customWidth="1"/>
    <col min="11762" max="11762" width="4.5703125" style="74" customWidth="1"/>
    <col min="11763" max="11980" width="8.5703125" style="74"/>
    <col min="11981" max="11982" width="6.42578125" style="74" customWidth="1"/>
    <col min="11983" max="11986" width="10.42578125" style="74" customWidth="1"/>
    <col min="11987" max="11987" width="8.5703125" style="74"/>
    <col min="11988" max="11988" width="11.42578125" style="74" customWidth="1"/>
    <col min="11989" max="11991" width="10.42578125" style="74" customWidth="1"/>
    <col min="11992" max="11992" width="4.5703125" style="74" customWidth="1"/>
    <col min="11993" max="11993" width="4.42578125" style="74" customWidth="1"/>
    <col min="11994" max="11995" width="6.5703125" style="74" customWidth="1"/>
    <col min="11996" max="11997" width="8.5703125" style="74"/>
    <col min="11998" max="11998" width="15.5703125" style="74" customWidth="1"/>
    <col min="11999" max="11999" width="8.5703125" style="74"/>
    <col min="12000" max="12001" width="6.5703125" style="74" customWidth="1"/>
    <col min="12002" max="12003" width="8.5703125" style="74"/>
    <col min="12004" max="12004" width="11.42578125" style="74" customWidth="1"/>
    <col min="12005" max="12005" width="8.5703125" style="74"/>
    <col min="12006" max="12007" width="6.5703125" style="74" customWidth="1"/>
    <col min="12008" max="12009" width="8.5703125" style="74"/>
    <col min="12010" max="12010" width="11.42578125" style="74" customWidth="1"/>
    <col min="12011" max="12011" width="8.5703125" style="74"/>
    <col min="12012" max="12012" width="6.5703125" style="74" customWidth="1"/>
    <col min="12013" max="12013" width="4.5703125" style="74" customWidth="1"/>
    <col min="12014" max="12015" width="8.5703125" style="74"/>
    <col min="12016" max="12016" width="11.42578125" style="74" customWidth="1"/>
    <col min="12017" max="12017" width="6.42578125" style="74" customWidth="1"/>
    <col min="12018" max="12018" width="4.5703125" style="74" customWidth="1"/>
    <col min="12019" max="12236" width="8.5703125" style="74"/>
    <col min="12237" max="12238" width="6.42578125" style="74" customWidth="1"/>
    <col min="12239" max="12242" width="10.42578125" style="74" customWidth="1"/>
    <col min="12243" max="12243" width="8.5703125" style="74"/>
    <col min="12244" max="12244" width="11.42578125" style="74" customWidth="1"/>
    <col min="12245" max="12247" width="10.42578125" style="74" customWidth="1"/>
    <col min="12248" max="12248" width="4.5703125" style="74" customWidth="1"/>
    <col min="12249" max="12249" width="4.42578125" style="74" customWidth="1"/>
    <col min="12250" max="12251" width="6.5703125" style="74" customWidth="1"/>
    <col min="12252" max="12253" width="8.5703125" style="74"/>
    <col min="12254" max="12254" width="15.5703125" style="74" customWidth="1"/>
    <col min="12255" max="12255" width="8.5703125" style="74"/>
    <col min="12256" max="12257" width="6.5703125" style="74" customWidth="1"/>
    <col min="12258" max="12259" width="8.5703125" style="74"/>
    <col min="12260" max="12260" width="11.42578125" style="74" customWidth="1"/>
    <col min="12261" max="12261" width="8.5703125" style="74"/>
    <col min="12262" max="12263" width="6.5703125" style="74" customWidth="1"/>
    <col min="12264" max="12265" width="8.5703125" style="74"/>
    <col min="12266" max="12266" width="11.42578125" style="74" customWidth="1"/>
    <col min="12267" max="12267" width="8.5703125" style="74"/>
    <col min="12268" max="12268" width="6.5703125" style="74" customWidth="1"/>
    <col min="12269" max="12269" width="4.5703125" style="74" customWidth="1"/>
    <col min="12270" max="12271" width="8.5703125" style="74"/>
    <col min="12272" max="12272" width="11.42578125" style="74" customWidth="1"/>
    <col min="12273" max="12273" width="6.42578125" style="74" customWidth="1"/>
    <col min="12274" max="12274" width="4.5703125" style="74" customWidth="1"/>
    <col min="12275" max="12492" width="8.5703125" style="74"/>
    <col min="12493" max="12494" width="6.42578125" style="74" customWidth="1"/>
    <col min="12495" max="12498" width="10.42578125" style="74" customWidth="1"/>
    <col min="12499" max="12499" width="8.5703125" style="74"/>
    <col min="12500" max="12500" width="11.42578125" style="74" customWidth="1"/>
    <col min="12501" max="12503" width="10.42578125" style="74" customWidth="1"/>
    <col min="12504" max="12504" width="4.5703125" style="74" customWidth="1"/>
    <col min="12505" max="12505" width="4.42578125" style="74" customWidth="1"/>
    <col min="12506" max="12507" width="6.5703125" style="74" customWidth="1"/>
    <col min="12508" max="12509" width="8.5703125" style="74"/>
    <col min="12510" max="12510" width="15.5703125" style="74" customWidth="1"/>
    <col min="12511" max="12511" width="8.5703125" style="74"/>
    <col min="12512" max="12513" width="6.5703125" style="74" customWidth="1"/>
    <col min="12514" max="12515" width="8.5703125" style="74"/>
    <col min="12516" max="12516" width="11.42578125" style="74" customWidth="1"/>
    <col min="12517" max="12517" width="8.5703125" style="74"/>
    <col min="12518" max="12519" width="6.5703125" style="74" customWidth="1"/>
    <col min="12520" max="12521" width="8.5703125" style="74"/>
    <col min="12522" max="12522" width="11.42578125" style="74" customWidth="1"/>
    <col min="12523" max="12523" width="8.5703125" style="74"/>
    <col min="12524" max="12524" width="6.5703125" style="74" customWidth="1"/>
    <col min="12525" max="12525" width="4.5703125" style="74" customWidth="1"/>
    <col min="12526" max="12527" width="8.5703125" style="74"/>
    <col min="12528" max="12528" width="11.42578125" style="74" customWidth="1"/>
    <col min="12529" max="12529" width="6.42578125" style="74" customWidth="1"/>
    <col min="12530" max="12530" width="4.5703125" style="74" customWidth="1"/>
    <col min="12531" max="12748" width="8.5703125" style="74"/>
    <col min="12749" max="12750" width="6.42578125" style="74" customWidth="1"/>
    <col min="12751" max="12754" width="10.42578125" style="74" customWidth="1"/>
    <col min="12755" max="12755" width="8.5703125" style="74"/>
    <col min="12756" max="12756" width="11.42578125" style="74" customWidth="1"/>
    <col min="12757" max="12759" width="10.42578125" style="74" customWidth="1"/>
    <col min="12760" max="12760" width="4.5703125" style="74" customWidth="1"/>
    <col min="12761" max="12761" width="4.42578125" style="74" customWidth="1"/>
    <col min="12762" max="12763" width="6.5703125" style="74" customWidth="1"/>
    <col min="12764" max="12765" width="8.5703125" style="74"/>
    <col min="12766" max="12766" width="15.5703125" style="74" customWidth="1"/>
    <col min="12767" max="12767" width="8.5703125" style="74"/>
    <col min="12768" max="12769" width="6.5703125" style="74" customWidth="1"/>
    <col min="12770" max="12771" width="8.5703125" style="74"/>
    <col min="12772" max="12772" width="11.42578125" style="74" customWidth="1"/>
    <col min="12773" max="12773" width="8.5703125" style="74"/>
    <col min="12774" max="12775" width="6.5703125" style="74" customWidth="1"/>
    <col min="12776" max="12777" width="8.5703125" style="74"/>
    <col min="12778" max="12778" width="11.42578125" style="74" customWidth="1"/>
    <col min="12779" max="12779" width="8.5703125" style="74"/>
    <col min="12780" max="12780" width="6.5703125" style="74" customWidth="1"/>
    <col min="12781" max="12781" width="4.5703125" style="74" customWidth="1"/>
    <col min="12782" max="12783" width="8.5703125" style="74"/>
    <col min="12784" max="12784" width="11.42578125" style="74" customWidth="1"/>
    <col min="12785" max="12785" width="6.42578125" style="74" customWidth="1"/>
    <col min="12786" max="12786" width="4.5703125" style="74" customWidth="1"/>
    <col min="12787" max="13004" width="8.5703125" style="74"/>
    <col min="13005" max="13006" width="6.42578125" style="74" customWidth="1"/>
    <col min="13007" max="13010" width="10.42578125" style="74" customWidth="1"/>
    <col min="13011" max="13011" width="8.5703125" style="74"/>
    <col min="13012" max="13012" width="11.42578125" style="74" customWidth="1"/>
    <col min="13013" max="13015" width="10.42578125" style="74" customWidth="1"/>
    <col min="13016" max="13016" width="4.5703125" style="74" customWidth="1"/>
    <col min="13017" max="13017" width="4.42578125" style="74" customWidth="1"/>
    <col min="13018" max="13019" width="6.5703125" style="74" customWidth="1"/>
    <col min="13020" max="13021" width="8.5703125" style="74"/>
    <col min="13022" max="13022" width="15.5703125" style="74" customWidth="1"/>
    <col min="13023" max="13023" width="8.5703125" style="74"/>
    <col min="13024" max="13025" width="6.5703125" style="74" customWidth="1"/>
    <col min="13026" max="13027" width="8.5703125" style="74"/>
    <col min="13028" max="13028" width="11.42578125" style="74" customWidth="1"/>
    <col min="13029" max="13029" width="8.5703125" style="74"/>
    <col min="13030" max="13031" width="6.5703125" style="74" customWidth="1"/>
    <col min="13032" max="13033" width="8.5703125" style="74"/>
    <col min="13034" max="13034" width="11.42578125" style="74" customWidth="1"/>
    <col min="13035" max="13035" width="8.5703125" style="74"/>
    <col min="13036" max="13036" width="6.5703125" style="74" customWidth="1"/>
    <col min="13037" max="13037" width="4.5703125" style="74" customWidth="1"/>
    <col min="13038" max="13039" width="8.5703125" style="74"/>
    <col min="13040" max="13040" width="11.42578125" style="74" customWidth="1"/>
    <col min="13041" max="13041" width="6.42578125" style="74" customWidth="1"/>
    <col min="13042" max="13042" width="4.5703125" style="74" customWidth="1"/>
    <col min="13043" max="13260" width="8.5703125" style="74"/>
    <col min="13261" max="13262" width="6.42578125" style="74" customWidth="1"/>
    <col min="13263" max="13266" width="10.42578125" style="74" customWidth="1"/>
    <col min="13267" max="13267" width="8.5703125" style="74"/>
    <col min="13268" max="13268" width="11.42578125" style="74" customWidth="1"/>
    <col min="13269" max="13271" width="10.42578125" style="74" customWidth="1"/>
    <col min="13272" max="13272" width="4.5703125" style="74" customWidth="1"/>
    <col min="13273" max="13273" width="4.42578125" style="74" customWidth="1"/>
    <col min="13274" max="13275" width="6.5703125" style="74" customWidth="1"/>
    <col min="13276" max="13277" width="8.5703125" style="74"/>
    <col min="13278" max="13278" width="15.5703125" style="74" customWidth="1"/>
    <col min="13279" max="13279" width="8.5703125" style="74"/>
    <col min="13280" max="13281" width="6.5703125" style="74" customWidth="1"/>
    <col min="13282" max="13283" width="8.5703125" style="74"/>
    <col min="13284" max="13284" width="11.42578125" style="74" customWidth="1"/>
    <col min="13285" max="13285" width="8.5703125" style="74"/>
    <col min="13286" max="13287" width="6.5703125" style="74" customWidth="1"/>
    <col min="13288" max="13289" width="8.5703125" style="74"/>
    <col min="13290" max="13290" width="11.42578125" style="74" customWidth="1"/>
    <col min="13291" max="13291" width="8.5703125" style="74"/>
    <col min="13292" max="13292" width="6.5703125" style="74" customWidth="1"/>
    <col min="13293" max="13293" width="4.5703125" style="74" customWidth="1"/>
    <col min="13294" max="13295" width="8.5703125" style="74"/>
    <col min="13296" max="13296" width="11.42578125" style="74" customWidth="1"/>
    <col min="13297" max="13297" width="6.42578125" style="74" customWidth="1"/>
    <col min="13298" max="13298" width="4.5703125" style="74" customWidth="1"/>
    <col min="13299" max="13516" width="8.5703125" style="74"/>
    <col min="13517" max="13518" width="6.42578125" style="74" customWidth="1"/>
    <col min="13519" max="13522" width="10.42578125" style="74" customWidth="1"/>
    <col min="13523" max="13523" width="8.5703125" style="74"/>
    <col min="13524" max="13524" width="11.42578125" style="74" customWidth="1"/>
    <col min="13525" max="13527" width="10.42578125" style="74" customWidth="1"/>
    <col min="13528" max="13528" width="4.5703125" style="74" customWidth="1"/>
    <col min="13529" max="13529" width="4.42578125" style="74" customWidth="1"/>
    <col min="13530" max="13531" width="6.5703125" style="74" customWidth="1"/>
    <col min="13532" max="13533" width="8.5703125" style="74"/>
    <col min="13534" max="13534" width="15.5703125" style="74" customWidth="1"/>
    <col min="13535" max="13535" width="8.5703125" style="74"/>
    <col min="13536" max="13537" width="6.5703125" style="74" customWidth="1"/>
    <col min="13538" max="13539" width="8.5703125" style="74"/>
    <col min="13540" max="13540" width="11.42578125" style="74" customWidth="1"/>
    <col min="13541" max="13541" width="8.5703125" style="74"/>
    <col min="13542" max="13543" width="6.5703125" style="74" customWidth="1"/>
    <col min="13544" max="13545" width="8.5703125" style="74"/>
    <col min="13546" max="13546" width="11.42578125" style="74" customWidth="1"/>
    <col min="13547" max="13547" width="8.5703125" style="74"/>
    <col min="13548" max="13548" width="6.5703125" style="74" customWidth="1"/>
    <col min="13549" max="13549" width="4.5703125" style="74" customWidth="1"/>
    <col min="13550" max="13551" width="8.5703125" style="74"/>
    <col min="13552" max="13552" width="11.42578125" style="74" customWidth="1"/>
    <col min="13553" max="13553" width="6.42578125" style="74" customWidth="1"/>
    <col min="13554" max="13554" width="4.5703125" style="74" customWidth="1"/>
    <col min="13555" max="13772" width="8.5703125" style="74"/>
    <col min="13773" max="13774" width="6.42578125" style="74" customWidth="1"/>
    <col min="13775" max="13778" width="10.42578125" style="74" customWidth="1"/>
    <col min="13779" max="13779" width="8.5703125" style="74"/>
    <col min="13780" max="13780" width="11.42578125" style="74" customWidth="1"/>
    <col min="13781" max="13783" width="10.42578125" style="74" customWidth="1"/>
    <col min="13784" max="13784" width="4.5703125" style="74" customWidth="1"/>
    <col min="13785" max="13785" width="4.42578125" style="74" customWidth="1"/>
    <col min="13786" max="13787" width="6.5703125" style="74" customWidth="1"/>
    <col min="13788" max="13789" width="8.5703125" style="74"/>
    <col min="13790" max="13790" width="15.5703125" style="74" customWidth="1"/>
    <col min="13791" max="13791" width="8.5703125" style="74"/>
    <col min="13792" max="13793" width="6.5703125" style="74" customWidth="1"/>
    <col min="13794" max="13795" width="8.5703125" style="74"/>
    <col min="13796" max="13796" width="11.42578125" style="74" customWidth="1"/>
    <col min="13797" max="13797" width="8.5703125" style="74"/>
    <col min="13798" max="13799" width="6.5703125" style="74" customWidth="1"/>
    <col min="13800" max="13801" width="8.5703125" style="74"/>
    <col min="13802" max="13802" width="11.42578125" style="74" customWidth="1"/>
    <col min="13803" max="13803" width="8.5703125" style="74"/>
    <col min="13804" max="13804" width="6.5703125" style="74" customWidth="1"/>
    <col min="13805" max="13805" width="4.5703125" style="74" customWidth="1"/>
    <col min="13806" max="13807" width="8.5703125" style="74"/>
    <col min="13808" max="13808" width="11.42578125" style="74" customWidth="1"/>
    <col min="13809" max="13809" width="6.42578125" style="74" customWidth="1"/>
    <col min="13810" max="13810" width="4.5703125" style="74" customWidth="1"/>
    <col min="13811" max="14028" width="8.5703125" style="74"/>
    <col min="14029" max="14030" width="6.42578125" style="74" customWidth="1"/>
    <col min="14031" max="14034" width="10.42578125" style="74" customWidth="1"/>
    <col min="14035" max="14035" width="8.5703125" style="74"/>
    <col min="14036" max="14036" width="11.42578125" style="74" customWidth="1"/>
    <col min="14037" max="14039" width="10.42578125" style="74" customWidth="1"/>
    <col min="14040" max="14040" width="4.5703125" style="74" customWidth="1"/>
    <col min="14041" max="14041" width="4.42578125" style="74" customWidth="1"/>
    <col min="14042" max="14043" width="6.5703125" style="74" customWidth="1"/>
    <col min="14044" max="14045" width="8.5703125" style="74"/>
    <col min="14046" max="14046" width="15.5703125" style="74" customWidth="1"/>
    <col min="14047" max="14047" width="8.5703125" style="74"/>
    <col min="14048" max="14049" width="6.5703125" style="74" customWidth="1"/>
    <col min="14050" max="14051" width="8.5703125" style="74"/>
    <col min="14052" max="14052" width="11.42578125" style="74" customWidth="1"/>
    <col min="14053" max="14053" width="8.5703125" style="74"/>
    <col min="14054" max="14055" width="6.5703125" style="74" customWidth="1"/>
    <col min="14056" max="14057" width="8.5703125" style="74"/>
    <col min="14058" max="14058" width="11.42578125" style="74" customWidth="1"/>
    <col min="14059" max="14059" width="8.5703125" style="74"/>
    <col min="14060" max="14060" width="6.5703125" style="74" customWidth="1"/>
    <col min="14061" max="14061" width="4.5703125" style="74" customWidth="1"/>
    <col min="14062" max="14063" width="8.5703125" style="74"/>
    <col min="14064" max="14064" width="11.42578125" style="74" customWidth="1"/>
    <col min="14065" max="14065" width="6.42578125" style="74" customWidth="1"/>
    <col min="14066" max="14066" width="4.5703125" style="74" customWidth="1"/>
    <col min="14067" max="14284" width="8.5703125" style="74"/>
    <col min="14285" max="14286" width="6.42578125" style="74" customWidth="1"/>
    <col min="14287" max="14290" width="10.42578125" style="74" customWidth="1"/>
    <col min="14291" max="14291" width="8.5703125" style="74"/>
    <col min="14292" max="14292" width="11.42578125" style="74" customWidth="1"/>
    <col min="14293" max="14295" width="10.42578125" style="74" customWidth="1"/>
    <col min="14296" max="14296" width="4.5703125" style="74" customWidth="1"/>
    <col min="14297" max="14297" width="4.42578125" style="74" customWidth="1"/>
    <col min="14298" max="14299" width="6.5703125" style="74" customWidth="1"/>
    <col min="14300" max="14301" width="8.5703125" style="74"/>
    <col min="14302" max="14302" width="15.5703125" style="74" customWidth="1"/>
    <col min="14303" max="14303" width="8.5703125" style="74"/>
    <col min="14304" max="14305" width="6.5703125" style="74" customWidth="1"/>
    <col min="14306" max="14307" width="8.5703125" style="74"/>
    <col min="14308" max="14308" width="11.42578125" style="74" customWidth="1"/>
    <col min="14309" max="14309" width="8.5703125" style="74"/>
    <col min="14310" max="14311" width="6.5703125" style="74" customWidth="1"/>
    <col min="14312" max="14313" width="8.5703125" style="74"/>
    <col min="14314" max="14314" width="11.42578125" style="74" customWidth="1"/>
    <col min="14315" max="14315" width="8.5703125" style="74"/>
    <col min="14316" max="14316" width="6.5703125" style="74" customWidth="1"/>
    <col min="14317" max="14317" width="4.5703125" style="74" customWidth="1"/>
    <col min="14318" max="14319" width="8.5703125" style="74"/>
    <col min="14320" max="14320" width="11.42578125" style="74" customWidth="1"/>
    <col min="14321" max="14321" width="6.42578125" style="74" customWidth="1"/>
    <col min="14322" max="14322" width="4.5703125" style="74" customWidth="1"/>
    <col min="14323" max="14540" width="8.5703125" style="74"/>
    <col min="14541" max="14542" width="6.42578125" style="74" customWidth="1"/>
    <col min="14543" max="14546" width="10.42578125" style="74" customWidth="1"/>
    <col min="14547" max="14547" width="8.5703125" style="74"/>
    <col min="14548" max="14548" width="11.42578125" style="74" customWidth="1"/>
    <col min="14549" max="14551" width="10.42578125" style="74" customWidth="1"/>
    <col min="14552" max="14552" width="4.5703125" style="74" customWidth="1"/>
    <col min="14553" max="14553" width="4.42578125" style="74" customWidth="1"/>
    <col min="14554" max="14555" width="6.5703125" style="74" customWidth="1"/>
    <col min="14556" max="14557" width="8.5703125" style="74"/>
    <col min="14558" max="14558" width="15.5703125" style="74" customWidth="1"/>
    <col min="14559" max="14559" width="8.5703125" style="74"/>
    <col min="14560" max="14561" width="6.5703125" style="74" customWidth="1"/>
    <col min="14562" max="14563" width="8.5703125" style="74"/>
    <col min="14564" max="14564" width="11.42578125" style="74" customWidth="1"/>
    <col min="14565" max="14565" width="8.5703125" style="74"/>
    <col min="14566" max="14567" width="6.5703125" style="74" customWidth="1"/>
    <col min="14568" max="14569" width="8.5703125" style="74"/>
    <col min="14570" max="14570" width="11.42578125" style="74" customWidth="1"/>
    <col min="14571" max="14571" width="8.5703125" style="74"/>
    <col min="14572" max="14572" width="6.5703125" style="74" customWidth="1"/>
    <col min="14573" max="14573" width="4.5703125" style="74" customWidth="1"/>
    <col min="14574" max="14575" width="8.5703125" style="74"/>
    <col min="14576" max="14576" width="11.42578125" style="74" customWidth="1"/>
    <col min="14577" max="14577" width="6.42578125" style="74" customWidth="1"/>
    <col min="14578" max="14578" width="4.5703125" style="74" customWidth="1"/>
    <col min="14579" max="14796" width="8.5703125" style="74"/>
    <col min="14797" max="14798" width="6.42578125" style="74" customWidth="1"/>
    <col min="14799" max="14802" width="10.42578125" style="74" customWidth="1"/>
    <col min="14803" max="14803" width="8.5703125" style="74"/>
    <col min="14804" max="14804" width="11.42578125" style="74" customWidth="1"/>
    <col min="14805" max="14807" width="10.42578125" style="74" customWidth="1"/>
    <col min="14808" max="14808" width="4.5703125" style="74" customWidth="1"/>
    <col min="14809" max="14809" width="4.42578125" style="74" customWidth="1"/>
    <col min="14810" max="14811" width="6.5703125" style="74" customWidth="1"/>
    <col min="14812" max="14813" width="8.5703125" style="74"/>
    <col min="14814" max="14814" width="15.5703125" style="74" customWidth="1"/>
    <col min="14815" max="14815" width="8.5703125" style="74"/>
    <col min="14816" max="14817" width="6.5703125" style="74" customWidth="1"/>
    <col min="14818" max="14819" width="8.5703125" style="74"/>
    <col min="14820" max="14820" width="11.42578125" style="74" customWidth="1"/>
    <col min="14821" max="14821" width="8.5703125" style="74"/>
    <col min="14822" max="14823" width="6.5703125" style="74" customWidth="1"/>
    <col min="14824" max="14825" width="8.5703125" style="74"/>
    <col min="14826" max="14826" width="11.42578125" style="74" customWidth="1"/>
    <col min="14827" max="14827" width="8.5703125" style="74"/>
    <col min="14828" max="14828" width="6.5703125" style="74" customWidth="1"/>
    <col min="14829" max="14829" width="4.5703125" style="74" customWidth="1"/>
    <col min="14830" max="14831" width="8.5703125" style="74"/>
    <col min="14832" max="14832" width="11.42578125" style="74" customWidth="1"/>
    <col min="14833" max="14833" width="6.42578125" style="74" customWidth="1"/>
    <col min="14834" max="14834" width="4.5703125" style="74" customWidth="1"/>
    <col min="14835" max="15052" width="8.5703125" style="74"/>
    <col min="15053" max="15054" width="6.42578125" style="74" customWidth="1"/>
    <col min="15055" max="15058" width="10.42578125" style="74" customWidth="1"/>
    <col min="15059" max="15059" width="8.5703125" style="74"/>
    <col min="15060" max="15060" width="11.42578125" style="74" customWidth="1"/>
    <col min="15061" max="15063" width="10.42578125" style="74" customWidth="1"/>
    <col min="15064" max="15064" width="4.5703125" style="74" customWidth="1"/>
    <col min="15065" max="15065" width="4.42578125" style="74" customWidth="1"/>
    <col min="15066" max="15067" width="6.5703125" style="74" customWidth="1"/>
    <col min="15068" max="15069" width="8.5703125" style="74"/>
    <col min="15070" max="15070" width="15.5703125" style="74" customWidth="1"/>
    <col min="15071" max="15071" width="8.5703125" style="74"/>
    <col min="15072" max="15073" width="6.5703125" style="74" customWidth="1"/>
    <col min="15074" max="15075" width="8.5703125" style="74"/>
    <col min="15076" max="15076" width="11.42578125" style="74" customWidth="1"/>
    <col min="15077" max="15077" width="8.5703125" style="74"/>
    <col min="15078" max="15079" width="6.5703125" style="74" customWidth="1"/>
    <col min="15080" max="15081" width="8.5703125" style="74"/>
    <col min="15082" max="15082" width="11.42578125" style="74" customWidth="1"/>
    <col min="15083" max="15083" width="8.5703125" style="74"/>
    <col min="15084" max="15084" width="6.5703125" style="74" customWidth="1"/>
    <col min="15085" max="15085" width="4.5703125" style="74" customWidth="1"/>
    <col min="15086" max="15087" width="8.5703125" style="74"/>
    <col min="15088" max="15088" width="11.42578125" style="74" customWidth="1"/>
    <col min="15089" max="15089" width="6.42578125" style="74" customWidth="1"/>
    <col min="15090" max="15090" width="4.5703125" style="74" customWidth="1"/>
    <col min="15091" max="15308" width="8.5703125" style="74"/>
    <col min="15309" max="15310" width="6.42578125" style="74" customWidth="1"/>
    <col min="15311" max="15314" width="10.42578125" style="74" customWidth="1"/>
    <col min="15315" max="15315" width="8.5703125" style="74"/>
    <col min="15316" max="15316" width="11.42578125" style="74" customWidth="1"/>
    <col min="15317" max="15319" width="10.42578125" style="74" customWidth="1"/>
    <col min="15320" max="15320" width="4.5703125" style="74" customWidth="1"/>
    <col min="15321" max="15321" width="4.42578125" style="74" customWidth="1"/>
    <col min="15322" max="15323" width="6.5703125" style="74" customWidth="1"/>
    <col min="15324" max="15325" width="8.5703125" style="74"/>
    <col min="15326" max="15326" width="15.5703125" style="74" customWidth="1"/>
    <col min="15327" max="15327" width="8.5703125" style="74"/>
    <col min="15328" max="15329" width="6.5703125" style="74" customWidth="1"/>
    <col min="15330" max="15331" width="8.5703125" style="74"/>
    <col min="15332" max="15332" width="11.42578125" style="74" customWidth="1"/>
    <col min="15333" max="15333" width="8.5703125" style="74"/>
    <col min="15334" max="15335" width="6.5703125" style="74" customWidth="1"/>
    <col min="15336" max="15337" width="8.5703125" style="74"/>
    <col min="15338" max="15338" width="11.42578125" style="74" customWidth="1"/>
    <col min="15339" max="15339" width="8.5703125" style="74"/>
    <col min="15340" max="15340" width="6.5703125" style="74" customWidth="1"/>
    <col min="15341" max="15341" width="4.5703125" style="74" customWidth="1"/>
    <col min="15342" max="15343" width="8.5703125" style="74"/>
    <col min="15344" max="15344" width="11.42578125" style="74" customWidth="1"/>
    <col min="15345" max="15345" width="6.42578125" style="74" customWidth="1"/>
    <col min="15346" max="15346" width="4.5703125" style="74" customWidth="1"/>
    <col min="15347" max="15564" width="8.5703125" style="74"/>
    <col min="15565" max="15566" width="6.42578125" style="74" customWidth="1"/>
    <col min="15567" max="15570" width="10.42578125" style="74" customWidth="1"/>
    <col min="15571" max="15571" width="8.5703125" style="74"/>
    <col min="15572" max="15572" width="11.42578125" style="74" customWidth="1"/>
    <col min="15573" max="15575" width="10.42578125" style="74" customWidth="1"/>
    <col min="15576" max="15576" width="4.5703125" style="74" customWidth="1"/>
    <col min="15577" max="15577" width="4.42578125" style="74" customWidth="1"/>
    <col min="15578" max="15579" width="6.5703125" style="74" customWidth="1"/>
    <col min="15580" max="15581" width="8.5703125" style="74"/>
    <col min="15582" max="15582" width="15.5703125" style="74" customWidth="1"/>
    <col min="15583" max="15583" width="8.5703125" style="74"/>
    <col min="15584" max="15585" width="6.5703125" style="74" customWidth="1"/>
    <col min="15586" max="15587" width="8.5703125" style="74"/>
    <col min="15588" max="15588" width="11.42578125" style="74" customWidth="1"/>
    <col min="15589" max="15589" width="8.5703125" style="74"/>
    <col min="15590" max="15591" width="6.5703125" style="74" customWidth="1"/>
    <col min="15592" max="15593" width="8.5703125" style="74"/>
    <col min="15594" max="15594" width="11.42578125" style="74" customWidth="1"/>
    <col min="15595" max="15595" width="8.5703125" style="74"/>
    <col min="15596" max="15596" width="6.5703125" style="74" customWidth="1"/>
    <col min="15597" max="15597" width="4.5703125" style="74" customWidth="1"/>
    <col min="15598" max="15599" width="8.5703125" style="74"/>
    <col min="15600" max="15600" width="11.42578125" style="74" customWidth="1"/>
    <col min="15601" max="15601" width="6.42578125" style="74" customWidth="1"/>
    <col min="15602" max="15602" width="4.5703125" style="74" customWidth="1"/>
    <col min="15603" max="15820" width="8.5703125" style="74"/>
    <col min="15821" max="15822" width="6.42578125" style="74" customWidth="1"/>
    <col min="15823" max="15826" width="10.42578125" style="74" customWidth="1"/>
    <col min="15827" max="15827" width="8.5703125" style="74"/>
    <col min="15828" max="15828" width="11.42578125" style="74" customWidth="1"/>
    <col min="15829" max="15831" width="10.42578125" style="74" customWidth="1"/>
    <col min="15832" max="15832" width="4.5703125" style="74" customWidth="1"/>
    <col min="15833" max="15833" width="4.42578125" style="74" customWidth="1"/>
    <col min="15834" max="15835" width="6.5703125" style="74" customWidth="1"/>
    <col min="15836" max="15837" width="8.5703125" style="74"/>
    <col min="15838" max="15838" width="15.5703125" style="74" customWidth="1"/>
    <col min="15839" max="15839" width="8.5703125" style="74"/>
    <col min="15840" max="15841" width="6.5703125" style="74" customWidth="1"/>
    <col min="15842" max="15843" width="8.5703125" style="74"/>
    <col min="15844" max="15844" width="11.42578125" style="74" customWidth="1"/>
    <col min="15845" max="15845" width="8.5703125" style="74"/>
    <col min="15846" max="15847" width="6.5703125" style="74" customWidth="1"/>
    <col min="15848" max="15849" width="8.5703125" style="74"/>
    <col min="15850" max="15850" width="11.42578125" style="74" customWidth="1"/>
    <col min="15851" max="15851" width="8.5703125" style="74"/>
    <col min="15852" max="15852" width="6.5703125" style="74" customWidth="1"/>
    <col min="15853" max="15853" width="4.5703125" style="74" customWidth="1"/>
    <col min="15854" max="15855" width="8.5703125" style="74"/>
    <col min="15856" max="15856" width="11.42578125" style="74" customWidth="1"/>
    <col min="15857" max="15857" width="6.42578125" style="74" customWidth="1"/>
    <col min="15858" max="15858" width="4.5703125" style="74" customWidth="1"/>
    <col min="15859" max="16076" width="8.5703125" style="74"/>
    <col min="16077" max="16078" width="6.42578125" style="74" customWidth="1"/>
    <col min="16079" max="16082" width="10.42578125" style="74" customWidth="1"/>
    <col min="16083" max="16083" width="8.5703125" style="74"/>
    <col min="16084" max="16084" width="11.42578125" style="74" customWidth="1"/>
    <col min="16085" max="16087" width="10.42578125" style="74" customWidth="1"/>
    <col min="16088" max="16088" width="4.5703125" style="74" customWidth="1"/>
    <col min="16089" max="16089" width="4.42578125" style="74" customWidth="1"/>
    <col min="16090" max="16091" width="6.5703125" style="74" customWidth="1"/>
    <col min="16092" max="16093" width="8.5703125" style="74"/>
    <col min="16094" max="16094" width="15.5703125" style="74" customWidth="1"/>
    <col min="16095" max="16095" width="8.5703125" style="74"/>
    <col min="16096" max="16097" width="6.5703125" style="74" customWidth="1"/>
    <col min="16098" max="16099" width="8.5703125" style="74"/>
    <col min="16100" max="16100" width="11.42578125" style="74" customWidth="1"/>
    <col min="16101" max="16101" width="8.5703125" style="74"/>
    <col min="16102" max="16103" width="6.5703125" style="74" customWidth="1"/>
    <col min="16104" max="16105" width="8.5703125" style="74"/>
    <col min="16106" max="16106" width="11.42578125" style="74" customWidth="1"/>
    <col min="16107" max="16107" width="8.5703125" style="74"/>
    <col min="16108" max="16108" width="6.5703125" style="74" customWidth="1"/>
    <col min="16109" max="16109" width="4.5703125" style="74" customWidth="1"/>
    <col min="16110" max="16111" width="8.5703125" style="74"/>
    <col min="16112" max="16112" width="11.42578125" style="74" customWidth="1"/>
    <col min="16113" max="16113" width="6.42578125" style="74" customWidth="1"/>
    <col min="16114" max="16114" width="4.5703125" style="74" customWidth="1"/>
    <col min="16115" max="16384" width="8.5703125" style="74"/>
  </cols>
  <sheetData>
    <row r="1" spans="1:19" ht="15" customHeight="1">
      <c r="A1" s="97"/>
      <c r="B1" s="98"/>
      <c r="C1" s="98"/>
      <c r="D1" s="98"/>
      <c r="H1" s="164"/>
      <c r="I1" s="71"/>
      <c r="J1" s="165"/>
      <c r="S1" s="73"/>
    </row>
    <row r="2" spans="1:19" ht="15" customHeight="1">
      <c r="A2" s="97"/>
      <c r="B2" s="98"/>
      <c r="C2" s="180"/>
      <c r="D2" s="181"/>
      <c r="E2" s="489" t="s">
        <v>361</v>
      </c>
      <c r="F2" s="182" t="s">
        <v>362</v>
      </c>
      <c r="G2" s="182" t="s">
        <v>363</v>
      </c>
      <c r="H2" s="164"/>
      <c r="I2" s="71"/>
      <c r="J2" s="165"/>
      <c r="S2" s="73"/>
    </row>
    <row r="3" spans="1:19" ht="15" customHeight="1">
      <c r="A3" s="97"/>
      <c r="B3" s="98"/>
      <c r="C3" s="183" t="s">
        <v>485</v>
      </c>
      <c r="D3" s="184" t="s">
        <v>486</v>
      </c>
      <c r="E3" s="490" t="s">
        <v>461</v>
      </c>
      <c r="F3" s="491" t="s">
        <v>462</v>
      </c>
      <c r="G3" s="491" t="s">
        <v>463</v>
      </c>
      <c r="H3" s="164"/>
      <c r="I3" s="71"/>
      <c r="J3" s="165"/>
      <c r="S3" s="73"/>
    </row>
    <row r="4" spans="1:19" ht="15" customHeight="1">
      <c r="A4" s="97"/>
      <c r="B4" s="98"/>
      <c r="C4" s="167"/>
      <c r="D4" s="167"/>
      <c r="E4" s="168"/>
      <c r="F4" s="168"/>
      <c r="G4" s="168"/>
      <c r="H4" s="164"/>
      <c r="I4" s="71"/>
      <c r="J4" s="165"/>
      <c r="S4" s="73"/>
    </row>
    <row r="5" spans="1:19" ht="15" customHeight="1">
      <c r="A5" s="479"/>
      <c r="B5" s="480"/>
      <c r="C5" s="189">
        <f>+D5</f>
        <v>39576</v>
      </c>
      <c r="D5" s="481">
        <v>39576</v>
      </c>
      <c r="E5" s="761">
        <v>106.1</v>
      </c>
      <c r="F5" s="482">
        <v>142</v>
      </c>
      <c r="G5" s="482">
        <v>83.8</v>
      </c>
      <c r="J5" s="72"/>
      <c r="S5" s="51"/>
    </row>
    <row r="6" spans="1:19" ht="15" customHeight="1">
      <c r="A6" s="483"/>
      <c r="B6" s="484"/>
      <c r="C6" s="189">
        <f t="shared" ref="C6:C69" si="0">+D6</f>
        <v>39608</v>
      </c>
      <c r="D6" s="481">
        <v>39608</v>
      </c>
      <c r="E6" s="761">
        <v>109.8</v>
      </c>
      <c r="F6" s="482">
        <v>140.5</v>
      </c>
      <c r="G6" s="482">
        <v>81.400000000000006</v>
      </c>
      <c r="I6" s="170" t="s">
        <v>455</v>
      </c>
      <c r="J6" s="72"/>
      <c r="S6" s="51"/>
    </row>
    <row r="7" spans="1:19" ht="15" customHeight="1">
      <c r="A7" s="479" t="s">
        <v>172</v>
      </c>
      <c r="B7" s="480" t="s">
        <v>173</v>
      </c>
      <c r="C7" s="189">
        <f t="shared" si="0"/>
        <v>39640</v>
      </c>
      <c r="D7" s="481">
        <v>39640</v>
      </c>
      <c r="E7" s="761">
        <v>106.1</v>
      </c>
      <c r="F7" s="482">
        <v>141.9</v>
      </c>
      <c r="G7" s="482">
        <v>82</v>
      </c>
      <c r="J7" s="72"/>
      <c r="S7" s="51"/>
    </row>
    <row r="8" spans="1:19" ht="15" customHeight="1">
      <c r="A8" s="479"/>
      <c r="B8" s="480"/>
      <c r="C8" s="189">
        <f t="shared" si="0"/>
        <v>39672</v>
      </c>
      <c r="D8" s="481">
        <v>39672</v>
      </c>
      <c r="E8" s="761">
        <v>106.4</v>
      </c>
      <c r="F8" s="482">
        <v>144</v>
      </c>
      <c r="G8" s="482">
        <v>81.2</v>
      </c>
      <c r="J8" s="72"/>
      <c r="S8" s="51"/>
    </row>
    <row r="9" spans="1:19" ht="15" customHeight="1">
      <c r="A9" s="479"/>
      <c r="B9" s="480"/>
      <c r="C9" s="189">
        <f t="shared" si="0"/>
        <v>39704</v>
      </c>
      <c r="D9" s="481">
        <v>39704</v>
      </c>
      <c r="E9" s="761">
        <v>106</v>
      </c>
      <c r="F9" s="482">
        <v>142.4</v>
      </c>
      <c r="G9" s="482">
        <v>82.6</v>
      </c>
      <c r="J9" s="99"/>
      <c r="S9" s="51"/>
    </row>
    <row r="10" spans="1:19" ht="15" customHeight="1">
      <c r="A10" s="479"/>
      <c r="B10" s="480"/>
      <c r="C10" s="189">
        <f t="shared" si="0"/>
        <v>39736</v>
      </c>
      <c r="D10" s="481">
        <v>39736</v>
      </c>
      <c r="E10" s="761">
        <v>105.9</v>
      </c>
      <c r="F10" s="482">
        <v>141.9</v>
      </c>
      <c r="G10" s="482">
        <v>82.9</v>
      </c>
      <c r="J10" s="72"/>
      <c r="S10" s="51"/>
    </row>
    <row r="11" spans="1:19" ht="15" customHeight="1">
      <c r="A11" s="479"/>
      <c r="B11" s="480"/>
      <c r="C11" s="189">
        <f t="shared" si="0"/>
        <v>39768</v>
      </c>
      <c r="D11" s="481">
        <v>39768</v>
      </c>
      <c r="E11" s="761">
        <v>106</v>
      </c>
      <c r="F11" s="482">
        <v>141.5</v>
      </c>
      <c r="G11" s="482">
        <v>83.4</v>
      </c>
      <c r="J11" s="72"/>
      <c r="S11" s="51"/>
    </row>
    <row r="12" spans="1:19" ht="15" customHeight="1">
      <c r="A12" s="479"/>
      <c r="B12" s="480"/>
      <c r="C12" s="189">
        <f t="shared" si="0"/>
        <v>39800</v>
      </c>
      <c r="D12" s="481">
        <v>39800</v>
      </c>
      <c r="E12" s="761">
        <v>101.2</v>
      </c>
      <c r="F12" s="482">
        <v>140.9</v>
      </c>
      <c r="G12" s="482">
        <v>84.1</v>
      </c>
      <c r="J12" s="72"/>
      <c r="S12" s="51"/>
    </row>
    <row r="13" spans="1:19" ht="15" customHeight="1">
      <c r="A13" s="479"/>
      <c r="B13" s="480"/>
      <c r="C13" s="189">
        <f t="shared" si="0"/>
        <v>39814</v>
      </c>
      <c r="D13" s="481">
        <v>39814</v>
      </c>
      <c r="E13" s="761">
        <v>96.8</v>
      </c>
      <c r="F13" s="482">
        <v>140.5</v>
      </c>
      <c r="G13" s="482">
        <v>83.8</v>
      </c>
      <c r="J13" s="72"/>
      <c r="S13" s="51"/>
    </row>
    <row r="14" spans="1:19" ht="15" customHeight="1">
      <c r="A14" s="479"/>
      <c r="B14" s="480"/>
      <c r="C14" s="189">
        <f t="shared" si="0"/>
        <v>39845</v>
      </c>
      <c r="D14" s="481">
        <v>39845</v>
      </c>
      <c r="E14" s="761">
        <v>98.1</v>
      </c>
      <c r="F14" s="482">
        <v>141.5</v>
      </c>
      <c r="G14" s="482">
        <v>82.7</v>
      </c>
      <c r="J14" s="72"/>
      <c r="S14" s="51"/>
    </row>
    <row r="15" spans="1:19" ht="15" customHeight="1">
      <c r="A15" s="479"/>
      <c r="B15" s="480"/>
      <c r="C15" s="189">
        <f t="shared" si="0"/>
        <v>39873</v>
      </c>
      <c r="D15" s="481">
        <v>39873</v>
      </c>
      <c r="E15" s="761">
        <v>98.2</v>
      </c>
      <c r="F15" s="482">
        <v>141.4</v>
      </c>
      <c r="G15" s="482">
        <v>81.900000000000006</v>
      </c>
      <c r="J15" s="72"/>
      <c r="S15" s="51"/>
    </row>
    <row r="16" spans="1:19" ht="15" customHeight="1">
      <c r="A16" s="479"/>
      <c r="B16" s="480"/>
      <c r="C16" s="189">
        <f t="shared" si="0"/>
        <v>39904</v>
      </c>
      <c r="D16" s="481">
        <v>39904</v>
      </c>
      <c r="E16" s="761">
        <v>100.8</v>
      </c>
      <c r="F16" s="482">
        <v>139.30000000000001</v>
      </c>
      <c r="G16" s="482">
        <v>82.5</v>
      </c>
      <c r="J16" s="72"/>
      <c r="S16" s="51"/>
    </row>
    <row r="17" spans="1:19" ht="15" customHeight="1">
      <c r="A17" s="479"/>
      <c r="B17" s="480"/>
      <c r="C17" s="189">
        <f t="shared" si="0"/>
        <v>39934</v>
      </c>
      <c r="D17" s="481">
        <v>39934</v>
      </c>
      <c r="E17" s="761">
        <v>98.5</v>
      </c>
      <c r="F17" s="482">
        <v>137.30000000000001</v>
      </c>
      <c r="G17" s="482">
        <v>81.3</v>
      </c>
      <c r="J17" s="72"/>
      <c r="S17" s="51"/>
    </row>
    <row r="18" spans="1:19" ht="15" customHeight="1">
      <c r="A18" s="479"/>
      <c r="B18" s="73"/>
      <c r="C18" s="189">
        <f t="shared" si="0"/>
        <v>39965</v>
      </c>
      <c r="D18" s="481">
        <v>39965</v>
      </c>
      <c r="E18" s="761">
        <v>96.7</v>
      </c>
      <c r="F18" s="482">
        <v>136.6</v>
      </c>
      <c r="G18" s="482">
        <v>80.3</v>
      </c>
      <c r="J18" s="72"/>
      <c r="S18" s="51"/>
    </row>
    <row r="19" spans="1:19" ht="15" customHeight="1">
      <c r="A19" s="479">
        <v>2009</v>
      </c>
      <c r="B19" s="480" t="s">
        <v>175</v>
      </c>
      <c r="C19" s="189">
        <f t="shared" si="0"/>
        <v>39995</v>
      </c>
      <c r="D19" s="481">
        <v>39995</v>
      </c>
      <c r="E19" s="761">
        <v>96</v>
      </c>
      <c r="F19" s="482">
        <v>135.19999999999999</v>
      </c>
      <c r="G19" s="482">
        <v>79.599999999999994</v>
      </c>
      <c r="J19" s="72"/>
      <c r="S19" s="51"/>
    </row>
    <row r="20" spans="1:19" ht="15" customHeight="1">
      <c r="A20" s="479"/>
      <c r="B20" s="480"/>
      <c r="C20" s="189">
        <f t="shared" si="0"/>
        <v>40026</v>
      </c>
      <c r="D20" s="481">
        <v>40026</v>
      </c>
      <c r="E20" s="761">
        <v>96.6</v>
      </c>
      <c r="F20" s="482">
        <v>131.4</v>
      </c>
      <c r="G20" s="482">
        <v>79.400000000000006</v>
      </c>
      <c r="I20" s="194" t="s">
        <v>375</v>
      </c>
      <c r="J20" s="72"/>
      <c r="S20" s="51"/>
    </row>
    <row r="21" spans="1:19" ht="15" customHeight="1">
      <c r="A21" s="479"/>
      <c r="B21" s="480"/>
      <c r="C21" s="189">
        <f t="shared" si="0"/>
        <v>40058</v>
      </c>
      <c r="D21" s="481">
        <v>40058</v>
      </c>
      <c r="E21" s="761">
        <v>95.6</v>
      </c>
      <c r="F21" s="482">
        <v>127.9</v>
      </c>
      <c r="G21" s="482">
        <v>79.599999999999994</v>
      </c>
      <c r="I21" s="170" t="s">
        <v>464</v>
      </c>
      <c r="J21" s="72"/>
      <c r="S21" s="51"/>
    </row>
    <row r="22" spans="1:19" ht="15" customHeight="1">
      <c r="A22" s="479"/>
      <c r="B22" s="480"/>
      <c r="C22" s="189">
        <f t="shared" si="0"/>
        <v>40087</v>
      </c>
      <c r="D22" s="481">
        <v>40087</v>
      </c>
      <c r="E22" s="761">
        <v>98.1</v>
      </c>
      <c r="F22" s="482">
        <v>122.5</v>
      </c>
      <c r="G22" s="482">
        <v>79.099999999999994</v>
      </c>
      <c r="J22" s="72"/>
      <c r="S22" s="51"/>
    </row>
    <row r="23" spans="1:19" ht="15" customHeight="1">
      <c r="A23" s="479"/>
      <c r="B23" s="480"/>
      <c r="C23" s="189">
        <f t="shared" si="0"/>
        <v>40147</v>
      </c>
      <c r="D23" s="481">
        <v>40147</v>
      </c>
      <c r="E23" s="761">
        <v>95</v>
      </c>
      <c r="F23" s="482">
        <v>123.3</v>
      </c>
      <c r="G23" s="482">
        <v>77.3</v>
      </c>
      <c r="J23" s="72"/>
      <c r="S23" s="51"/>
    </row>
    <row r="24" spans="1:19" ht="15" customHeight="1">
      <c r="A24" s="479"/>
      <c r="B24" s="480"/>
      <c r="C24" s="189">
        <f t="shared" si="0"/>
        <v>40148</v>
      </c>
      <c r="D24" s="481">
        <v>40148</v>
      </c>
      <c r="E24" s="761">
        <v>94</v>
      </c>
      <c r="F24" s="482">
        <v>118.7</v>
      </c>
      <c r="G24" s="482">
        <v>78.400000000000006</v>
      </c>
      <c r="J24" s="72"/>
      <c r="S24" s="51"/>
    </row>
    <row r="25" spans="1:19" ht="15" customHeight="1">
      <c r="A25" s="479"/>
      <c r="B25" s="480"/>
      <c r="C25" s="189">
        <f t="shared" si="0"/>
        <v>40180</v>
      </c>
      <c r="D25" s="481">
        <v>40180</v>
      </c>
      <c r="E25" s="761">
        <v>99.4</v>
      </c>
      <c r="F25" s="482">
        <v>116.6</v>
      </c>
      <c r="G25" s="482">
        <v>78.400000000000006</v>
      </c>
      <c r="J25" s="72"/>
      <c r="S25" s="51"/>
    </row>
    <row r="26" spans="1:19" ht="15" customHeight="1">
      <c r="A26" s="479"/>
      <c r="B26" s="480"/>
      <c r="C26" s="189">
        <f t="shared" si="0"/>
        <v>40212</v>
      </c>
      <c r="D26" s="481">
        <v>40212</v>
      </c>
      <c r="E26" s="761">
        <v>96.6</v>
      </c>
      <c r="F26" s="482">
        <v>110.1</v>
      </c>
      <c r="G26" s="482">
        <v>78.8</v>
      </c>
      <c r="J26" s="72"/>
      <c r="S26" s="51"/>
    </row>
    <row r="27" spans="1:19" ht="15" customHeight="1">
      <c r="A27" s="479"/>
      <c r="B27" s="480"/>
      <c r="C27" s="189">
        <f t="shared" si="0"/>
        <v>40244</v>
      </c>
      <c r="D27" s="481">
        <v>40244</v>
      </c>
      <c r="E27" s="761">
        <v>95.9</v>
      </c>
      <c r="F27" s="482">
        <v>113.6</v>
      </c>
      <c r="G27" s="482">
        <v>78.8</v>
      </c>
      <c r="J27" s="72"/>
      <c r="S27" s="51"/>
    </row>
    <row r="28" spans="1:19" ht="15" customHeight="1">
      <c r="A28" s="479"/>
      <c r="B28" s="480"/>
      <c r="C28" s="189">
        <f t="shared" si="0"/>
        <v>40276</v>
      </c>
      <c r="D28" s="481">
        <v>40276</v>
      </c>
      <c r="E28" s="761">
        <v>94.6</v>
      </c>
      <c r="F28" s="482">
        <v>114.5</v>
      </c>
      <c r="G28" s="482">
        <v>78.5</v>
      </c>
      <c r="J28" s="72"/>
      <c r="S28" s="51"/>
    </row>
    <row r="29" spans="1:19" ht="15" customHeight="1">
      <c r="A29" s="479"/>
      <c r="B29" s="480"/>
      <c r="C29" s="189">
        <f t="shared" si="0"/>
        <v>40299</v>
      </c>
      <c r="D29" s="481">
        <v>40299</v>
      </c>
      <c r="E29" s="761">
        <v>95.3</v>
      </c>
      <c r="F29" s="482">
        <v>112.8</v>
      </c>
      <c r="G29" s="482">
        <v>78.8</v>
      </c>
      <c r="J29" s="72"/>
      <c r="S29" s="51"/>
    </row>
    <row r="30" spans="1:19" ht="15" customHeight="1">
      <c r="A30" s="479"/>
      <c r="B30" s="480"/>
      <c r="C30" s="189">
        <f t="shared" si="0"/>
        <v>40330</v>
      </c>
      <c r="D30" s="481">
        <v>40330</v>
      </c>
      <c r="E30" s="761">
        <v>94.6</v>
      </c>
      <c r="F30" s="482">
        <v>112.3</v>
      </c>
      <c r="G30" s="482">
        <v>78.900000000000006</v>
      </c>
      <c r="J30" s="74"/>
      <c r="K30" s="74"/>
      <c r="L30" s="74"/>
      <c r="S30" s="51"/>
    </row>
    <row r="31" spans="1:19" ht="15" customHeight="1">
      <c r="A31" s="479">
        <v>2010</v>
      </c>
      <c r="B31" s="480" t="s">
        <v>130</v>
      </c>
      <c r="C31" s="189">
        <f t="shared" si="0"/>
        <v>40360</v>
      </c>
      <c r="D31" s="481">
        <v>40360</v>
      </c>
      <c r="E31" s="761">
        <v>94.4</v>
      </c>
      <c r="F31" s="482">
        <v>110.6</v>
      </c>
      <c r="G31" s="482">
        <v>79.2</v>
      </c>
      <c r="J31" s="72"/>
      <c r="S31" s="51"/>
    </row>
    <row r="32" spans="1:19" ht="15" customHeight="1">
      <c r="A32" s="479"/>
      <c r="B32" s="480"/>
      <c r="C32" s="189">
        <f t="shared" si="0"/>
        <v>40391</v>
      </c>
      <c r="D32" s="481">
        <v>40391</v>
      </c>
      <c r="E32" s="761">
        <v>95.5</v>
      </c>
      <c r="F32" s="482">
        <v>110.4</v>
      </c>
      <c r="G32" s="482">
        <v>77.8</v>
      </c>
      <c r="J32" s="72"/>
      <c r="S32" s="51"/>
    </row>
    <row r="33" spans="1:19" ht="15" customHeight="1">
      <c r="A33" s="479"/>
      <c r="B33" s="480"/>
      <c r="C33" s="189">
        <f t="shared" si="0"/>
        <v>40423</v>
      </c>
      <c r="D33" s="481">
        <v>40423</v>
      </c>
      <c r="E33" s="761">
        <v>98.6</v>
      </c>
      <c r="F33" s="482">
        <v>108.2</v>
      </c>
      <c r="G33" s="482">
        <v>77.8</v>
      </c>
      <c r="J33" s="74"/>
      <c r="K33" s="74"/>
      <c r="L33" s="74"/>
      <c r="M33" s="74"/>
      <c r="N33" s="74"/>
      <c r="O33" s="74"/>
      <c r="P33" s="74"/>
      <c r="S33" s="51"/>
    </row>
    <row r="34" spans="1:19" ht="15" customHeight="1">
      <c r="A34" s="479"/>
      <c r="B34" s="480"/>
      <c r="C34" s="189">
        <f t="shared" si="0"/>
        <v>40452</v>
      </c>
      <c r="D34" s="481">
        <v>40452</v>
      </c>
      <c r="E34" s="761">
        <v>94.7</v>
      </c>
      <c r="F34" s="482">
        <v>106.9</v>
      </c>
      <c r="G34" s="482">
        <v>77.7</v>
      </c>
      <c r="J34" s="72"/>
      <c r="S34" s="51"/>
    </row>
    <row r="35" spans="1:19" ht="15" customHeight="1">
      <c r="A35" s="479"/>
      <c r="B35" s="480"/>
      <c r="C35" s="189">
        <f t="shared" si="0"/>
        <v>40512</v>
      </c>
      <c r="D35" s="481">
        <v>40512</v>
      </c>
      <c r="E35" s="761">
        <v>94.7</v>
      </c>
      <c r="F35" s="482">
        <v>104.5</v>
      </c>
      <c r="G35" s="482">
        <v>77.3</v>
      </c>
      <c r="I35" s="194" t="s">
        <v>514</v>
      </c>
      <c r="J35" s="72"/>
      <c r="S35" s="51"/>
    </row>
    <row r="36" spans="1:19" ht="15" customHeight="1">
      <c r="A36" s="479"/>
      <c r="B36" s="480"/>
      <c r="C36" s="189">
        <f t="shared" si="0"/>
        <v>40513</v>
      </c>
      <c r="D36" s="481">
        <v>40513</v>
      </c>
      <c r="E36" s="761">
        <v>92.3</v>
      </c>
      <c r="F36" s="482">
        <v>100.4</v>
      </c>
      <c r="G36" s="482">
        <v>76.400000000000006</v>
      </c>
      <c r="J36" s="72"/>
      <c r="S36" s="51"/>
    </row>
    <row r="37" spans="1:19" ht="15" customHeight="1">
      <c r="A37" s="479"/>
      <c r="B37" s="480"/>
      <c r="C37" s="189">
        <f t="shared" si="0"/>
        <v>40545</v>
      </c>
      <c r="D37" s="481">
        <v>40545</v>
      </c>
      <c r="E37" s="761">
        <v>92.6</v>
      </c>
      <c r="F37" s="482">
        <v>102.5</v>
      </c>
      <c r="G37" s="482">
        <v>76.3</v>
      </c>
      <c r="J37" s="72"/>
    </row>
    <row r="38" spans="1:19" ht="15" customHeight="1">
      <c r="A38" s="479"/>
      <c r="B38" s="480"/>
      <c r="C38" s="189">
        <f t="shared" si="0"/>
        <v>40577</v>
      </c>
      <c r="D38" s="481">
        <v>40577</v>
      </c>
      <c r="E38" s="761">
        <v>93.9</v>
      </c>
      <c r="F38" s="482">
        <v>100.7</v>
      </c>
      <c r="G38" s="482">
        <v>77.3</v>
      </c>
      <c r="J38" s="72"/>
    </row>
    <row r="39" spans="1:19" ht="15" customHeight="1">
      <c r="A39" s="479"/>
      <c r="B39" s="480"/>
      <c r="C39" s="189">
        <f t="shared" si="0"/>
        <v>40609</v>
      </c>
      <c r="D39" s="481">
        <v>40609</v>
      </c>
      <c r="E39" s="761">
        <v>92.8</v>
      </c>
      <c r="F39" s="482">
        <v>100.1</v>
      </c>
      <c r="G39" s="482">
        <v>77.5</v>
      </c>
      <c r="J39" s="72"/>
    </row>
    <row r="40" spans="1:19" ht="15" customHeight="1">
      <c r="A40" s="479"/>
      <c r="B40" s="480"/>
      <c r="C40" s="189">
        <f t="shared" si="0"/>
        <v>40641</v>
      </c>
      <c r="D40" s="481">
        <v>40641</v>
      </c>
      <c r="E40" s="761">
        <v>96.2</v>
      </c>
      <c r="F40" s="482">
        <v>97.7</v>
      </c>
      <c r="G40" s="482">
        <v>78.099999999999994</v>
      </c>
      <c r="J40" s="72"/>
    </row>
    <row r="41" spans="1:19" ht="15" customHeight="1">
      <c r="A41" s="479"/>
      <c r="B41" s="480"/>
      <c r="C41" s="189">
        <f t="shared" si="0"/>
        <v>40664</v>
      </c>
      <c r="D41" s="481">
        <v>40664</v>
      </c>
      <c r="E41" s="761">
        <v>94.2</v>
      </c>
      <c r="F41" s="482">
        <v>97.5</v>
      </c>
      <c r="G41" s="482">
        <v>77.599999999999994</v>
      </c>
      <c r="J41" s="72"/>
    </row>
    <row r="42" spans="1:19" ht="15" customHeight="1">
      <c r="A42" s="479"/>
      <c r="B42" s="480"/>
      <c r="C42" s="189">
        <f t="shared" si="0"/>
        <v>40695</v>
      </c>
      <c r="D42" s="481">
        <v>40695</v>
      </c>
      <c r="E42" s="761">
        <v>94.6</v>
      </c>
      <c r="F42" s="482">
        <v>98.2</v>
      </c>
      <c r="G42" s="482">
        <v>78.5</v>
      </c>
      <c r="J42" s="72"/>
    </row>
    <row r="43" spans="1:19" ht="15" customHeight="1">
      <c r="A43" s="479">
        <v>2011</v>
      </c>
      <c r="B43" s="480" t="s">
        <v>131</v>
      </c>
      <c r="C43" s="189">
        <f t="shared" si="0"/>
        <v>40725</v>
      </c>
      <c r="D43" s="481">
        <v>40725</v>
      </c>
      <c r="E43" s="761">
        <v>96</v>
      </c>
      <c r="F43" s="482">
        <v>97.2</v>
      </c>
      <c r="G43" s="482">
        <v>78.2</v>
      </c>
      <c r="J43" s="72"/>
    </row>
    <row r="44" spans="1:19" ht="15" customHeight="1">
      <c r="A44" s="479"/>
      <c r="B44" s="480"/>
      <c r="C44" s="189">
        <f t="shared" si="0"/>
        <v>40756</v>
      </c>
      <c r="D44" s="481">
        <v>40756</v>
      </c>
      <c r="E44" s="761">
        <v>91.7</v>
      </c>
      <c r="F44" s="482">
        <v>98.1</v>
      </c>
      <c r="G44" s="482">
        <v>78.7</v>
      </c>
      <c r="J44" s="72"/>
    </row>
    <row r="45" spans="1:19" ht="15" customHeight="1">
      <c r="A45" s="479"/>
      <c r="B45" s="480"/>
      <c r="C45" s="189">
        <f t="shared" si="0"/>
        <v>40788</v>
      </c>
      <c r="D45" s="481">
        <v>40788</v>
      </c>
      <c r="E45" s="761">
        <v>96.1</v>
      </c>
      <c r="F45" s="482">
        <v>97.5</v>
      </c>
      <c r="G45" s="482">
        <v>78.599999999999994</v>
      </c>
      <c r="J45" s="72"/>
    </row>
    <row r="46" spans="1:19" ht="15" customHeight="1">
      <c r="A46" s="479"/>
      <c r="B46" s="480"/>
      <c r="C46" s="189">
        <f t="shared" si="0"/>
        <v>40817</v>
      </c>
      <c r="D46" s="481">
        <v>40817</v>
      </c>
      <c r="E46" s="761">
        <v>95.7</v>
      </c>
      <c r="F46" s="482">
        <v>94.7</v>
      </c>
      <c r="G46" s="482">
        <v>78.5</v>
      </c>
      <c r="J46" s="72"/>
    </row>
    <row r="47" spans="1:19" ht="15" customHeight="1">
      <c r="A47" s="479"/>
      <c r="B47" s="480"/>
      <c r="C47" s="189">
        <f t="shared" si="0"/>
        <v>40877</v>
      </c>
      <c r="D47" s="481">
        <v>40877</v>
      </c>
      <c r="E47" s="761">
        <v>93.8</v>
      </c>
      <c r="F47" s="482">
        <v>95.6</v>
      </c>
      <c r="G47" s="482">
        <v>77.3</v>
      </c>
      <c r="J47" s="72"/>
    </row>
    <row r="48" spans="1:19" ht="15" customHeight="1">
      <c r="A48" s="479"/>
      <c r="B48" s="480"/>
      <c r="C48" s="189">
        <f t="shared" si="0"/>
        <v>40878</v>
      </c>
      <c r="D48" s="481">
        <v>40878</v>
      </c>
      <c r="E48" s="761">
        <v>93.5</v>
      </c>
      <c r="F48" s="482">
        <v>93.8</v>
      </c>
      <c r="G48" s="482">
        <v>77.599999999999994</v>
      </c>
      <c r="J48" s="72"/>
    </row>
    <row r="49" spans="1:13" ht="15" customHeight="1">
      <c r="A49" s="479"/>
      <c r="B49" s="480"/>
      <c r="C49" s="189">
        <f t="shared" si="0"/>
        <v>40910</v>
      </c>
      <c r="D49" s="481">
        <v>40910</v>
      </c>
      <c r="E49" s="761">
        <v>87.3</v>
      </c>
      <c r="F49" s="482">
        <v>91.2</v>
      </c>
      <c r="G49" s="482">
        <v>78.400000000000006</v>
      </c>
      <c r="J49" s="72"/>
    </row>
    <row r="50" spans="1:13" ht="15" customHeight="1">
      <c r="A50" s="479"/>
      <c r="B50" s="480"/>
      <c r="C50" s="189">
        <f t="shared" si="0"/>
        <v>40942</v>
      </c>
      <c r="D50" s="481">
        <v>40942</v>
      </c>
      <c r="E50" s="761">
        <v>87.4</v>
      </c>
      <c r="F50" s="482">
        <v>80</v>
      </c>
      <c r="G50" s="482">
        <v>75.099999999999994</v>
      </c>
      <c r="J50" s="72"/>
    </row>
    <row r="51" spans="1:13" ht="15" customHeight="1">
      <c r="A51" s="479"/>
      <c r="B51" s="480"/>
      <c r="C51" s="189">
        <f t="shared" si="0"/>
        <v>40975</v>
      </c>
      <c r="D51" s="481">
        <v>40975</v>
      </c>
      <c r="E51" s="761">
        <v>85.2</v>
      </c>
      <c r="F51" s="482">
        <v>89.2</v>
      </c>
      <c r="G51" s="482">
        <v>77.2</v>
      </c>
      <c r="J51" s="72"/>
    </row>
    <row r="52" spans="1:13" ht="15" customHeight="1">
      <c r="A52" s="479"/>
      <c r="B52" s="480"/>
      <c r="C52" s="189">
        <f t="shared" si="0"/>
        <v>41007</v>
      </c>
      <c r="D52" s="481">
        <v>41007</v>
      </c>
      <c r="E52" s="761">
        <v>88.3</v>
      </c>
      <c r="F52" s="482">
        <v>89.2</v>
      </c>
      <c r="G52" s="482">
        <v>76.599999999999994</v>
      </c>
      <c r="J52" s="72"/>
    </row>
    <row r="53" spans="1:13" ht="15" customHeight="1">
      <c r="A53" s="479"/>
      <c r="B53" s="480"/>
      <c r="C53" s="189">
        <f t="shared" si="0"/>
        <v>41030</v>
      </c>
      <c r="D53" s="481">
        <v>41030</v>
      </c>
      <c r="E53" s="761">
        <v>90.4</v>
      </c>
      <c r="F53" s="482">
        <v>88.4</v>
      </c>
      <c r="G53" s="482">
        <v>76.2</v>
      </c>
      <c r="J53" s="72"/>
    </row>
    <row r="54" spans="1:13" ht="15" customHeight="1">
      <c r="A54" s="479"/>
      <c r="B54" s="480"/>
      <c r="C54" s="189">
        <f t="shared" si="0"/>
        <v>41061</v>
      </c>
      <c r="D54" s="481">
        <v>41061</v>
      </c>
      <c r="E54" s="761">
        <v>90.8</v>
      </c>
      <c r="F54" s="482">
        <v>87</v>
      </c>
      <c r="G54" s="482">
        <v>75.7</v>
      </c>
      <c r="J54" s="72"/>
    </row>
    <row r="55" spans="1:13" ht="15" customHeight="1">
      <c r="A55" s="479">
        <v>2012</v>
      </c>
      <c r="B55" s="480" t="s">
        <v>132</v>
      </c>
      <c r="C55" s="189">
        <f t="shared" si="0"/>
        <v>41091</v>
      </c>
      <c r="D55" s="481">
        <v>41091</v>
      </c>
      <c r="E55" s="761">
        <v>91.3</v>
      </c>
      <c r="F55" s="482">
        <v>86.7</v>
      </c>
      <c r="G55" s="482">
        <v>77</v>
      </c>
      <c r="J55" s="72"/>
    </row>
    <row r="56" spans="1:13" ht="15" customHeight="1">
      <c r="A56" s="479"/>
      <c r="B56" s="480"/>
      <c r="C56" s="189">
        <f t="shared" si="0"/>
        <v>41122</v>
      </c>
      <c r="D56" s="481">
        <v>41122</v>
      </c>
      <c r="E56" s="761">
        <v>91.8</v>
      </c>
      <c r="F56" s="482">
        <v>85.3</v>
      </c>
      <c r="G56" s="482">
        <v>76.099999999999994</v>
      </c>
      <c r="J56" s="72"/>
    </row>
    <row r="57" spans="1:13" ht="15" customHeight="1">
      <c r="A57" s="479"/>
      <c r="B57" s="480"/>
      <c r="C57" s="189">
        <f t="shared" si="0"/>
        <v>41154</v>
      </c>
      <c r="D57" s="481">
        <v>41154</v>
      </c>
      <c r="E57" s="761">
        <v>89.6</v>
      </c>
      <c r="F57" s="482">
        <v>84.3</v>
      </c>
      <c r="G57" s="482">
        <v>76.099999999999994</v>
      </c>
      <c r="J57" s="74"/>
      <c r="K57" s="74"/>
      <c r="L57" s="74"/>
    </row>
    <row r="58" spans="1:13" ht="15" customHeight="1">
      <c r="A58" s="479"/>
      <c r="B58" s="480"/>
      <c r="C58" s="189">
        <f t="shared" si="0"/>
        <v>41183</v>
      </c>
      <c r="D58" s="481">
        <v>41183</v>
      </c>
      <c r="E58" s="761">
        <v>89.3</v>
      </c>
      <c r="F58" s="482">
        <v>85.6</v>
      </c>
      <c r="G58" s="482">
        <v>75.599999999999994</v>
      </c>
      <c r="J58" s="74"/>
      <c r="K58" s="74"/>
      <c r="L58" s="74"/>
      <c r="M58" s="74"/>
    </row>
    <row r="59" spans="1:13" ht="15" customHeight="1">
      <c r="A59" s="479"/>
      <c r="B59" s="480"/>
      <c r="C59" s="189">
        <f t="shared" si="0"/>
        <v>41243</v>
      </c>
      <c r="D59" s="481">
        <v>41243</v>
      </c>
      <c r="E59" s="761">
        <v>89</v>
      </c>
      <c r="F59" s="482">
        <v>84.5</v>
      </c>
      <c r="G59" s="482">
        <v>75.5</v>
      </c>
      <c r="J59" s="72"/>
    </row>
    <row r="60" spans="1:13" ht="15" customHeight="1">
      <c r="A60" s="479"/>
      <c r="B60" s="480"/>
      <c r="C60" s="189">
        <f t="shared" si="0"/>
        <v>41244</v>
      </c>
      <c r="D60" s="481">
        <v>41244</v>
      </c>
      <c r="E60" s="761">
        <v>90.6</v>
      </c>
      <c r="F60" s="482">
        <v>82.2</v>
      </c>
      <c r="G60" s="482">
        <v>76.599999999999994</v>
      </c>
      <c r="J60" s="72"/>
    </row>
    <row r="61" spans="1:13" ht="15" customHeight="1">
      <c r="A61" s="479"/>
      <c r="B61" s="480"/>
      <c r="C61" s="189">
        <f t="shared" si="0"/>
        <v>41276</v>
      </c>
      <c r="D61" s="481">
        <v>41276</v>
      </c>
      <c r="E61" s="761">
        <v>88.4</v>
      </c>
      <c r="F61" s="482">
        <v>85.5</v>
      </c>
      <c r="G61" s="482">
        <v>76.400000000000006</v>
      </c>
      <c r="J61" s="72"/>
    </row>
    <row r="62" spans="1:13" ht="15" customHeight="1">
      <c r="A62" s="479"/>
      <c r="B62" s="480"/>
      <c r="C62" s="189">
        <f t="shared" si="0"/>
        <v>41308</v>
      </c>
      <c r="D62" s="481">
        <v>41308</v>
      </c>
      <c r="E62" s="761">
        <v>88.5</v>
      </c>
      <c r="F62" s="482">
        <v>86.5</v>
      </c>
      <c r="G62" s="482">
        <v>76.5</v>
      </c>
      <c r="J62" s="72"/>
    </row>
    <row r="63" spans="1:13" ht="15" customHeight="1">
      <c r="A63" s="479"/>
      <c r="B63" s="480"/>
      <c r="C63" s="189">
        <f t="shared" si="0"/>
        <v>41340</v>
      </c>
      <c r="D63" s="481">
        <v>41340</v>
      </c>
      <c r="E63" s="761">
        <v>87.5</v>
      </c>
      <c r="F63" s="482">
        <v>81.8</v>
      </c>
      <c r="G63" s="482">
        <v>77.099999999999994</v>
      </c>
      <c r="J63" s="72"/>
    </row>
    <row r="64" spans="1:13" ht="15" customHeight="1">
      <c r="A64" s="479"/>
      <c r="B64" s="480"/>
      <c r="C64" s="189">
        <f t="shared" si="0"/>
        <v>41372</v>
      </c>
      <c r="D64" s="481">
        <v>41372</v>
      </c>
      <c r="E64" s="761">
        <v>88.1</v>
      </c>
      <c r="F64" s="482">
        <v>83.7</v>
      </c>
      <c r="G64" s="482">
        <v>76</v>
      </c>
      <c r="J64" s="72"/>
    </row>
    <row r="65" spans="1:10" ht="15" customHeight="1">
      <c r="A65" s="479"/>
      <c r="B65" s="480"/>
      <c r="C65" s="189">
        <f t="shared" si="0"/>
        <v>41395</v>
      </c>
      <c r="D65" s="481">
        <v>41395</v>
      </c>
      <c r="E65" s="761">
        <v>87.6</v>
      </c>
      <c r="F65" s="482">
        <v>83.8</v>
      </c>
      <c r="G65" s="482">
        <v>78.099999999999994</v>
      </c>
      <c r="J65" s="72"/>
    </row>
    <row r="66" spans="1:10" ht="15" customHeight="1">
      <c r="A66" s="479"/>
      <c r="B66" s="480"/>
      <c r="C66" s="189">
        <f t="shared" si="0"/>
        <v>41426</v>
      </c>
      <c r="D66" s="481">
        <v>41426</v>
      </c>
      <c r="E66" s="761">
        <v>88.4</v>
      </c>
      <c r="F66" s="482">
        <v>82.4</v>
      </c>
      <c r="G66" s="482">
        <v>76.900000000000006</v>
      </c>
      <c r="J66" s="72"/>
    </row>
    <row r="67" spans="1:10" ht="15" customHeight="1">
      <c r="A67" s="479">
        <v>2013</v>
      </c>
      <c r="B67" s="480" t="s">
        <v>133</v>
      </c>
      <c r="C67" s="189">
        <f t="shared" si="0"/>
        <v>41456</v>
      </c>
      <c r="D67" s="481">
        <v>41456</v>
      </c>
      <c r="E67" s="761">
        <v>87</v>
      </c>
      <c r="F67" s="482">
        <v>82.8</v>
      </c>
      <c r="G67" s="482">
        <v>76.900000000000006</v>
      </c>
      <c r="J67" s="72"/>
    </row>
    <row r="68" spans="1:10" ht="15" customHeight="1">
      <c r="A68" s="479"/>
      <c r="B68" s="480"/>
      <c r="C68" s="189">
        <f t="shared" si="0"/>
        <v>41487</v>
      </c>
      <c r="D68" s="481">
        <v>41487</v>
      </c>
      <c r="E68" s="761">
        <v>90</v>
      </c>
      <c r="F68" s="482">
        <v>80.099999999999994</v>
      </c>
      <c r="G68" s="482">
        <v>77.2</v>
      </c>
      <c r="J68" s="72"/>
    </row>
    <row r="69" spans="1:10" ht="15" customHeight="1">
      <c r="A69" s="479"/>
      <c r="B69" s="480"/>
      <c r="C69" s="189">
        <f t="shared" si="0"/>
        <v>41519</v>
      </c>
      <c r="D69" s="481">
        <v>41519</v>
      </c>
      <c r="E69" s="761">
        <v>86.3</v>
      </c>
      <c r="F69" s="482">
        <v>82.3</v>
      </c>
      <c r="G69" s="482">
        <v>75.7</v>
      </c>
      <c r="J69" s="72"/>
    </row>
    <row r="70" spans="1:10" ht="15" customHeight="1">
      <c r="A70" s="479"/>
      <c r="B70" s="480"/>
      <c r="C70" s="189">
        <f t="shared" ref="C70:C133" si="1">+D70</f>
        <v>41548</v>
      </c>
      <c r="D70" s="481">
        <v>41548</v>
      </c>
      <c r="E70" s="761">
        <v>86.3</v>
      </c>
      <c r="F70" s="482">
        <v>81.2</v>
      </c>
      <c r="G70" s="482">
        <v>75.7</v>
      </c>
      <c r="J70" s="72"/>
    </row>
    <row r="71" spans="1:10" ht="15" customHeight="1">
      <c r="A71" s="479"/>
      <c r="B71" s="480"/>
      <c r="C71" s="189">
        <f t="shared" si="1"/>
        <v>41608</v>
      </c>
      <c r="D71" s="481">
        <v>41608</v>
      </c>
      <c r="E71" s="761">
        <v>87.9</v>
      </c>
      <c r="F71" s="482">
        <v>80.8</v>
      </c>
      <c r="G71" s="482">
        <v>76.400000000000006</v>
      </c>
      <c r="J71" s="72"/>
    </row>
    <row r="72" spans="1:10" ht="15" customHeight="1">
      <c r="A72" s="479"/>
      <c r="B72" s="480"/>
      <c r="C72" s="189">
        <f t="shared" si="1"/>
        <v>41609</v>
      </c>
      <c r="D72" s="481">
        <v>41609</v>
      </c>
      <c r="E72" s="761">
        <v>87.9</v>
      </c>
      <c r="F72" s="482">
        <v>80.8</v>
      </c>
      <c r="G72" s="482">
        <v>74.8</v>
      </c>
      <c r="J72" s="72"/>
    </row>
    <row r="73" spans="1:10" ht="15" customHeight="1">
      <c r="A73" s="479"/>
      <c r="B73" s="480"/>
      <c r="C73" s="189">
        <f t="shared" si="1"/>
        <v>41640</v>
      </c>
      <c r="D73" s="481">
        <v>41640</v>
      </c>
      <c r="E73" s="761">
        <v>90.1</v>
      </c>
      <c r="F73" s="482">
        <v>76.5</v>
      </c>
      <c r="G73" s="482">
        <v>75</v>
      </c>
      <c r="J73" s="72"/>
    </row>
    <row r="74" spans="1:10" ht="15" customHeight="1">
      <c r="A74" s="479"/>
      <c r="B74" s="480"/>
      <c r="C74" s="189">
        <f t="shared" si="1"/>
        <v>41671</v>
      </c>
      <c r="D74" s="481">
        <v>41671</v>
      </c>
      <c r="E74" s="761">
        <v>88.9</v>
      </c>
      <c r="F74" s="482">
        <v>77.099999999999994</v>
      </c>
      <c r="G74" s="482">
        <v>75.599999999999994</v>
      </c>
      <c r="H74" s="71"/>
      <c r="I74" s="72"/>
      <c r="J74" s="72"/>
    </row>
    <row r="75" spans="1:10" ht="15" customHeight="1">
      <c r="A75" s="479"/>
      <c r="B75" s="480"/>
      <c r="C75" s="189">
        <f t="shared" si="1"/>
        <v>41699</v>
      </c>
      <c r="D75" s="481">
        <v>41699</v>
      </c>
      <c r="E75" s="761">
        <v>88.2</v>
      </c>
      <c r="F75" s="482">
        <v>77.3</v>
      </c>
      <c r="G75" s="482">
        <v>77</v>
      </c>
      <c r="H75" s="71"/>
      <c r="I75" s="72"/>
      <c r="J75" s="72"/>
    </row>
    <row r="76" spans="1:10" ht="15" customHeight="1">
      <c r="A76" s="479"/>
      <c r="B76" s="480"/>
      <c r="C76" s="189">
        <f t="shared" si="1"/>
        <v>41730</v>
      </c>
      <c r="D76" s="481">
        <v>41730</v>
      </c>
      <c r="E76" s="761">
        <v>88.7</v>
      </c>
      <c r="F76" s="482">
        <v>76.2</v>
      </c>
      <c r="G76" s="482">
        <v>75</v>
      </c>
      <c r="H76" s="71"/>
      <c r="I76" s="72"/>
      <c r="J76" s="72"/>
    </row>
    <row r="77" spans="1:10" ht="15" customHeight="1">
      <c r="A77" s="479"/>
      <c r="B77" s="480"/>
      <c r="C77" s="189">
        <f t="shared" si="1"/>
        <v>41760</v>
      </c>
      <c r="D77" s="481">
        <v>41760</v>
      </c>
      <c r="E77" s="761">
        <v>86.9</v>
      </c>
      <c r="F77" s="482">
        <v>75.7</v>
      </c>
      <c r="G77" s="482">
        <v>75.5</v>
      </c>
      <c r="H77" s="71"/>
      <c r="I77" s="72"/>
      <c r="J77" s="72"/>
    </row>
    <row r="78" spans="1:10" ht="15" customHeight="1">
      <c r="A78" s="479"/>
      <c r="B78" s="73"/>
      <c r="C78" s="189">
        <f t="shared" si="1"/>
        <v>41791</v>
      </c>
      <c r="D78" s="481">
        <v>41791</v>
      </c>
      <c r="E78" s="761">
        <v>87.6</v>
      </c>
      <c r="F78" s="482">
        <v>75.900000000000006</v>
      </c>
      <c r="G78" s="482">
        <v>76.3</v>
      </c>
      <c r="J78" s="72"/>
    </row>
    <row r="79" spans="1:10" ht="15" customHeight="1">
      <c r="A79" s="479">
        <v>2014</v>
      </c>
      <c r="B79" s="480" t="s">
        <v>134</v>
      </c>
      <c r="C79" s="189">
        <f t="shared" si="1"/>
        <v>41821</v>
      </c>
      <c r="D79" s="481">
        <v>41821</v>
      </c>
      <c r="E79" s="761">
        <v>88.3</v>
      </c>
      <c r="F79" s="482">
        <v>75.599999999999994</v>
      </c>
      <c r="G79" s="482">
        <v>74.400000000000006</v>
      </c>
      <c r="J79" s="72"/>
    </row>
    <row r="80" spans="1:10" ht="15" customHeight="1">
      <c r="A80" s="479"/>
      <c r="B80" s="73"/>
      <c r="C80" s="189">
        <f t="shared" si="1"/>
        <v>41852</v>
      </c>
      <c r="D80" s="481">
        <v>41852</v>
      </c>
      <c r="E80" s="761">
        <v>87.8</v>
      </c>
      <c r="F80" s="482">
        <v>75.400000000000006</v>
      </c>
      <c r="G80" s="482">
        <v>76.099999999999994</v>
      </c>
      <c r="J80" s="72"/>
    </row>
    <row r="81" spans="1:10" ht="15" customHeight="1">
      <c r="A81" s="479"/>
      <c r="B81" s="73"/>
      <c r="C81" s="189">
        <f t="shared" si="1"/>
        <v>41883</v>
      </c>
      <c r="D81" s="481">
        <v>41883</v>
      </c>
      <c r="E81" s="761">
        <v>89</v>
      </c>
      <c r="F81" s="482">
        <v>76.5</v>
      </c>
      <c r="G81" s="482">
        <v>76.900000000000006</v>
      </c>
      <c r="J81" s="72"/>
    </row>
    <row r="82" spans="1:10" ht="15" customHeight="1">
      <c r="A82" s="479"/>
      <c r="B82" s="73"/>
      <c r="C82" s="189">
        <f t="shared" si="1"/>
        <v>41913</v>
      </c>
      <c r="D82" s="481">
        <v>41913</v>
      </c>
      <c r="E82" s="761">
        <v>88.2</v>
      </c>
      <c r="F82" s="482">
        <v>77.3</v>
      </c>
      <c r="G82" s="482">
        <v>76.400000000000006</v>
      </c>
      <c r="J82" s="72"/>
    </row>
    <row r="83" spans="1:10" ht="15" customHeight="1">
      <c r="A83" s="479"/>
      <c r="B83" s="73"/>
      <c r="C83" s="189">
        <f t="shared" si="1"/>
        <v>41944</v>
      </c>
      <c r="D83" s="481">
        <v>41944</v>
      </c>
      <c r="E83" s="761">
        <v>90.4</v>
      </c>
      <c r="F83" s="482">
        <v>76.2</v>
      </c>
      <c r="G83" s="482">
        <v>76.7</v>
      </c>
      <c r="J83" s="72"/>
    </row>
    <row r="84" spans="1:10" ht="15" customHeight="1">
      <c r="A84" s="479"/>
      <c r="B84" s="73"/>
      <c r="C84" s="189">
        <f t="shared" si="1"/>
        <v>41974</v>
      </c>
      <c r="D84" s="481">
        <v>41974</v>
      </c>
      <c r="E84" s="761">
        <v>91.9</v>
      </c>
      <c r="F84" s="482">
        <v>77</v>
      </c>
      <c r="G84" s="482">
        <v>76.8</v>
      </c>
      <c r="J84" s="72"/>
    </row>
    <row r="85" spans="1:10" ht="15" customHeight="1">
      <c r="A85" s="479"/>
      <c r="B85" s="73"/>
      <c r="C85" s="189">
        <f t="shared" si="1"/>
        <v>42005</v>
      </c>
      <c r="D85" s="481">
        <v>42005</v>
      </c>
      <c r="E85" s="761">
        <v>85.3</v>
      </c>
      <c r="F85" s="482">
        <v>76.5</v>
      </c>
      <c r="G85" s="482">
        <v>77.8</v>
      </c>
      <c r="J85" s="72"/>
    </row>
    <row r="86" spans="1:10" ht="15" customHeight="1">
      <c r="A86" s="479"/>
      <c r="B86" s="73"/>
      <c r="C86" s="189">
        <f t="shared" si="1"/>
        <v>42036</v>
      </c>
      <c r="D86" s="481">
        <v>42036</v>
      </c>
      <c r="E86" s="761">
        <v>89</v>
      </c>
      <c r="F86" s="482">
        <v>73.400000000000006</v>
      </c>
      <c r="G86" s="482">
        <v>77.7</v>
      </c>
      <c r="J86" s="72"/>
    </row>
    <row r="87" spans="1:10" ht="15" customHeight="1">
      <c r="A87" s="479"/>
      <c r="B87" s="73"/>
      <c r="C87" s="189">
        <f t="shared" si="1"/>
        <v>42064</v>
      </c>
      <c r="D87" s="481">
        <v>42064</v>
      </c>
      <c r="E87" s="761">
        <v>90.8</v>
      </c>
      <c r="F87" s="482">
        <v>76.099999999999994</v>
      </c>
      <c r="G87" s="482">
        <v>77.8</v>
      </c>
      <c r="J87" s="72"/>
    </row>
    <row r="88" spans="1:10" ht="15" customHeight="1">
      <c r="A88" s="479"/>
      <c r="B88" s="73"/>
      <c r="C88" s="189">
        <f t="shared" si="1"/>
        <v>42095</v>
      </c>
      <c r="D88" s="481">
        <v>42095</v>
      </c>
      <c r="E88" s="761">
        <v>90.2</v>
      </c>
      <c r="F88" s="482">
        <v>76.599999999999994</v>
      </c>
      <c r="G88" s="482">
        <v>79.2</v>
      </c>
      <c r="J88" s="72"/>
    </row>
    <row r="89" spans="1:10" ht="15" customHeight="1">
      <c r="A89" s="479"/>
      <c r="B89" s="73"/>
      <c r="C89" s="189">
        <f t="shared" si="1"/>
        <v>42125</v>
      </c>
      <c r="D89" s="481">
        <v>42125</v>
      </c>
      <c r="E89" s="761">
        <v>91.9</v>
      </c>
      <c r="F89" s="482">
        <v>75.900000000000006</v>
      </c>
      <c r="G89" s="482">
        <v>79.2</v>
      </c>
      <c r="J89" s="72"/>
    </row>
    <row r="90" spans="1:10" ht="15" customHeight="1">
      <c r="A90" s="479"/>
      <c r="B90" s="73"/>
      <c r="C90" s="189">
        <f t="shared" si="1"/>
        <v>42156</v>
      </c>
      <c r="D90" s="481">
        <v>42156</v>
      </c>
      <c r="E90" s="761">
        <v>90.2</v>
      </c>
      <c r="F90" s="482">
        <v>75.900000000000006</v>
      </c>
      <c r="G90" s="482">
        <v>78.3</v>
      </c>
      <c r="J90" s="72"/>
    </row>
    <row r="91" spans="1:10" ht="15" customHeight="1">
      <c r="A91" s="479">
        <v>2015</v>
      </c>
      <c r="B91" s="480" t="s">
        <v>146</v>
      </c>
      <c r="C91" s="189">
        <f t="shared" si="1"/>
        <v>42186</v>
      </c>
      <c r="D91" s="481">
        <v>42186</v>
      </c>
      <c r="E91" s="761">
        <v>91.8</v>
      </c>
      <c r="F91" s="482">
        <v>75.8</v>
      </c>
      <c r="G91" s="482">
        <v>78.7</v>
      </c>
      <c r="J91" s="72"/>
    </row>
    <row r="92" spans="1:10" ht="15" customHeight="1">
      <c r="A92" s="479"/>
      <c r="B92" s="73"/>
      <c r="C92" s="189">
        <f t="shared" si="1"/>
        <v>42217</v>
      </c>
      <c r="D92" s="481">
        <v>42217</v>
      </c>
      <c r="E92" s="761">
        <v>91.5</v>
      </c>
      <c r="F92" s="482">
        <v>76.5</v>
      </c>
      <c r="G92" s="482">
        <v>78.8</v>
      </c>
      <c r="J92" s="72"/>
    </row>
    <row r="93" spans="1:10" ht="15" customHeight="1">
      <c r="A93" s="479"/>
      <c r="B93" s="73"/>
      <c r="C93" s="189">
        <f t="shared" si="1"/>
        <v>42248</v>
      </c>
      <c r="D93" s="481">
        <v>42248</v>
      </c>
      <c r="E93" s="761">
        <v>93.4</v>
      </c>
      <c r="F93" s="482">
        <v>75.3</v>
      </c>
      <c r="G93" s="482">
        <v>79</v>
      </c>
      <c r="J93" s="72"/>
    </row>
    <row r="94" spans="1:10" ht="15" customHeight="1">
      <c r="A94" s="479"/>
      <c r="B94" s="73"/>
      <c r="C94" s="189">
        <f t="shared" si="1"/>
        <v>42278</v>
      </c>
      <c r="D94" s="481">
        <v>42278</v>
      </c>
      <c r="E94" s="761">
        <v>93.6</v>
      </c>
      <c r="F94" s="482">
        <v>74.8</v>
      </c>
      <c r="G94" s="482">
        <v>79.7</v>
      </c>
      <c r="J94" s="72"/>
    </row>
    <row r="95" spans="1:10" ht="15" customHeight="1">
      <c r="A95" s="479"/>
      <c r="B95" s="73"/>
      <c r="C95" s="189">
        <f t="shared" si="1"/>
        <v>42309</v>
      </c>
      <c r="D95" s="481">
        <v>42309</v>
      </c>
      <c r="E95" s="761">
        <v>91.8</v>
      </c>
      <c r="F95" s="482">
        <v>75.900000000000006</v>
      </c>
      <c r="G95" s="482">
        <v>80.5</v>
      </c>
      <c r="J95" s="72"/>
    </row>
    <row r="96" spans="1:10" ht="15" customHeight="1">
      <c r="A96" s="479"/>
      <c r="B96" s="73"/>
      <c r="C96" s="189">
        <f t="shared" si="1"/>
        <v>42339</v>
      </c>
      <c r="D96" s="481">
        <v>42339</v>
      </c>
      <c r="E96" s="761">
        <v>92.5</v>
      </c>
      <c r="F96" s="482">
        <v>75.400000000000006</v>
      </c>
      <c r="G96" s="482">
        <v>81.400000000000006</v>
      </c>
      <c r="J96" s="72"/>
    </row>
    <row r="97" spans="1:10" ht="15" customHeight="1">
      <c r="A97" s="479"/>
      <c r="B97" s="73"/>
      <c r="C97" s="189">
        <f t="shared" si="1"/>
        <v>42370</v>
      </c>
      <c r="D97" s="481">
        <v>42370</v>
      </c>
      <c r="E97" s="761">
        <v>93.4</v>
      </c>
      <c r="F97" s="482">
        <v>76.400000000000006</v>
      </c>
      <c r="G97" s="482">
        <v>81.5</v>
      </c>
      <c r="J97" s="72"/>
    </row>
    <row r="98" spans="1:10" ht="15" customHeight="1">
      <c r="A98" s="479"/>
      <c r="B98" s="73"/>
      <c r="C98" s="189">
        <f t="shared" si="1"/>
        <v>42401</v>
      </c>
      <c r="D98" s="481">
        <v>42401</v>
      </c>
      <c r="E98" s="761">
        <v>93.7</v>
      </c>
      <c r="F98" s="482">
        <v>76.7</v>
      </c>
      <c r="G98" s="482">
        <v>81</v>
      </c>
      <c r="J98" s="72"/>
    </row>
    <row r="99" spans="1:10" ht="15" customHeight="1">
      <c r="A99" s="479"/>
      <c r="B99" s="73"/>
      <c r="C99" s="189">
        <f t="shared" si="1"/>
        <v>42430</v>
      </c>
      <c r="D99" s="481">
        <v>42430</v>
      </c>
      <c r="E99" s="761">
        <v>96.2</v>
      </c>
      <c r="F99" s="482">
        <v>76.8</v>
      </c>
      <c r="G99" s="482">
        <v>81.7</v>
      </c>
      <c r="H99" s="75"/>
      <c r="J99" s="72"/>
    </row>
    <row r="100" spans="1:10" ht="15" customHeight="1">
      <c r="A100" s="479"/>
      <c r="B100" s="73"/>
      <c r="C100" s="189">
        <f t="shared" si="1"/>
        <v>42461</v>
      </c>
      <c r="D100" s="481">
        <v>42461</v>
      </c>
      <c r="E100" s="761">
        <v>94.5</v>
      </c>
      <c r="F100" s="482">
        <v>76.2</v>
      </c>
      <c r="G100" s="482">
        <v>82.4</v>
      </c>
      <c r="J100" s="72"/>
    </row>
    <row r="101" spans="1:10" ht="15" customHeight="1">
      <c r="A101" s="479"/>
      <c r="B101" s="73"/>
      <c r="C101" s="189">
        <f t="shared" si="1"/>
        <v>42491</v>
      </c>
      <c r="D101" s="481">
        <v>42491</v>
      </c>
      <c r="E101" s="761">
        <v>92.9</v>
      </c>
      <c r="F101" s="482">
        <v>76.5</v>
      </c>
      <c r="G101" s="482">
        <v>81.900000000000006</v>
      </c>
      <c r="J101" s="72"/>
    </row>
    <row r="102" spans="1:10" ht="15" customHeight="1">
      <c r="A102" s="479"/>
      <c r="B102" s="73"/>
      <c r="C102" s="189">
        <f t="shared" si="1"/>
        <v>42522</v>
      </c>
      <c r="D102" s="481">
        <v>42522</v>
      </c>
      <c r="E102" s="761">
        <v>94.1</v>
      </c>
      <c r="F102" s="482">
        <v>78.5</v>
      </c>
      <c r="G102" s="482">
        <v>82.1</v>
      </c>
      <c r="H102" s="75"/>
      <c r="J102" s="72"/>
    </row>
    <row r="103" spans="1:10" ht="15" customHeight="1">
      <c r="A103" s="479">
        <v>2016</v>
      </c>
      <c r="B103" s="480" t="s">
        <v>364</v>
      </c>
      <c r="C103" s="189">
        <f t="shared" si="1"/>
        <v>42552</v>
      </c>
      <c r="D103" s="481">
        <v>42552</v>
      </c>
      <c r="E103" s="761">
        <v>93.3</v>
      </c>
      <c r="F103" s="482">
        <v>76.7</v>
      </c>
      <c r="G103" s="482">
        <v>82.6</v>
      </c>
      <c r="J103" s="72"/>
    </row>
    <row r="104" spans="1:10" ht="15" customHeight="1">
      <c r="A104" s="479" t="s">
        <v>365</v>
      </c>
      <c r="B104" s="73" t="s">
        <v>365</v>
      </c>
      <c r="C104" s="189">
        <f t="shared" si="1"/>
        <v>42583</v>
      </c>
      <c r="D104" s="481">
        <v>42583</v>
      </c>
      <c r="E104" s="761">
        <v>94.4</v>
      </c>
      <c r="F104" s="482">
        <v>76.3</v>
      </c>
      <c r="G104" s="482">
        <v>82.4</v>
      </c>
      <c r="J104" s="72"/>
    </row>
    <row r="105" spans="1:10" ht="15" customHeight="1">
      <c r="A105" s="479" t="s">
        <v>366</v>
      </c>
      <c r="B105" s="73" t="s">
        <v>366</v>
      </c>
      <c r="C105" s="189">
        <f t="shared" si="1"/>
        <v>42614</v>
      </c>
      <c r="D105" s="481">
        <v>42614</v>
      </c>
      <c r="E105" s="761">
        <v>94.7</v>
      </c>
      <c r="F105" s="482">
        <v>77.599999999999994</v>
      </c>
      <c r="G105" s="482">
        <v>83</v>
      </c>
      <c r="H105" s="75"/>
      <c r="J105" s="72"/>
    </row>
    <row r="106" spans="1:10" ht="15" customHeight="1">
      <c r="A106" s="479" t="s">
        <v>366</v>
      </c>
      <c r="B106" s="73" t="s">
        <v>366</v>
      </c>
      <c r="C106" s="189">
        <f t="shared" si="1"/>
        <v>42644</v>
      </c>
      <c r="D106" s="481">
        <v>42644</v>
      </c>
      <c r="E106" s="761">
        <v>96</v>
      </c>
      <c r="F106" s="482">
        <v>77.5</v>
      </c>
      <c r="G106" s="482">
        <v>84</v>
      </c>
      <c r="J106" s="72"/>
    </row>
    <row r="107" spans="1:10" ht="15" customHeight="1">
      <c r="A107" s="479" t="s">
        <v>366</v>
      </c>
      <c r="B107" s="73" t="s">
        <v>366</v>
      </c>
      <c r="C107" s="189">
        <f t="shared" si="1"/>
        <v>42675</v>
      </c>
      <c r="D107" s="481">
        <v>42675</v>
      </c>
      <c r="E107" s="761">
        <v>99.1</v>
      </c>
      <c r="F107" s="482">
        <v>77.900000000000006</v>
      </c>
      <c r="G107" s="482">
        <v>82.3</v>
      </c>
      <c r="J107" s="72"/>
    </row>
    <row r="108" spans="1:10" ht="15" customHeight="1">
      <c r="A108" s="479" t="s">
        <v>366</v>
      </c>
      <c r="B108" s="73" t="s">
        <v>366</v>
      </c>
      <c r="C108" s="189">
        <f t="shared" si="1"/>
        <v>42705</v>
      </c>
      <c r="D108" s="481">
        <v>42705</v>
      </c>
      <c r="E108" s="761">
        <v>103</v>
      </c>
      <c r="F108" s="482">
        <v>78.599999999999994</v>
      </c>
      <c r="G108" s="482">
        <v>83.7</v>
      </c>
      <c r="J108" s="72"/>
    </row>
    <row r="109" spans="1:10" ht="15" customHeight="1">
      <c r="A109" s="479"/>
      <c r="B109" s="73"/>
      <c r="C109" s="189">
        <f t="shared" si="1"/>
        <v>42736</v>
      </c>
      <c r="D109" s="481">
        <v>42736</v>
      </c>
      <c r="E109" s="761">
        <v>96.6</v>
      </c>
      <c r="F109" s="482">
        <v>72.7</v>
      </c>
      <c r="G109" s="482">
        <v>82.9</v>
      </c>
      <c r="J109" s="72"/>
    </row>
    <row r="110" spans="1:10" ht="15" customHeight="1">
      <c r="A110" s="479"/>
      <c r="B110" s="73"/>
      <c r="C110" s="189">
        <f t="shared" si="1"/>
        <v>42767</v>
      </c>
      <c r="D110" s="481">
        <v>42767</v>
      </c>
      <c r="E110" s="761">
        <v>95.1</v>
      </c>
      <c r="F110" s="482">
        <v>78.5</v>
      </c>
      <c r="G110" s="482">
        <v>84.1</v>
      </c>
      <c r="J110" s="72"/>
    </row>
    <row r="111" spans="1:10" ht="15" customHeight="1">
      <c r="A111" s="479"/>
      <c r="B111" s="73"/>
      <c r="C111" s="189">
        <f t="shared" si="1"/>
        <v>42795</v>
      </c>
      <c r="D111" s="481">
        <v>42795</v>
      </c>
      <c r="E111" s="761">
        <v>95.9</v>
      </c>
      <c r="F111" s="482">
        <v>80</v>
      </c>
      <c r="G111" s="482">
        <v>86.1</v>
      </c>
      <c r="J111" s="72"/>
    </row>
    <row r="112" spans="1:10" ht="15" customHeight="1">
      <c r="A112" s="479"/>
      <c r="B112" s="73"/>
      <c r="C112" s="189">
        <f t="shared" si="1"/>
        <v>42826</v>
      </c>
      <c r="D112" s="481">
        <v>42826</v>
      </c>
      <c r="E112" s="761">
        <v>95.4</v>
      </c>
      <c r="F112" s="482">
        <v>77.7</v>
      </c>
      <c r="G112" s="482">
        <v>83.6</v>
      </c>
      <c r="J112" s="72"/>
    </row>
    <row r="113" spans="1:10" ht="15" customHeight="1">
      <c r="A113" s="479"/>
      <c r="B113" s="73"/>
      <c r="C113" s="189">
        <f t="shared" si="1"/>
        <v>42856</v>
      </c>
      <c r="D113" s="481">
        <v>42856</v>
      </c>
      <c r="E113" s="761">
        <v>96.9</v>
      </c>
      <c r="F113" s="482">
        <v>77.7</v>
      </c>
      <c r="G113" s="482">
        <v>84.8</v>
      </c>
      <c r="J113" s="72"/>
    </row>
    <row r="114" spans="1:10" ht="15" customHeight="1">
      <c r="A114" s="479"/>
      <c r="B114" s="73"/>
      <c r="C114" s="189">
        <f t="shared" si="1"/>
        <v>42887</v>
      </c>
      <c r="D114" s="481">
        <v>42887</v>
      </c>
      <c r="E114" s="761">
        <v>96</v>
      </c>
      <c r="F114" s="482">
        <v>77.8</v>
      </c>
      <c r="G114" s="482">
        <v>86.1</v>
      </c>
      <c r="J114" s="72"/>
    </row>
    <row r="115" spans="1:10" ht="15" customHeight="1">
      <c r="A115" s="479">
        <v>2017</v>
      </c>
      <c r="B115" s="480" t="s">
        <v>367</v>
      </c>
      <c r="C115" s="189">
        <f t="shared" si="1"/>
        <v>42917</v>
      </c>
      <c r="D115" s="481">
        <v>42917</v>
      </c>
      <c r="E115" s="761">
        <v>96.3</v>
      </c>
      <c r="F115" s="482">
        <v>77.599999999999994</v>
      </c>
      <c r="G115" s="482">
        <v>88.5</v>
      </c>
      <c r="J115" s="72"/>
    </row>
    <row r="116" spans="1:10" ht="15" customHeight="1">
      <c r="A116" s="479"/>
      <c r="B116" s="73"/>
      <c r="C116" s="189">
        <f t="shared" si="1"/>
        <v>42948</v>
      </c>
      <c r="D116" s="481">
        <v>42948</v>
      </c>
      <c r="E116" s="761">
        <v>98.3</v>
      </c>
      <c r="F116" s="482">
        <v>78.3</v>
      </c>
      <c r="G116" s="482">
        <v>88</v>
      </c>
      <c r="J116" s="72"/>
    </row>
    <row r="117" spans="1:10" ht="15" customHeight="1">
      <c r="A117" s="479"/>
      <c r="B117" s="73"/>
      <c r="C117" s="189">
        <f t="shared" si="1"/>
        <v>42979</v>
      </c>
      <c r="D117" s="481">
        <v>42979</v>
      </c>
      <c r="E117" s="761">
        <v>97.3</v>
      </c>
      <c r="F117" s="482">
        <v>77.599999999999994</v>
      </c>
      <c r="G117" s="482">
        <v>86.4</v>
      </c>
      <c r="J117" s="72"/>
    </row>
    <row r="118" spans="1:10" ht="15" customHeight="1">
      <c r="A118" s="479"/>
      <c r="B118" s="73"/>
      <c r="C118" s="189">
        <f t="shared" si="1"/>
        <v>43009</v>
      </c>
      <c r="D118" s="481">
        <v>43009</v>
      </c>
      <c r="E118" s="761">
        <v>97.9</v>
      </c>
      <c r="F118" s="482">
        <v>78.2</v>
      </c>
      <c r="G118" s="482">
        <v>85.9</v>
      </c>
      <c r="J118" s="72"/>
    </row>
    <row r="119" spans="1:10" ht="15" customHeight="1">
      <c r="A119" s="479"/>
      <c r="B119" s="73"/>
      <c r="C119" s="189">
        <f t="shared" si="1"/>
        <v>43040</v>
      </c>
      <c r="D119" s="481">
        <v>43040</v>
      </c>
      <c r="E119" s="761">
        <v>97.7</v>
      </c>
      <c r="F119" s="482">
        <v>78.599999999999994</v>
      </c>
      <c r="G119" s="482">
        <v>87.1</v>
      </c>
      <c r="J119" s="72"/>
    </row>
    <row r="120" spans="1:10" ht="15" customHeight="1">
      <c r="A120" s="479"/>
      <c r="B120" s="73"/>
      <c r="C120" s="189">
        <f t="shared" si="1"/>
        <v>43070</v>
      </c>
      <c r="D120" s="481">
        <v>43070</v>
      </c>
      <c r="E120" s="761">
        <v>103</v>
      </c>
      <c r="F120" s="482">
        <v>80.400000000000006</v>
      </c>
      <c r="G120" s="482">
        <v>87.3</v>
      </c>
      <c r="J120" s="72"/>
    </row>
    <row r="121" spans="1:10" ht="15" customHeight="1">
      <c r="A121" s="479"/>
      <c r="B121" s="73"/>
      <c r="C121" s="189">
        <f t="shared" si="1"/>
        <v>43101</v>
      </c>
      <c r="D121" s="481">
        <v>43101</v>
      </c>
      <c r="E121" s="761">
        <v>97.2</v>
      </c>
      <c r="F121" s="482">
        <v>77.5</v>
      </c>
      <c r="G121" s="482">
        <v>88</v>
      </c>
      <c r="J121" s="72"/>
    </row>
    <row r="122" spans="1:10" ht="15" customHeight="1">
      <c r="A122" s="479"/>
      <c r="B122" s="73"/>
      <c r="C122" s="189">
        <f t="shared" si="1"/>
        <v>43132</v>
      </c>
      <c r="D122" s="481">
        <v>43132</v>
      </c>
      <c r="E122" s="761">
        <v>97.8</v>
      </c>
      <c r="F122" s="482">
        <v>75.400000000000006</v>
      </c>
      <c r="G122" s="482">
        <v>85.3</v>
      </c>
      <c r="J122" s="72"/>
    </row>
    <row r="123" spans="1:10" ht="15" customHeight="1">
      <c r="A123" s="479"/>
      <c r="B123" s="73"/>
      <c r="C123" s="189">
        <f t="shared" si="1"/>
        <v>43160</v>
      </c>
      <c r="D123" s="481">
        <v>43160</v>
      </c>
      <c r="E123" s="761">
        <v>94.4</v>
      </c>
      <c r="F123" s="482">
        <v>78.5</v>
      </c>
      <c r="G123" s="482">
        <v>88.2</v>
      </c>
      <c r="H123" s="71"/>
      <c r="I123" s="72"/>
      <c r="J123" s="72"/>
    </row>
    <row r="124" spans="1:10" ht="15" customHeight="1">
      <c r="A124" s="479"/>
      <c r="B124" s="73"/>
      <c r="C124" s="189">
        <f t="shared" si="1"/>
        <v>43191</v>
      </c>
      <c r="D124" s="481">
        <v>43191</v>
      </c>
      <c r="E124" s="761">
        <v>94.8</v>
      </c>
      <c r="F124" s="482">
        <v>80.5</v>
      </c>
      <c r="G124" s="482">
        <v>89.7</v>
      </c>
      <c r="H124" s="71"/>
      <c r="I124" s="72"/>
      <c r="J124" s="72"/>
    </row>
    <row r="125" spans="1:10" ht="15" customHeight="1">
      <c r="A125" s="479"/>
      <c r="B125" s="73"/>
      <c r="C125" s="189">
        <f t="shared" si="1"/>
        <v>43221</v>
      </c>
      <c r="D125" s="481">
        <v>43221</v>
      </c>
      <c r="E125" s="761">
        <v>97.1</v>
      </c>
      <c r="F125" s="482">
        <v>81.5</v>
      </c>
      <c r="G125" s="482">
        <v>93.2</v>
      </c>
      <c r="J125" s="72"/>
    </row>
    <row r="126" spans="1:10" ht="15" customHeight="1">
      <c r="A126" s="479"/>
      <c r="B126" s="73"/>
      <c r="C126" s="189">
        <f t="shared" si="1"/>
        <v>43252</v>
      </c>
      <c r="D126" s="481">
        <v>43252</v>
      </c>
      <c r="E126" s="761">
        <v>99.7</v>
      </c>
      <c r="F126" s="482">
        <v>80.8</v>
      </c>
      <c r="G126" s="482">
        <v>89.6</v>
      </c>
      <c r="J126" s="72"/>
    </row>
    <row r="127" spans="1:10" ht="15" customHeight="1">
      <c r="A127" s="479">
        <v>2018</v>
      </c>
      <c r="B127" s="480" t="s">
        <v>368</v>
      </c>
      <c r="C127" s="189">
        <f t="shared" si="1"/>
        <v>43282</v>
      </c>
      <c r="D127" s="481">
        <v>43282</v>
      </c>
      <c r="E127" s="761">
        <v>95.4</v>
      </c>
      <c r="F127" s="482">
        <v>82.2</v>
      </c>
      <c r="G127" s="482">
        <v>90.5</v>
      </c>
      <c r="J127" s="72"/>
    </row>
    <row r="128" spans="1:10" ht="15" customHeight="1">
      <c r="A128" s="479"/>
      <c r="B128" s="73"/>
      <c r="C128" s="189">
        <f t="shared" si="1"/>
        <v>43313</v>
      </c>
      <c r="D128" s="481">
        <v>43313</v>
      </c>
      <c r="E128" s="761">
        <v>95.4</v>
      </c>
      <c r="F128" s="482">
        <v>83.2</v>
      </c>
      <c r="G128" s="482">
        <v>91.7</v>
      </c>
      <c r="J128" s="72"/>
    </row>
    <row r="129" spans="1:14" ht="15" customHeight="1">
      <c r="A129" s="479"/>
      <c r="B129" s="73"/>
      <c r="C129" s="189">
        <f t="shared" si="1"/>
        <v>43344</v>
      </c>
      <c r="D129" s="481">
        <v>43344</v>
      </c>
      <c r="E129" s="761">
        <v>95.4</v>
      </c>
      <c r="F129" s="482">
        <v>82.8</v>
      </c>
      <c r="G129" s="482">
        <v>91.6</v>
      </c>
      <c r="J129" s="72"/>
    </row>
    <row r="130" spans="1:14" ht="15" customHeight="1">
      <c r="A130" s="479"/>
      <c r="B130" s="73"/>
      <c r="C130" s="189">
        <f t="shared" si="1"/>
        <v>43374</v>
      </c>
      <c r="D130" s="481">
        <v>43374</v>
      </c>
      <c r="E130" s="761">
        <v>96.1</v>
      </c>
      <c r="F130" s="482">
        <v>83.9</v>
      </c>
      <c r="G130" s="482">
        <v>91.8</v>
      </c>
      <c r="J130" s="72"/>
    </row>
    <row r="131" spans="1:14" ht="15" customHeight="1">
      <c r="A131" s="479"/>
      <c r="B131" s="73"/>
      <c r="C131" s="189">
        <f t="shared" si="1"/>
        <v>43405</v>
      </c>
      <c r="D131" s="481">
        <v>43405</v>
      </c>
      <c r="E131" s="761">
        <v>97</v>
      </c>
      <c r="F131" s="482">
        <v>84.1</v>
      </c>
      <c r="G131" s="482">
        <v>92.6</v>
      </c>
      <c r="J131" s="72"/>
    </row>
    <row r="132" spans="1:14" ht="15" customHeight="1">
      <c r="A132" s="479"/>
      <c r="B132" s="73"/>
      <c r="C132" s="189">
        <f t="shared" si="1"/>
        <v>43435</v>
      </c>
      <c r="D132" s="481">
        <v>43435</v>
      </c>
      <c r="E132" s="761">
        <v>97.5</v>
      </c>
      <c r="F132" s="482">
        <v>83.9</v>
      </c>
      <c r="G132" s="482">
        <v>92.4</v>
      </c>
      <c r="J132" s="72"/>
    </row>
    <row r="133" spans="1:14" ht="15" customHeight="1">
      <c r="A133" s="479"/>
      <c r="B133" s="73"/>
      <c r="C133" s="189">
        <f t="shared" si="1"/>
        <v>43466</v>
      </c>
      <c r="D133" s="481">
        <v>43466</v>
      </c>
      <c r="E133" s="761">
        <v>99.4</v>
      </c>
      <c r="F133" s="482">
        <v>86.4</v>
      </c>
      <c r="G133" s="482">
        <v>92.1</v>
      </c>
      <c r="J133" s="72"/>
    </row>
    <row r="134" spans="1:14" ht="15" customHeight="1">
      <c r="A134" s="479"/>
      <c r="B134" s="73"/>
      <c r="C134" s="189">
        <f t="shared" ref="C134:C192" si="2">+D134</f>
        <v>43497</v>
      </c>
      <c r="D134" s="481">
        <v>43497</v>
      </c>
      <c r="E134" s="761">
        <v>97.8</v>
      </c>
      <c r="F134" s="482">
        <v>86.5</v>
      </c>
      <c r="G134" s="482">
        <v>93</v>
      </c>
      <c r="J134" s="72"/>
    </row>
    <row r="135" spans="1:14" ht="15" customHeight="1">
      <c r="A135" s="479"/>
      <c r="B135" s="73"/>
      <c r="C135" s="189">
        <f t="shared" si="2"/>
        <v>43525</v>
      </c>
      <c r="D135" s="481">
        <v>43525</v>
      </c>
      <c r="E135" s="761">
        <v>97.8</v>
      </c>
      <c r="F135" s="482">
        <v>87.6</v>
      </c>
      <c r="G135" s="482">
        <v>93.6</v>
      </c>
      <c r="J135" s="72"/>
    </row>
    <row r="136" spans="1:14" ht="15" customHeight="1">
      <c r="A136" s="479"/>
      <c r="B136" s="73"/>
      <c r="C136" s="189">
        <f t="shared" si="2"/>
        <v>43556</v>
      </c>
      <c r="D136" s="481">
        <v>43556</v>
      </c>
      <c r="E136" s="761">
        <v>97.3</v>
      </c>
      <c r="F136" s="482">
        <v>87.2</v>
      </c>
      <c r="G136" s="482">
        <v>93.6</v>
      </c>
      <c r="J136" s="72"/>
    </row>
    <row r="137" spans="1:14" ht="15" customHeight="1">
      <c r="A137" s="479"/>
      <c r="B137" s="73"/>
      <c r="C137" s="189">
        <f t="shared" si="2"/>
        <v>43586</v>
      </c>
      <c r="D137" s="481">
        <v>43586</v>
      </c>
      <c r="E137" s="761">
        <v>97.1</v>
      </c>
      <c r="F137" s="482">
        <v>87.6</v>
      </c>
      <c r="G137" s="482">
        <v>92.1</v>
      </c>
      <c r="J137" s="72"/>
    </row>
    <row r="138" spans="1:14" ht="15" customHeight="1">
      <c r="A138" s="479"/>
      <c r="B138" s="73"/>
      <c r="C138" s="189">
        <f t="shared" si="2"/>
        <v>43617</v>
      </c>
      <c r="D138" s="481">
        <v>43617</v>
      </c>
      <c r="E138" s="761">
        <v>94.8</v>
      </c>
      <c r="F138" s="482">
        <v>85.8</v>
      </c>
      <c r="G138" s="482">
        <v>94.5</v>
      </c>
      <c r="J138" s="72"/>
    </row>
    <row r="139" spans="1:14" ht="15" customHeight="1">
      <c r="A139" s="479">
        <v>2019</v>
      </c>
      <c r="B139" s="480" t="s">
        <v>369</v>
      </c>
      <c r="C139" s="189">
        <f t="shared" si="2"/>
        <v>43647</v>
      </c>
      <c r="D139" s="481">
        <v>43647</v>
      </c>
      <c r="E139" s="761">
        <v>97.5</v>
      </c>
      <c r="F139" s="482">
        <v>87.4</v>
      </c>
      <c r="G139" s="482">
        <v>93.8</v>
      </c>
      <c r="J139" s="72"/>
    </row>
    <row r="140" spans="1:14" ht="15" customHeight="1">
      <c r="A140" s="479"/>
      <c r="B140" s="73"/>
      <c r="C140" s="189">
        <f t="shared" si="2"/>
        <v>43678</v>
      </c>
      <c r="D140" s="481">
        <v>43678</v>
      </c>
      <c r="E140" s="761">
        <v>95.1</v>
      </c>
      <c r="F140" s="482">
        <v>86.9</v>
      </c>
      <c r="G140" s="482">
        <v>93.6</v>
      </c>
      <c r="J140" s="72"/>
    </row>
    <row r="141" spans="1:14" ht="15" customHeight="1">
      <c r="A141" s="479"/>
      <c r="B141" s="73"/>
      <c r="C141" s="189">
        <f t="shared" si="2"/>
        <v>43709</v>
      </c>
      <c r="D141" s="481">
        <v>43709</v>
      </c>
      <c r="E141" s="761">
        <v>98</v>
      </c>
      <c r="F141" s="482">
        <v>89.8</v>
      </c>
      <c r="G141" s="482">
        <v>95</v>
      </c>
      <c r="J141" s="72"/>
    </row>
    <row r="142" spans="1:14" ht="15" customHeight="1">
      <c r="A142" s="479"/>
      <c r="B142" s="73"/>
      <c r="C142" s="189">
        <f t="shared" si="2"/>
        <v>43739</v>
      </c>
      <c r="D142" s="481">
        <v>43739</v>
      </c>
      <c r="E142" s="761">
        <v>96.1</v>
      </c>
      <c r="F142" s="482">
        <v>89.7</v>
      </c>
      <c r="G142" s="482">
        <v>96</v>
      </c>
      <c r="I142" s="76"/>
      <c r="J142" s="76"/>
      <c r="K142" s="76"/>
      <c r="L142" s="76"/>
      <c r="M142" s="76"/>
      <c r="N142" s="76"/>
    </row>
    <row r="143" spans="1:14" ht="15" customHeight="1">
      <c r="A143" s="479"/>
      <c r="B143" s="73"/>
      <c r="C143" s="189">
        <f t="shared" si="2"/>
        <v>43770</v>
      </c>
      <c r="D143" s="481">
        <v>43770</v>
      </c>
      <c r="E143" s="761">
        <v>97.2</v>
      </c>
      <c r="F143" s="482">
        <v>90.4</v>
      </c>
      <c r="G143" s="482">
        <v>96.1</v>
      </c>
      <c r="I143" s="76"/>
      <c r="J143" s="76"/>
      <c r="K143" s="76"/>
      <c r="L143" s="76"/>
      <c r="M143" s="76"/>
      <c r="N143" s="76"/>
    </row>
    <row r="144" spans="1:14" ht="15" customHeight="1">
      <c r="A144" s="479"/>
      <c r="B144" s="73"/>
      <c r="C144" s="189">
        <f t="shared" si="2"/>
        <v>43800</v>
      </c>
      <c r="D144" s="481">
        <v>43800</v>
      </c>
      <c r="E144" s="761">
        <v>96.2</v>
      </c>
      <c r="F144" s="482">
        <v>91.4</v>
      </c>
      <c r="G144" s="482">
        <v>96.4</v>
      </c>
      <c r="J144" s="72"/>
    </row>
    <row r="145" spans="1:19" ht="15" customHeight="1">
      <c r="A145" s="479"/>
      <c r="B145" s="73"/>
      <c r="C145" s="189">
        <f t="shared" si="2"/>
        <v>43831</v>
      </c>
      <c r="D145" s="481">
        <v>43831</v>
      </c>
      <c r="E145" s="761">
        <v>95</v>
      </c>
      <c r="F145" s="482">
        <v>92.9</v>
      </c>
      <c r="G145" s="482">
        <v>97.6</v>
      </c>
      <c r="J145" s="72"/>
    </row>
    <row r="146" spans="1:19" ht="15" customHeight="1">
      <c r="A146" s="479"/>
      <c r="B146" s="73"/>
      <c r="C146" s="189">
        <f t="shared" si="2"/>
        <v>43862</v>
      </c>
      <c r="D146" s="481">
        <v>43862</v>
      </c>
      <c r="E146" s="761">
        <v>95.3</v>
      </c>
      <c r="F146" s="482">
        <v>92.9</v>
      </c>
      <c r="G146" s="482">
        <v>97.5</v>
      </c>
      <c r="J146" s="72"/>
    </row>
    <row r="147" spans="1:19" ht="15" customHeight="1">
      <c r="A147" s="479"/>
      <c r="B147" s="73"/>
      <c r="C147" s="189">
        <f t="shared" si="2"/>
        <v>43891</v>
      </c>
      <c r="D147" s="481">
        <v>43891</v>
      </c>
      <c r="E147" s="761">
        <v>93.8</v>
      </c>
      <c r="F147" s="482">
        <v>86.9</v>
      </c>
      <c r="G147" s="482">
        <v>88</v>
      </c>
      <c r="J147" s="72"/>
    </row>
    <row r="148" spans="1:19" ht="15" customHeight="1">
      <c r="A148" s="479"/>
      <c r="B148" s="73"/>
      <c r="C148" s="189">
        <f t="shared" si="2"/>
        <v>43922</v>
      </c>
      <c r="D148" s="481">
        <v>43922</v>
      </c>
      <c r="E148" s="761">
        <v>86.1</v>
      </c>
      <c r="F148" s="482">
        <v>83.3</v>
      </c>
      <c r="G148" s="482">
        <v>71.900000000000006</v>
      </c>
      <c r="J148" s="72"/>
    </row>
    <row r="149" spans="1:19" ht="15" customHeight="1">
      <c r="A149" s="479"/>
      <c r="B149" s="73"/>
      <c r="C149" s="189">
        <f t="shared" si="2"/>
        <v>43952</v>
      </c>
      <c r="D149" s="481">
        <v>43952</v>
      </c>
      <c r="E149" s="761">
        <v>86</v>
      </c>
      <c r="F149" s="482">
        <v>87.1</v>
      </c>
      <c r="G149" s="482">
        <v>86.1</v>
      </c>
      <c r="J149" s="72"/>
    </row>
    <row r="150" spans="1:19" ht="15" customHeight="1">
      <c r="A150" s="479"/>
      <c r="B150" s="73"/>
      <c r="C150" s="189">
        <f t="shared" si="2"/>
        <v>43983</v>
      </c>
      <c r="D150" s="481">
        <v>43983</v>
      </c>
      <c r="E150" s="761">
        <v>92.4</v>
      </c>
      <c r="F150" s="482">
        <v>90.9</v>
      </c>
      <c r="G150" s="482">
        <v>88.8</v>
      </c>
      <c r="J150" s="72"/>
    </row>
    <row r="151" spans="1:19" ht="15" customHeight="1">
      <c r="A151" s="485" t="s">
        <v>186</v>
      </c>
      <c r="B151" s="486" t="s">
        <v>46</v>
      </c>
      <c r="C151" s="189">
        <f t="shared" si="2"/>
        <v>44013</v>
      </c>
      <c r="D151" s="481">
        <v>44013</v>
      </c>
      <c r="E151" s="761">
        <v>95.1</v>
      </c>
      <c r="F151" s="482">
        <v>91.7</v>
      </c>
      <c r="G151" s="482">
        <v>88.1</v>
      </c>
      <c r="J151" s="72"/>
    </row>
    <row r="152" spans="1:19" ht="15" customHeight="1">
      <c r="A152" s="479"/>
      <c r="B152" s="73"/>
      <c r="C152" s="189">
        <f>+D152</f>
        <v>44044</v>
      </c>
      <c r="D152" s="481">
        <v>44044</v>
      </c>
      <c r="E152" s="761">
        <v>96</v>
      </c>
      <c r="F152" s="482">
        <v>93</v>
      </c>
      <c r="G152" s="482">
        <v>87.3</v>
      </c>
      <c r="J152" s="72"/>
    </row>
    <row r="153" spans="1:19" ht="15" customHeight="1">
      <c r="A153" s="479"/>
      <c r="B153" s="73"/>
      <c r="C153" s="189">
        <f t="shared" si="2"/>
        <v>44075</v>
      </c>
      <c r="D153" s="481">
        <v>44075</v>
      </c>
      <c r="E153" s="761">
        <v>96</v>
      </c>
      <c r="F153" s="482">
        <v>92.7</v>
      </c>
      <c r="G153" s="482">
        <v>88.4</v>
      </c>
      <c r="J153" s="72"/>
    </row>
    <row r="154" spans="1:19" ht="15" customHeight="1">
      <c r="A154" s="479"/>
      <c r="B154" s="73"/>
      <c r="C154" s="189">
        <f t="shared" si="2"/>
        <v>44105</v>
      </c>
      <c r="D154" s="481">
        <v>44105</v>
      </c>
      <c r="E154" s="761">
        <v>97.3</v>
      </c>
      <c r="F154" s="482">
        <v>94.3</v>
      </c>
      <c r="G154" s="482">
        <v>94.4</v>
      </c>
      <c r="J154" s="72"/>
    </row>
    <row r="155" spans="1:19" ht="15" customHeight="1">
      <c r="A155" s="479"/>
      <c r="B155" s="73"/>
      <c r="C155" s="189">
        <f t="shared" si="2"/>
        <v>44136</v>
      </c>
      <c r="D155" s="481">
        <v>44136</v>
      </c>
      <c r="E155" s="761">
        <v>95.5</v>
      </c>
      <c r="F155" s="482">
        <v>94.6</v>
      </c>
      <c r="G155" s="482">
        <v>96.5</v>
      </c>
      <c r="J155" s="72"/>
    </row>
    <row r="156" spans="1:19" ht="15" customHeight="1">
      <c r="A156" s="479"/>
      <c r="B156" s="73"/>
      <c r="C156" s="189">
        <f t="shared" si="2"/>
        <v>44166</v>
      </c>
      <c r="D156" s="481">
        <v>44166</v>
      </c>
      <c r="E156" s="761">
        <v>97</v>
      </c>
      <c r="F156" s="482">
        <v>95.5</v>
      </c>
      <c r="G156" s="482">
        <v>96.1</v>
      </c>
      <c r="J156" s="72"/>
    </row>
    <row r="157" spans="1:19" ht="15" customHeight="1">
      <c r="A157" s="479"/>
      <c r="B157" s="73"/>
      <c r="C157" s="189">
        <f t="shared" si="2"/>
        <v>44197</v>
      </c>
      <c r="D157" s="481">
        <v>44197</v>
      </c>
      <c r="E157" s="761">
        <v>97.2</v>
      </c>
      <c r="F157" s="482">
        <v>97</v>
      </c>
      <c r="G157" s="482">
        <v>99.4</v>
      </c>
      <c r="J157" s="72"/>
      <c r="S157" s="166"/>
    </row>
    <row r="158" spans="1:19" ht="15" customHeight="1">
      <c r="A158" s="479"/>
      <c r="B158" s="73"/>
      <c r="C158" s="189">
        <f t="shared" si="2"/>
        <v>44228</v>
      </c>
      <c r="D158" s="481">
        <v>44228</v>
      </c>
      <c r="E158" s="761">
        <v>99.5</v>
      </c>
      <c r="F158" s="482">
        <v>98.1</v>
      </c>
      <c r="G158" s="482">
        <v>101.6</v>
      </c>
      <c r="J158" s="72"/>
      <c r="S158" s="166"/>
    </row>
    <row r="159" spans="1:19" ht="15" customHeight="1">
      <c r="A159" s="479"/>
      <c r="B159" s="73"/>
      <c r="C159" s="189">
        <f t="shared" si="2"/>
        <v>44256</v>
      </c>
      <c r="D159" s="481">
        <v>44256</v>
      </c>
      <c r="E159" s="761">
        <v>102.6</v>
      </c>
      <c r="F159" s="482">
        <v>99.8</v>
      </c>
      <c r="G159" s="482">
        <v>98.5</v>
      </c>
      <c r="J159" s="72"/>
      <c r="S159" s="166"/>
    </row>
    <row r="160" spans="1:19" ht="15" customHeight="1">
      <c r="A160" s="479"/>
      <c r="B160" s="73"/>
      <c r="C160" s="189">
        <f t="shared" si="2"/>
        <v>44287</v>
      </c>
      <c r="D160" s="481">
        <v>44287</v>
      </c>
      <c r="E160" s="761">
        <v>100.6</v>
      </c>
      <c r="F160" s="482">
        <v>99.6</v>
      </c>
      <c r="G160" s="482">
        <v>95.6</v>
      </c>
      <c r="J160" s="72"/>
      <c r="S160" s="166"/>
    </row>
    <row r="161" spans="1:19" ht="15" customHeight="1">
      <c r="A161" s="479"/>
      <c r="B161" s="73"/>
      <c r="C161" s="189">
        <f t="shared" si="2"/>
        <v>44317</v>
      </c>
      <c r="D161" s="481">
        <v>44317</v>
      </c>
      <c r="E161" s="761">
        <v>98.4</v>
      </c>
      <c r="F161" s="482">
        <v>100.2</v>
      </c>
      <c r="G161" s="482">
        <v>98.7</v>
      </c>
      <c r="J161" s="72"/>
      <c r="S161" s="166"/>
    </row>
    <row r="162" spans="1:19" ht="15" customHeight="1">
      <c r="A162" s="479"/>
      <c r="B162" s="73"/>
      <c r="C162" s="189">
        <f t="shared" si="2"/>
        <v>44348</v>
      </c>
      <c r="D162" s="481">
        <v>44348</v>
      </c>
      <c r="E162" s="761">
        <v>99.6</v>
      </c>
      <c r="F162" s="482">
        <v>99.9</v>
      </c>
      <c r="G162" s="482">
        <v>98.1</v>
      </c>
      <c r="J162" s="72"/>
      <c r="S162" s="166"/>
    </row>
    <row r="163" spans="1:19" ht="15" customHeight="1">
      <c r="A163" s="485" t="s">
        <v>187</v>
      </c>
      <c r="B163" s="486" t="s">
        <v>47</v>
      </c>
      <c r="C163" s="189">
        <f t="shared" si="2"/>
        <v>44378</v>
      </c>
      <c r="D163" s="481">
        <v>44378</v>
      </c>
      <c r="E163" s="761">
        <v>98.4</v>
      </c>
      <c r="F163" s="482">
        <v>98</v>
      </c>
      <c r="G163" s="482">
        <v>99.8</v>
      </c>
      <c r="J163" s="72"/>
      <c r="S163" s="166"/>
    </row>
    <row r="164" spans="1:19" ht="15" customHeight="1">
      <c r="A164" s="479"/>
      <c r="B164" s="73"/>
      <c r="C164" s="189">
        <f t="shared" si="2"/>
        <v>44409</v>
      </c>
      <c r="D164" s="481">
        <v>44409</v>
      </c>
      <c r="E164" s="761">
        <v>99.7</v>
      </c>
      <c r="F164" s="482">
        <v>100</v>
      </c>
      <c r="G164" s="482">
        <v>101.7</v>
      </c>
      <c r="J164" s="72"/>
      <c r="S164" s="166"/>
    </row>
    <row r="165" spans="1:19" ht="15" customHeight="1">
      <c r="A165" s="479"/>
      <c r="B165" s="73"/>
      <c r="C165" s="189">
        <f t="shared" si="2"/>
        <v>44440</v>
      </c>
      <c r="D165" s="481">
        <v>44440</v>
      </c>
      <c r="E165" s="761">
        <v>98.4</v>
      </c>
      <c r="F165" s="482">
        <v>100.9</v>
      </c>
      <c r="G165" s="482">
        <v>101.1</v>
      </c>
      <c r="J165" s="72"/>
      <c r="S165" s="169"/>
    </row>
    <row r="166" spans="1:19" ht="15" customHeight="1">
      <c r="A166" s="479"/>
      <c r="B166" s="73"/>
      <c r="C166" s="189">
        <f t="shared" si="2"/>
        <v>44470</v>
      </c>
      <c r="D166" s="481">
        <v>44470</v>
      </c>
      <c r="E166" s="761">
        <v>99.9</v>
      </c>
      <c r="F166" s="482">
        <v>100.1</v>
      </c>
      <c r="G166" s="482">
        <v>101.3</v>
      </c>
      <c r="I166" s="46"/>
      <c r="J166" s="72"/>
      <c r="S166" s="166"/>
    </row>
    <row r="167" spans="1:19" ht="15" customHeight="1">
      <c r="A167" s="479"/>
      <c r="B167" s="73"/>
      <c r="C167" s="189">
        <f t="shared" si="2"/>
        <v>44501</v>
      </c>
      <c r="D167" s="481">
        <v>44501</v>
      </c>
      <c r="E167" s="761">
        <v>100.6</v>
      </c>
      <c r="F167" s="482">
        <v>100.1</v>
      </c>
      <c r="G167" s="482">
        <v>100</v>
      </c>
      <c r="J167" s="72"/>
      <c r="S167" s="166"/>
    </row>
    <row r="168" spans="1:19" ht="15" customHeight="1">
      <c r="A168" s="479"/>
      <c r="B168" s="73"/>
      <c r="C168" s="189">
        <f t="shared" si="2"/>
        <v>44531</v>
      </c>
      <c r="D168" s="481">
        <v>44531</v>
      </c>
      <c r="E168" s="761">
        <v>100.7</v>
      </c>
      <c r="F168" s="482">
        <v>100.6</v>
      </c>
      <c r="G168" s="482">
        <v>101.8</v>
      </c>
      <c r="J168" s="72"/>
      <c r="S168" s="166"/>
    </row>
    <row r="169" spans="1:19" ht="15" customHeight="1">
      <c r="A169" s="479"/>
      <c r="B169" s="73"/>
      <c r="C169" s="189">
        <f t="shared" si="2"/>
        <v>44562</v>
      </c>
      <c r="D169" s="481">
        <v>44562</v>
      </c>
      <c r="E169" s="761">
        <v>102.3</v>
      </c>
      <c r="F169" s="482">
        <v>102.2</v>
      </c>
      <c r="G169" s="482">
        <v>100.2</v>
      </c>
      <c r="I169" s="76"/>
      <c r="S169" s="166"/>
    </row>
    <row r="170" spans="1:19" ht="15" customHeight="1">
      <c r="A170" s="479"/>
      <c r="B170" s="73"/>
      <c r="C170" s="189">
        <f t="shared" si="2"/>
        <v>44593</v>
      </c>
      <c r="D170" s="481">
        <v>44593</v>
      </c>
      <c r="E170" s="761">
        <v>102.6</v>
      </c>
      <c r="F170" s="482">
        <v>102.4</v>
      </c>
      <c r="G170" s="482">
        <v>101.6</v>
      </c>
      <c r="S170" s="166"/>
    </row>
    <row r="171" spans="1:19" ht="15" customHeight="1">
      <c r="A171" s="479"/>
      <c r="B171" s="73"/>
      <c r="C171" s="189">
        <f t="shared" si="2"/>
        <v>44621</v>
      </c>
      <c r="D171" s="481">
        <v>44621</v>
      </c>
      <c r="E171" s="761">
        <v>103</v>
      </c>
      <c r="F171" s="482">
        <v>102.6</v>
      </c>
      <c r="G171" s="482">
        <v>103.7</v>
      </c>
      <c r="S171" s="166"/>
    </row>
    <row r="172" spans="1:19" ht="15" customHeight="1">
      <c r="A172" s="479"/>
      <c r="B172" s="73"/>
      <c r="C172" s="189">
        <f t="shared" si="2"/>
        <v>44652</v>
      </c>
      <c r="D172" s="481">
        <v>44652</v>
      </c>
      <c r="E172" s="761">
        <v>101.6</v>
      </c>
      <c r="F172" s="482">
        <v>103.8</v>
      </c>
      <c r="G172" s="482">
        <v>99.3</v>
      </c>
      <c r="S172" s="166"/>
    </row>
    <row r="173" spans="1:19" ht="15" customHeight="1">
      <c r="A173" s="479"/>
      <c r="B173" s="73"/>
      <c r="C173" s="189">
        <f t="shared" si="2"/>
        <v>44682</v>
      </c>
      <c r="D173" s="481">
        <v>44682</v>
      </c>
      <c r="E173" s="761">
        <v>101.1</v>
      </c>
      <c r="F173" s="482">
        <v>103.2</v>
      </c>
      <c r="G173" s="482">
        <v>102.1</v>
      </c>
      <c r="S173" s="166"/>
    </row>
    <row r="174" spans="1:19" ht="15" customHeight="1">
      <c r="A174" s="479"/>
      <c r="B174" s="73"/>
      <c r="C174" s="189">
        <f t="shared" si="2"/>
        <v>44713</v>
      </c>
      <c r="D174" s="481">
        <v>44713</v>
      </c>
      <c r="E174" s="761">
        <v>103.5</v>
      </c>
      <c r="F174" s="482">
        <v>104.3</v>
      </c>
      <c r="G174" s="482">
        <v>103</v>
      </c>
      <c r="S174" s="166"/>
    </row>
    <row r="175" spans="1:19" ht="15" customHeight="1">
      <c r="A175" s="485" t="s">
        <v>188</v>
      </c>
      <c r="B175" s="486" t="s">
        <v>48</v>
      </c>
      <c r="C175" s="189">
        <f t="shared" si="2"/>
        <v>44743</v>
      </c>
      <c r="D175" s="481">
        <v>44743</v>
      </c>
      <c r="E175" s="761">
        <v>101.5</v>
      </c>
      <c r="F175" s="482">
        <v>103.1</v>
      </c>
      <c r="G175" s="482">
        <v>102.5</v>
      </c>
      <c r="S175" s="166"/>
    </row>
    <row r="176" spans="1:19" ht="15" customHeight="1">
      <c r="A176" s="479"/>
      <c r="B176" s="73"/>
      <c r="C176" s="189">
        <f t="shared" si="2"/>
        <v>44774</v>
      </c>
      <c r="D176" s="481">
        <v>44774</v>
      </c>
      <c r="E176" s="761">
        <v>102.3</v>
      </c>
      <c r="F176" s="482">
        <v>104.5</v>
      </c>
      <c r="G176" s="482">
        <v>102.9</v>
      </c>
      <c r="S176" s="166"/>
    </row>
    <row r="177" spans="1:19" ht="15" customHeight="1">
      <c r="A177" s="479"/>
      <c r="B177" s="73"/>
      <c r="C177" s="189">
        <f t="shared" si="2"/>
        <v>44805</v>
      </c>
      <c r="D177" s="481">
        <v>44805</v>
      </c>
      <c r="E177" s="761">
        <v>100.2</v>
      </c>
      <c r="F177" s="482">
        <v>104.8</v>
      </c>
      <c r="G177" s="482">
        <v>101.4</v>
      </c>
      <c r="S177" s="166"/>
    </row>
    <row r="178" spans="1:19" ht="15" customHeight="1">
      <c r="A178" s="479"/>
      <c r="B178" s="73"/>
      <c r="C178" s="189">
        <f t="shared" si="2"/>
        <v>44835</v>
      </c>
      <c r="D178" s="481">
        <v>44835</v>
      </c>
      <c r="E178" s="761">
        <v>100.1</v>
      </c>
      <c r="F178" s="482">
        <v>105.4</v>
      </c>
      <c r="G178" s="482">
        <v>101.5</v>
      </c>
      <c r="S178" s="166"/>
    </row>
    <row r="179" spans="1:19" ht="15" customHeight="1">
      <c r="A179" s="479"/>
      <c r="B179" s="73"/>
      <c r="C179" s="189">
        <f t="shared" si="2"/>
        <v>44866</v>
      </c>
      <c r="D179" s="481">
        <v>44866</v>
      </c>
      <c r="E179" s="761">
        <v>99</v>
      </c>
      <c r="F179" s="482">
        <v>106.7</v>
      </c>
      <c r="G179" s="482">
        <v>101.6</v>
      </c>
      <c r="S179" s="166"/>
    </row>
    <row r="180" spans="1:19" ht="15" customHeight="1">
      <c r="A180" s="479"/>
      <c r="B180" s="73"/>
      <c r="C180" s="189">
        <f t="shared" si="2"/>
        <v>44896</v>
      </c>
      <c r="D180" s="481">
        <v>44896</v>
      </c>
      <c r="E180" s="761">
        <v>98.9</v>
      </c>
      <c r="F180" s="487">
        <v>106.2</v>
      </c>
      <c r="G180" s="487">
        <v>100.5</v>
      </c>
      <c r="S180" s="166"/>
    </row>
    <row r="181" spans="1:19" ht="15" customHeight="1">
      <c r="A181" s="479"/>
      <c r="B181" s="73"/>
      <c r="C181" s="189">
        <f>+D181</f>
        <v>44927</v>
      </c>
      <c r="D181" s="481">
        <v>44927</v>
      </c>
      <c r="E181" s="761">
        <v>99.8</v>
      </c>
      <c r="F181" s="482">
        <v>105.4</v>
      </c>
      <c r="G181" s="482">
        <v>101.5</v>
      </c>
      <c r="S181" s="166"/>
    </row>
    <row r="182" spans="1:19" ht="15" customHeight="1">
      <c r="A182" s="479"/>
      <c r="B182" s="73"/>
      <c r="C182" s="189">
        <f t="shared" si="2"/>
        <v>44958</v>
      </c>
      <c r="D182" s="481">
        <v>44958</v>
      </c>
      <c r="E182" s="761">
        <v>101</v>
      </c>
      <c r="F182" s="482">
        <v>106.3</v>
      </c>
      <c r="G182" s="482">
        <v>101.6</v>
      </c>
      <c r="S182" s="166"/>
    </row>
    <row r="183" spans="1:19" ht="15" customHeight="1">
      <c r="A183" s="479"/>
      <c r="B183" s="73"/>
      <c r="C183" s="189">
        <f t="shared" si="2"/>
        <v>44986</v>
      </c>
      <c r="D183" s="481">
        <v>44986</v>
      </c>
      <c r="E183" s="761">
        <v>101.9</v>
      </c>
      <c r="F183" s="482">
        <v>106.8</v>
      </c>
      <c r="G183" s="482">
        <v>101.9</v>
      </c>
      <c r="S183" s="166"/>
    </row>
    <row r="184" spans="1:19" ht="15" customHeight="1">
      <c r="A184" s="479"/>
      <c r="B184" s="73"/>
      <c r="C184" s="189">
        <f t="shared" si="2"/>
        <v>45017</v>
      </c>
      <c r="D184" s="481">
        <v>45017</v>
      </c>
      <c r="E184" s="761">
        <v>98.4</v>
      </c>
      <c r="F184" s="482">
        <v>106</v>
      </c>
      <c r="G184" s="482">
        <v>103</v>
      </c>
      <c r="S184" s="166"/>
    </row>
    <row r="185" spans="1:19" ht="15" customHeight="1">
      <c r="A185" s="479"/>
      <c r="B185" s="73"/>
      <c r="C185" s="189">
        <f t="shared" si="2"/>
        <v>45047</v>
      </c>
      <c r="D185" s="481">
        <v>45047</v>
      </c>
      <c r="E185" s="761">
        <v>102.4</v>
      </c>
      <c r="F185" s="482">
        <v>108.1</v>
      </c>
      <c r="G185" s="482">
        <v>104.1</v>
      </c>
      <c r="S185" s="166"/>
    </row>
    <row r="186" spans="1:19" ht="15" customHeight="1">
      <c r="A186" s="479"/>
      <c r="B186" s="73"/>
      <c r="C186" s="189">
        <f t="shared" si="2"/>
        <v>45078</v>
      </c>
      <c r="D186" s="481">
        <v>45078</v>
      </c>
      <c r="E186" s="761">
        <v>105.7</v>
      </c>
      <c r="F186" s="482">
        <v>109.1</v>
      </c>
      <c r="G186" s="482">
        <v>104.1</v>
      </c>
      <c r="S186" s="166"/>
    </row>
    <row r="187" spans="1:19" ht="15" customHeight="1">
      <c r="A187" s="485" t="s">
        <v>189</v>
      </c>
      <c r="B187" s="486" t="s">
        <v>49</v>
      </c>
      <c r="C187" s="189">
        <f t="shared" si="2"/>
        <v>45108</v>
      </c>
      <c r="D187" s="481">
        <v>45108</v>
      </c>
      <c r="E187" s="761">
        <v>101</v>
      </c>
      <c r="F187" s="482">
        <v>109.6</v>
      </c>
      <c r="G187" s="482">
        <v>104.9</v>
      </c>
      <c r="S187" s="166"/>
    </row>
    <row r="188" spans="1:19" ht="15" customHeight="1">
      <c r="A188" s="479"/>
      <c r="B188" s="73"/>
      <c r="C188" s="189">
        <f t="shared" si="2"/>
        <v>45139</v>
      </c>
      <c r="D188" s="481">
        <v>45139</v>
      </c>
      <c r="E188" s="761">
        <v>99.9</v>
      </c>
      <c r="F188" s="482">
        <v>111</v>
      </c>
      <c r="G188" s="482">
        <v>105.7</v>
      </c>
      <c r="S188" s="166"/>
    </row>
    <row r="189" spans="1:19" ht="15" customHeight="1">
      <c r="A189" s="479"/>
      <c r="B189" s="73"/>
      <c r="C189" s="189">
        <f t="shared" si="2"/>
        <v>45170</v>
      </c>
      <c r="D189" s="481">
        <v>45170</v>
      </c>
      <c r="E189" s="761">
        <v>101.8</v>
      </c>
      <c r="F189" s="482">
        <v>110</v>
      </c>
      <c r="G189" s="482">
        <v>106.1</v>
      </c>
      <c r="S189" s="166"/>
    </row>
    <row r="190" spans="1:19" ht="15" customHeight="1">
      <c r="A190" s="479"/>
      <c r="B190" s="73"/>
      <c r="C190" s="189">
        <f t="shared" si="2"/>
        <v>45200</v>
      </c>
      <c r="D190" s="481">
        <v>45200</v>
      </c>
      <c r="E190" s="761">
        <v>100.8</v>
      </c>
      <c r="F190" s="482">
        <v>113.1</v>
      </c>
      <c r="G190" s="482">
        <v>107.1</v>
      </c>
      <c r="S190" s="166"/>
    </row>
    <row r="191" spans="1:19" ht="15" customHeight="1">
      <c r="A191" s="479"/>
      <c r="B191" s="73"/>
      <c r="C191" s="189">
        <f t="shared" si="2"/>
        <v>45231</v>
      </c>
      <c r="D191" s="481">
        <v>45231</v>
      </c>
      <c r="E191" s="761">
        <v>103.2</v>
      </c>
      <c r="F191" s="482">
        <v>114.6</v>
      </c>
      <c r="G191" s="482">
        <v>108.5</v>
      </c>
      <c r="S191" s="166"/>
    </row>
    <row r="192" spans="1:19" ht="15" customHeight="1">
      <c r="A192" s="479"/>
      <c r="B192" s="73"/>
      <c r="C192" s="189">
        <f t="shared" si="2"/>
        <v>45261</v>
      </c>
      <c r="D192" s="481">
        <v>45261</v>
      </c>
      <c r="E192" s="761">
        <v>97.2</v>
      </c>
      <c r="F192" s="487">
        <v>116.6</v>
      </c>
      <c r="G192" s="487">
        <v>108.6</v>
      </c>
      <c r="S192" s="166"/>
    </row>
    <row r="193" spans="1:19" ht="15" customHeight="1">
      <c r="C193" s="189">
        <f t="shared" ref="C193:C208" si="3">+D193</f>
        <v>45292</v>
      </c>
      <c r="D193" s="481">
        <v>45292</v>
      </c>
      <c r="E193" s="761">
        <v>97.8</v>
      </c>
      <c r="F193" s="487">
        <v>118.7</v>
      </c>
      <c r="G193" s="487">
        <v>109.8</v>
      </c>
      <c r="S193" s="166"/>
    </row>
    <row r="194" spans="1:19" ht="15" customHeight="1">
      <c r="C194" s="189">
        <f t="shared" si="3"/>
        <v>45323</v>
      </c>
      <c r="D194" s="481">
        <v>45323</v>
      </c>
      <c r="E194" s="761">
        <v>96.1</v>
      </c>
      <c r="F194" s="487">
        <v>121.8</v>
      </c>
      <c r="G194" s="487">
        <v>111</v>
      </c>
      <c r="I194" s="46"/>
      <c r="S194" s="166"/>
    </row>
    <row r="195" spans="1:19">
      <c r="C195" s="189">
        <f t="shared" si="3"/>
        <v>45352</v>
      </c>
      <c r="D195" s="481">
        <v>45352</v>
      </c>
      <c r="E195" s="761">
        <v>96.9</v>
      </c>
      <c r="F195" s="487">
        <v>120.5</v>
      </c>
      <c r="G195" s="487">
        <v>111.1</v>
      </c>
      <c r="S195" s="166"/>
    </row>
    <row r="196" spans="1:19">
      <c r="C196" s="189">
        <f t="shared" si="3"/>
        <v>45383</v>
      </c>
      <c r="D196" s="481">
        <v>45383</v>
      </c>
      <c r="E196" s="761">
        <v>96.3</v>
      </c>
      <c r="F196" s="487">
        <v>122.2</v>
      </c>
      <c r="G196" s="487">
        <v>111.3</v>
      </c>
      <c r="S196" s="166"/>
    </row>
    <row r="197" spans="1:19">
      <c r="C197" s="189">
        <f t="shared" si="3"/>
        <v>45413</v>
      </c>
      <c r="D197" s="481">
        <v>45413</v>
      </c>
      <c r="E197" s="761">
        <v>98.6</v>
      </c>
      <c r="F197" s="487">
        <v>123.3</v>
      </c>
      <c r="G197" s="487">
        <v>112.5</v>
      </c>
      <c r="S197" s="166"/>
    </row>
    <row r="198" spans="1:19">
      <c r="C198" s="189">
        <f t="shared" si="3"/>
        <v>45444</v>
      </c>
      <c r="D198" s="481">
        <v>45444</v>
      </c>
      <c r="E198" s="761">
        <v>97.5</v>
      </c>
      <c r="F198" s="487">
        <v>123.6</v>
      </c>
      <c r="G198" s="487">
        <v>109.7</v>
      </c>
      <c r="S198" s="166"/>
    </row>
    <row r="199" spans="1:19">
      <c r="A199" s="485" t="s">
        <v>505</v>
      </c>
      <c r="B199" s="486" t="s">
        <v>506</v>
      </c>
      <c r="C199" s="189">
        <f t="shared" si="3"/>
        <v>45474</v>
      </c>
      <c r="D199" s="481">
        <v>45474</v>
      </c>
      <c r="E199" s="761">
        <v>102.6</v>
      </c>
      <c r="F199" s="487">
        <v>126.6</v>
      </c>
      <c r="G199" s="487">
        <v>113.3</v>
      </c>
      <c r="S199" s="166"/>
    </row>
    <row r="200" spans="1:19">
      <c r="C200" s="189">
        <f t="shared" si="3"/>
        <v>45505</v>
      </c>
      <c r="D200" s="481">
        <v>45505</v>
      </c>
      <c r="E200" s="761">
        <v>98.4</v>
      </c>
      <c r="F200" s="487">
        <v>125.9</v>
      </c>
      <c r="G200" s="487">
        <v>112.7</v>
      </c>
      <c r="S200" s="166"/>
    </row>
    <row r="201" spans="1:19">
      <c r="B201" s="73"/>
      <c r="C201" s="189">
        <f t="shared" si="3"/>
        <v>45536</v>
      </c>
      <c r="D201" s="481">
        <v>45536</v>
      </c>
      <c r="E201" s="761">
        <v>102.4</v>
      </c>
      <c r="F201" s="487">
        <v>126.3</v>
      </c>
      <c r="G201" s="487">
        <v>113.8</v>
      </c>
      <c r="S201" s="166"/>
    </row>
    <row r="202" spans="1:19">
      <c r="B202" s="73"/>
      <c r="C202" s="189">
        <f t="shared" si="3"/>
        <v>45566</v>
      </c>
      <c r="D202" s="481">
        <v>45566</v>
      </c>
      <c r="E202" s="761">
        <v>99</v>
      </c>
      <c r="F202" s="487">
        <v>127.3</v>
      </c>
      <c r="G202" s="487">
        <v>113.9</v>
      </c>
      <c r="S202" s="166"/>
    </row>
    <row r="203" spans="1:19">
      <c r="B203" s="73"/>
      <c r="C203" s="189">
        <f t="shared" si="3"/>
        <v>45597</v>
      </c>
      <c r="D203" s="481">
        <v>45597</v>
      </c>
      <c r="E203" s="761">
        <v>96.6</v>
      </c>
      <c r="F203" s="487">
        <v>127.2</v>
      </c>
      <c r="G203" s="487">
        <v>115.7</v>
      </c>
      <c r="S203" s="166"/>
    </row>
    <row r="204" spans="1:19">
      <c r="B204" s="73"/>
      <c r="C204" s="189">
        <f t="shared" si="3"/>
        <v>45627</v>
      </c>
      <c r="D204" s="481">
        <v>45627</v>
      </c>
      <c r="E204" s="761">
        <v>102.1</v>
      </c>
      <c r="F204" s="487">
        <v>128.5</v>
      </c>
      <c r="G204" s="487">
        <v>114.9</v>
      </c>
      <c r="S204" s="166"/>
    </row>
    <row r="205" spans="1:19">
      <c r="B205" s="73"/>
      <c r="C205" s="189">
        <f t="shared" si="3"/>
        <v>45658</v>
      </c>
      <c r="D205" s="481">
        <v>45658</v>
      </c>
      <c r="E205" s="761">
        <v>104.7</v>
      </c>
      <c r="F205" s="487">
        <v>132.5</v>
      </c>
      <c r="G205" s="487">
        <v>114.7</v>
      </c>
      <c r="S205" s="166"/>
    </row>
    <row r="206" spans="1:19">
      <c r="C206" s="189">
        <f t="shared" ref="C206" si="4">+D206</f>
        <v>45689</v>
      </c>
      <c r="D206" s="481">
        <v>45689</v>
      </c>
      <c r="E206" s="761">
        <v>101.5</v>
      </c>
      <c r="F206" s="487">
        <v>131.1</v>
      </c>
      <c r="G206" s="487">
        <v>114.3</v>
      </c>
      <c r="S206" s="166"/>
    </row>
    <row r="207" spans="1:19">
      <c r="C207" s="189">
        <f t="shared" si="3"/>
        <v>45717</v>
      </c>
      <c r="D207" s="481">
        <v>45717</v>
      </c>
      <c r="E207" s="761">
        <v>100.3</v>
      </c>
      <c r="F207" s="487">
        <v>131.5</v>
      </c>
      <c r="G207" s="487">
        <v>115.2</v>
      </c>
      <c r="S207" s="166"/>
    </row>
    <row r="208" spans="1:19">
      <c r="C208" s="189">
        <f t="shared" si="3"/>
        <v>45748</v>
      </c>
      <c r="D208" s="481">
        <v>45748</v>
      </c>
      <c r="E208" s="761">
        <v>102.7</v>
      </c>
      <c r="F208" s="487">
        <v>132.6</v>
      </c>
      <c r="G208" s="487">
        <v>116.3</v>
      </c>
      <c r="S208" s="166"/>
    </row>
    <row r="209" spans="1:19">
      <c r="C209" s="189">
        <f>+D209</f>
        <v>45778</v>
      </c>
      <c r="D209" s="481">
        <v>45778</v>
      </c>
      <c r="E209" s="761">
        <v>100.3</v>
      </c>
      <c r="F209" s="487">
        <v>132.9</v>
      </c>
      <c r="G209" s="487">
        <v>115.5</v>
      </c>
      <c r="S209" s="166"/>
    </row>
    <row r="210" spans="1:19">
      <c r="C210" s="189">
        <f t="shared" ref="C210" si="5">+D210</f>
        <v>45809</v>
      </c>
      <c r="D210" s="481">
        <v>45809</v>
      </c>
      <c r="E210" s="761">
        <v>99.9</v>
      </c>
      <c r="F210" s="487">
        <v>133.6</v>
      </c>
      <c r="G210" s="487">
        <v>117.7</v>
      </c>
      <c r="S210" s="166"/>
    </row>
    <row r="211" spans="1:19">
      <c r="A211" s="485" t="s">
        <v>526</v>
      </c>
      <c r="B211" s="486" t="s">
        <v>525</v>
      </c>
      <c r="C211" s="581">
        <v>228460</v>
      </c>
      <c r="D211" s="566">
        <v>228460</v>
      </c>
      <c r="E211" s="761">
        <v>101.5</v>
      </c>
      <c r="F211" s="487">
        <v>134.4</v>
      </c>
      <c r="G211" s="487">
        <v>115.3</v>
      </c>
      <c r="S211" s="166"/>
    </row>
    <row r="212" spans="1:19">
      <c r="C212" s="581">
        <v>228491</v>
      </c>
      <c r="D212" s="566">
        <v>228491</v>
      </c>
      <c r="E212" s="761">
        <v>101.6</v>
      </c>
      <c r="F212" s="487">
        <v>134.6</v>
      </c>
      <c r="G212" s="487">
        <v>116.2</v>
      </c>
      <c r="S212" s="166"/>
    </row>
    <row r="213" spans="1:19">
      <c r="C213" s="581">
        <v>228522</v>
      </c>
      <c r="D213" s="566">
        <v>228522</v>
      </c>
      <c r="E213" s="761">
        <v>102.2</v>
      </c>
      <c r="F213" s="487">
        <v>135.6</v>
      </c>
      <c r="G213" s="487">
        <v>117.2</v>
      </c>
      <c r="S213" s="166"/>
    </row>
    <row r="214" spans="1:19">
      <c r="C214" s="581">
        <v>228552</v>
      </c>
      <c r="D214" s="566">
        <v>228552</v>
      </c>
      <c r="E214" s="761">
        <v>104.3</v>
      </c>
      <c r="F214" s="487">
        <v>135.9</v>
      </c>
      <c r="G214" s="487">
        <v>118.3</v>
      </c>
      <c r="S214" s="166"/>
    </row>
    <row r="215" spans="1:19">
      <c r="C215" s="581">
        <v>228583</v>
      </c>
      <c r="D215" s="566">
        <v>228583</v>
      </c>
      <c r="E215" s="761">
        <v>104.9</v>
      </c>
      <c r="F215" s="487">
        <v>136.1</v>
      </c>
      <c r="G215" s="487">
        <v>117.6</v>
      </c>
      <c r="S215" s="166"/>
    </row>
    <row r="216" spans="1:19">
      <c r="C216" s="581">
        <v>228613</v>
      </c>
      <c r="D216" s="566">
        <v>228613</v>
      </c>
      <c r="E216" s="761">
        <v>106.2</v>
      </c>
      <c r="F216" s="487">
        <v>137.69999999999999</v>
      </c>
      <c r="G216" s="487">
        <v>119.7</v>
      </c>
      <c r="S216" s="166"/>
    </row>
    <row r="217" spans="1:19">
      <c r="C217" s="581">
        <v>228644</v>
      </c>
      <c r="D217" s="566">
        <v>228644</v>
      </c>
      <c r="E217" s="761">
        <v>103.7</v>
      </c>
      <c r="F217" s="487">
        <v>134</v>
      </c>
      <c r="G217" s="487">
        <v>118.2</v>
      </c>
      <c r="S217" s="166"/>
    </row>
    <row r="218" spans="1:19">
      <c r="C218" s="189">
        <v>228675</v>
      </c>
      <c r="D218" s="481">
        <v>228675</v>
      </c>
      <c r="E218" s="761">
        <v>102.9</v>
      </c>
      <c r="F218" s="487">
        <v>136.1</v>
      </c>
      <c r="G218" s="487">
        <v>118</v>
      </c>
      <c r="S218" s="166"/>
    </row>
    <row r="219" spans="1:19">
      <c r="C219" s="190">
        <v>228703</v>
      </c>
      <c r="D219" s="488">
        <v>228703</v>
      </c>
      <c r="E219" s="761">
        <v>101.2</v>
      </c>
      <c r="G219" s="487">
        <v>119</v>
      </c>
      <c r="S219" s="166"/>
    </row>
    <row r="220" spans="1:19">
      <c r="C220" s="189">
        <v>228734</v>
      </c>
      <c r="D220" s="481">
        <v>228734</v>
      </c>
      <c r="S220" s="166"/>
    </row>
    <row r="221" spans="1:19">
      <c r="C221" s="189">
        <v>228764</v>
      </c>
      <c r="D221" s="481">
        <v>228764</v>
      </c>
      <c r="S221" s="166"/>
    </row>
    <row r="222" spans="1:19">
      <c r="C222" s="189">
        <v>228795</v>
      </c>
      <c r="D222" s="481">
        <v>228795</v>
      </c>
      <c r="S222" s="166"/>
    </row>
    <row r="223" spans="1:19">
      <c r="A223" s="485" t="s">
        <v>542</v>
      </c>
      <c r="B223" s="486" t="s">
        <v>535</v>
      </c>
      <c r="C223" s="581">
        <v>228825</v>
      </c>
      <c r="D223" s="566">
        <v>228825</v>
      </c>
      <c r="S223" s="166"/>
    </row>
    <row r="224" spans="1:19">
      <c r="C224" s="581">
        <v>228856</v>
      </c>
      <c r="D224" s="566">
        <v>228856</v>
      </c>
      <c r="S224" s="166"/>
    </row>
    <row r="225" spans="3:19">
      <c r="C225" s="581">
        <v>228887</v>
      </c>
      <c r="D225" s="566">
        <v>228887</v>
      </c>
      <c r="S225" s="166"/>
    </row>
    <row r="226" spans="3:19">
      <c r="C226" s="581">
        <v>228917</v>
      </c>
      <c r="D226" s="566">
        <v>228917</v>
      </c>
      <c r="S226" s="166"/>
    </row>
    <row r="227" spans="3:19">
      <c r="C227" s="581">
        <v>228948</v>
      </c>
      <c r="D227" s="566">
        <v>228948</v>
      </c>
      <c r="S227" s="166"/>
    </row>
    <row r="228" spans="3:19">
      <c r="C228" s="581">
        <v>228978</v>
      </c>
      <c r="D228" s="566">
        <v>228978</v>
      </c>
      <c r="S228" s="166"/>
    </row>
    <row r="229" spans="3:19">
      <c r="S229" s="166"/>
    </row>
    <row r="230" spans="3:19">
      <c r="S230" s="166"/>
    </row>
    <row r="231" spans="3:19">
      <c r="S231" s="166"/>
    </row>
    <row r="232" spans="3:19">
      <c r="S232" s="166"/>
    </row>
    <row r="233" spans="3:19">
      <c r="S233" s="166"/>
    </row>
    <row r="234" spans="3:19">
      <c r="S234" s="166"/>
    </row>
    <row r="235" spans="3:19">
      <c r="S235" s="166"/>
    </row>
    <row r="236" spans="3:19">
      <c r="S236" s="166"/>
    </row>
    <row r="237" spans="3:19">
      <c r="S237" s="166"/>
    </row>
    <row r="238" spans="3:19">
      <c r="S238" s="166"/>
    </row>
    <row r="239" spans="3:19">
      <c r="S239" s="166"/>
    </row>
    <row r="240" spans="3:19">
      <c r="S240" s="166"/>
    </row>
    <row r="241" spans="19:19">
      <c r="S241" s="166"/>
    </row>
    <row r="242" spans="19:19">
      <c r="S242" s="166"/>
    </row>
    <row r="243" spans="19:19">
      <c r="S243" s="166"/>
    </row>
    <row r="244" spans="19:19">
      <c r="S244" s="166"/>
    </row>
  </sheetData>
  <sheetProtection algorithmName="SHA-512" hashValue="B3Et2qoSkM67JtfOrImB1WPY/2eRV3urjdVHpmOXmfGVnJqmjdmS99RbEMwc3JNr4UZPmeDMMoRrqEaqSAQgNg==" saltValue="xhX3nMa1V3sXGqX2jseLHA=="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5"/>
  <sheetViews>
    <sheetView showGridLines="0" zoomScale="70" zoomScaleNormal="70" workbookViewId="0">
      <pane xSplit="4" ySplit="4" topLeftCell="E5" activePane="bottomRight" state="frozen"/>
      <selection pane="topRight" activeCell="E1" sqref="E1"/>
      <selection pane="bottomLeft" activeCell="A5" sqref="A5"/>
      <selection pane="bottomRight" activeCell="V227" sqref="V227"/>
    </sheetView>
  </sheetViews>
  <sheetFormatPr defaultRowHeight="11.25" outlineLevelRow="1"/>
  <cols>
    <col min="1" max="1" width="4.42578125" style="571" customWidth="1"/>
    <col min="2" max="2" width="5.7109375" style="557" customWidth="1"/>
    <col min="3" max="3" width="11" style="557" customWidth="1"/>
    <col min="4" max="4" width="11.42578125" style="557" customWidth="1"/>
    <col min="5" max="5" width="15.42578125" style="558" bestFit="1" customWidth="1"/>
    <col min="6" max="8" width="12.5703125" style="558" customWidth="1"/>
    <col min="9" max="9" width="24.5703125" style="557" bestFit="1" customWidth="1"/>
    <col min="10" max="13" width="9.42578125" style="557"/>
    <col min="14" max="15" width="5" style="557" customWidth="1"/>
    <col min="16" max="16" width="5.42578125" style="557" customWidth="1"/>
    <col min="17" max="19" width="5" style="557" customWidth="1"/>
    <col min="20" max="210" width="9.42578125" style="557"/>
    <col min="211" max="212" width="6.42578125" style="557" customWidth="1"/>
    <col min="213" max="216" width="10.42578125" style="557" customWidth="1"/>
    <col min="217" max="217" width="9.42578125" style="557"/>
    <col min="218" max="218" width="11.42578125" style="557" customWidth="1"/>
    <col min="219" max="221" width="10.42578125" style="557" customWidth="1"/>
    <col min="222" max="222" width="4.5703125" style="557" customWidth="1"/>
    <col min="223" max="223" width="4.42578125" style="557" customWidth="1"/>
    <col min="224" max="225" width="6.5703125" style="557" customWidth="1"/>
    <col min="226" max="227" width="9.42578125" style="557"/>
    <col min="228" max="228" width="15.5703125" style="557" customWidth="1"/>
    <col min="229" max="229" width="9.42578125" style="557"/>
    <col min="230" max="231" width="6.5703125" style="557" customWidth="1"/>
    <col min="232" max="233" width="9.42578125" style="557"/>
    <col min="234" max="234" width="11.42578125" style="557" customWidth="1"/>
    <col min="235" max="235" width="9.42578125" style="557"/>
    <col min="236" max="237" width="6.5703125" style="557" customWidth="1"/>
    <col min="238" max="239" width="9.42578125" style="557"/>
    <col min="240" max="240" width="11.42578125" style="557" customWidth="1"/>
    <col min="241" max="241" width="9.42578125" style="557"/>
    <col min="242" max="242" width="6.5703125" style="557" customWidth="1"/>
    <col min="243" max="243" width="4.5703125" style="557" customWidth="1"/>
    <col min="244" max="245" width="9.42578125" style="557"/>
    <col min="246" max="246" width="11.42578125" style="557" customWidth="1"/>
    <col min="247" max="247" width="6.42578125" style="557" customWidth="1"/>
    <col min="248" max="248" width="4.5703125" style="557" customWidth="1"/>
    <col min="249" max="466" width="9.42578125" style="557"/>
    <col min="467" max="468" width="6.42578125" style="557" customWidth="1"/>
    <col min="469" max="472" width="10.42578125" style="557" customWidth="1"/>
    <col min="473" max="473" width="9.42578125" style="557"/>
    <col min="474" max="474" width="11.42578125" style="557" customWidth="1"/>
    <col min="475" max="477" width="10.42578125" style="557" customWidth="1"/>
    <col min="478" max="478" width="4.5703125" style="557" customWidth="1"/>
    <col min="479" max="479" width="4.42578125" style="557" customWidth="1"/>
    <col min="480" max="481" width="6.5703125" style="557" customWidth="1"/>
    <col min="482" max="483" width="9.42578125" style="557"/>
    <col min="484" max="484" width="15.5703125" style="557" customWidth="1"/>
    <col min="485" max="485" width="9.42578125" style="557"/>
    <col min="486" max="487" width="6.5703125" style="557" customWidth="1"/>
    <col min="488" max="489" width="9.42578125" style="557"/>
    <col min="490" max="490" width="11.42578125" style="557" customWidth="1"/>
    <col min="491" max="491" width="9.42578125" style="557"/>
    <col min="492" max="493" width="6.5703125" style="557" customWidth="1"/>
    <col min="494" max="495" width="9.42578125" style="557"/>
    <col min="496" max="496" width="11.42578125" style="557" customWidth="1"/>
    <col min="497" max="497" width="9.42578125" style="557"/>
    <col min="498" max="498" width="6.5703125" style="557" customWidth="1"/>
    <col min="499" max="499" width="4.5703125" style="557" customWidth="1"/>
    <col min="500" max="501" width="9.42578125" style="557"/>
    <col min="502" max="502" width="11.42578125" style="557" customWidth="1"/>
    <col min="503" max="503" width="6.42578125" style="557" customWidth="1"/>
    <col min="504" max="504" width="4.5703125" style="557" customWidth="1"/>
    <col min="505" max="722" width="9.42578125" style="557"/>
    <col min="723" max="724" width="6.42578125" style="557" customWidth="1"/>
    <col min="725" max="728" width="10.42578125" style="557" customWidth="1"/>
    <col min="729" max="729" width="9.42578125" style="557"/>
    <col min="730" max="730" width="11.42578125" style="557" customWidth="1"/>
    <col min="731" max="733" width="10.42578125" style="557" customWidth="1"/>
    <col min="734" max="734" width="4.5703125" style="557" customWidth="1"/>
    <col min="735" max="735" width="4.42578125" style="557" customWidth="1"/>
    <col min="736" max="737" width="6.5703125" style="557" customWidth="1"/>
    <col min="738" max="739" width="9.42578125" style="557"/>
    <col min="740" max="740" width="15.5703125" style="557" customWidth="1"/>
    <col min="741" max="741" width="9.42578125" style="557"/>
    <col min="742" max="743" width="6.5703125" style="557" customWidth="1"/>
    <col min="744" max="745" width="9.42578125" style="557"/>
    <col min="746" max="746" width="11.42578125" style="557" customWidth="1"/>
    <col min="747" max="747" width="9.42578125" style="557"/>
    <col min="748" max="749" width="6.5703125" style="557" customWidth="1"/>
    <col min="750" max="751" width="9.42578125" style="557"/>
    <col min="752" max="752" width="11.42578125" style="557" customWidth="1"/>
    <col min="753" max="753" width="9.42578125" style="557"/>
    <col min="754" max="754" width="6.5703125" style="557" customWidth="1"/>
    <col min="755" max="755" width="4.5703125" style="557" customWidth="1"/>
    <col min="756" max="757" width="9.42578125" style="557"/>
    <col min="758" max="758" width="11.42578125" style="557" customWidth="1"/>
    <col min="759" max="759" width="6.42578125" style="557" customWidth="1"/>
    <col min="760" max="760" width="4.5703125" style="557" customWidth="1"/>
    <col min="761" max="978" width="9.42578125" style="557"/>
    <col min="979" max="980" width="6.42578125" style="557" customWidth="1"/>
    <col min="981" max="984" width="10.42578125" style="557" customWidth="1"/>
    <col min="985" max="985" width="9.42578125" style="557"/>
    <col min="986" max="986" width="11.42578125" style="557" customWidth="1"/>
    <col min="987" max="989" width="10.42578125" style="557" customWidth="1"/>
    <col min="990" max="990" width="4.5703125" style="557" customWidth="1"/>
    <col min="991" max="991" width="4.42578125" style="557" customWidth="1"/>
    <col min="992" max="993" width="6.5703125" style="557" customWidth="1"/>
    <col min="994" max="995" width="9.42578125" style="557"/>
    <col min="996" max="996" width="15.5703125" style="557" customWidth="1"/>
    <col min="997" max="997" width="9.42578125" style="557"/>
    <col min="998" max="999" width="6.5703125" style="557" customWidth="1"/>
    <col min="1000" max="1001" width="9.42578125" style="557"/>
    <col min="1002" max="1002" width="11.42578125" style="557" customWidth="1"/>
    <col min="1003" max="1003" width="9.42578125" style="557"/>
    <col min="1004" max="1005" width="6.5703125" style="557" customWidth="1"/>
    <col min="1006" max="1007" width="9.42578125" style="557"/>
    <col min="1008" max="1008" width="11.42578125" style="557" customWidth="1"/>
    <col min="1009" max="1009" width="9.42578125" style="557"/>
    <col min="1010" max="1010" width="6.5703125" style="557" customWidth="1"/>
    <col min="1011" max="1011" width="4.5703125" style="557" customWidth="1"/>
    <col min="1012" max="1013" width="9.42578125" style="557"/>
    <col min="1014" max="1014" width="11.42578125" style="557" customWidth="1"/>
    <col min="1015" max="1015" width="6.42578125" style="557" customWidth="1"/>
    <col min="1016" max="1016" width="4.5703125" style="557" customWidth="1"/>
    <col min="1017" max="1234" width="9.42578125" style="557"/>
    <col min="1235" max="1236" width="6.42578125" style="557" customWidth="1"/>
    <col min="1237" max="1240" width="10.42578125" style="557" customWidth="1"/>
    <col min="1241" max="1241" width="9.42578125" style="557"/>
    <col min="1242" max="1242" width="11.42578125" style="557" customWidth="1"/>
    <col min="1243" max="1245" width="10.42578125" style="557" customWidth="1"/>
    <col min="1246" max="1246" width="4.5703125" style="557" customWidth="1"/>
    <col min="1247" max="1247" width="4.42578125" style="557" customWidth="1"/>
    <col min="1248" max="1249" width="6.5703125" style="557" customWidth="1"/>
    <col min="1250" max="1251" width="9.42578125" style="557"/>
    <col min="1252" max="1252" width="15.5703125" style="557" customWidth="1"/>
    <col min="1253" max="1253" width="9.42578125" style="557"/>
    <col min="1254" max="1255" width="6.5703125" style="557" customWidth="1"/>
    <col min="1256" max="1257" width="9.42578125" style="557"/>
    <col min="1258" max="1258" width="11.42578125" style="557" customWidth="1"/>
    <col min="1259" max="1259" width="9.42578125" style="557"/>
    <col min="1260" max="1261" width="6.5703125" style="557" customWidth="1"/>
    <col min="1262" max="1263" width="9.42578125" style="557"/>
    <col min="1264" max="1264" width="11.42578125" style="557" customWidth="1"/>
    <col min="1265" max="1265" width="9.42578125" style="557"/>
    <col min="1266" max="1266" width="6.5703125" style="557" customWidth="1"/>
    <col min="1267" max="1267" width="4.5703125" style="557" customWidth="1"/>
    <col min="1268" max="1269" width="9.42578125" style="557"/>
    <col min="1270" max="1270" width="11.42578125" style="557" customWidth="1"/>
    <col min="1271" max="1271" width="6.42578125" style="557" customWidth="1"/>
    <col min="1272" max="1272" width="4.5703125" style="557" customWidth="1"/>
    <col min="1273" max="1490" width="9.42578125" style="557"/>
    <col min="1491" max="1492" width="6.42578125" style="557" customWidth="1"/>
    <col min="1493" max="1496" width="10.42578125" style="557" customWidth="1"/>
    <col min="1497" max="1497" width="9.42578125" style="557"/>
    <col min="1498" max="1498" width="11.42578125" style="557" customWidth="1"/>
    <col min="1499" max="1501" width="10.42578125" style="557" customWidth="1"/>
    <col min="1502" max="1502" width="4.5703125" style="557" customWidth="1"/>
    <col min="1503" max="1503" width="4.42578125" style="557" customWidth="1"/>
    <col min="1504" max="1505" width="6.5703125" style="557" customWidth="1"/>
    <col min="1506" max="1507" width="9.42578125" style="557"/>
    <col min="1508" max="1508" width="15.5703125" style="557" customWidth="1"/>
    <col min="1509" max="1509" width="9.42578125" style="557"/>
    <col min="1510" max="1511" width="6.5703125" style="557" customWidth="1"/>
    <col min="1512" max="1513" width="9.42578125" style="557"/>
    <col min="1514" max="1514" width="11.42578125" style="557" customWidth="1"/>
    <col min="1515" max="1515" width="9.42578125" style="557"/>
    <col min="1516" max="1517" width="6.5703125" style="557" customWidth="1"/>
    <col min="1518" max="1519" width="9.42578125" style="557"/>
    <col min="1520" max="1520" width="11.42578125" style="557" customWidth="1"/>
    <col min="1521" max="1521" width="9.42578125" style="557"/>
    <col min="1522" max="1522" width="6.5703125" style="557" customWidth="1"/>
    <col min="1523" max="1523" width="4.5703125" style="557" customWidth="1"/>
    <col min="1524" max="1525" width="9.42578125" style="557"/>
    <col min="1526" max="1526" width="11.42578125" style="557" customWidth="1"/>
    <col min="1527" max="1527" width="6.42578125" style="557" customWidth="1"/>
    <col min="1528" max="1528" width="4.5703125" style="557" customWidth="1"/>
    <col min="1529" max="1746" width="9.42578125" style="557"/>
    <col min="1747" max="1748" width="6.42578125" style="557" customWidth="1"/>
    <col min="1749" max="1752" width="10.42578125" style="557" customWidth="1"/>
    <col min="1753" max="1753" width="9.42578125" style="557"/>
    <col min="1754" max="1754" width="11.42578125" style="557" customWidth="1"/>
    <col min="1755" max="1757" width="10.42578125" style="557" customWidth="1"/>
    <col min="1758" max="1758" width="4.5703125" style="557" customWidth="1"/>
    <col min="1759" max="1759" width="4.42578125" style="557" customWidth="1"/>
    <col min="1760" max="1761" width="6.5703125" style="557" customWidth="1"/>
    <col min="1762" max="1763" width="9.42578125" style="557"/>
    <col min="1764" max="1764" width="15.5703125" style="557" customWidth="1"/>
    <col min="1765" max="1765" width="9.42578125" style="557"/>
    <col min="1766" max="1767" width="6.5703125" style="557" customWidth="1"/>
    <col min="1768" max="1769" width="9.42578125" style="557"/>
    <col min="1770" max="1770" width="11.42578125" style="557" customWidth="1"/>
    <col min="1771" max="1771" width="9.42578125" style="557"/>
    <col min="1772" max="1773" width="6.5703125" style="557" customWidth="1"/>
    <col min="1774" max="1775" width="9.42578125" style="557"/>
    <col min="1776" max="1776" width="11.42578125" style="557" customWidth="1"/>
    <col min="1777" max="1777" width="9.42578125" style="557"/>
    <col min="1778" max="1778" width="6.5703125" style="557" customWidth="1"/>
    <col min="1779" max="1779" width="4.5703125" style="557" customWidth="1"/>
    <col min="1780" max="1781" width="9.42578125" style="557"/>
    <col min="1782" max="1782" width="11.42578125" style="557" customWidth="1"/>
    <col min="1783" max="1783" width="6.42578125" style="557" customWidth="1"/>
    <col min="1784" max="1784" width="4.5703125" style="557" customWidth="1"/>
    <col min="1785" max="2002" width="9.42578125" style="557"/>
    <col min="2003" max="2004" width="6.42578125" style="557" customWidth="1"/>
    <col min="2005" max="2008" width="10.42578125" style="557" customWidth="1"/>
    <col min="2009" max="2009" width="9.42578125" style="557"/>
    <col min="2010" max="2010" width="11.42578125" style="557" customWidth="1"/>
    <col min="2011" max="2013" width="10.42578125" style="557" customWidth="1"/>
    <col min="2014" max="2014" width="4.5703125" style="557" customWidth="1"/>
    <col min="2015" max="2015" width="4.42578125" style="557" customWidth="1"/>
    <col min="2016" max="2017" width="6.5703125" style="557" customWidth="1"/>
    <col min="2018" max="2019" width="9.42578125" style="557"/>
    <col min="2020" max="2020" width="15.5703125" style="557" customWidth="1"/>
    <col min="2021" max="2021" width="9.42578125" style="557"/>
    <col min="2022" max="2023" width="6.5703125" style="557" customWidth="1"/>
    <col min="2024" max="2025" width="9.42578125" style="557"/>
    <col min="2026" max="2026" width="11.42578125" style="557" customWidth="1"/>
    <col min="2027" max="2027" width="9.42578125" style="557"/>
    <col min="2028" max="2029" width="6.5703125" style="557" customWidth="1"/>
    <col min="2030" max="2031" width="9.42578125" style="557"/>
    <col min="2032" max="2032" width="11.42578125" style="557" customWidth="1"/>
    <col min="2033" max="2033" width="9.42578125" style="557"/>
    <col min="2034" max="2034" width="6.5703125" style="557" customWidth="1"/>
    <col min="2035" max="2035" width="4.5703125" style="557" customWidth="1"/>
    <col min="2036" max="2037" width="9.42578125" style="557"/>
    <col min="2038" max="2038" width="11.42578125" style="557" customWidth="1"/>
    <col min="2039" max="2039" width="6.42578125" style="557" customWidth="1"/>
    <col min="2040" max="2040" width="4.5703125" style="557" customWidth="1"/>
    <col min="2041" max="2258" width="9.42578125" style="557"/>
    <col min="2259" max="2260" width="6.42578125" style="557" customWidth="1"/>
    <col min="2261" max="2264" width="10.42578125" style="557" customWidth="1"/>
    <col min="2265" max="2265" width="9.42578125" style="557"/>
    <col min="2266" max="2266" width="11.42578125" style="557" customWidth="1"/>
    <col min="2267" max="2269" width="10.42578125" style="557" customWidth="1"/>
    <col min="2270" max="2270" width="4.5703125" style="557" customWidth="1"/>
    <col min="2271" max="2271" width="4.42578125" style="557" customWidth="1"/>
    <col min="2272" max="2273" width="6.5703125" style="557" customWidth="1"/>
    <col min="2274" max="2275" width="9.42578125" style="557"/>
    <col min="2276" max="2276" width="15.5703125" style="557" customWidth="1"/>
    <col min="2277" max="2277" width="9.42578125" style="557"/>
    <col min="2278" max="2279" width="6.5703125" style="557" customWidth="1"/>
    <col min="2280" max="2281" width="9.42578125" style="557"/>
    <col min="2282" max="2282" width="11.42578125" style="557" customWidth="1"/>
    <col min="2283" max="2283" width="9.42578125" style="557"/>
    <col min="2284" max="2285" width="6.5703125" style="557" customWidth="1"/>
    <col min="2286" max="2287" width="9.42578125" style="557"/>
    <col min="2288" max="2288" width="11.42578125" style="557" customWidth="1"/>
    <col min="2289" max="2289" width="9.42578125" style="557"/>
    <col min="2290" max="2290" width="6.5703125" style="557" customWidth="1"/>
    <col min="2291" max="2291" width="4.5703125" style="557" customWidth="1"/>
    <col min="2292" max="2293" width="9.42578125" style="557"/>
    <col min="2294" max="2294" width="11.42578125" style="557" customWidth="1"/>
    <col min="2295" max="2295" width="6.42578125" style="557" customWidth="1"/>
    <col min="2296" max="2296" width="4.5703125" style="557" customWidth="1"/>
    <col min="2297" max="2514" width="9.42578125" style="557"/>
    <col min="2515" max="2516" width="6.42578125" style="557" customWidth="1"/>
    <col min="2517" max="2520" width="10.42578125" style="557" customWidth="1"/>
    <col min="2521" max="2521" width="9.42578125" style="557"/>
    <col min="2522" max="2522" width="11.42578125" style="557" customWidth="1"/>
    <col min="2523" max="2525" width="10.42578125" style="557" customWidth="1"/>
    <col min="2526" max="2526" width="4.5703125" style="557" customWidth="1"/>
    <col min="2527" max="2527" width="4.42578125" style="557" customWidth="1"/>
    <col min="2528" max="2529" width="6.5703125" style="557" customWidth="1"/>
    <col min="2530" max="2531" width="9.42578125" style="557"/>
    <col min="2532" max="2532" width="15.5703125" style="557" customWidth="1"/>
    <col min="2533" max="2533" width="9.42578125" style="557"/>
    <col min="2534" max="2535" width="6.5703125" style="557" customWidth="1"/>
    <col min="2536" max="2537" width="9.42578125" style="557"/>
    <col min="2538" max="2538" width="11.42578125" style="557" customWidth="1"/>
    <col min="2539" max="2539" width="9.42578125" style="557"/>
    <col min="2540" max="2541" width="6.5703125" style="557" customWidth="1"/>
    <col min="2542" max="2543" width="9.42578125" style="557"/>
    <col min="2544" max="2544" width="11.42578125" style="557" customWidth="1"/>
    <col min="2545" max="2545" width="9.42578125" style="557"/>
    <col min="2546" max="2546" width="6.5703125" style="557" customWidth="1"/>
    <col min="2547" max="2547" width="4.5703125" style="557" customWidth="1"/>
    <col min="2548" max="2549" width="9.42578125" style="557"/>
    <col min="2550" max="2550" width="11.42578125" style="557" customWidth="1"/>
    <col min="2551" max="2551" width="6.42578125" style="557" customWidth="1"/>
    <col min="2552" max="2552" width="4.5703125" style="557" customWidth="1"/>
    <col min="2553" max="2770" width="9.42578125" style="557"/>
    <col min="2771" max="2772" width="6.42578125" style="557" customWidth="1"/>
    <col min="2773" max="2776" width="10.42578125" style="557" customWidth="1"/>
    <col min="2777" max="2777" width="9.42578125" style="557"/>
    <col min="2778" max="2778" width="11.42578125" style="557" customWidth="1"/>
    <col min="2779" max="2781" width="10.42578125" style="557" customWidth="1"/>
    <col min="2782" max="2782" width="4.5703125" style="557" customWidth="1"/>
    <col min="2783" max="2783" width="4.42578125" style="557" customWidth="1"/>
    <col min="2784" max="2785" width="6.5703125" style="557" customWidth="1"/>
    <col min="2786" max="2787" width="9.42578125" style="557"/>
    <col min="2788" max="2788" width="15.5703125" style="557" customWidth="1"/>
    <col min="2789" max="2789" width="9.42578125" style="557"/>
    <col min="2790" max="2791" width="6.5703125" style="557" customWidth="1"/>
    <col min="2792" max="2793" width="9.42578125" style="557"/>
    <col min="2794" max="2794" width="11.42578125" style="557" customWidth="1"/>
    <col min="2795" max="2795" width="9.42578125" style="557"/>
    <col min="2796" max="2797" width="6.5703125" style="557" customWidth="1"/>
    <col min="2798" max="2799" width="9.42578125" style="557"/>
    <col min="2800" max="2800" width="11.42578125" style="557" customWidth="1"/>
    <col min="2801" max="2801" width="9.42578125" style="557"/>
    <col min="2802" max="2802" width="6.5703125" style="557" customWidth="1"/>
    <col min="2803" max="2803" width="4.5703125" style="557" customWidth="1"/>
    <col min="2804" max="2805" width="9.42578125" style="557"/>
    <col min="2806" max="2806" width="11.42578125" style="557" customWidth="1"/>
    <col min="2807" max="2807" width="6.42578125" style="557" customWidth="1"/>
    <col min="2808" max="2808" width="4.5703125" style="557" customWidth="1"/>
    <col min="2809" max="3026" width="9.42578125" style="557"/>
    <col min="3027" max="3028" width="6.42578125" style="557" customWidth="1"/>
    <col min="3029" max="3032" width="10.42578125" style="557" customWidth="1"/>
    <col min="3033" max="3033" width="9.42578125" style="557"/>
    <col min="3034" max="3034" width="11.42578125" style="557" customWidth="1"/>
    <col min="3035" max="3037" width="10.42578125" style="557" customWidth="1"/>
    <col min="3038" max="3038" width="4.5703125" style="557" customWidth="1"/>
    <col min="3039" max="3039" width="4.42578125" style="557" customWidth="1"/>
    <col min="3040" max="3041" width="6.5703125" style="557" customWidth="1"/>
    <col min="3042" max="3043" width="9.42578125" style="557"/>
    <col min="3044" max="3044" width="15.5703125" style="557" customWidth="1"/>
    <col min="3045" max="3045" width="9.42578125" style="557"/>
    <col min="3046" max="3047" width="6.5703125" style="557" customWidth="1"/>
    <col min="3048" max="3049" width="9.42578125" style="557"/>
    <col min="3050" max="3050" width="11.42578125" style="557" customWidth="1"/>
    <col min="3051" max="3051" width="9.42578125" style="557"/>
    <col min="3052" max="3053" width="6.5703125" style="557" customWidth="1"/>
    <col min="3054" max="3055" width="9.42578125" style="557"/>
    <col min="3056" max="3056" width="11.42578125" style="557" customWidth="1"/>
    <col min="3057" max="3057" width="9.42578125" style="557"/>
    <col min="3058" max="3058" width="6.5703125" style="557" customWidth="1"/>
    <col min="3059" max="3059" width="4.5703125" style="557" customWidth="1"/>
    <col min="3060" max="3061" width="9.42578125" style="557"/>
    <col min="3062" max="3062" width="11.42578125" style="557" customWidth="1"/>
    <col min="3063" max="3063" width="6.42578125" style="557" customWidth="1"/>
    <col min="3064" max="3064" width="4.5703125" style="557" customWidth="1"/>
    <col min="3065" max="3282" width="9.42578125" style="557"/>
    <col min="3283" max="3284" width="6.42578125" style="557" customWidth="1"/>
    <col min="3285" max="3288" width="10.42578125" style="557" customWidth="1"/>
    <col min="3289" max="3289" width="9.42578125" style="557"/>
    <col min="3290" max="3290" width="11.42578125" style="557" customWidth="1"/>
    <col min="3291" max="3293" width="10.42578125" style="557" customWidth="1"/>
    <col min="3294" max="3294" width="4.5703125" style="557" customWidth="1"/>
    <col min="3295" max="3295" width="4.42578125" style="557" customWidth="1"/>
    <col min="3296" max="3297" width="6.5703125" style="557" customWidth="1"/>
    <col min="3298" max="3299" width="9.42578125" style="557"/>
    <col min="3300" max="3300" width="15.5703125" style="557" customWidth="1"/>
    <col min="3301" max="3301" width="9.42578125" style="557"/>
    <col min="3302" max="3303" width="6.5703125" style="557" customWidth="1"/>
    <col min="3304" max="3305" width="9.42578125" style="557"/>
    <col min="3306" max="3306" width="11.42578125" style="557" customWidth="1"/>
    <col min="3307" max="3307" width="9.42578125" style="557"/>
    <col min="3308" max="3309" width="6.5703125" style="557" customWidth="1"/>
    <col min="3310" max="3311" width="9.42578125" style="557"/>
    <col min="3312" max="3312" width="11.42578125" style="557" customWidth="1"/>
    <col min="3313" max="3313" width="9.42578125" style="557"/>
    <col min="3314" max="3314" width="6.5703125" style="557" customWidth="1"/>
    <col min="3315" max="3315" width="4.5703125" style="557" customWidth="1"/>
    <col min="3316" max="3317" width="9.42578125" style="557"/>
    <col min="3318" max="3318" width="11.42578125" style="557" customWidth="1"/>
    <col min="3319" max="3319" width="6.42578125" style="557" customWidth="1"/>
    <col min="3320" max="3320" width="4.5703125" style="557" customWidth="1"/>
    <col min="3321" max="3538" width="9.42578125" style="557"/>
    <col min="3539" max="3540" width="6.42578125" style="557" customWidth="1"/>
    <col min="3541" max="3544" width="10.42578125" style="557" customWidth="1"/>
    <col min="3545" max="3545" width="9.42578125" style="557"/>
    <col min="3546" max="3546" width="11.42578125" style="557" customWidth="1"/>
    <col min="3547" max="3549" width="10.42578125" style="557" customWidth="1"/>
    <col min="3550" max="3550" width="4.5703125" style="557" customWidth="1"/>
    <col min="3551" max="3551" width="4.42578125" style="557" customWidth="1"/>
    <col min="3552" max="3553" width="6.5703125" style="557" customWidth="1"/>
    <col min="3554" max="3555" width="9.42578125" style="557"/>
    <col min="3556" max="3556" width="15.5703125" style="557" customWidth="1"/>
    <col min="3557" max="3557" width="9.42578125" style="557"/>
    <col min="3558" max="3559" width="6.5703125" style="557" customWidth="1"/>
    <col min="3560" max="3561" width="9.42578125" style="557"/>
    <col min="3562" max="3562" width="11.42578125" style="557" customWidth="1"/>
    <col min="3563" max="3563" width="9.42578125" style="557"/>
    <col min="3564" max="3565" width="6.5703125" style="557" customWidth="1"/>
    <col min="3566" max="3567" width="9.42578125" style="557"/>
    <col min="3568" max="3568" width="11.42578125" style="557" customWidth="1"/>
    <col min="3569" max="3569" width="9.42578125" style="557"/>
    <col min="3570" max="3570" width="6.5703125" style="557" customWidth="1"/>
    <col min="3571" max="3571" width="4.5703125" style="557" customWidth="1"/>
    <col min="3572" max="3573" width="9.42578125" style="557"/>
    <col min="3574" max="3574" width="11.42578125" style="557" customWidth="1"/>
    <col min="3575" max="3575" width="6.42578125" style="557" customWidth="1"/>
    <col min="3576" max="3576" width="4.5703125" style="557" customWidth="1"/>
    <col min="3577" max="3794" width="9.42578125" style="557"/>
    <col min="3795" max="3796" width="6.42578125" style="557" customWidth="1"/>
    <col min="3797" max="3800" width="10.42578125" style="557" customWidth="1"/>
    <col min="3801" max="3801" width="9.42578125" style="557"/>
    <col min="3802" max="3802" width="11.42578125" style="557" customWidth="1"/>
    <col min="3803" max="3805" width="10.42578125" style="557" customWidth="1"/>
    <col min="3806" max="3806" width="4.5703125" style="557" customWidth="1"/>
    <col min="3807" max="3807" width="4.42578125" style="557" customWidth="1"/>
    <col min="3808" max="3809" width="6.5703125" style="557" customWidth="1"/>
    <col min="3810" max="3811" width="9.42578125" style="557"/>
    <col min="3812" max="3812" width="15.5703125" style="557" customWidth="1"/>
    <col min="3813" max="3813" width="9.42578125" style="557"/>
    <col min="3814" max="3815" width="6.5703125" style="557" customWidth="1"/>
    <col min="3816" max="3817" width="9.42578125" style="557"/>
    <col min="3818" max="3818" width="11.42578125" style="557" customWidth="1"/>
    <col min="3819" max="3819" width="9.42578125" style="557"/>
    <col min="3820" max="3821" width="6.5703125" style="557" customWidth="1"/>
    <col min="3822" max="3823" width="9.42578125" style="557"/>
    <col min="3824" max="3824" width="11.42578125" style="557" customWidth="1"/>
    <col min="3825" max="3825" width="9.42578125" style="557"/>
    <col min="3826" max="3826" width="6.5703125" style="557" customWidth="1"/>
    <col min="3827" max="3827" width="4.5703125" style="557" customWidth="1"/>
    <col min="3828" max="3829" width="9.42578125" style="557"/>
    <col min="3830" max="3830" width="11.42578125" style="557" customWidth="1"/>
    <col min="3831" max="3831" width="6.42578125" style="557" customWidth="1"/>
    <col min="3832" max="3832" width="4.5703125" style="557" customWidth="1"/>
    <col min="3833" max="4050" width="9.42578125" style="557"/>
    <col min="4051" max="4052" width="6.42578125" style="557" customWidth="1"/>
    <col min="4053" max="4056" width="10.42578125" style="557" customWidth="1"/>
    <col min="4057" max="4057" width="9.42578125" style="557"/>
    <col min="4058" max="4058" width="11.42578125" style="557" customWidth="1"/>
    <col min="4059" max="4061" width="10.42578125" style="557" customWidth="1"/>
    <col min="4062" max="4062" width="4.5703125" style="557" customWidth="1"/>
    <col min="4063" max="4063" width="4.42578125" style="557" customWidth="1"/>
    <col min="4064" max="4065" width="6.5703125" style="557" customWidth="1"/>
    <col min="4066" max="4067" width="9.42578125" style="557"/>
    <col min="4068" max="4068" width="15.5703125" style="557" customWidth="1"/>
    <col min="4069" max="4069" width="9.42578125" style="557"/>
    <col min="4070" max="4071" width="6.5703125" style="557" customWidth="1"/>
    <col min="4072" max="4073" width="9.42578125" style="557"/>
    <col min="4074" max="4074" width="11.42578125" style="557" customWidth="1"/>
    <col min="4075" max="4075" width="9.42578125" style="557"/>
    <col min="4076" max="4077" width="6.5703125" style="557" customWidth="1"/>
    <col min="4078" max="4079" width="9.42578125" style="557"/>
    <col min="4080" max="4080" width="11.42578125" style="557" customWidth="1"/>
    <col min="4081" max="4081" width="9.42578125" style="557"/>
    <col min="4082" max="4082" width="6.5703125" style="557" customWidth="1"/>
    <col min="4083" max="4083" width="4.5703125" style="557" customWidth="1"/>
    <col min="4084" max="4085" width="9.42578125" style="557"/>
    <col min="4086" max="4086" width="11.42578125" style="557" customWidth="1"/>
    <col min="4087" max="4087" width="6.42578125" style="557" customWidth="1"/>
    <col min="4088" max="4088" width="4.5703125" style="557" customWidth="1"/>
    <col min="4089" max="4306" width="9.42578125" style="557"/>
    <col min="4307" max="4308" width="6.42578125" style="557" customWidth="1"/>
    <col min="4309" max="4312" width="10.42578125" style="557" customWidth="1"/>
    <col min="4313" max="4313" width="9.42578125" style="557"/>
    <col min="4314" max="4314" width="11.42578125" style="557" customWidth="1"/>
    <col min="4315" max="4317" width="10.42578125" style="557" customWidth="1"/>
    <col min="4318" max="4318" width="4.5703125" style="557" customWidth="1"/>
    <col min="4319" max="4319" width="4.42578125" style="557" customWidth="1"/>
    <col min="4320" max="4321" width="6.5703125" style="557" customWidth="1"/>
    <col min="4322" max="4323" width="9.42578125" style="557"/>
    <col min="4324" max="4324" width="15.5703125" style="557" customWidth="1"/>
    <col min="4325" max="4325" width="9.42578125" style="557"/>
    <col min="4326" max="4327" width="6.5703125" style="557" customWidth="1"/>
    <col min="4328" max="4329" width="9.42578125" style="557"/>
    <col min="4330" max="4330" width="11.42578125" style="557" customWidth="1"/>
    <col min="4331" max="4331" width="9.42578125" style="557"/>
    <col min="4332" max="4333" width="6.5703125" style="557" customWidth="1"/>
    <col min="4334" max="4335" width="9.42578125" style="557"/>
    <col min="4336" max="4336" width="11.42578125" style="557" customWidth="1"/>
    <col min="4337" max="4337" width="9.42578125" style="557"/>
    <col min="4338" max="4338" width="6.5703125" style="557" customWidth="1"/>
    <col min="4339" max="4339" width="4.5703125" style="557" customWidth="1"/>
    <col min="4340" max="4341" width="9.42578125" style="557"/>
    <col min="4342" max="4342" width="11.42578125" style="557" customWidth="1"/>
    <col min="4343" max="4343" width="6.42578125" style="557" customWidth="1"/>
    <col min="4344" max="4344" width="4.5703125" style="557" customWidth="1"/>
    <col min="4345" max="4562" width="9.42578125" style="557"/>
    <col min="4563" max="4564" width="6.42578125" style="557" customWidth="1"/>
    <col min="4565" max="4568" width="10.42578125" style="557" customWidth="1"/>
    <col min="4569" max="4569" width="9.42578125" style="557"/>
    <col min="4570" max="4570" width="11.42578125" style="557" customWidth="1"/>
    <col min="4571" max="4573" width="10.42578125" style="557" customWidth="1"/>
    <col min="4574" max="4574" width="4.5703125" style="557" customWidth="1"/>
    <col min="4575" max="4575" width="4.42578125" style="557" customWidth="1"/>
    <col min="4576" max="4577" width="6.5703125" style="557" customWidth="1"/>
    <col min="4578" max="4579" width="9.42578125" style="557"/>
    <col min="4580" max="4580" width="15.5703125" style="557" customWidth="1"/>
    <col min="4581" max="4581" width="9.42578125" style="557"/>
    <col min="4582" max="4583" width="6.5703125" style="557" customWidth="1"/>
    <col min="4584" max="4585" width="9.42578125" style="557"/>
    <col min="4586" max="4586" width="11.42578125" style="557" customWidth="1"/>
    <col min="4587" max="4587" width="9.42578125" style="557"/>
    <col min="4588" max="4589" width="6.5703125" style="557" customWidth="1"/>
    <col min="4590" max="4591" width="9.42578125" style="557"/>
    <col min="4592" max="4592" width="11.42578125" style="557" customWidth="1"/>
    <col min="4593" max="4593" width="9.42578125" style="557"/>
    <col min="4594" max="4594" width="6.5703125" style="557" customWidth="1"/>
    <col min="4595" max="4595" width="4.5703125" style="557" customWidth="1"/>
    <col min="4596" max="4597" width="9.42578125" style="557"/>
    <col min="4598" max="4598" width="11.42578125" style="557" customWidth="1"/>
    <col min="4599" max="4599" width="6.42578125" style="557" customWidth="1"/>
    <col min="4600" max="4600" width="4.5703125" style="557" customWidth="1"/>
    <col min="4601" max="4818" width="9.42578125" style="557"/>
    <col min="4819" max="4820" width="6.42578125" style="557" customWidth="1"/>
    <col min="4821" max="4824" width="10.42578125" style="557" customWidth="1"/>
    <col min="4825" max="4825" width="9.42578125" style="557"/>
    <col min="4826" max="4826" width="11.42578125" style="557" customWidth="1"/>
    <col min="4827" max="4829" width="10.42578125" style="557" customWidth="1"/>
    <col min="4830" max="4830" width="4.5703125" style="557" customWidth="1"/>
    <col min="4831" max="4831" width="4.42578125" style="557" customWidth="1"/>
    <col min="4832" max="4833" width="6.5703125" style="557" customWidth="1"/>
    <col min="4834" max="4835" width="9.42578125" style="557"/>
    <col min="4836" max="4836" width="15.5703125" style="557" customWidth="1"/>
    <col min="4837" max="4837" width="9.42578125" style="557"/>
    <col min="4838" max="4839" width="6.5703125" style="557" customWidth="1"/>
    <col min="4840" max="4841" width="9.42578125" style="557"/>
    <col min="4842" max="4842" width="11.42578125" style="557" customWidth="1"/>
    <col min="4843" max="4843" width="9.42578125" style="557"/>
    <col min="4844" max="4845" width="6.5703125" style="557" customWidth="1"/>
    <col min="4846" max="4847" width="9.42578125" style="557"/>
    <col min="4848" max="4848" width="11.42578125" style="557" customWidth="1"/>
    <col min="4849" max="4849" width="9.42578125" style="557"/>
    <col min="4850" max="4850" width="6.5703125" style="557" customWidth="1"/>
    <col min="4851" max="4851" width="4.5703125" style="557" customWidth="1"/>
    <col min="4852" max="4853" width="9.42578125" style="557"/>
    <col min="4854" max="4854" width="11.42578125" style="557" customWidth="1"/>
    <col min="4855" max="4855" width="6.42578125" style="557" customWidth="1"/>
    <col min="4856" max="4856" width="4.5703125" style="557" customWidth="1"/>
    <col min="4857" max="5074" width="9.42578125" style="557"/>
    <col min="5075" max="5076" width="6.42578125" style="557" customWidth="1"/>
    <col min="5077" max="5080" width="10.42578125" style="557" customWidth="1"/>
    <col min="5081" max="5081" width="9.42578125" style="557"/>
    <col min="5082" max="5082" width="11.42578125" style="557" customWidth="1"/>
    <col min="5083" max="5085" width="10.42578125" style="557" customWidth="1"/>
    <col min="5086" max="5086" width="4.5703125" style="557" customWidth="1"/>
    <col min="5087" max="5087" width="4.42578125" style="557" customWidth="1"/>
    <col min="5088" max="5089" width="6.5703125" style="557" customWidth="1"/>
    <col min="5090" max="5091" width="9.42578125" style="557"/>
    <col min="5092" max="5092" width="15.5703125" style="557" customWidth="1"/>
    <col min="5093" max="5093" width="9.42578125" style="557"/>
    <col min="5094" max="5095" width="6.5703125" style="557" customWidth="1"/>
    <col min="5096" max="5097" width="9.42578125" style="557"/>
    <col min="5098" max="5098" width="11.42578125" style="557" customWidth="1"/>
    <col min="5099" max="5099" width="9.42578125" style="557"/>
    <col min="5100" max="5101" width="6.5703125" style="557" customWidth="1"/>
    <col min="5102" max="5103" width="9.42578125" style="557"/>
    <col min="5104" max="5104" width="11.42578125" style="557" customWidth="1"/>
    <col min="5105" max="5105" width="9.42578125" style="557"/>
    <col min="5106" max="5106" width="6.5703125" style="557" customWidth="1"/>
    <col min="5107" max="5107" width="4.5703125" style="557" customWidth="1"/>
    <col min="5108" max="5109" width="9.42578125" style="557"/>
    <col min="5110" max="5110" width="11.42578125" style="557" customWidth="1"/>
    <col min="5111" max="5111" width="6.42578125" style="557" customWidth="1"/>
    <col min="5112" max="5112" width="4.5703125" style="557" customWidth="1"/>
    <col min="5113" max="5330" width="9.42578125" style="557"/>
    <col min="5331" max="5332" width="6.42578125" style="557" customWidth="1"/>
    <col min="5333" max="5336" width="10.42578125" style="557" customWidth="1"/>
    <col min="5337" max="5337" width="9.42578125" style="557"/>
    <col min="5338" max="5338" width="11.42578125" style="557" customWidth="1"/>
    <col min="5339" max="5341" width="10.42578125" style="557" customWidth="1"/>
    <col min="5342" max="5342" width="4.5703125" style="557" customWidth="1"/>
    <col min="5343" max="5343" width="4.42578125" style="557" customWidth="1"/>
    <col min="5344" max="5345" width="6.5703125" style="557" customWidth="1"/>
    <col min="5346" max="5347" width="9.42578125" style="557"/>
    <col min="5348" max="5348" width="15.5703125" style="557" customWidth="1"/>
    <col min="5349" max="5349" width="9.42578125" style="557"/>
    <col min="5350" max="5351" width="6.5703125" style="557" customWidth="1"/>
    <col min="5352" max="5353" width="9.42578125" style="557"/>
    <col min="5354" max="5354" width="11.42578125" style="557" customWidth="1"/>
    <col min="5355" max="5355" width="9.42578125" style="557"/>
    <col min="5356" max="5357" width="6.5703125" style="557" customWidth="1"/>
    <col min="5358" max="5359" width="9.42578125" style="557"/>
    <col min="5360" max="5360" width="11.42578125" style="557" customWidth="1"/>
    <col min="5361" max="5361" width="9.42578125" style="557"/>
    <col min="5362" max="5362" width="6.5703125" style="557" customWidth="1"/>
    <col min="5363" max="5363" width="4.5703125" style="557" customWidth="1"/>
    <col min="5364" max="5365" width="9.42578125" style="557"/>
    <col min="5366" max="5366" width="11.42578125" style="557" customWidth="1"/>
    <col min="5367" max="5367" width="6.42578125" style="557" customWidth="1"/>
    <col min="5368" max="5368" width="4.5703125" style="557" customWidth="1"/>
    <col min="5369" max="5586" width="9.42578125" style="557"/>
    <col min="5587" max="5588" width="6.42578125" style="557" customWidth="1"/>
    <col min="5589" max="5592" width="10.42578125" style="557" customWidth="1"/>
    <col min="5593" max="5593" width="9.42578125" style="557"/>
    <col min="5594" max="5594" width="11.42578125" style="557" customWidth="1"/>
    <col min="5595" max="5597" width="10.42578125" style="557" customWidth="1"/>
    <col min="5598" max="5598" width="4.5703125" style="557" customWidth="1"/>
    <col min="5599" max="5599" width="4.42578125" style="557" customWidth="1"/>
    <col min="5600" max="5601" width="6.5703125" style="557" customWidth="1"/>
    <col min="5602" max="5603" width="9.42578125" style="557"/>
    <col min="5604" max="5604" width="15.5703125" style="557" customWidth="1"/>
    <col min="5605" max="5605" width="9.42578125" style="557"/>
    <col min="5606" max="5607" width="6.5703125" style="557" customWidth="1"/>
    <col min="5608" max="5609" width="9.42578125" style="557"/>
    <col min="5610" max="5610" width="11.42578125" style="557" customWidth="1"/>
    <col min="5611" max="5611" width="9.42578125" style="557"/>
    <col min="5612" max="5613" width="6.5703125" style="557" customWidth="1"/>
    <col min="5614" max="5615" width="9.42578125" style="557"/>
    <col min="5616" max="5616" width="11.42578125" style="557" customWidth="1"/>
    <col min="5617" max="5617" width="9.42578125" style="557"/>
    <col min="5618" max="5618" width="6.5703125" style="557" customWidth="1"/>
    <col min="5619" max="5619" width="4.5703125" style="557" customWidth="1"/>
    <col min="5620" max="5621" width="9.42578125" style="557"/>
    <col min="5622" max="5622" width="11.42578125" style="557" customWidth="1"/>
    <col min="5623" max="5623" width="6.42578125" style="557" customWidth="1"/>
    <col min="5624" max="5624" width="4.5703125" style="557" customWidth="1"/>
    <col min="5625" max="5842" width="9.42578125" style="557"/>
    <col min="5843" max="5844" width="6.42578125" style="557" customWidth="1"/>
    <col min="5845" max="5848" width="10.42578125" style="557" customWidth="1"/>
    <col min="5849" max="5849" width="9.42578125" style="557"/>
    <col min="5850" max="5850" width="11.42578125" style="557" customWidth="1"/>
    <col min="5851" max="5853" width="10.42578125" style="557" customWidth="1"/>
    <col min="5854" max="5854" width="4.5703125" style="557" customWidth="1"/>
    <col min="5855" max="5855" width="4.42578125" style="557" customWidth="1"/>
    <col min="5856" max="5857" width="6.5703125" style="557" customWidth="1"/>
    <col min="5858" max="5859" width="9.42578125" style="557"/>
    <col min="5860" max="5860" width="15.5703125" style="557" customWidth="1"/>
    <col min="5861" max="5861" width="9.42578125" style="557"/>
    <col min="5862" max="5863" width="6.5703125" style="557" customWidth="1"/>
    <col min="5864" max="5865" width="9.42578125" style="557"/>
    <col min="5866" max="5866" width="11.42578125" style="557" customWidth="1"/>
    <col min="5867" max="5867" width="9.42578125" style="557"/>
    <col min="5868" max="5869" width="6.5703125" style="557" customWidth="1"/>
    <col min="5870" max="5871" width="9.42578125" style="557"/>
    <col min="5872" max="5872" width="11.42578125" style="557" customWidth="1"/>
    <col min="5873" max="5873" width="9.42578125" style="557"/>
    <col min="5874" max="5874" width="6.5703125" style="557" customWidth="1"/>
    <col min="5875" max="5875" width="4.5703125" style="557" customWidth="1"/>
    <col min="5876" max="5877" width="9.42578125" style="557"/>
    <col min="5878" max="5878" width="11.42578125" style="557" customWidth="1"/>
    <col min="5879" max="5879" width="6.42578125" style="557" customWidth="1"/>
    <col min="5880" max="5880" width="4.5703125" style="557" customWidth="1"/>
    <col min="5881" max="6098" width="9.42578125" style="557"/>
    <col min="6099" max="6100" width="6.42578125" style="557" customWidth="1"/>
    <col min="6101" max="6104" width="10.42578125" style="557" customWidth="1"/>
    <col min="6105" max="6105" width="9.42578125" style="557"/>
    <col min="6106" max="6106" width="11.42578125" style="557" customWidth="1"/>
    <col min="6107" max="6109" width="10.42578125" style="557" customWidth="1"/>
    <col min="6110" max="6110" width="4.5703125" style="557" customWidth="1"/>
    <col min="6111" max="6111" width="4.42578125" style="557" customWidth="1"/>
    <col min="6112" max="6113" width="6.5703125" style="557" customWidth="1"/>
    <col min="6114" max="6115" width="9.42578125" style="557"/>
    <col min="6116" max="6116" width="15.5703125" style="557" customWidth="1"/>
    <col min="6117" max="6117" width="9.42578125" style="557"/>
    <col min="6118" max="6119" width="6.5703125" style="557" customWidth="1"/>
    <col min="6120" max="6121" width="9.42578125" style="557"/>
    <col min="6122" max="6122" width="11.42578125" style="557" customWidth="1"/>
    <col min="6123" max="6123" width="9.42578125" style="557"/>
    <col min="6124" max="6125" width="6.5703125" style="557" customWidth="1"/>
    <col min="6126" max="6127" width="9.42578125" style="557"/>
    <col min="6128" max="6128" width="11.42578125" style="557" customWidth="1"/>
    <col min="6129" max="6129" width="9.42578125" style="557"/>
    <col min="6130" max="6130" width="6.5703125" style="557" customWidth="1"/>
    <col min="6131" max="6131" width="4.5703125" style="557" customWidth="1"/>
    <col min="6132" max="6133" width="9.42578125" style="557"/>
    <col min="6134" max="6134" width="11.42578125" style="557" customWidth="1"/>
    <col min="6135" max="6135" width="6.42578125" style="557" customWidth="1"/>
    <col min="6136" max="6136" width="4.5703125" style="557" customWidth="1"/>
    <col min="6137" max="6354" width="9.42578125" style="557"/>
    <col min="6355" max="6356" width="6.42578125" style="557" customWidth="1"/>
    <col min="6357" max="6360" width="10.42578125" style="557" customWidth="1"/>
    <col min="6361" max="6361" width="9.42578125" style="557"/>
    <col min="6362" max="6362" width="11.42578125" style="557" customWidth="1"/>
    <col min="6363" max="6365" width="10.42578125" style="557" customWidth="1"/>
    <col min="6366" max="6366" width="4.5703125" style="557" customWidth="1"/>
    <col min="6367" max="6367" width="4.42578125" style="557" customWidth="1"/>
    <col min="6368" max="6369" width="6.5703125" style="557" customWidth="1"/>
    <col min="6370" max="6371" width="9.42578125" style="557"/>
    <col min="6372" max="6372" width="15.5703125" style="557" customWidth="1"/>
    <col min="6373" max="6373" width="9.42578125" style="557"/>
    <col min="6374" max="6375" width="6.5703125" style="557" customWidth="1"/>
    <col min="6376" max="6377" width="9.42578125" style="557"/>
    <col min="6378" max="6378" width="11.42578125" style="557" customWidth="1"/>
    <col min="6379" max="6379" width="9.42578125" style="557"/>
    <col min="6380" max="6381" width="6.5703125" style="557" customWidth="1"/>
    <col min="6382" max="6383" width="9.42578125" style="557"/>
    <col min="6384" max="6384" width="11.42578125" style="557" customWidth="1"/>
    <col min="6385" max="6385" width="9.42578125" style="557"/>
    <col min="6386" max="6386" width="6.5703125" style="557" customWidth="1"/>
    <col min="6387" max="6387" width="4.5703125" style="557" customWidth="1"/>
    <col min="6388" max="6389" width="9.42578125" style="557"/>
    <col min="6390" max="6390" width="11.42578125" style="557" customWidth="1"/>
    <col min="6391" max="6391" width="6.42578125" style="557" customWidth="1"/>
    <col min="6392" max="6392" width="4.5703125" style="557" customWidth="1"/>
    <col min="6393" max="6610" width="9.42578125" style="557"/>
    <col min="6611" max="6612" width="6.42578125" style="557" customWidth="1"/>
    <col min="6613" max="6616" width="10.42578125" style="557" customWidth="1"/>
    <col min="6617" max="6617" width="9.42578125" style="557"/>
    <col min="6618" max="6618" width="11.42578125" style="557" customWidth="1"/>
    <col min="6619" max="6621" width="10.42578125" style="557" customWidth="1"/>
    <col min="6622" max="6622" width="4.5703125" style="557" customWidth="1"/>
    <col min="6623" max="6623" width="4.42578125" style="557" customWidth="1"/>
    <col min="6624" max="6625" width="6.5703125" style="557" customWidth="1"/>
    <col min="6626" max="6627" width="9.42578125" style="557"/>
    <col min="6628" max="6628" width="15.5703125" style="557" customWidth="1"/>
    <col min="6629" max="6629" width="9.42578125" style="557"/>
    <col min="6630" max="6631" width="6.5703125" style="557" customWidth="1"/>
    <col min="6632" max="6633" width="9.42578125" style="557"/>
    <col min="6634" max="6634" width="11.42578125" style="557" customWidth="1"/>
    <col min="6635" max="6635" width="9.42578125" style="557"/>
    <col min="6636" max="6637" width="6.5703125" style="557" customWidth="1"/>
    <col min="6638" max="6639" width="9.42578125" style="557"/>
    <col min="6640" max="6640" width="11.42578125" style="557" customWidth="1"/>
    <col min="6641" max="6641" width="9.42578125" style="557"/>
    <col min="6642" max="6642" width="6.5703125" style="557" customWidth="1"/>
    <col min="6643" max="6643" width="4.5703125" style="557" customWidth="1"/>
    <col min="6644" max="6645" width="9.42578125" style="557"/>
    <col min="6646" max="6646" width="11.42578125" style="557" customWidth="1"/>
    <col min="6647" max="6647" width="6.42578125" style="557" customWidth="1"/>
    <col min="6648" max="6648" width="4.5703125" style="557" customWidth="1"/>
    <col min="6649" max="6866" width="9.42578125" style="557"/>
    <col min="6867" max="6868" width="6.42578125" style="557" customWidth="1"/>
    <col min="6869" max="6872" width="10.42578125" style="557" customWidth="1"/>
    <col min="6873" max="6873" width="9.42578125" style="557"/>
    <col min="6874" max="6874" width="11.42578125" style="557" customWidth="1"/>
    <col min="6875" max="6877" width="10.42578125" style="557" customWidth="1"/>
    <col min="6878" max="6878" width="4.5703125" style="557" customWidth="1"/>
    <col min="6879" max="6879" width="4.42578125" style="557" customWidth="1"/>
    <col min="6880" max="6881" width="6.5703125" style="557" customWidth="1"/>
    <col min="6882" max="6883" width="9.42578125" style="557"/>
    <col min="6884" max="6884" width="15.5703125" style="557" customWidth="1"/>
    <col min="6885" max="6885" width="9.42578125" style="557"/>
    <col min="6886" max="6887" width="6.5703125" style="557" customWidth="1"/>
    <col min="6888" max="6889" width="9.42578125" style="557"/>
    <col min="6890" max="6890" width="11.42578125" style="557" customWidth="1"/>
    <col min="6891" max="6891" width="9.42578125" style="557"/>
    <col min="6892" max="6893" width="6.5703125" style="557" customWidth="1"/>
    <col min="6894" max="6895" width="9.42578125" style="557"/>
    <col min="6896" max="6896" width="11.42578125" style="557" customWidth="1"/>
    <col min="6897" max="6897" width="9.42578125" style="557"/>
    <col min="6898" max="6898" width="6.5703125" style="557" customWidth="1"/>
    <col min="6899" max="6899" width="4.5703125" style="557" customWidth="1"/>
    <col min="6900" max="6901" width="9.42578125" style="557"/>
    <col min="6902" max="6902" width="11.42578125" style="557" customWidth="1"/>
    <col min="6903" max="6903" width="6.42578125" style="557" customWidth="1"/>
    <col min="6904" max="6904" width="4.5703125" style="557" customWidth="1"/>
    <col min="6905" max="7122" width="9.42578125" style="557"/>
    <col min="7123" max="7124" width="6.42578125" style="557" customWidth="1"/>
    <col min="7125" max="7128" width="10.42578125" style="557" customWidth="1"/>
    <col min="7129" max="7129" width="9.42578125" style="557"/>
    <col min="7130" max="7130" width="11.42578125" style="557" customWidth="1"/>
    <col min="7131" max="7133" width="10.42578125" style="557" customWidth="1"/>
    <col min="7134" max="7134" width="4.5703125" style="557" customWidth="1"/>
    <col min="7135" max="7135" width="4.42578125" style="557" customWidth="1"/>
    <col min="7136" max="7137" width="6.5703125" style="557" customWidth="1"/>
    <col min="7138" max="7139" width="9.42578125" style="557"/>
    <col min="7140" max="7140" width="15.5703125" style="557" customWidth="1"/>
    <col min="7141" max="7141" width="9.42578125" style="557"/>
    <col min="7142" max="7143" width="6.5703125" style="557" customWidth="1"/>
    <col min="7144" max="7145" width="9.42578125" style="557"/>
    <col min="7146" max="7146" width="11.42578125" style="557" customWidth="1"/>
    <col min="7147" max="7147" width="9.42578125" style="557"/>
    <col min="7148" max="7149" width="6.5703125" style="557" customWidth="1"/>
    <col min="7150" max="7151" width="9.42578125" style="557"/>
    <col min="7152" max="7152" width="11.42578125" style="557" customWidth="1"/>
    <col min="7153" max="7153" width="9.42578125" style="557"/>
    <col min="7154" max="7154" width="6.5703125" style="557" customWidth="1"/>
    <col min="7155" max="7155" width="4.5703125" style="557" customWidth="1"/>
    <col min="7156" max="7157" width="9.42578125" style="557"/>
    <col min="7158" max="7158" width="11.42578125" style="557" customWidth="1"/>
    <col min="7159" max="7159" width="6.42578125" style="557" customWidth="1"/>
    <col min="7160" max="7160" width="4.5703125" style="557" customWidth="1"/>
    <col min="7161" max="7378" width="9.42578125" style="557"/>
    <col min="7379" max="7380" width="6.42578125" style="557" customWidth="1"/>
    <col min="7381" max="7384" width="10.42578125" style="557" customWidth="1"/>
    <col min="7385" max="7385" width="9.42578125" style="557"/>
    <col min="7386" max="7386" width="11.42578125" style="557" customWidth="1"/>
    <col min="7387" max="7389" width="10.42578125" style="557" customWidth="1"/>
    <col min="7390" max="7390" width="4.5703125" style="557" customWidth="1"/>
    <col min="7391" max="7391" width="4.42578125" style="557" customWidth="1"/>
    <col min="7392" max="7393" width="6.5703125" style="557" customWidth="1"/>
    <col min="7394" max="7395" width="9.42578125" style="557"/>
    <col min="7396" max="7396" width="15.5703125" style="557" customWidth="1"/>
    <col min="7397" max="7397" width="9.42578125" style="557"/>
    <col min="7398" max="7399" width="6.5703125" style="557" customWidth="1"/>
    <col min="7400" max="7401" width="9.42578125" style="557"/>
    <col min="7402" max="7402" width="11.42578125" style="557" customWidth="1"/>
    <col min="7403" max="7403" width="9.42578125" style="557"/>
    <col min="7404" max="7405" width="6.5703125" style="557" customWidth="1"/>
    <col min="7406" max="7407" width="9.42578125" style="557"/>
    <col min="7408" max="7408" width="11.42578125" style="557" customWidth="1"/>
    <col min="7409" max="7409" width="9.42578125" style="557"/>
    <col min="7410" max="7410" width="6.5703125" style="557" customWidth="1"/>
    <col min="7411" max="7411" width="4.5703125" style="557" customWidth="1"/>
    <col min="7412" max="7413" width="9.42578125" style="557"/>
    <col min="7414" max="7414" width="11.42578125" style="557" customWidth="1"/>
    <col min="7415" max="7415" width="6.42578125" style="557" customWidth="1"/>
    <col min="7416" max="7416" width="4.5703125" style="557" customWidth="1"/>
    <col min="7417" max="7634" width="9.42578125" style="557"/>
    <col min="7635" max="7636" width="6.42578125" style="557" customWidth="1"/>
    <col min="7637" max="7640" width="10.42578125" style="557" customWidth="1"/>
    <col min="7641" max="7641" width="9.42578125" style="557"/>
    <col min="7642" max="7642" width="11.42578125" style="557" customWidth="1"/>
    <col min="7643" max="7645" width="10.42578125" style="557" customWidth="1"/>
    <col min="7646" max="7646" width="4.5703125" style="557" customWidth="1"/>
    <col min="7647" max="7647" width="4.42578125" style="557" customWidth="1"/>
    <col min="7648" max="7649" width="6.5703125" style="557" customWidth="1"/>
    <col min="7650" max="7651" width="9.42578125" style="557"/>
    <col min="7652" max="7652" width="15.5703125" style="557" customWidth="1"/>
    <col min="7653" max="7653" width="9.42578125" style="557"/>
    <col min="7654" max="7655" width="6.5703125" style="557" customWidth="1"/>
    <col min="7656" max="7657" width="9.42578125" style="557"/>
    <col min="7658" max="7658" width="11.42578125" style="557" customWidth="1"/>
    <col min="7659" max="7659" width="9.42578125" style="557"/>
    <col min="7660" max="7661" width="6.5703125" style="557" customWidth="1"/>
    <col min="7662" max="7663" width="9.42578125" style="557"/>
    <col min="7664" max="7664" width="11.42578125" style="557" customWidth="1"/>
    <col min="7665" max="7665" width="9.42578125" style="557"/>
    <col min="7666" max="7666" width="6.5703125" style="557" customWidth="1"/>
    <col min="7667" max="7667" width="4.5703125" style="557" customWidth="1"/>
    <col min="7668" max="7669" width="9.42578125" style="557"/>
    <col min="7670" max="7670" width="11.42578125" style="557" customWidth="1"/>
    <col min="7671" max="7671" width="6.42578125" style="557" customWidth="1"/>
    <col min="7672" max="7672" width="4.5703125" style="557" customWidth="1"/>
    <col min="7673" max="7890" width="9.42578125" style="557"/>
    <col min="7891" max="7892" width="6.42578125" style="557" customWidth="1"/>
    <col min="7893" max="7896" width="10.42578125" style="557" customWidth="1"/>
    <col min="7897" max="7897" width="9.42578125" style="557"/>
    <col min="7898" max="7898" width="11.42578125" style="557" customWidth="1"/>
    <col min="7899" max="7901" width="10.42578125" style="557" customWidth="1"/>
    <col min="7902" max="7902" width="4.5703125" style="557" customWidth="1"/>
    <col min="7903" max="7903" width="4.42578125" style="557" customWidth="1"/>
    <col min="7904" max="7905" width="6.5703125" style="557" customWidth="1"/>
    <col min="7906" max="7907" width="9.42578125" style="557"/>
    <col min="7908" max="7908" width="15.5703125" style="557" customWidth="1"/>
    <col min="7909" max="7909" width="9.42578125" style="557"/>
    <col min="7910" max="7911" width="6.5703125" style="557" customWidth="1"/>
    <col min="7912" max="7913" width="9.42578125" style="557"/>
    <col min="7914" max="7914" width="11.42578125" style="557" customWidth="1"/>
    <col min="7915" max="7915" width="9.42578125" style="557"/>
    <col min="7916" max="7917" width="6.5703125" style="557" customWidth="1"/>
    <col min="7918" max="7919" width="9.42578125" style="557"/>
    <col min="7920" max="7920" width="11.42578125" style="557" customWidth="1"/>
    <col min="7921" max="7921" width="9.42578125" style="557"/>
    <col min="7922" max="7922" width="6.5703125" style="557" customWidth="1"/>
    <col min="7923" max="7923" width="4.5703125" style="557" customWidth="1"/>
    <col min="7924" max="7925" width="9.42578125" style="557"/>
    <col min="7926" max="7926" width="11.42578125" style="557" customWidth="1"/>
    <col min="7927" max="7927" width="6.42578125" style="557" customWidth="1"/>
    <col min="7928" max="7928" width="4.5703125" style="557" customWidth="1"/>
    <col min="7929" max="8146" width="9.42578125" style="557"/>
    <col min="8147" max="8148" width="6.42578125" style="557" customWidth="1"/>
    <col min="8149" max="8152" width="10.42578125" style="557" customWidth="1"/>
    <col min="8153" max="8153" width="9.42578125" style="557"/>
    <col min="8154" max="8154" width="11.42578125" style="557" customWidth="1"/>
    <col min="8155" max="8157" width="10.42578125" style="557" customWidth="1"/>
    <col min="8158" max="8158" width="4.5703125" style="557" customWidth="1"/>
    <col min="8159" max="8159" width="4.42578125" style="557" customWidth="1"/>
    <col min="8160" max="8161" width="6.5703125" style="557" customWidth="1"/>
    <col min="8162" max="8163" width="9.42578125" style="557"/>
    <col min="8164" max="8164" width="15.5703125" style="557" customWidth="1"/>
    <col min="8165" max="8165" width="9.42578125" style="557"/>
    <col min="8166" max="8167" width="6.5703125" style="557" customWidth="1"/>
    <col min="8168" max="8169" width="9.42578125" style="557"/>
    <col min="8170" max="8170" width="11.42578125" style="557" customWidth="1"/>
    <col min="8171" max="8171" width="9.42578125" style="557"/>
    <col min="8172" max="8173" width="6.5703125" style="557" customWidth="1"/>
    <col min="8174" max="8175" width="9.42578125" style="557"/>
    <col min="8176" max="8176" width="11.42578125" style="557" customWidth="1"/>
    <col min="8177" max="8177" width="9.42578125" style="557"/>
    <col min="8178" max="8178" width="6.5703125" style="557" customWidth="1"/>
    <col min="8179" max="8179" width="4.5703125" style="557" customWidth="1"/>
    <col min="8180" max="8181" width="9.42578125" style="557"/>
    <col min="8182" max="8182" width="11.42578125" style="557" customWidth="1"/>
    <col min="8183" max="8183" width="6.42578125" style="557" customWidth="1"/>
    <col min="8184" max="8184" width="4.5703125" style="557" customWidth="1"/>
    <col min="8185" max="8402" width="9.42578125" style="557"/>
    <col min="8403" max="8404" width="6.42578125" style="557" customWidth="1"/>
    <col min="8405" max="8408" width="10.42578125" style="557" customWidth="1"/>
    <col min="8409" max="8409" width="9.42578125" style="557"/>
    <col min="8410" max="8410" width="11.42578125" style="557" customWidth="1"/>
    <col min="8411" max="8413" width="10.42578125" style="557" customWidth="1"/>
    <col min="8414" max="8414" width="4.5703125" style="557" customWidth="1"/>
    <col min="8415" max="8415" width="4.42578125" style="557" customWidth="1"/>
    <col min="8416" max="8417" width="6.5703125" style="557" customWidth="1"/>
    <col min="8418" max="8419" width="9.42578125" style="557"/>
    <col min="8420" max="8420" width="15.5703125" style="557" customWidth="1"/>
    <col min="8421" max="8421" width="9.42578125" style="557"/>
    <col min="8422" max="8423" width="6.5703125" style="557" customWidth="1"/>
    <col min="8424" max="8425" width="9.42578125" style="557"/>
    <col min="8426" max="8426" width="11.42578125" style="557" customWidth="1"/>
    <col min="8427" max="8427" width="9.42578125" style="557"/>
    <col min="8428" max="8429" width="6.5703125" style="557" customWidth="1"/>
    <col min="8430" max="8431" width="9.42578125" style="557"/>
    <col min="8432" max="8432" width="11.42578125" style="557" customWidth="1"/>
    <col min="8433" max="8433" width="9.42578125" style="557"/>
    <col min="8434" max="8434" width="6.5703125" style="557" customWidth="1"/>
    <col min="8435" max="8435" width="4.5703125" style="557" customWidth="1"/>
    <col min="8436" max="8437" width="9.42578125" style="557"/>
    <col min="8438" max="8438" width="11.42578125" style="557" customWidth="1"/>
    <col min="8439" max="8439" width="6.42578125" style="557" customWidth="1"/>
    <col min="8440" max="8440" width="4.5703125" style="557" customWidth="1"/>
    <col min="8441" max="8658" width="9.42578125" style="557"/>
    <col min="8659" max="8660" width="6.42578125" style="557" customWidth="1"/>
    <col min="8661" max="8664" width="10.42578125" style="557" customWidth="1"/>
    <col min="8665" max="8665" width="9.42578125" style="557"/>
    <col min="8666" max="8666" width="11.42578125" style="557" customWidth="1"/>
    <col min="8667" max="8669" width="10.42578125" style="557" customWidth="1"/>
    <col min="8670" max="8670" width="4.5703125" style="557" customWidth="1"/>
    <col min="8671" max="8671" width="4.42578125" style="557" customWidth="1"/>
    <col min="8672" max="8673" width="6.5703125" style="557" customWidth="1"/>
    <col min="8674" max="8675" width="9.42578125" style="557"/>
    <col min="8676" max="8676" width="15.5703125" style="557" customWidth="1"/>
    <col min="8677" max="8677" width="9.42578125" style="557"/>
    <col min="8678" max="8679" width="6.5703125" style="557" customWidth="1"/>
    <col min="8680" max="8681" width="9.42578125" style="557"/>
    <col min="8682" max="8682" width="11.42578125" style="557" customWidth="1"/>
    <col min="8683" max="8683" width="9.42578125" style="557"/>
    <col min="8684" max="8685" width="6.5703125" style="557" customWidth="1"/>
    <col min="8686" max="8687" width="9.42578125" style="557"/>
    <col min="8688" max="8688" width="11.42578125" style="557" customWidth="1"/>
    <col min="8689" max="8689" width="9.42578125" style="557"/>
    <col min="8690" max="8690" width="6.5703125" style="557" customWidth="1"/>
    <col min="8691" max="8691" width="4.5703125" style="557" customWidth="1"/>
    <col min="8692" max="8693" width="9.42578125" style="557"/>
    <col min="8694" max="8694" width="11.42578125" style="557" customWidth="1"/>
    <col min="8695" max="8695" width="6.42578125" style="557" customWidth="1"/>
    <col min="8696" max="8696" width="4.5703125" style="557" customWidth="1"/>
    <col min="8697" max="8914" width="9.42578125" style="557"/>
    <col min="8915" max="8916" width="6.42578125" style="557" customWidth="1"/>
    <col min="8917" max="8920" width="10.42578125" style="557" customWidth="1"/>
    <col min="8921" max="8921" width="9.42578125" style="557"/>
    <col min="8922" max="8922" width="11.42578125" style="557" customWidth="1"/>
    <col min="8923" max="8925" width="10.42578125" style="557" customWidth="1"/>
    <col min="8926" max="8926" width="4.5703125" style="557" customWidth="1"/>
    <col min="8927" max="8927" width="4.42578125" style="557" customWidth="1"/>
    <col min="8928" max="8929" width="6.5703125" style="557" customWidth="1"/>
    <col min="8930" max="8931" width="9.42578125" style="557"/>
    <col min="8932" max="8932" width="15.5703125" style="557" customWidth="1"/>
    <col min="8933" max="8933" width="9.42578125" style="557"/>
    <col min="8934" max="8935" width="6.5703125" style="557" customWidth="1"/>
    <col min="8936" max="8937" width="9.42578125" style="557"/>
    <col min="8938" max="8938" width="11.42578125" style="557" customWidth="1"/>
    <col min="8939" max="8939" width="9.42578125" style="557"/>
    <col min="8940" max="8941" width="6.5703125" style="557" customWidth="1"/>
    <col min="8942" max="8943" width="9.42578125" style="557"/>
    <col min="8944" max="8944" width="11.42578125" style="557" customWidth="1"/>
    <col min="8945" max="8945" width="9.42578125" style="557"/>
    <col min="8946" max="8946" width="6.5703125" style="557" customWidth="1"/>
    <col min="8947" max="8947" width="4.5703125" style="557" customWidth="1"/>
    <col min="8948" max="8949" width="9.42578125" style="557"/>
    <col min="8950" max="8950" width="11.42578125" style="557" customWidth="1"/>
    <col min="8951" max="8951" width="6.42578125" style="557" customWidth="1"/>
    <col min="8952" max="8952" width="4.5703125" style="557" customWidth="1"/>
    <col min="8953" max="9170" width="9.42578125" style="557"/>
    <col min="9171" max="9172" width="6.42578125" style="557" customWidth="1"/>
    <col min="9173" max="9176" width="10.42578125" style="557" customWidth="1"/>
    <col min="9177" max="9177" width="9.42578125" style="557"/>
    <col min="9178" max="9178" width="11.42578125" style="557" customWidth="1"/>
    <col min="9179" max="9181" width="10.42578125" style="557" customWidth="1"/>
    <col min="9182" max="9182" width="4.5703125" style="557" customWidth="1"/>
    <col min="9183" max="9183" width="4.42578125" style="557" customWidth="1"/>
    <col min="9184" max="9185" width="6.5703125" style="557" customWidth="1"/>
    <col min="9186" max="9187" width="9.42578125" style="557"/>
    <col min="9188" max="9188" width="15.5703125" style="557" customWidth="1"/>
    <col min="9189" max="9189" width="9.42578125" style="557"/>
    <col min="9190" max="9191" width="6.5703125" style="557" customWidth="1"/>
    <col min="9192" max="9193" width="9.42578125" style="557"/>
    <col min="9194" max="9194" width="11.42578125" style="557" customWidth="1"/>
    <col min="9195" max="9195" width="9.42578125" style="557"/>
    <col min="9196" max="9197" width="6.5703125" style="557" customWidth="1"/>
    <col min="9198" max="9199" width="9.42578125" style="557"/>
    <col min="9200" max="9200" width="11.42578125" style="557" customWidth="1"/>
    <col min="9201" max="9201" width="9.42578125" style="557"/>
    <col min="9202" max="9202" width="6.5703125" style="557" customWidth="1"/>
    <col min="9203" max="9203" width="4.5703125" style="557" customWidth="1"/>
    <col min="9204" max="9205" width="9.42578125" style="557"/>
    <col min="9206" max="9206" width="11.42578125" style="557" customWidth="1"/>
    <col min="9207" max="9207" width="6.42578125" style="557" customWidth="1"/>
    <col min="9208" max="9208" width="4.5703125" style="557" customWidth="1"/>
    <col min="9209" max="9426" width="9.42578125" style="557"/>
    <col min="9427" max="9428" width="6.42578125" style="557" customWidth="1"/>
    <col min="9429" max="9432" width="10.42578125" style="557" customWidth="1"/>
    <col min="9433" max="9433" width="9.42578125" style="557"/>
    <col min="9434" max="9434" width="11.42578125" style="557" customWidth="1"/>
    <col min="9435" max="9437" width="10.42578125" style="557" customWidth="1"/>
    <col min="9438" max="9438" width="4.5703125" style="557" customWidth="1"/>
    <col min="9439" max="9439" width="4.42578125" style="557" customWidth="1"/>
    <col min="9440" max="9441" width="6.5703125" style="557" customWidth="1"/>
    <col min="9442" max="9443" width="9.42578125" style="557"/>
    <col min="9444" max="9444" width="15.5703125" style="557" customWidth="1"/>
    <col min="9445" max="9445" width="9.42578125" style="557"/>
    <col min="9446" max="9447" width="6.5703125" style="557" customWidth="1"/>
    <col min="9448" max="9449" width="9.42578125" style="557"/>
    <col min="9450" max="9450" width="11.42578125" style="557" customWidth="1"/>
    <col min="9451" max="9451" width="9.42578125" style="557"/>
    <col min="9452" max="9453" width="6.5703125" style="557" customWidth="1"/>
    <col min="9454" max="9455" width="9.42578125" style="557"/>
    <col min="9456" max="9456" width="11.42578125" style="557" customWidth="1"/>
    <col min="9457" max="9457" width="9.42578125" style="557"/>
    <col min="9458" max="9458" width="6.5703125" style="557" customWidth="1"/>
    <col min="9459" max="9459" width="4.5703125" style="557" customWidth="1"/>
    <col min="9460" max="9461" width="9.42578125" style="557"/>
    <col min="9462" max="9462" width="11.42578125" style="557" customWidth="1"/>
    <col min="9463" max="9463" width="6.42578125" style="557" customWidth="1"/>
    <col min="9464" max="9464" width="4.5703125" style="557" customWidth="1"/>
    <col min="9465" max="9682" width="9.42578125" style="557"/>
    <col min="9683" max="9684" width="6.42578125" style="557" customWidth="1"/>
    <col min="9685" max="9688" width="10.42578125" style="557" customWidth="1"/>
    <col min="9689" max="9689" width="9.42578125" style="557"/>
    <col min="9690" max="9690" width="11.42578125" style="557" customWidth="1"/>
    <col min="9691" max="9693" width="10.42578125" style="557" customWidth="1"/>
    <col min="9694" max="9694" width="4.5703125" style="557" customWidth="1"/>
    <col min="9695" max="9695" width="4.42578125" style="557" customWidth="1"/>
    <col min="9696" max="9697" width="6.5703125" style="557" customWidth="1"/>
    <col min="9698" max="9699" width="9.42578125" style="557"/>
    <col min="9700" max="9700" width="15.5703125" style="557" customWidth="1"/>
    <col min="9701" max="9701" width="9.42578125" style="557"/>
    <col min="9702" max="9703" width="6.5703125" style="557" customWidth="1"/>
    <col min="9704" max="9705" width="9.42578125" style="557"/>
    <col min="9706" max="9706" width="11.42578125" style="557" customWidth="1"/>
    <col min="9707" max="9707" width="9.42578125" style="557"/>
    <col min="9708" max="9709" width="6.5703125" style="557" customWidth="1"/>
    <col min="9710" max="9711" width="9.42578125" style="557"/>
    <col min="9712" max="9712" width="11.42578125" style="557" customWidth="1"/>
    <col min="9713" max="9713" width="9.42578125" style="557"/>
    <col min="9714" max="9714" width="6.5703125" style="557" customWidth="1"/>
    <col min="9715" max="9715" width="4.5703125" style="557" customWidth="1"/>
    <col min="9716" max="9717" width="9.42578125" style="557"/>
    <col min="9718" max="9718" width="11.42578125" style="557" customWidth="1"/>
    <col min="9719" max="9719" width="6.42578125" style="557" customWidth="1"/>
    <col min="9720" max="9720" width="4.5703125" style="557" customWidth="1"/>
    <col min="9721" max="9938" width="9.42578125" style="557"/>
    <col min="9939" max="9940" width="6.42578125" style="557" customWidth="1"/>
    <col min="9941" max="9944" width="10.42578125" style="557" customWidth="1"/>
    <col min="9945" max="9945" width="9.42578125" style="557"/>
    <col min="9946" max="9946" width="11.42578125" style="557" customWidth="1"/>
    <col min="9947" max="9949" width="10.42578125" style="557" customWidth="1"/>
    <col min="9950" max="9950" width="4.5703125" style="557" customWidth="1"/>
    <col min="9951" max="9951" width="4.42578125" style="557" customWidth="1"/>
    <col min="9952" max="9953" width="6.5703125" style="557" customWidth="1"/>
    <col min="9954" max="9955" width="9.42578125" style="557"/>
    <col min="9956" max="9956" width="15.5703125" style="557" customWidth="1"/>
    <col min="9957" max="9957" width="9.42578125" style="557"/>
    <col min="9958" max="9959" width="6.5703125" style="557" customWidth="1"/>
    <col min="9960" max="9961" width="9.42578125" style="557"/>
    <col min="9962" max="9962" width="11.42578125" style="557" customWidth="1"/>
    <col min="9963" max="9963" width="9.42578125" style="557"/>
    <col min="9964" max="9965" width="6.5703125" style="557" customWidth="1"/>
    <col min="9966" max="9967" width="9.42578125" style="557"/>
    <col min="9968" max="9968" width="11.42578125" style="557" customWidth="1"/>
    <col min="9969" max="9969" width="9.42578125" style="557"/>
    <col min="9970" max="9970" width="6.5703125" style="557" customWidth="1"/>
    <col min="9971" max="9971" width="4.5703125" style="557" customWidth="1"/>
    <col min="9972" max="9973" width="9.42578125" style="557"/>
    <col min="9974" max="9974" width="11.42578125" style="557" customWidth="1"/>
    <col min="9975" max="9975" width="6.42578125" style="557" customWidth="1"/>
    <col min="9976" max="9976" width="4.5703125" style="557" customWidth="1"/>
    <col min="9977" max="10194" width="9.42578125" style="557"/>
    <col min="10195" max="10196" width="6.42578125" style="557" customWidth="1"/>
    <col min="10197" max="10200" width="10.42578125" style="557" customWidth="1"/>
    <col min="10201" max="10201" width="9.42578125" style="557"/>
    <col min="10202" max="10202" width="11.42578125" style="557" customWidth="1"/>
    <col min="10203" max="10205" width="10.42578125" style="557" customWidth="1"/>
    <col min="10206" max="10206" width="4.5703125" style="557" customWidth="1"/>
    <col min="10207" max="10207" width="4.42578125" style="557" customWidth="1"/>
    <col min="10208" max="10209" width="6.5703125" style="557" customWidth="1"/>
    <col min="10210" max="10211" width="9.42578125" style="557"/>
    <col min="10212" max="10212" width="15.5703125" style="557" customWidth="1"/>
    <col min="10213" max="10213" width="9.42578125" style="557"/>
    <col min="10214" max="10215" width="6.5703125" style="557" customWidth="1"/>
    <col min="10216" max="10217" width="9.42578125" style="557"/>
    <col min="10218" max="10218" width="11.42578125" style="557" customWidth="1"/>
    <col min="10219" max="10219" width="9.42578125" style="557"/>
    <col min="10220" max="10221" width="6.5703125" style="557" customWidth="1"/>
    <col min="10222" max="10223" width="9.42578125" style="557"/>
    <col min="10224" max="10224" width="11.42578125" style="557" customWidth="1"/>
    <col min="10225" max="10225" width="9.42578125" style="557"/>
    <col min="10226" max="10226" width="6.5703125" style="557" customWidth="1"/>
    <col min="10227" max="10227" width="4.5703125" style="557" customWidth="1"/>
    <col min="10228" max="10229" width="9.42578125" style="557"/>
    <col min="10230" max="10230" width="11.42578125" style="557" customWidth="1"/>
    <col min="10231" max="10231" width="6.42578125" style="557" customWidth="1"/>
    <col min="10232" max="10232" width="4.5703125" style="557" customWidth="1"/>
    <col min="10233" max="10450" width="9.42578125" style="557"/>
    <col min="10451" max="10452" width="6.42578125" style="557" customWidth="1"/>
    <col min="10453" max="10456" width="10.42578125" style="557" customWidth="1"/>
    <col min="10457" max="10457" width="9.42578125" style="557"/>
    <col min="10458" max="10458" width="11.42578125" style="557" customWidth="1"/>
    <col min="10459" max="10461" width="10.42578125" style="557" customWidth="1"/>
    <col min="10462" max="10462" width="4.5703125" style="557" customWidth="1"/>
    <col min="10463" max="10463" width="4.42578125" style="557" customWidth="1"/>
    <col min="10464" max="10465" width="6.5703125" style="557" customWidth="1"/>
    <col min="10466" max="10467" width="9.42578125" style="557"/>
    <col min="10468" max="10468" width="15.5703125" style="557" customWidth="1"/>
    <col min="10469" max="10469" width="9.42578125" style="557"/>
    <col min="10470" max="10471" width="6.5703125" style="557" customWidth="1"/>
    <col min="10472" max="10473" width="9.42578125" style="557"/>
    <col min="10474" max="10474" width="11.42578125" style="557" customWidth="1"/>
    <col min="10475" max="10475" width="9.42578125" style="557"/>
    <col min="10476" max="10477" width="6.5703125" style="557" customWidth="1"/>
    <col min="10478" max="10479" width="9.42578125" style="557"/>
    <col min="10480" max="10480" width="11.42578125" style="557" customWidth="1"/>
    <col min="10481" max="10481" width="9.42578125" style="557"/>
    <col min="10482" max="10482" width="6.5703125" style="557" customWidth="1"/>
    <col min="10483" max="10483" width="4.5703125" style="557" customWidth="1"/>
    <col min="10484" max="10485" width="9.42578125" style="557"/>
    <col min="10486" max="10486" width="11.42578125" style="557" customWidth="1"/>
    <col min="10487" max="10487" width="6.42578125" style="557" customWidth="1"/>
    <col min="10488" max="10488" width="4.5703125" style="557" customWidth="1"/>
    <col min="10489" max="10706" width="9.42578125" style="557"/>
    <col min="10707" max="10708" width="6.42578125" style="557" customWidth="1"/>
    <col min="10709" max="10712" width="10.42578125" style="557" customWidth="1"/>
    <col min="10713" max="10713" width="9.42578125" style="557"/>
    <col min="10714" max="10714" width="11.42578125" style="557" customWidth="1"/>
    <col min="10715" max="10717" width="10.42578125" style="557" customWidth="1"/>
    <col min="10718" max="10718" width="4.5703125" style="557" customWidth="1"/>
    <col min="10719" max="10719" width="4.42578125" style="557" customWidth="1"/>
    <col min="10720" max="10721" width="6.5703125" style="557" customWidth="1"/>
    <col min="10722" max="10723" width="9.42578125" style="557"/>
    <col min="10724" max="10724" width="15.5703125" style="557" customWidth="1"/>
    <col min="10725" max="10725" width="9.42578125" style="557"/>
    <col min="10726" max="10727" width="6.5703125" style="557" customWidth="1"/>
    <col min="10728" max="10729" width="9.42578125" style="557"/>
    <col min="10730" max="10730" width="11.42578125" style="557" customWidth="1"/>
    <col min="10731" max="10731" width="9.42578125" style="557"/>
    <col min="10732" max="10733" width="6.5703125" style="557" customWidth="1"/>
    <col min="10734" max="10735" width="9.42578125" style="557"/>
    <col min="10736" max="10736" width="11.42578125" style="557" customWidth="1"/>
    <col min="10737" max="10737" width="9.42578125" style="557"/>
    <col min="10738" max="10738" width="6.5703125" style="557" customWidth="1"/>
    <col min="10739" max="10739" width="4.5703125" style="557" customWidth="1"/>
    <col min="10740" max="10741" width="9.42578125" style="557"/>
    <col min="10742" max="10742" width="11.42578125" style="557" customWidth="1"/>
    <col min="10743" max="10743" width="6.42578125" style="557" customWidth="1"/>
    <col min="10744" max="10744" width="4.5703125" style="557" customWidth="1"/>
    <col min="10745" max="10962" width="9.42578125" style="557"/>
    <col min="10963" max="10964" width="6.42578125" style="557" customWidth="1"/>
    <col min="10965" max="10968" width="10.42578125" style="557" customWidth="1"/>
    <col min="10969" max="10969" width="9.42578125" style="557"/>
    <col min="10970" max="10970" width="11.42578125" style="557" customWidth="1"/>
    <col min="10971" max="10973" width="10.42578125" style="557" customWidth="1"/>
    <col min="10974" max="10974" width="4.5703125" style="557" customWidth="1"/>
    <col min="10975" max="10975" width="4.42578125" style="557" customWidth="1"/>
    <col min="10976" max="10977" width="6.5703125" style="557" customWidth="1"/>
    <col min="10978" max="10979" width="9.42578125" style="557"/>
    <col min="10980" max="10980" width="15.5703125" style="557" customWidth="1"/>
    <col min="10981" max="10981" width="9.42578125" style="557"/>
    <col min="10982" max="10983" width="6.5703125" style="557" customWidth="1"/>
    <col min="10984" max="10985" width="9.42578125" style="557"/>
    <col min="10986" max="10986" width="11.42578125" style="557" customWidth="1"/>
    <col min="10987" max="10987" width="9.42578125" style="557"/>
    <col min="10988" max="10989" width="6.5703125" style="557" customWidth="1"/>
    <col min="10990" max="10991" width="9.42578125" style="557"/>
    <col min="10992" max="10992" width="11.42578125" style="557" customWidth="1"/>
    <col min="10993" max="10993" width="9.42578125" style="557"/>
    <col min="10994" max="10994" width="6.5703125" style="557" customWidth="1"/>
    <col min="10995" max="10995" width="4.5703125" style="557" customWidth="1"/>
    <col min="10996" max="10997" width="9.42578125" style="557"/>
    <col min="10998" max="10998" width="11.42578125" style="557" customWidth="1"/>
    <col min="10999" max="10999" width="6.42578125" style="557" customWidth="1"/>
    <col min="11000" max="11000" width="4.5703125" style="557" customWidth="1"/>
    <col min="11001" max="11218" width="9.42578125" style="557"/>
    <col min="11219" max="11220" width="6.42578125" style="557" customWidth="1"/>
    <col min="11221" max="11224" width="10.42578125" style="557" customWidth="1"/>
    <col min="11225" max="11225" width="9.42578125" style="557"/>
    <col min="11226" max="11226" width="11.42578125" style="557" customWidth="1"/>
    <col min="11227" max="11229" width="10.42578125" style="557" customWidth="1"/>
    <col min="11230" max="11230" width="4.5703125" style="557" customWidth="1"/>
    <col min="11231" max="11231" width="4.42578125" style="557" customWidth="1"/>
    <col min="11232" max="11233" width="6.5703125" style="557" customWidth="1"/>
    <col min="11234" max="11235" width="9.42578125" style="557"/>
    <col min="11236" max="11236" width="15.5703125" style="557" customWidth="1"/>
    <col min="11237" max="11237" width="9.42578125" style="557"/>
    <col min="11238" max="11239" width="6.5703125" style="557" customWidth="1"/>
    <col min="11240" max="11241" width="9.42578125" style="557"/>
    <col min="11242" max="11242" width="11.42578125" style="557" customWidth="1"/>
    <col min="11243" max="11243" width="9.42578125" style="557"/>
    <col min="11244" max="11245" width="6.5703125" style="557" customWidth="1"/>
    <col min="11246" max="11247" width="9.42578125" style="557"/>
    <col min="11248" max="11248" width="11.42578125" style="557" customWidth="1"/>
    <col min="11249" max="11249" width="9.42578125" style="557"/>
    <col min="11250" max="11250" width="6.5703125" style="557" customWidth="1"/>
    <col min="11251" max="11251" width="4.5703125" style="557" customWidth="1"/>
    <col min="11252" max="11253" width="9.42578125" style="557"/>
    <col min="11254" max="11254" width="11.42578125" style="557" customWidth="1"/>
    <col min="11255" max="11255" width="6.42578125" style="557" customWidth="1"/>
    <col min="11256" max="11256" width="4.5703125" style="557" customWidth="1"/>
    <col min="11257" max="11474" width="9.42578125" style="557"/>
    <col min="11475" max="11476" width="6.42578125" style="557" customWidth="1"/>
    <col min="11477" max="11480" width="10.42578125" style="557" customWidth="1"/>
    <col min="11481" max="11481" width="9.42578125" style="557"/>
    <col min="11482" max="11482" width="11.42578125" style="557" customWidth="1"/>
    <col min="11483" max="11485" width="10.42578125" style="557" customWidth="1"/>
    <col min="11486" max="11486" width="4.5703125" style="557" customWidth="1"/>
    <col min="11487" max="11487" width="4.42578125" style="557" customWidth="1"/>
    <col min="11488" max="11489" width="6.5703125" style="557" customWidth="1"/>
    <col min="11490" max="11491" width="9.42578125" style="557"/>
    <col min="11492" max="11492" width="15.5703125" style="557" customWidth="1"/>
    <col min="11493" max="11493" width="9.42578125" style="557"/>
    <col min="11494" max="11495" width="6.5703125" style="557" customWidth="1"/>
    <col min="11496" max="11497" width="9.42578125" style="557"/>
    <col min="11498" max="11498" width="11.42578125" style="557" customWidth="1"/>
    <col min="11499" max="11499" width="9.42578125" style="557"/>
    <col min="11500" max="11501" width="6.5703125" style="557" customWidth="1"/>
    <col min="11502" max="11503" width="9.42578125" style="557"/>
    <col min="11504" max="11504" width="11.42578125" style="557" customWidth="1"/>
    <col min="11505" max="11505" width="9.42578125" style="557"/>
    <col min="11506" max="11506" width="6.5703125" style="557" customWidth="1"/>
    <col min="11507" max="11507" width="4.5703125" style="557" customWidth="1"/>
    <col min="11508" max="11509" width="9.42578125" style="557"/>
    <col min="11510" max="11510" width="11.42578125" style="557" customWidth="1"/>
    <col min="11511" max="11511" width="6.42578125" style="557" customWidth="1"/>
    <col min="11512" max="11512" width="4.5703125" style="557" customWidth="1"/>
    <col min="11513" max="11730" width="9.42578125" style="557"/>
    <col min="11731" max="11732" width="6.42578125" style="557" customWidth="1"/>
    <col min="11733" max="11736" width="10.42578125" style="557" customWidth="1"/>
    <col min="11737" max="11737" width="9.42578125" style="557"/>
    <col min="11738" max="11738" width="11.42578125" style="557" customWidth="1"/>
    <col min="11739" max="11741" width="10.42578125" style="557" customWidth="1"/>
    <col min="11742" max="11742" width="4.5703125" style="557" customWidth="1"/>
    <col min="11743" max="11743" width="4.42578125" style="557" customWidth="1"/>
    <col min="11744" max="11745" width="6.5703125" style="557" customWidth="1"/>
    <col min="11746" max="11747" width="9.42578125" style="557"/>
    <col min="11748" max="11748" width="15.5703125" style="557" customWidth="1"/>
    <col min="11749" max="11749" width="9.42578125" style="557"/>
    <col min="11750" max="11751" width="6.5703125" style="557" customWidth="1"/>
    <col min="11752" max="11753" width="9.42578125" style="557"/>
    <col min="11754" max="11754" width="11.42578125" style="557" customWidth="1"/>
    <col min="11755" max="11755" width="9.42578125" style="557"/>
    <col min="11756" max="11757" width="6.5703125" style="557" customWidth="1"/>
    <col min="11758" max="11759" width="9.42578125" style="557"/>
    <col min="11760" max="11760" width="11.42578125" style="557" customWidth="1"/>
    <col min="11761" max="11761" width="9.42578125" style="557"/>
    <col min="11762" max="11762" width="6.5703125" style="557" customWidth="1"/>
    <col min="11763" max="11763" width="4.5703125" style="557" customWidth="1"/>
    <col min="11764" max="11765" width="9.42578125" style="557"/>
    <col min="11766" max="11766" width="11.42578125" style="557" customWidth="1"/>
    <col min="11767" max="11767" width="6.42578125" style="557" customWidth="1"/>
    <col min="11768" max="11768" width="4.5703125" style="557" customWidth="1"/>
    <col min="11769" max="11986" width="9.42578125" style="557"/>
    <col min="11987" max="11988" width="6.42578125" style="557" customWidth="1"/>
    <col min="11989" max="11992" width="10.42578125" style="557" customWidth="1"/>
    <col min="11993" max="11993" width="9.42578125" style="557"/>
    <col min="11994" max="11994" width="11.42578125" style="557" customWidth="1"/>
    <col min="11995" max="11997" width="10.42578125" style="557" customWidth="1"/>
    <col min="11998" max="11998" width="4.5703125" style="557" customWidth="1"/>
    <col min="11999" max="11999" width="4.42578125" style="557" customWidth="1"/>
    <col min="12000" max="12001" width="6.5703125" style="557" customWidth="1"/>
    <col min="12002" max="12003" width="9.42578125" style="557"/>
    <col min="12004" max="12004" width="15.5703125" style="557" customWidth="1"/>
    <col min="12005" max="12005" width="9.42578125" style="557"/>
    <col min="12006" max="12007" width="6.5703125" style="557" customWidth="1"/>
    <col min="12008" max="12009" width="9.42578125" style="557"/>
    <col min="12010" max="12010" width="11.42578125" style="557" customWidth="1"/>
    <col min="12011" max="12011" width="9.42578125" style="557"/>
    <col min="12012" max="12013" width="6.5703125" style="557" customWidth="1"/>
    <col min="12014" max="12015" width="9.42578125" style="557"/>
    <col min="12016" max="12016" width="11.42578125" style="557" customWidth="1"/>
    <col min="12017" max="12017" width="9.42578125" style="557"/>
    <col min="12018" max="12018" width="6.5703125" style="557" customWidth="1"/>
    <col min="12019" max="12019" width="4.5703125" style="557" customWidth="1"/>
    <col min="12020" max="12021" width="9.42578125" style="557"/>
    <col min="12022" max="12022" width="11.42578125" style="557" customWidth="1"/>
    <col min="12023" max="12023" width="6.42578125" style="557" customWidth="1"/>
    <col min="12024" max="12024" width="4.5703125" style="557" customWidth="1"/>
    <col min="12025" max="12242" width="9.42578125" style="557"/>
    <col min="12243" max="12244" width="6.42578125" style="557" customWidth="1"/>
    <col min="12245" max="12248" width="10.42578125" style="557" customWidth="1"/>
    <col min="12249" max="12249" width="9.42578125" style="557"/>
    <col min="12250" max="12250" width="11.42578125" style="557" customWidth="1"/>
    <col min="12251" max="12253" width="10.42578125" style="557" customWidth="1"/>
    <col min="12254" max="12254" width="4.5703125" style="557" customWidth="1"/>
    <col min="12255" max="12255" width="4.42578125" style="557" customWidth="1"/>
    <col min="12256" max="12257" width="6.5703125" style="557" customWidth="1"/>
    <col min="12258" max="12259" width="9.42578125" style="557"/>
    <col min="12260" max="12260" width="15.5703125" style="557" customWidth="1"/>
    <col min="12261" max="12261" width="9.42578125" style="557"/>
    <col min="12262" max="12263" width="6.5703125" style="557" customWidth="1"/>
    <col min="12264" max="12265" width="9.42578125" style="557"/>
    <col min="12266" max="12266" width="11.42578125" style="557" customWidth="1"/>
    <col min="12267" max="12267" width="9.42578125" style="557"/>
    <col min="12268" max="12269" width="6.5703125" style="557" customWidth="1"/>
    <col min="12270" max="12271" width="9.42578125" style="557"/>
    <col min="12272" max="12272" width="11.42578125" style="557" customWidth="1"/>
    <col min="12273" max="12273" width="9.42578125" style="557"/>
    <col min="12274" max="12274" width="6.5703125" style="557" customWidth="1"/>
    <col min="12275" max="12275" width="4.5703125" style="557" customWidth="1"/>
    <col min="12276" max="12277" width="9.42578125" style="557"/>
    <col min="12278" max="12278" width="11.42578125" style="557" customWidth="1"/>
    <col min="12279" max="12279" width="6.42578125" style="557" customWidth="1"/>
    <col min="12280" max="12280" width="4.5703125" style="557" customWidth="1"/>
    <col min="12281" max="12498" width="9.42578125" style="557"/>
    <col min="12499" max="12500" width="6.42578125" style="557" customWidth="1"/>
    <col min="12501" max="12504" width="10.42578125" style="557" customWidth="1"/>
    <col min="12505" max="12505" width="9.42578125" style="557"/>
    <col min="12506" max="12506" width="11.42578125" style="557" customWidth="1"/>
    <col min="12507" max="12509" width="10.42578125" style="557" customWidth="1"/>
    <col min="12510" max="12510" width="4.5703125" style="557" customWidth="1"/>
    <col min="12511" max="12511" width="4.42578125" style="557" customWidth="1"/>
    <col min="12512" max="12513" width="6.5703125" style="557" customWidth="1"/>
    <col min="12514" max="12515" width="9.42578125" style="557"/>
    <col min="12516" max="12516" width="15.5703125" style="557" customWidth="1"/>
    <col min="12517" max="12517" width="9.42578125" style="557"/>
    <col min="12518" max="12519" width="6.5703125" style="557" customWidth="1"/>
    <col min="12520" max="12521" width="9.42578125" style="557"/>
    <col min="12522" max="12522" width="11.42578125" style="557" customWidth="1"/>
    <col min="12523" max="12523" width="9.42578125" style="557"/>
    <col min="12524" max="12525" width="6.5703125" style="557" customWidth="1"/>
    <col min="12526" max="12527" width="9.42578125" style="557"/>
    <col min="12528" max="12528" width="11.42578125" style="557" customWidth="1"/>
    <col min="12529" max="12529" width="9.42578125" style="557"/>
    <col min="12530" max="12530" width="6.5703125" style="557" customWidth="1"/>
    <col min="12531" max="12531" width="4.5703125" style="557" customWidth="1"/>
    <col min="12532" max="12533" width="9.42578125" style="557"/>
    <col min="12534" max="12534" width="11.42578125" style="557" customWidth="1"/>
    <col min="12535" max="12535" width="6.42578125" style="557" customWidth="1"/>
    <col min="12536" max="12536" width="4.5703125" style="557" customWidth="1"/>
    <col min="12537" max="12754" width="9.42578125" style="557"/>
    <col min="12755" max="12756" width="6.42578125" style="557" customWidth="1"/>
    <col min="12757" max="12760" width="10.42578125" style="557" customWidth="1"/>
    <col min="12761" max="12761" width="9.42578125" style="557"/>
    <col min="12762" max="12762" width="11.42578125" style="557" customWidth="1"/>
    <col min="12763" max="12765" width="10.42578125" style="557" customWidth="1"/>
    <col min="12766" max="12766" width="4.5703125" style="557" customWidth="1"/>
    <col min="12767" max="12767" width="4.42578125" style="557" customWidth="1"/>
    <col min="12768" max="12769" width="6.5703125" style="557" customWidth="1"/>
    <col min="12770" max="12771" width="9.42578125" style="557"/>
    <col min="12772" max="12772" width="15.5703125" style="557" customWidth="1"/>
    <col min="12773" max="12773" width="9.42578125" style="557"/>
    <col min="12774" max="12775" width="6.5703125" style="557" customWidth="1"/>
    <col min="12776" max="12777" width="9.42578125" style="557"/>
    <col min="12778" max="12778" width="11.42578125" style="557" customWidth="1"/>
    <col min="12779" max="12779" width="9.42578125" style="557"/>
    <col min="12780" max="12781" width="6.5703125" style="557" customWidth="1"/>
    <col min="12782" max="12783" width="9.42578125" style="557"/>
    <col min="12784" max="12784" width="11.42578125" style="557" customWidth="1"/>
    <col min="12785" max="12785" width="9.42578125" style="557"/>
    <col min="12786" max="12786" width="6.5703125" style="557" customWidth="1"/>
    <col min="12787" max="12787" width="4.5703125" style="557" customWidth="1"/>
    <col min="12788" max="12789" width="9.42578125" style="557"/>
    <col min="12790" max="12790" width="11.42578125" style="557" customWidth="1"/>
    <col min="12791" max="12791" width="6.42578125" style="557" customWidth="1"/>
    <col min="12792" max="12792" width="4.5703125" style="557" customWidth="1"/>
    <col min="12793" max="13010" width="9.42578125" style="557"/>
    <col min="13011" max="13012" width="6.42578125" style="557" customWidth="1"/>
    <col min="13013" max="13016" width="10.42578125" style="557" customWidth="1"/>
    <col min="13017" max="13017" width="9.42578125" style="557"/>
    <col min="13018" max="13018" width="11.42578125" style="557" customWidth="1"/>
    <col min="13019" max="13021" width="10.42578125" style="557" customWidth="1"/>
    <col min="13022" max="13022" width="4.5703125" style="557" customWidth="1"/>
    <col min="13023" max="13023" width="4.42578125" style="557" customWidth="1"/>
    <col min="13024" max="13025" width="6.5703125" style="557" customWidth="1"/>
    <col min="13026" max="13027" width="9.42578125" style="557"/>
    <col min="13028" max="13028" width="15.5703125" style="557" customWidth="1"/>
    <col min="13029" max="13029" width="9.42578125" style="557"/>
    <col min="13030" max="13031" width="6.5703125" style="557" customWidth="1"/>
    <col min="13032" max="13033" width="9.42578125" style="557"/>
    <col min="13034" max="13034" width="11.42578125" style="557" customWidth="1"/>
    <col min="13035" max="13035" width="9.42578125" style="557"/>
    <col min="13036" max="13037" width="6.5703125" style="557" customWidth="1"/>
    <col min="13038" max="13039" width="9.42578125" style="557"/>
    <col min="13040" max="13040" width="11.42578125" style="557" customWidth="1"/>
    <col min="13041" max="13041" width="9.42578125" style="557"/>
    <col min="13042" max="13042" width="6.5703125" style="557" customWidth="1"/>
    <col min="13043" max="13043" width="4.5703125" style="557" customWidth="1"/>
    <col min="13044" max="13045" width="9.42578125" style="557"/>
    <col min="13046" max="13046" width="11.42578125" style="557" customWidth="1"/>
    <col min="13047" max="13047" width="6.42578125" style="557" customWidth="1"/>
    <col min="13048" max="13048" width="4.5703125" style="557" customWidth="1"/>
    <col min="13049" max="13266" width="9.42578125" style="557"/>
    <col min="13267" max="13268" width="6.42578125" style="557" customWidth="1"/>
    <col min="13269" max="13272" width="10.42578125" style="557" customWidth="1"/>
    <col min="13273" max="13273" width="9.42578125" style="557"/>
    <col min="13274" max="13274" width="11.42578125" style="557" customWidth="1"/>
    <col min="13275" max="13277" width="10.42578125" style="557" customWidth="1"/>
    <col min="13278" max="13278" width="4.5703125" style="557" customWidth="1"/>
    <col min="13279" max="13279" width="4.42578125" style="557" customWidth="1"/>
    <col min="13280" max="13281" width="6.5703125" style="557" customWidth="1"/>
    <col min="13282" max="13283" width="9.42578125" style="557"/>
    <col min="13284" max="13284" width="15.5703125" style="557" customWidth="1"/>
    <col min="13285" max="13285" width="9.42578125" style="557"/>
    <col min="13286" max="13287" width="6.5703125" style="557" customWidth="1"/>
    <col min="13288" max="13289" width="9.42578125" style="557"/>
    <col min="13290" max="13290" width="11.42578125" style="557" customWidth="1"/>
    <col min="13291" max="13291" width="9.42578125" style="557"/>
    <col min="13292" max="13293" width="6.5703125" style="557" customWidth="1"/>
    <col min="13294" max="13295" width="9.42578125" style="557"/>
    <col min="13296" max="13296" width="11.42578125" style="557" customWidth="1"/>
    <col min="13297" max="13297" width="9.42578125" style="557"/>
    <col min="13298" max="13298" width="6.5703125" style="557" customWidth="1"/>
    <col min="13299" max="13299" width="4.5703125" style="557" customWidth="1"/>
    <col min="13300" max="13301" width="9.42578125" style="557"/>
    <col min="13302" max="13302" width="11.42578125" style="557" customWidth="1"/>
    <col min="13303" max="13303" width="6.42578125" style="557" customWidth="1"/>
    <col min="13304" max="13304" width="4.5703125" style="557" customWidth="1"/>
    <col min="13305" max="13522" width="9.42578125" style="557"/>
    <col min="13523" max="13524" width="6.42578125" style="557" customWidth="1"/>
    <col min="13525" max="13528" width="10.42578125" style="557" customWidth="1"/>
    <col min="13529" max="13529" width="9.42578125" style="557"/>
    <col min="13530" max="13530" width="11.42578125" style="557" customWidth="1"/>
    <col min="13531" max="13533" width="10.42578125" style="557" customWidth="1"/>
    <col min="13534" max="13534" width="4.5703125" style="557" customWidth="1"/>
    <col min="13535" max="13535" width="4.42578125" style="557" customWidth="1"/>
    <col min="13536" max="13537" width="6.5703125" style="557" customWidth="1"/>
    <col min="13538" max="13539" width="9.42578125" style="557"/>
    <col min="13540" max="13540" width="15.5703125" style="557" customWidth="1"/>
    <col min="13541" max="13541" width="9.42578125" style="557"/>
    <col min="13542" max="13543" width="6.5703125" style="557" customWidth="1"/>
    <col min="13544" max="13545" width="9.42578125" style="557"/>
    <col min="13546" max="13546" width="11.42578125" style="557" customWidth="1"/>
    <col min="13547" max="13547" width="9.42578125" style="557"/>
    <col min="13548" max="13549" width="6.5703125" style="557" customWidth="1"/>
    <col min="13550" max="13551" width="9.42578125" style="557"/>
    <col min="13552" max="13552" width="11.42578125" style="557" customWidth="1"/>
    <col min="13553" max="13553" width="9.42578125" style="557"/>
    <col min="13554" max="13554" width="6.5703125" style="557" customWidth="1"/>
    <col min="13555" max="13555" width="4.5703125" style="557" customWidth="1"/>
    <col min="13556" max="13557" width="9.42578125" style="557"/>
    <col min="13558" max="13558" width="11.42578125" style="557" customWidth="1"/>
    <col min="13559" max="13559" width="6.42578125" style="557" customWidth="1"/>
    <col min="13560" max="13560" width="4.5703125" style="557" customWidth="1"/>
    <col min="13561" max="13778" width="9.42578125" style="557"/>
    <col min="13779" max="13780" width="6.42578125" style="557" customWidth="1"/>
    <col min="13781" max="13784" width="10.42578125" style="557" customWidth="1"/>
    <col min="13785" max="13785" width="9.42578125" style="557"/>
    <col min="13786" max="13786" width="11.42578125" style="557" customWidth="1"/>
    <col min="13787" max="13789" width="10.42578125" style="557" customWidth="1"/>
    <col min="13790" max="13790" width="4.5703125" style="557" customWidth="1"/>
    <col min="13791" max="13791" width="4.42578125" style="557" customWidth="1"/>
    <col min="13792" max="13793" width="6.5703125" style="557" customWidth="1"/>
    <col min="13794" max="13795" width="9.42578125" style="557"/>
    <col min="13796" max="13796" width="15.5703125" style="557" customWidth="1"/>
    <col min="13797" max="13797" width="9.42578125" style="557"/>
    <col min="13798" max="13799" width="6.5703125" style="557" customWidth="1"/>
    <col min="13800" max="13801" width="9.42578125" style="557"/>
    <col min="13802" max="13802" width="11.42578125" style="557" customWidth="1"/>
    <col min="13803" max="13803" width="9.42578125" style="557"/>
    <col min="13804" max="13805" width="6.5703125" style="557" customWidth="1"/>
    <col min="13806" max="13807" width="9.42578125" style="557"/>
    <col min="13808" max="13808" width="11.42578125" style="557" customWidth="1"/>
    <col min="13809" max="13809" width="9.42578125" style="557"/>
    <col min="13810" max="13810" width="6.5703125" style="557" customWidth="1"/>
    <col min="13811" max="13811" width="4.5703125" style="557" customWidth="1"/>
    <col min="13812" max="13813" width="9.42578125" style="557"/>
    <col min="13814" max="13814" width="11.42578125" style="557" customWidth="1"/>
    <col min="13815" max="13815" width="6.42578125" style="557" customWidth="1"/>
    <col min="13816" max="13816" width="4.5703125" style="557" customWidth="1"/>
    <col min="13817" max="14034" width="9.42578125" style="557"/>
    <col min="14035" max="14036" width="6.42578125" style="557" customWidth="1"/>
    <col min="14037" max="14040" width="10.42578125" style="557" customWidth="1"/>
    <col min="14041" max="14041" width="9.42578125" style="557"/>
    <col min="14042" max="14042" width="11.42578125" style="557" customWidth="1"/>
    <col min="14043" max="14045" width="10.42578125" style="557" customWidth="1"/>
    <col min="14046" max="14046" width="4.5703125" style="557" customWidth="1"/>
    <col min="14047" max="14047" width="4.42578125" style="557" customWidth="1"/>
    <col min="14048" max="14049" width="6.5703125" style="557" customWidth="1"/>
    <col min="14050" max="14051" width="9.42578125" style="557"/>
    <col min="14052" max="14052" width="15.5703125" style="557" customWidth="1"/>
    <col min="14053" max="14053" width="9.42578125" style="557"/>
    <col min="14054" max="14055" width="6.5703125" style="557" customWidth="1"/>
    <col min="14056" max="14057" width="9.42578125" style="557"/>
    <col min="14058" max="14058" width="11.42578125" style="557" customWidth="1"/>
    <col min="14059" max="14059" width="9.42578125" style="557"/>
    <col min="14060" max="14061" width="6.5703125" style="557" customWidth="1"/>
    <col min="14062" max="14063" width="9.42578125" style="557"/>
    <col min="14064" max="14064" width="11.42578125" style="557" customWidth="1"/>
    <col min="14065" max="14065" width="9.42578125" style="557"/>
    <col min="14066" max="14066" width="6.5703125" style="557" customWidth="1"/>
    <col min="14067" max="14067" width="4.5703125" style="557" customWidth="1"/>
    <col min="14068" max="14069" width="9.42578125" style="557"/>
    <col min="14070" max="14070" width="11.42578125" style="557" customWidth="1"/>
    <col min="14071" max="14071" width="6.42578125" style="557" customWidth="1"/>
    <col min="14072" max="14072" width="4.5703125" style="557" customWidth="1"/>
    <col min="14073" max="14290" width="9.42578125" style="557"/>
    <col min="14291" max="14292" width="6.42578125" style="557" customWidth="1"/>
    <col min="14293" max="14296" width="10.42578125" style="557" customWidth="1"/>
    <col min="14297" max="14297" width="9.42578125" style="557"/>
    <col min="14298" max="14298" width="11.42578125" style="557" customWidth="1"/>
    <col min="14299" max="14301" width="10.42578125" style="557" customWidth="1"/>
    <col min="14302" max="14302" width="4.5703125" style="557" customWidth="1"/>
    <col min="14303" max="14303" width="4.42578125" style="557" customWidth="1"/>
    <col min="14304" max="14305" width="6.5703125" style="557" customWidth="1"/>
    <col min="14306" max="14307" width="9.42578125" style="557"/>
    <col min="14308" max="14308" width="15.5703125" style="557" customWidth="1"/>
    <col min="14309" max="14309" width="9.42578125" style="557"/>
    <col min="14310" max="14311" width="6.5703125" style="557" customWidth="1"/>
    <col min="14312" max="14313" width="9.42578125" style="557"/>
    <col min="14314" max="14314" width="11.42578125" style="557" customWidth="1"/>
    <col min="14315" max="14315" width="9.42578125" style="557"/>
    <col min="14316" max="14317" width="6.5703125" style="557" customWidth="1"/>
    <col min="14318" max="14319" width="9.42578125" style="557"/>
    <col min="14320" max="14320" width="11.42578125" style="557" customWidth="1"/>
    <col min="14321" max="14321" width="9.42578125" style="557"/>
    <col min="14322" max="14322" width="6.5703125" style="557" customWidth="1"/>
    <col min="14323" max="14323" width="4.5703125" style="557" customWidth="1"/>
    <col min="14324" max="14325" width="9.42578125" style="557"/>
    <col min="14326" max="14326" width="11.42578125" style="557" customWidth="1"/>
    <col min="14327" max="14327" width="6.42578125" style="557" customWidth="1"/>
    <col min="14328" max="14328" width="4.5703125" style="557" customWidth="1"/>
    <col min="14329" max="14546" width="9.42578125" style="557"/>
    <col min="14547" max="14548" width="6.42578125" style="557" customWidth="1"/>
    <col min="14549" max="14552" width="10.42578125" style="557" customWidth="1"/>
    <col min="14553" max="14553" width="9.42578125" style="557"/>
    <col min="14554" max="14554" width="11.42578125" style="557" customWidth="1"/>
    <col min="14555" max="14557" width="10.42578125" style="557" customWidth="1"/>
    <col min="14558" max="14558" width="4.5703125" style="557" customWidth="1"/>
    <col min="14559" max="14559" width="4.42578125" style="557" customWidth="1"/>
    <col min="14560" max="14561" width="6.5703125" style="557" customWidth="1"/>
    <col min="14562" max="14563" width="9.42578125" style="557"/>
    <col min="14564" max="14564" width="15.5703125" style="557" customWidth="1"/>
    <col min="14565" max="14565" width="9.42578125" style="557"/>
    <col min="14566" max="14567" width="6.5703125" style="557" customWidth="1"/>
    <col min="14568" max="14569" width="9.42578125" style="557"/>
    <col min="14570" max="14570" width="11.42578125" style="557" customWidth="1"/>
    <col min="14571" max="14571" width="9.42578125" style="557"/>
    <col min="14572" max="14573" width="6.5703125" style="557" customWidth="1"/>
    <col min="14574" max="14575" width="9.42578125" style="557"/>
    <col min="14576" max="14576" width="11.42578125" style="557" customWidth="1"/>
    <col min="14577" max="14577" width="9.42578125" style="557"/>
    <col min="14578" max="14578" width="6.5703125" style="557" customWidth="1"/>
    <col min="14579" max="14579" width="4.5703125" style="557" customWidth="1"/>
    <col min="14580" max="14581" width="9.42578125" style="557"/>
    <col min="14582" max="14582" width="11.42578125" style="557" customWidth="1"/>
    <col min="14583" max="14583" width="6.42578125" style="557" customWidth="1"/>
    <col min="14584" max="14584" width="4.5703125" style="557" customWidth="1"/>
    <col min="14585" max="14802" width="9.42578125" style="557"/>
    <col min="14803" max="14804" width="6.42578125" style="557" customWidth="1"/>
    <col min="14805" max="14808" width="10.42578125" style="557" customWidth="1"/>
    <col min="14809" max="14809" width="9.42578125" style="557"/>
    <col min="14810" max="14810" width="11.42578125" style="557" customWidth="1"/>
    <col min="14811" max="14813" width="10.42578125" style="557" customWidth="1"/>
    <col min="14814" max="14814" width="4.5703125" style="557" customWidth="1"/>
    <col min="14815" max="14815" width="4.42578125" style="557" customWidth="1"/>
    <col min="14816" max="14817" width="6.5703125" style="557" customWidth="1"/>
    <col min="14818" max="14819" width="9.42578125" style="557"/>
    <col min="14820" max="14820" width="15.5703125" style="557" customWidth="1"/>
    <col min="14821" max="14821" width="9.42578125" style="557"/>
    <col min="14822" max="14823" width="6.5703125" style="557" customWidth="1"/>
    <col min="14824" max="14825" width="9.42578125" style="557"/>
    <col min="14826" max="14826" width="11.42578125" style="557" customWidth="1"/>
    <col min="14827" max="14827" width="9.42578125" style="557"/>
    <col min="14828" max="14829" width="6.5703125" style="557" customWidth="1"/>
    <col min="14830" max="14831" width="9.42578125" style="557"/>
    <col min="14832" max="14832" width="11.42578125" style="557" customWidth="1"/>
    <col min="14833" max="14833" width="9.42578125" style="557"/>
    <col min="14834" max="14834" width="6.5703125" style="557" customWidth="1"/>
    <col min="14835" max="14835" width="4.5703125" style="557" customWidth="1"/>
    <col min="14836" max="14837" width="9.42578125" style="557"/>
    <col min="14838" max="14838" width="11.42578125" style="557" customWidth="1"/>
    <col min="14839" max="14839" width="6.42578125" style="557" customWidth="1"/>
    <col min="14840" max="14840" width="4.5703125" style="557" customWidth="1"/>
    <col min="14841" max="15058" width="9.42578125" style="557"/>
    <col min="15059" max="15060" width="6.42578125" style="557" customWidth="1"/>
    <col min="15061" max="15064" width="10.42578125" style="557" customWidth="1"/>
    <col min="15065" max="15065" width="9.42578125" style="557"/>
    <col min="15066" max="15066" width="11.42578125" style="557" customWidth="1"/>
    <col min="15067" max="15069" width="10.42578125" style="557" customWidth="1"/>
    <col min="15070" max="15070" width="4.5703125" style="557" customWidth="1"/>
    <col min="15071" max="15071" width="4.42578125" style="557" customWidth="1"/>
    <col min="15072" max="15073" width="6.5703125" style="557" customWidth="1"/>
    <col min="15074" max="15075" width="9.42578125" style="557"/>
    <col min="15076" max="15076" width="15.5703125" style="557" customWidth="1"/>
    <col min="15077" max="15077" width="9.42578125" style="557"/>
    <col min="15078" max="15079" width="6.5703125" style="557" customWidth="1"/>
    <col min="15080" max="15081" width="9.42578125" style="557"/>
    <col min="15082" max="15082" width="11.42578125" style="557" customWidth="1"/>
    <col min="15083" max="15083" width="9.42578125" style="557"/>
    <col min="15084" max="15085" width="6.5703125" style="557" customWidth="1"/>
    <col min="15086" max="15087" width="9.42578125" style="557"/>
    <col min="15088" max="15088" width="11.42578125" style="557" customWidth="1"/>
    <col min="15089" max="15089" width="9.42578125" style="557"/>
    <col min="15090" max="15090" width="6.5703125" style="557" customWidth="1"/>
    <col min="15091" max="15091" width="4.5703125" style="557" customWidth="1"/>
    <col min="15092" max="15093" width="9.42578125" style="557"/>
    <col min="15094" max="15094" width="11.42578125" style="557" customWidth="1"/>
    <col min="15095" max="15095" width="6.42578125" style="557" customWidth="1"/>
    <col min="15096" max="15096" width="4.5703125" style="557" customWidth="1"/>
    <col min="15097" max="15314" width="9.42578125" style="557"/>
    <col min="15315" max="15316" width="6.42578125" style="557" customWidth="1"/>
    <col min="15317" max="15320" width="10.42578125" style="557" customWidth="1"/>
    <col min="15321" max="15321" width="9.42578125" style="557"/>
    <col min="15322" max="15322" width="11.42578125" style="557" customWidth="1"/>
    <col min="15323" max="15325" width="10.42578125" style="557" customWidth="1"/>
    <col min="15326" max="15326" width="4.5703125" style="557" customWidth="1"/>
    <col min="15327" max="15327" width="4.42578125" style="557" customWidth="1"/>
    <col min="15328" max="15329" width="6.5703125" style="557" customWidth="1"/>
    <col min="15330" max="15331" width="9.42578125" style="557"/>
    <col min="15332" max="15332" width="15.5703125" style="557" customWidth="1"/>
    <col min="15333" max="15333" width="9.42578125" style="557"/>
    <col min="15334" max="15335" width="6.5703125" style="557" customWidth="1"/>
    <col min="15336" max="15337" width="9.42578125" style="557"/>
    <col min="15338" max="15338" width="11.42578125" style="557" customWidth="1"/>
    <col min="15339" max="15339" width="9.42578125" style="557"/>
    <col min="15340" max="15341" width="6.5703125" style="557" customWidth="1"/>
    <col min="15342" max="15343" width="9.42578125" style="557"/>
    <col min="15344" max="15344" width="11.42578125" style="557" customWidth="1"/>
    <col min="15345" max="15345" width="9.42578125" style="557"/>
    <col min="15346" max="15346" width="6.5703125" style="557" customWidth="1"/>
    <col min="15347" max="15347" width="4.5703125" style="557" customWidth="1"/>
    <col min="15348" max="15349" width="9.42578125" style="557"/>
    <col min="15350" max="15350" width="11.42578125" style="557" customWidth="1"/>
    <col min="15351" max="15351" width="6.42578125" style="557" customWidth="1"/>
    <col min="15352" max="15352" width="4.5703125" style="557" customWidth="1"/>
    <col min="15353" max="15570" width="9.42578125" style="557"/>
    <col min="15571" max="15572" width="6.42578125" style="557" customWidth="1"/>
    <col min="15573" max="15576" width="10.42578125" style="557" customWidth="1"/>
    <col min="15577" max="15577" width="9.42578125" style="557"/>
    <col min="15578" max="15578" width="11.42578125" style="557" customWidth="1"/>
    <col min="15579" max="15581" width="10.42578125" style="557" customWidth="1"/>
    <col min="15582" max="15582" width="4.5703125" style="557" customWidth="1"/>
    <col min="15583" max="15583" width="4.42578125" style="557" customWidth="1"/>
    <col min="15584" max="15585" width="6.5703125" style="557" customWidth="1"/>
    <col min="15586" max="15587" width="9.42578125" style="557"/>
    <col min="15588" max="15588" width="15.5703125" style="557" customWidth="1"/>
    <col min="15589" max="15589" width="9.42578125" style="557"/>
    <col min="15590" max="15591" width="6.5703125" style="557" customWidth="1"/>
    <col min="15592" max="15593" width="9.42578125" style="557"/>
    <col min="15594" max="15594" width="11.42578125" style="557" customWidth="1"/>
    <col min="15595" max="15595" width="9.42578125" style="557"/>
    <col min="15596" max="15597" width="6.5703125" style="557" customWidth="1"/>
    <col min="15598" max="15599" width="9.42578125" style="557"/>
    <col min="15600" max="15600" width="11.42578125" style="557" customWidth="1"/>
    <col min="15601" max="15601" width="9.42578125" style="557"/>
    <col min="15602" max="15602" width="6.5703125" style="557" customWidth="1"/>
    <col min="15603" max="15603" width="4.5703125" style="557" customWidth="1"/>
    <col min="15604" max="15605" width="9.42578125" style="557"/>
    <col min="15606" max="15606" width="11.42578125" style="557" customWidth="1"/>
    <col min="15607" max="15607" width="6.42578125" style="557" customWidth="1"/>
    <col min="15608" max="15608" width="4.5703125" style="557" customWidth="1"/>
    <col min="15609" max="15826" width="9.42578125" style="557"/>
    <col min="15827" max="15828" width="6.42578125" style="557" customWidth="1"/>
    <col min="15829" max="15832" width="10.42578125" style="557" customWidth="1"/>
    <col min="15833" max="15833" width="9.42578125" style="557"/>
    <col min="15834" max="15834" width="11.42578125" style="557" customWidth="1"/>
    <col min="15835" max="15837" width="10.42578125" style="557" customWidth="1"/>
    <col min="15838" max="15838" width="4.5703125" style="557" customWidth="1"/>
    <col min="15839" max="15839" width="4.42578125" style="557" customWidth="1"/>
    <col min="15840" max="15841" width="6.5703125" style="557" customWidth="1"/>
    <col min="15842" max="15843" width="9.42578125" style="557"/>
    <col min="15844" max="15844" width="15.5703125" style="557" customWidth="1"/>
    <col min="15845" max="15845" width="9.42578125" style="557"/>
    <col min="15846" max="15847" width="6.5703125" style="557" customWidth="1"/>
    <col min="15848" max="15849" width="9.42578125" style="557"/>
    <col min="15850" max="15850" width="11.42578125" style="557" customWidth="1"/>
    <col min="15851" max="15851" width="9.42578125" style="557"/>
    <col min="15852" max="15853" width="6.5703125" style="557" customWidth="1"/>
    <col min="15854" max="15855" width="9.42578125" style="557"/>
    <col min="15856" max="15856" width="11.42578125" style="557" customWidth="1"/>
    <col min="15857" max="15857" width="9.42578125" style="557"/>
    <col min="15858" max="15858" width="6.5703125" style="557" customWidth="1"/>
    <col min="15859" max="15859" width="4.5703125" style="557" customWidth="1"/>
    <col min="15860" max="15861" width="9.42578125" style="557"/>
    <col min="15862" max="15862" width="11.42578125" style="557" customWidth="1"/>
    <col min="15863" max="15863" width="6.42578125" style="557" customWidth="1"/>
    <col min="15864" max="15864" width="4.5703125" style="557" customWidth="1"/>
    <col min="15865" max="16082" width="9.42578125" style="557"/>
    <col min="16083" max="16084" width="6.42578125" style="557" customWidth="1"/>
    <col min="16085" max="16088" width="10.42578125" style="557" customWidth="1"/>
    <col min="16089" max="16089" width="9.42578125" style="557"/>
    <col min="16090" max="16090" width="11.42578125" style="557" customWidth="1"/>
    <col min="16091" max="16093" width="10.42578125" style="557" customWidth="1"/>
    <col min="16094" max="16094" width="4.5703125" style="557" customWidth="1"/>
    <col min="16095" max="16095" width="4.42578125" style="557" customWidth="1"/>
    <col min="16096" max="16097" width="6.5703125" style="557" customWidth="1"/>
    <col min="16098" max="16099" width="9.42578125" style="557"/>
    <col min="16100" max="16100" width="15.5703125" style="557" customWidth="1"/>
    <col min="16101" max="16101" width="9.42578125" style="557"/>
    <col min="16102" max="16103" width="6.5703125" style="557" customWidth="1"/>
    <col min="16104" max="16105" width="9.42578125" style="557"/>
    <col min="16106" max="16106" width="11.42578125" style="557" customWidth="1"/>
    <col min="16107" max="16107" width="9.42578125" style="557"/>
    <col min="16108" max="16109" width="6.5703125" style="557" customWidth="1"/>
    <col min="16110" max="16111" width="9.42578125" style="557"/>
    <col min="16112" max="16112" width="11.42578125" style="557" customWidth="1"/>
    <col min="16113" max="16113" width="9.42578125" style="557"/>
    <col min="16114" max="16114" width="6.5703125" style="557" customWidth="1"/>
    <col min="16115" max="16115" width="4.5703125" style="557" customWidth="1"/>
    <col min="16116" max="16117" width="9.42578125" style="557"/>
    <col min="16118" max="16118" width="11.42578125" style="557" customWidth="1"/>
    <col min="16119" max="16119" width="6.42578125" style="557" customWidth="1"/>
    <col min="16120" max="16120" width="4.5703125" style="557" customWidth="1"/>
    <col min="16121" max="16351" width="9.42578125" style="557"/>
    <col min="16352" max="16384" width="8.42578125" style="557" customWidth="1"/>
  </cols>
  <sheetData>
    <row r="2" spans="3:12" ht="15" customHeight="1"/>
    <row r="3" spans="3:12" ht="15" customHeight="1">
      <c r="C3" s="180"/>
      <c r="D3" s="181"/>
      <c r="E3" s="559" t="s">
        <v>370</v>
      </c>
      <c r="F3" s="559" t="s">
        <v>371</v>
      </c>
      <c r="G3" s="559" t="s">
        <v>372</v>
      </c>
      <c r="H3" s="559" t="s">
        <v>373</v>
      </c>
      <c r="I3" s="560" t="s">
        <v>374</v>
      </c>
    </row>
    <row r="4" spans="3:12" ht="15" customHeight="1" outlineLevel="1">
      <c r="C4" s="183" t="s">
        <v>485</v>
      </c>
      <c r="D4" s="184" t="s">
        <v>486</v>
      </c>
      <c r="E4" s="561" t="s">
        <v>462</v>
      </c>
      <c r="F4" s="561" t="s">
        <v>461</v>
      </c>
      <c r="G4" s="561" t="s">
        <v>463</v>
      </c>
      <c r="H4" s="561" t="s">
        <v>466</v>
      </c>
      <c r="I4" s="562" t="s">
        <v>467</v>
      </c>
    </row>
    <row r="5" spans="3:12" ht="15" customHeight="1" outlineLevel="1">
      <c r="C5" s="563"/>
      <c r="D5" s="563"/>
      <c r="E5" s="564"/>
      <c r="F5" s="564"/>
      <c r="G5" s="564"/>
      <c r="H5" s="564"/>
    </row>
    <row r="6" spans="3:12" ht="15" customHeight="1" outlineLevel="1">
      <c r="C6" s="565">
        <v>38473</v>
      </c>
      <c r="D6" s="566">
        <f>+C6</f>
        <v>38473</v>
      </c>
      <c r="E6" s="564"/>
      <c r="F6" s="564"/>
      <c r="G6" s="564"/>
      <c r="H6" s="564"/>
      <c r="I6" s="567">
        <v>100.52647592671222</v>
      </c>
      <c r="L6" s="568" t="s">
        <v>456</v>
      </c>
    </row>
    <row r="7" spans="3:12" ht="15" customHeight="1" outlineLevel="1">
      <c r="C7" s="565">
        <v>38504</v>
      </c>
      <c r="D7" s="566">
        <f t="shared" ref="D7:D70" si="0">+C7</f>
        <v>38504</v>
      </c>
      <c r="E7" s="564"/>
      <c r="F7" s="564"/>
      <c r="G7" s="564"/>
      <c r="H7" s="564"/>
      <c r="I7" s="567">
        <v>100.8134359158359</v>
      </c>
    </row>
    <row r="8" spans="3:12" ht="15" customHeight="1" outlineLevel="1">
      <c r="C8" s="565">
        <v>38534</v>
      </c>
      <c r="D8" s="566">
        <f t="shared" si="0"/>
        <v>38534</v>
      </c>
      <c r="E8" s="564"/>
      <c r="F8" s="564"/>
      <c r="G8" s="564"/>
      <c r="H8" s="564"/>
      <c r="I8" s="567">
        <v>99.856902618756976</v>
      </c>
    </row>
    <row r="9" spans="3:12" ht="15" customHeight="1" outlineLevel="1">
      <c r="C9" s="565">
        <v>38566</v>
      </c>
      <c r="D9" s="566">
        <f t="shared" si="0"/>
        <v>38566</v>
      </c>
      <c r="E9" s="564"/>
      <c r="F9" s="564"/>
      <c r="G9" s="564"/>
      <c r="H9" s="564"/>
      <c r="I9" s="567">
        <v>101.67431588320692</v>
      </c>
    </row>
    <row r="10" spans="3:12" ht="15" customHeight="1" outlineLevel="1">
      <c r="C10" s="565">
        <v>38598</v>
      </c>
      <c r="D10" s="566">
        <f t="shared" si="0"/>
        <v>38598</v>
      </c>
      <c r="E10" s="564"/>
      <c r="F10" s="564"/>
      <c r="G10" s="564"/>
      <c r="H10" s="564"/>
      <c r="I10" s="567">
        <v>99.952555948464862</v>
      </c>
    </row>
    <row r="11" spans="3:12" ht="15" customHeight="1" outlineLevel="1">
      <c r="C11" s="565">
        <v>38630</v>
      </c>
      <c r="D11" s="566">
        <f t="shared" si="0"/>
        <v>38630</v>
      </c>
      <c r="E11" s="564"/>
      <c r="F11" s="564"/>
      <c r="G11" s="564"/>
      <c r="H11" s="564"/>
      <c r="I11" s="567">
        <v>103.39607581794897</v>
      </c>
    </row>
    <row r="12" spans="3:12" ht="15" customHeight="1" outlineLevel="1">
      <c r="C12" s="565">
        <v>38657</v>
      </c>
      <c r="D12" s="566">
        <f t="shared" si="0"/>
        <v>38657</v>
      </c>
      <c r="E12" s="564"/>
      <c r="F12" s="564"/>
      <c r="G12" s="564"/>
      <c r="H12" s="564"/>
      <c r="I12" s="567">
        <v>104.06564912590422</v>
      </c>
    </row>
    <row r="13" spans="3:12" ht="15" customHeight="1" outlineLevel="1">
      <c r="C13" s="565">
        <v>38687</v>
      </c>
      <c r="D13" s="566">
        <f t="shared" si="0"/>
        <v>38687</v>
      </c>
      <c r="E13" s="564"/>
      <c r="F13" s="564"/>
      <c r="G13" s="564"/>
      <c r="H13" s="564"/>
      <c r="I13" s="567">
        <v>101.8656225426227</v>
      </c>
    </row>
    <row r="14" spans="3:12" ht="15" customHeight="1" outlineLevel="1">
      <c r="C14" s="565">
        <v>38718</v>
      </c>
      <c r="D14" s="566">
        <f t="shared" si="0"/>
        <v>38718</v>
      </c>
      <c r="E14" s="564"/>
      <c r="F14" s="564"/>
      <c r="G14" s="564"/>
      <c r="H14" s="564"/>
      <c r="I14" s="567">
        <v>103.30042248824108</v>
      </c>
    </row>
    <row r="15" spans="3:12" ht="15" customHeight="1" outlineLevel="1">
      <c r="C15" s="565">
        <v>38749</v>
      </c>
      <c r="D15" s="566">
        <f t="shared" si="0"/>
        <v>38749</v>
      </c>
      <c r="E15" s="564"/>
      <c r="F15" s="564"/>
      <c r="G15" s="564"/>
      <c r="H15" s="564"/>
      <c r="I15" s="567">
        <v>101.19604923466746</v>
      </c>
    </row>
    <row r="16" spans="3:12" ht="15" customHeight="1" outlineLevel="1">
      <c r="C16" s="565">
        <v>38777</v>
      </c>
      <c r="D16" s="566">
        <f t="shared" si="0"/>
        <v>38777</v>
      </c>
      <c r="E16" s="564"/>
      <c r="F16" s="564"/>
      <c r="G16" s="564"/>
      <c r="H16" s="564"/>
      <c r="I16" s="567">
        <v>102.43954252087005</v>
      </c>
    </row>
    <row r="17" spans="3:12" ht="15" customHeight="1" outlineLevel="1">
      <c r="C17" s="565">
        <v>38808</v>
      </c>
      <c r="D17" s="566">
        <f t="shared" si="0"/>
        <v>38808</v>
      </c>
      <c r="E17" s="564"/>
      <c r="F17" s="564"/>
      <c r="G17" s="564"/>
      <c r="H17" s="564"/>
      <c r="I17" s="567">
        <v>102.15258253174638</v>
      </c>
    </row>
    <row r="18" spans="3:12" ht="15" customHeight="1" outlineLevel="1">
      <c r="C18" s="565">
        <v>38838</v>
      </c>
      <c r="D18" s="566">
        <f t="shared" si="0"/>
        <v>38838</v>
      </c>
      <c r="E18" s="564"/>
      <c r="F18" s="564"/>
      <c r="G18" s="564"/>
      <c r="H18" s="564"/>
      <c r="I18" s="567">
        <v>101.8656225426227</v>
      </c>
    </row>
    <row r="19" spans="3:12" ht="15" customHeight="1" outlineLevel="1">
      <c r="C19" s="565">
        <v>38869</v>
      </c>
      <c r="D19" s="566">
        <f t="shared" si="0"/>
        <v>38869</v>
      </c>
      <c r="E19" s="564"/>
      <c r="F19" s="564"/>
      <c r="G19" s="564"/>
      <c r="H19" s="564"/>
      <c r="I19" s="567">
        <v>105.5004490715226</v>
      </c>
    </row>
    <row r="20" spans="3:12" ht="15" customHeight="1" outlineLevel="1">
      <c r="C20" s="565">
        <v>38899</v>
      </c>
      <c r="D20" s="566">
        <f t="shared" si="0"/>
        <v>38899</v>
      </c>
      <c r="E20" s="564"/>
      <c r="F20" s="564"/>
      <c r="G20" s="564"/>
      <c r="H20" s="564"/>
      <c r="I20" s="567">
        <v>105.97871572006206</v>
      </c>
    </row>
    <row r="21" spans="3:12" ht="15" customHeight="1" outlineLevel="1">
      <c r="C21" s="565">
        <v>38931</v>
      </c>
      <c r="D21" s="566">
        <f t="shared" si="0"/>
        <v>38931</v>
      </c>
      <c r="E21" s="564"/>
      <c r="F21" s="564"/>
      <c r="G21" s="564"/>
      <c r="H21" s="564"/>
      <c r="I21" s="567">
        <v>104.44826244473578</v>
      </c>
    </row>
    <row r="22" spans="3:12" ht="15" customHeight="1" outlineLevel="1">
      <c r="C22" s="565">
        <v>38963</v>
      </c>
      <c r="D22" s="566">
        <f t="shared" si="0"/>
        <v>38963</v>
      </c>
      <c r="E22" s="564"/>
      <c r="F22" s="564"/>
      <c r="G22" s="564"/>
      <c r="H22" s="564"/>
      <c r="I22" s="567">
        <v>104.73522243385946</v>
      </c>
    </row>
    <row r="23" spans="3:12" ht="15" customHeight="1" outlineLevel="1">
      <c r="C23" s="565">
        <v>38995</v>
      </c>
      <c r="D23" s="566">
        <f t="shared" si="0"/>
        <v>38995</v>
      </c>
      <c r="E23" s="564"/>
      <c r="F23" s="564"/>
      <c r="G23" s="564"/>
      <c r="H23" s="564"/>
      <c r="I23" s="567">
        <v>106.93524901714096</v>
      </c>
    </row>
    <row r="24" spans="3:12" ht="15" customHeight="1" outlineLevel="1">
      <c r="C24" s="565">
        <v>39027</v>
      </c>
      <c r="D24" s="566">
        <f t="shared" si="0"/>
        <v>39027</v>
      </c>
      <c r="E24" s="564"/>
      <c r="F24" s="564"/>
      <c r="G24" s="564"/>
      <c r="H24" s="564"/>
      <c r="I24" s="567">
        <v>105.21348908239892</v>
      </c>
      <c r="K24" s="569"/>
    </row>
    <row r="25" spans="3:12" ht="15" customHeight="1" outlineLevel="1">
      <c r="C25" s="565">
        <v>39052</v>
      </c>
      <c r="D25" s="566">
        <f t="shared" si="0"/>
        <v>39052</v>
      </c>
      <c r="E25" s="564"/>
      <c r="F25" s="564"/>
      <c r="G25" s="564"/>
      <c r="H25" s="564"/>
      <c r="I25" s="567">
        <v>107.98743564392778</v>
      </c>
    </row>
    <row r="26" spans="3:12" ht="15" customHeight="1" outlineLevel="1">
      <c r="C26" s="565">
        <v>39083</v>
      </c>
      <c r="D26" s="566">
        <f t="shared" si="0"/>
        <v>39083</v>
      </c>
      <c r="E26" s="564"/>
      <c r="F26" s="564"/>
      <c r="G26" s="564"/>
      <c r="H26" s="564"/>
      <c r="I26" s="567">
        <v>109.51788891925405</v>
      </c>
      <c r="L26" s="570" t="s">
        <v>469</v>
      </c>
    </row>
    <row r="27" spans="3:12" ht="15" customHeight="1" outlineLevel="1">
      <c r="C27" s="565">
        <v>39114</v>
      </c>
      <c r="D27" s="566">
        <f t="shared" si="0"/>
        <v>39114</v>
      </c>
      <c r="E27" s="564"/>
      <c r="F27" s="564"/>
      <c r="G27" s="564"/>
      <c r="H27" s="564"/>
      <c r="I27" s="567">
        <v>107.79612898451199</v>
      </c>
      <c r="K27" s="569"/>
    </row>
    <row r="28" spans="3:12" ht="15" customHeight="1" outlineLevel="1">
      <c r="C28" s="565">
        <v>39142</v>
      </c>
      <c r="D28" s="566">
        <f t="shared" si="0"/>
        <v>39142</v>
      </c>
      <c r="E28" s="564"/>
      <c r="F28" s="564"/>
      <c r="G28" s="564"/>
      <c r="H28" s="564"/>
      <c r="I28" s="567">
        <v>107.03090234684886</v>
      </c>
    </row>
    <row r="29" spans="3:12" ht="15" customHeight="1" outlineLevel="1">
      <c r="C29" s="565">
        <v>39173</v>
      </c>
      <c r="D29" s="566">
        <f t="shared" si="0"/>
        <v>39173</v>
      </c>
      <c r="E29" s="564"/>
      <c r="F29" s="564"/>
      <c r="G29" s="564"/>
      <c r="H29" s="564"/>
      <c r="I29" s="567">
        <v>109.23092893013037</v>
      </c>
      <c r="L29" s="568" t="s">
        <v>465</v>
      </c>
    </row>
    <row r="30" spans="3:12" ht="15" customHeight="1" outlineLevel="1">
      <c r="C30" s="565">
        <v>39203</v>
      </c>
      <c r="D30" s="566">
        <f t="shared" si="0"/>
        <v>39203</v>
      </c>
      <c r="E30" s="564"/>
      <c r="F30" s="564"/>
      <c r="G30" s="564"/>
      <c r="H30" s="564"/>
      <c r="I30" s="567">
        <v>108.17874230334357</v>
      </c>
      <c r="K30" s="569"/>
    </row>
    <row r="31" spans="3:12" ht="15" customHeight="1" outlineLevel="1">
      <c r="C31" s="565">
        <v>39234</v>
      </c>
      <c r="D31" s="566">
        <f t="shared" si="0"/>
        <v>39234</v>
      </c>
      <c r="E31" s="564"/>
      <c r="F31" s="564"/>
      <c r="G31" s="564"/>
      <c r="H31" s="564"/>
      <c r="I31" s="567">
        <v>108.75266228159091</v>
      </c>
    </row>
    <row r="32" spans="3:12" ht="15" customHeight="1" outlineLevel="1">
      <c r="C32" s="565">
        <v>39264</v>
      </c>
      <c r="D32" s="566">
        <f t="shared" si="0"/>
        <v>39264</v>
      </c>
      <c r="E32" s="564"/>
      <c r="F32" s="564"/>
      <c r="G32" s="564"/>
      <c r="H32" s="564"/>
      <c r="I32" s="567">
        <v>109.80484890837772</v>
      </c>
    </row>
    <row r="33" spans="1:12" ht="15" customHeight="1" outlineLevel="1">
      <c r="C33" s="565">
        <v>39295</v>
      </c>
      <c r="D33" s="566">
        <f t="shared" si="0"/>
        <v>39295</v>
      </c>
      <c r="E33" s="564"/>
      <c r="F33" s="564"/>
      <c r="G33" s="564"/>
      <c r="H33" s="564"/>
      <c r="I33" s="567">
        <v>108.8483156112988</v>
      </c>
      <c r="K33" s="569"/>
    </row>
    <row r="34" spans="1:12" ht="15" customHeight="1" outlineLevel="1">
      <c r="C34" s="565">
        <v>39326</v>
      </c>
      <c r="D34" s="566">
        <f t="shared" si="0"/>
        <v>39326</v>
      </c>
      <c r="E34" s="564"/>
      <c r="F34" s="564"/>
      <c r="G34" s="564"/>
      <c r="H34" s="564"/>
      <c r="I34" s="567">
        <v>107.12655567655675</v>
      </c>
    </row>
    <row r="35" spans="1:12" ht="15" customHeight="1" outlineLevel="1">
      <c r="C35" s="565">
        <v>39356</v>
      </c>
      <c r="D35" s="566">
        <f t="shared" si="0"/>
        <v>39356</v>
      </c>
      <c r="E35" s="564"/>
      <c r="F35" s="564"/>
      <c r="G35" s="564"/>
      <c r="H35" s="564"/>
      <c r="I35" s="567">
        <v>108.8483156112988</v>
      </c>
    </row>
    <row r="36" spans="1:12" ht="15" customHeight="1" outlineLevel="1">
      <c r="C36" s="565">
        <v>39387</v>
      </c>
      <c r="D36" s="566">
        <f t="shared" si="0"/>
        <v>39387</v>
      </c>
      <c r="E36" s="564"/>
      <c r="F36" s="564"/>
      <c r="G36" s="564"/>
      <c r="H36" s="564"/>
      <c r="I36" s="567">
        <v>107.98743564392778</v>
      </c>
      <c r="K36" s="569"/>
    </row>
    <row r="37" spans="1:12" ht="15" customHeight="1" outlineLevel="1">
      <c r="C37" s="565">
        <v>39417</v>
      </c>
      <c r="D37" s="566">
        <f t="shared" si="0"/>
        <v>39417</v>
      </c>
      <c r="E37" s="564"/>
      <c r="F37" s="564"/>
      <c r="G37" s="564"/>
      <c r="H37" s="564"/>
      <c r="I37" s="567">
        <v>100.43082259700432</v>
      </c>
    </row>
    <row r="38" spans="1:12" ht="15" customHeight="1" outlineLevel="1">
      <c r="C38" s="565">
        <v>39448</v>
      </c>
      <c r="D38" s="566">
        <f t="shared" si="0"/>
        <v>39448</v>
      </c>
      <c r="I38" s="567">
        <v>102.43954252087005</v>
      </c>
    </row>
    <row r="39" spans="1:12" ht="15" customHeight="1" outlineLevel="1">
      <c r="C39" s="565">
        <v>39480</v>
      </c>
      <c r="D39" s="566">
        <f t="shared" si="0"/>
        <v>39480</v>
      </c>
      <c r="I39" s="567">
        <v>99.378635970217516</v>
      </c>
      <c r="K39" s="569"/>
    </row>
    <row r="40" spans="1:12" ht="15" customHeight="1" outlineLevel="1">
      <c r="C40" s="565">
        <v>39512</v>
      </c>
      <c r="D40" s="566">
        <f t="shared" si="0"/>
        <v>39512</v>
      </c>
      <c r="I40" s="567">
        <v>99.665595959341189</v>
      </c>
    </row>
    <row r="41" spans="1:12" ht="15" customHeight="1">
      <c r="C41" s="565">
        <v>39544</v>
      </c>
      <c r="D41" s="566">
        <f t="shared" si="0"/>
        <v>39544</v>
      </c>
      <c r="E41" s="572"/>
      <c r="F41" s="572"/>
      <c r="G41" s="572"/>
      <c r="H41" s="572"/>
      <c r="I41" s="567">
        <v>101.00474257525168</v>
      </c>
    </row>
    <row r="42" spans="1:12" ht="15" customHeight="1">
      <c r="A42" s="573"/>
      <c r="B42" s="574"/>
      <c r="C42" s="565">
        <v>39576</v>
      </c>
      <c r="D42" s="566">
        <f t="shared" si="0"/>
        <v>39576</v>
      </c>
      <c r="E42" s="572">
        <v>109.65042189874593</v>
      </c>
      <c r="F42" s="572">
        <v>102.67651015970407</v>
      </c>
      <c r="G42" s="572">
        <v>98.241486670125909</v>
      </c>
      <c r="H42" s="572">
        <v>107.95062538298211</v>
      </c>
      <c r="I42" s="567">
        <v>96.795996068104444</v>
      </c>
      <c r="K42" s="569"/>
    </row>
    <row r="43" spans="1:12" ht="15" customHeight="1">
      <c r="A43" s="575"/>
      <c r="B43" s="576"/>
      <c r="C43" s="565">
        <v>39608</v>
      </c>
      <c r="D43" s="566">
        <f t="shared" si="0"/>
        <v>39608</v>
      </c>
      <c r="E43" s="572">
        <v>108.49250298840634</v>
      </c>
      <c r="F43" s="572">
        <v>103.23509053980176</v>
      </c>
      <c r="G43" s="572">
        <v>97.493458630853979</v>
      </c>
      <c r="H43" s="572">
        <v>98.853686917375029</v>
      </c>
      <c r="I43" s="567">
        <v>88.378503053809965</v>
      </c>
    </row>
    <row r="44" spans="1:12" ht="15" customHeight="1">
      <c r="A44" s="573">
        <v>2008</v>
      </c>
      <c r="B44" s="574" t="s">
        <v>173</v>
      </c>
      <c r="C44" s="565">
        <v>39640</v>
      </c>
      <c r="D44" s="566">
        <f t="shared" si="0"/>
        <v>39640</v>
      </c>
      <c r="E44" s="572">
        <v>108.89403725051699</v>
      </c>
      <c r="F44" s="572">
        <v>103.62432891490133</v>
      </c>
      <c r="G44" s="572">
        <v>100.12949906124892</v>
      </c>
      <c r="H44" s="572">
        <v>106.85879968454728</v>
      </c>
      <c r="I44" s="567">
        <v>91.439409604462497</v>
      </c>
    </row>
    <row r="45" spans="1:12" ht="15" customHeight="1">
      <c r="A45" s="573"/>
      <c r="B45" s="574"/>
      <c r="C45" s="565">
        <v>39672</v>
      </c>
      <c r="D45" s="566">
        <f t="shared" si="0"/>
        <v>39672</v>
      </c>
      <c r="E45" s="572">
        <v>108.17685971979031</v>
      </c>
      <c r="F45" s="572">
        <v>104.44663243086542</v>
      </c>
      <c r="G45" s="572">
        <v>99.90861259124479</v>
      </c>
      <c r="H45" s="572">
        <v>100.07933227089508</v>
      </c>
      <c r="I45" s="567">
        <v>93.16116953920455</v>
      </c>
      <c r="K45" s="569"/>
    </row>
    <row r="46" spans="1:12" ht="15" customHeight="1">
      <c r="A46" s="573"/>
      <c r="B46" s="574"/>
      <c r="C46" s="565">
        <v>39704</v>
      </c>
      <c r="D46" s="566">
        <f t="shared" si="0"/>
        <v>39704</v>
      </c>
      <c r="E46" s="572">
        <v>108.1655603477008</v>
      </c>
      <c r="F46" s="572">
        <v>102.1562108186605</v>
      </c>
      <c r="G46" s="572">
        <v>104.60086501683251</v>
      </c>
      <c r="H46" s="572">
        <v>101.13844379188571</v>
      </c>
      <c r="I46" s="567">
        <v>92.68290289066509</v>
      </c>
    </row>
    <row r="47" spans="1:12" ht="15" customHeight="1">
      <c r="A47" s="573"/>
      <c r="B47" s="574"/>
      <c r="C47" s="565">
        <v>39736</v>
      </c>
      <c r="D47" s="566">
        <f t="shared" si="0"/>
        <v>39736</v>
      </c>
      <c r="E47" s="572">
        <v>106.93554057093532</v>
      </c>
      <c r="F47" s="572">
        <v>102.07353256013073</v>
      </c>
      <c r="G47" s="572">
        <v>95.269996248288479</v>
      </c>
      <c r="H47" s="572">
        <v>100.44198910107664</v>
      </c>
      <c r="I47" s="567">
        <v>94.97858280365449</v>
      </c>
      <c r="L47" s="570" t="s">
        <v>468</v>
      </c>
    </row>
    <row r="48" spans="1:12" ht="15" customHeight="1">
      <c r="A48" s="573"/>
      <c r="B48" s="574"/>
      <c r="C48" s="565">
        <v>39768</v>
      </c>
      <c r="D48" s="566">
        <f t="shared" si="0"/>
        <v>39768</v>
      </c>
      <c r="E48" s="572">
        <v>103.31278366789394</v>
      </c>
      <c r="F48" s="572">
        <v>83.826956371995607</v>
      </c>
      <c r="G48" s="572">
        <v>91.195423095825305</v>
      </c>
      <c r="H48" s="572">
        <v>93.240924070159352</v>
      </c>
      <c r="I48" s="567">
        <v>94.213356165991357</v>
      </c>
      <c r="K48" s="569"/>
    </row>
    <row r="49" spans="1:11" ht="15" customHeight="1">
      <c r="A49" s="573"/>
      <c r="B49" s="574"/>
      <c r="C49" s="565">
        <v>39800</v>
      </c>
      <c r="D49" s="566">
        <f t="shared" si="0"/>
        <v>39800</v>
      </c>
      <c r="E49" s="572">
        <v>99.003980926169191</v>
      </c>
      <c r="F49" s="572">
        <v>87.142638410124889</v>
      </c>
      <c r="G49" s="572">
        <v>90.313030481075316</v>
      </c>
      <c r="H49" s="572">
        <v>89.999229112302586</v>
      </c>
      <c r="I49" s="567">
        <v>86.082823140820565</v>
      </c>
    </row>
    <row r="50" spans="1:11" ht="15" customHeight="1">
      <c r="A50" s="573"/>
      <c r="B50" s="574"/>
      <c r="C50" s="565">
        <v>39814</v>
      </c>
      <c r="D50" s="566">
        <f t="shared" si="0"/>
        <v>39814</v>
      </c>
      <c r="E50" s="572">
        <v>98.555031113104434</v>
      </c>
      <c r="F50" s="572">
        <v>80.69306489096607</v>
      </c>
      <c r="G50" s="572">
        <v>90.511295410436148</v>
      </c>
      <c r="H50" s="572">
        <v>87.765339727234505</v>
      </c>
      <c r="I50" s="567">
        <v>88.378503053809965</v>
      </c>
    </row>
    <row r="51" spans="1:11" ht="15" customHeight="1">
      <c r="A51" s="573"/>
      <c r="B51" s="574"/>
      <c r="C51" s="565">
        <v>39845</v>
      </c>
      <c r="D51" s="566">
        <f t="shared" si="0"/>
        <v>39845</v>
      </c>
      <c r="E51" s="572">
        <v>94.830814858670962</v>
      </c>
      <c r="F51" s="572">
        <v>78.809414101177708</v>
      </c>
      <c r="G51" s="572">
        <v>86.84802558438696</v>
      </c>
      <c r="H51" s="572">
        <v>84.204166275135933</v>
      </c>
      <c r="I51" s="567">
        <v>86.848049778483698</v>
      </c>
      <c r="K51" s="569"/>
    </row>
    <row r="52" spans="1:11" ht="15" customHeight="1">
      <c r="A52" s="573"/>
      <c r="B52" s="574"/>
      <c r="C52" s="565">
        <v>39873</v>
      </c>
      <c r="D52" s="566">
        <f t="shared" si="0"/>
        <v>39873</v>
      </c>
      <c r="E52" s="572">
        <v>98.586448461811557</v>
      </c>
      <c r="F52" s="572">
        <v>77.486587098644932</v>
      </c>
      <c r="G52" s="572">
        <v>86.819429549204614</v>
      </c>
      <c r="H52" s="572">
        <v>81.534622997231153</v>
      </c>
      <c r="I52" s="567">
        <v>86.274129800236338</v>
      </c>
    </row>
    <row r="53" spans="1:11" ht="15" customHeight="1">
      <c r="A53" s="573"/>
      <c r="B53" s="574"/>
      <c r="C53" s="565">
        <v>39904</v>
      </c>
      <c r="D53" s="566">
        <f t="shared" si="0"/>
        <v>39904</v>
      </c>
      <c r="E53" s="572">
        <v>92.934395306203442</v>
      </c>
      <c r="F53" s="572">
        <v>74.464899540075734</v>
      </c>
      <c r="G53" s="572">
        <v>85.162937442113019</v>
      </c>
      <c r="H53" s="572">
        <v>80.926019852073466</v>
      </c>
      <c r="I53" s="567">
        <v>84.552369865494285</v>
      </c>
    </row>
    <row r="54" spans="1:11" ht="15" customHeight="1">
      <c r="A54" s="573"/>
      <c r="B54" s="574"/>
      <c r="C54" s="565">
        <v>39934</v>
      </c>
      <c r="D54" s="566">
        <f t="shared" si="0"/>
        <v>39934</v>
      </c>
      <c r="E54" s="572">
        <v>92.279561052816632</v>
      </c>
      <c r="F54" s="572">
        <v>76.412799289575418</v>
      </c>
      <c r="G54" s="572">
        <v>82.230688537847143</v>
      </c>
      <c r="H54" s="572">
        <v>81.143821417548367</v>
      </c>
      <c r="I54" s="567">
        <v>89.143729691473098</v>
      </c>
      <c r="K54" s="569"/>
    </row>
    <row r="55" spans="1:11" ht="15" customHeight="1">
      <c r="C55" s="565">
        <v>39965</v>
      </c>
      <c r="D55" s="566">
        <f t="shared" si="0"/>
        <v>39965</v>
      </c>
      <c r="E55" s="572">
        <v>90.58311158629472</v>
      </c>
      <c r="F55" s="572">
        <v>73.589565426713335</v>
      </c>
      <c r="G55" s="572">
        <v>83.421609426938858</v>
      </c>
      <c r="H55" s="572">
        <v>79.912640168176978</v>
      </c>
      <c r="I55" s="567">
        <v>85.700209821988992</v>
      </c>
    </row>
    <row r="56" spans="1:11" ht="15" customHeight="1">
      <c r="A56" s="573">
        <v>2009</v>
      </c>
      <c r="B56" s="574" t="s">
        <v>175</v>
      </c>
      <c r="C56" s="565">
        <v>39995</v>
      </c>
      <c r="D56" s="566">
        <f t="shared" si="0"/>
        <v>39995</v>
      </c>
      <c r="E56" s="572">
        <v>86.645526109711611</v>
      </c>
      <c r="F56" s="572">
        <v>74.687000093059794</v>
      </c>
      <c r="G56" s="572">
        <v>80.11759287595639</v>
      </c>
      <c r="H56" s="572">
        <v>77.016788548099029</v>
      </c>
      <c r="I56" s="567">
        <v>80.247970028639159</v>
      </c>
    </row>
    <row r="57" spans="1:11" ht="15" customHeight="1">
      <c r="A57" s="573"/>
      <c r="B57" s="574"/>
      <c r="C57" s="565">
        <v>40026</v>
      </c>
      <c r="D57" s="566">
        <f t="shared" si="0"/>
        <v>40026</v>
      </c>
      <c r="E57" s="572">
        <v>84.308621840797514</v>
      </c>
      <c r="F57" s="572">
        <v>76.335409169413367</v>
      </c>
      <c r="G57" s="572">
        <v>78.070019956621763</v>
      </c>
      <c r="H57" s="572">
        <v>78.161933699824047</v>
      </c>
      <c r="I57" s="567">
        <v>77.187063477986626</v>
      </c>
      <c r="K57" s="569"/>
    </row>
    <row r="58" spans="1:11" ht="15" customHeight="1">
      <c r="A58" s="573"/>
      <c r="B58" s="574"/>
      <c r="C58" s="565">
        <v>40058</v>
      </c>
      <c r="D58" s="566">
        <f t="shared" si="0"/>
        <v>40058</v>
      </c>
      <c r="E58" s="572">
        <v>83.403358373671509</v>
      </c>
      <c r="F58" s="572">
        <v>79.79625193439783</v>
      </c>
      <c r="G58" s="572">
        <v>83.385403913889505</v>
      </c>
      <c r="H58" s="572">
        <v>83.259657226205505</v>
      </c>
      <c r="I58" s="567">
        <v>86.752396448775798</v>
      </c>
    </row>
    <row r="59" spans="1:11" ht="15" customHeight="1">
      <c r="A59" s="573"/>
      <c r="B59" s="574"/>
      <c r="C59" s="565">
        <v>40087</v>
      </c>
      <c r="D59" s="566">
        <f t="shared" si="0"/>
        <v>40087</v>
      </c>
      <c r="E59" s="572">
        <v>83.024793654157136</v>
      </c>
      <c r="F59" s="572">
        <v>82.128064982344654</v>
      </c>
      <c r="G59" s="572">
        <v>86.189425472063661</v>
      </c>
      <c r="H59" s="572">
        <v>87.148788328094767</v>
      </c>
      <c r="I59" s="567">
        <v>87.613276416146832</v>
      </c>
    </row>
    <row r="60" spans="1:11" ht="15" customHeight="1">
      <c r="A60" s="573"/>
      <c r="B60" s="574"/>
      <c r="C60" s="565">
        <v>40147</v>
      </c>
      <c r="D60" s="566">
        <f t="shared" si="0"/>
        <v>40147</v>
      </c>
      <c r="E60" s="572">
        <v>83.660432004862358</v>
      </c>
      <c r="F60" s="572">
        <v>81.547934670009354</v>
      </c>
      <c r="G60" s="572">
        <v>87.595465156169027</v>
      </c>
      <c r="H60" s="572">
        <v>85.719824193239248</v>
      </c>
      <c r="I60" s="567">
        <v>88.761116372641524</v>
      </c>
      <c r="K60" s="569"/>
    </row>
    <row r="61" spans="1:11" ht="15" customHeight="1">
      <c r="A61" s="573"/>
      <c r="B61" s="574"/>
      <c r="C61" s="565">
        <v>40148</v>
      </c>
      <c r="D61" s="566">
        <f t="shared" si="0"/>
        <v>40148</v>
      </c>
      <c r="E61" s="572">
        <v>80.894650351009076</v>
      </c>
      <c r="F61" s="572">
        <v>83.67059695685036</v>
      </c>
      <c r="G61" s="572">
        <v>86.195470907086531</v>
      </c>
      <c r="H61" s="572">
        <v>87.055789748106037</v>
      </c>
      <c r="I61" s="567">
        <v>83.595836568415365</v>
      </c>
    </row>
    <row r="62" spans="1:11" ht="15" customHeight="1">
      <c r="A62" s="573"/>
      <c r="B62" s="574"/>
      <c r="C62" s="565">
        <v>40180</v>
      </c>
      <c r="D62" s="566">
        <f t="shared" si="0"/>
        <v>40180</v>
      </c>
      <c r="E62" s="572">
        <v>82.516758565473637</v>
      </c>
      <c r="F62" s="572">
        <v>81.985900121196963</v>
      </c>
      <c r="G62" s="572">
        <v>81.148051036334166</v>
      </c>
      <c r="H62" s="572">
        <v>86.733234869926861</v>
      </c>
      <c r="I62" s="567">
        <v>81.969729963381212</v>
      </c>
    </row>
    <row r="63" spans="1:11" ht="15" customHeight="1">
      <c r="A63" s="573"/>
      <c r="B63" s="574"/>
      <c r="C63" s="565">
        <v>40212</v>
      </c>
      <c r="D63" s="566">
        <f t="shared" si="0"/>
        <v>40212</v>
      </c>
      <c r="E63" s="572">
        <v>83.112128045170991</v>
      </c>
      <c r="F63" s="572">
        <v>81.227279348376186</v>
      </c>
      <c r="G63" s="572">
        <v>84.815034835696451</v>
      </c>
      <c r="H63" s="572">
        <v>87.501034009967071</v>
      </c>
      <c r="I63" s="567">
        <v>84.265409876370612</v>
      </c>
      <c r="K63" s="569"/>
    </row>
    <row r="64" spans="1:11" ht="15" customHeight="1">
      <c r="A64" s="573"/>
      <c r="B64" s="574"/>
      <c r="C64" s="565">
        <v>40244</v>
      </c>
      <c r="D64" s="566">
        <f t="shared" si="0"/>
        <v>40244</v>
      </c>
      <c r="E64" s="572">
        <v>82.547630161232689</v>
      </c>
      <c r="F64" s="572">
        <v>83.088877418502094</v>
      </c>
      <c r="G64" s="572">
        <v>84.086426562001748</v>
      </c>
      <c r="H64" s="572">
        <v>85.921393658996365</v>
      </c>
      <c r="I64" s="567">
        <v>80.056663369223372</v>
      </c>
    </row>
    <row r="65" spans="1:11" ht="15" customHeight="1">
      <c r="A65" s="573"/>
      <c r="B65" s="574"/>
      <c r="C65" s="565">
        <v>40276</v>
      </c>
      <c r="D65" s="566">
        <f t="shared" si="0"/>
        <v>40276</v>
      </c>
      <c r="E65" s="572">
        <v>83.570541990265895</v>
      </c>
      <c r="F65" s="572">
        <v>85.403710183933256</v>
      </c>
      <c r="G65" s="572">
        <v>83.433292025705839</v>
      </c>
      <c r="H65" s="572">
        <v>89.813057837681015</v>
      </c>
      <c r="I65" s="567">
        <v>84.743676524910072</v>
      </c>
    </row>
    <row r="66" spans="1:11" ht="15" customHeight="1">
      <c r="A66" s="573"/>
      <c r="B66" s="574"/>
      <c r="C66" s="565">
        <v>40299</v>
      </c>
      <c r="D66" s="566">
        <f t="shared" si="0"/>
        <v>40299</v>
      </c>
      <c r="E66" s="572">
        <v>83.8635661494761</v>
      </c>
      <c r="F66" s="572">
        <v>84.715999660160762</v>
      </c>
      <c r="G66" s="572">
        <v>86.791749417706001</v>
      </c>
      <c r="H66" s="572">
        <v>88.593625948528938</v>
      </c>
      <c r="I66" s="567">
        <v>84.648023195202185</v>
      </c>
      <c r="K66" s="569"/>
    </row>
    <row r="67" spans="1:11" ht="15" customHeight="1">
      <c r="A67" s="573"/>
      <c r="B67" s="574"/>
      <c r="C67" s="565">
        <v>40330</v>
      </c>
      <c r="D67" s="566">
        <f t="shared" si="0"/>
        <v>40330</v>
      </c>
      <c r="E67" s="572">
        <v>85.342943574778843</v>
      </c>
      <c r="F67" s="572">
        <v>86.837798928398882</v>
      </c>
      <c r="G67" s="572">
        <v>88.651288184249267</v>
      </c>
      <c r="H67" s="572">
        <v>88.633677102464674</v>
      </c>
      <c r="I67" s="567">
        <v>84.074103216954839</v>
      </c>
    </row>
    <row r="68" spans="1:11" ht="15" customHeight="1">
      <c r="A68" s="573">
        <v>2010</v>
      </c>
      <c r="B68" s="574" t="s">
        <v>130</v>
      </c>
      <c r="C68" s="565">
        <v>40360</v>
      </c>
      <c r="D68" s="566">
        <f t="shared" si="0"/>
        <v>40360</v>
      </c>
      <c r="E68" s="572">
        <v>82.718878847715843</v>
      </c>
      <c r="F68" s="572">
        <v>87.773965027017923</v>
      </c>
      <c r="G68" s="572">
        <v>88.863938026287471</v>
      </c>
      <c r="H68" s="572">
        <v>89.948949857277327</v>
      </c>
      <c r="I68" s="567">
        <v>85.508903162573205</v>
      </c>
    </row>
    <row r="69" spans="1:11" ht="15" customHeight="1">
      <c r="A69" s="573"/>
      <c r="B69" s="574"/>
      <c r="C69" s="565">
        <v>40391</v>
      </c>
      <c r="D69" s="566">
        <f t="shared" si="0"/>
        <v>40391</v>
      </c>
      <c r="E69" s="572">
        <v>86.663566910729699</v>
      </c>
      <c r="F69" s="572">
        <v>89.155681929708379</v>
      </c>
      <c r="G69" s="572">
        <v>89.922776853727555</v>
      </c>
      <c r="H69" s="572">
        <v>90.85831180119186</v>
      </c>
      <c r="I69" s="567">
        <v>84.456716535786398</v>
      </c>
      <c r="K69" s="569"/>
    </row>
    <row r="70" spans="1:11" ht="15" customHeight="1">
      <c r="A70" s="573"/>
      <c r="B70" s="574"/>
      <c r="C70" s="565">
        <v>40423</v>
      </c>
      <c r="D70" s="566">
        <f t="shared" si="0"/>
        <v>40423</v>
      </c>
      <c r="E70" s="572">
        <v>84.311576836086616</v>
      </c>
      <c r="F70" s="572">
        <v>89.832236858541449</v>
      </c>
      <c r="G70" s="572">
        <v>89.463612506345498</v>
      </c>
      <c r="H70" s="572">
        <v>91.333341513745012</v>
      </c>
      <c r="I70" s="567">
        <v>85.795863151696878</v>
      </c>
    </row>
    <row r="71" spans="1:11" ht="15" customHeight="1">
      <c r="A71" s="573"/>
      <c r="B71" s="574"/>
      <c r="C71" s="565">
        <v>40452</v>
      </c>
      <c r="D71" s="566">
        <f t="shared" ref="D71:D134" si="1">+C71</f>
        <v>40452</v>
      </c>
      <c r="E71" s="572">
        <v>85.44185135565867</v>
      </c>
      <c r="F71" s="572">
        <v>88.223657411345229</v>
      </c>
      <c r="G71" s="572">
        <v>88.633031856342768</v>
      </c>
      <c r="H71" s="572">
        <v>91.759736391548614</v>
      </c>
      <c r="I71" s="567">
        <v>84.361063206078512</v>
      </c>
    </row>
    <row r="72" spans="1:11" ht="15" customHeight="1">
      <c r="A72" s="573"/>
      <c r="B72" s="574"/>
      <c r="C72" s="565">
        <v>40512</v>
      </c>
      <c r="D72" s="566">
        <f t="shared" si="1"/>
        <v>40512</v>
      </c>
      <c r="E72" s="572">
        <v>84.801289506395165</v>
      </c>
      <c r="F72" s="572">
        <v>89.470166683589724</v>
      </c>
      <c r="G72" s="572">
        <v>88.352224565965386</v>
      </c>
      <c r="H72" s="572">
        <v>92.701047741530758</v>
      </c>
      <c r="I72" s="567">
        <v>85.221943173449532</v>
      </c>
      <c r="K72" s="569"/>
    </row>
    <row r="73" spans="1:11" ht="15" customHeight="1">
      <c r="A73" s="573"/>
      <c r="B73" s="574"/>
      <c r="C73" s="565">
        <v>40513</v>
      </c>
      <c r="D73" s="566">
        <f t="shared" si="1"/>
        <v>40513</v>
      </c>
      <c r="E73" s="572">
        <v>85.560496246972562</v>
      </c>
      <c r="F73" s="572">
        <v>90.97802781955312</v>
      </c>
      <c r="G73" s="572">
        <v>90.433957145494716</v>
      </c>
      <c r="H73" s="572">
        <v>93.432637427793409</v>
      </c>
      <c r="I73" s="567">
        <v>84.456716535786398</v>
      </c>
    </row>
    <row r="74" spans="1:11" ht="15" customHeight="1">
      <c r="A74" s="573"/>
      <c r="B74" s="574"/>
      <c r="C74" s="565">
        <v>40545</v>
      </c>
      <c r="D74" s="566">
        <f t="shared" si="1"/>
        <v>40545</v>
      </c>
      <c r="E74" s="572">
        <v>86.262350581685013</v>
      </c>
      <c r="F74" s="572">
        <v>89.330713492803312</v>
      </c>
      <c r="G74" s="572">
        <v>93.38669433600333</v>
      </c>
      <c r="H74" s="572">
        <v>92.713004206835038</v>
      </c>
      <c r="I74" s="567">
        <v>85.891516481404778</v>
      </c>
    </row>
    <row r="75" spans="1:11" ht="15" customHeight="1">
      <c r="A75" s="573"/>
      <c r="B75" s="574"/>
      <c r="C75" s="565">
        <v>40577</v>
      </c>
      <c r="D75" s="566">
        <f t="shared" si="1"/>
        <v>40577</v>
      </c>
      <c r="E75" s="572">
        <v>87.327884321922099</v>
      </c>
      <c r="F75" s="572">
        <v>98.564243374662368</v>
      </c>
      <c r="G75" s="572">
        <v>93.21248140742415</v>
      </c>
      <c r="H75" s="572">
        <v>95.542176669175603</v>
      </c>
      <c r="I75" s="567">
        <v>85.317596503157432</v>
      </c>
      <c r="K75" s="569"/>
    </row>
    <row r="76" spans="1:11" ht="15" customHeight="1">
      <c r="A76" s="573"/>
      <c r="B76" s="574"/>
      <c r="C76" s="565">
        <v>40609</v>
      </c>
      <c r="D76" s="566">
        <f t="shared" si="1"/>
        <v>40609</v>
      </c>
      <c r="E76" s="572">
        <v>86.900548267498294</v>
      </c>
      <c r="F76" s="572">
        <v>95.224186476553371</v>
      </c>
      <c r="G76" s="572">
        <v>91.604152046626396</v>
      </c>
      <c r="H76" s="572">
        <v>96.211644811134789</v>
      </c>
      <c r="I76" s="567">
        <v>77.665330126526086</v>
      </c>
    </row>
    <row r="77" spans="1:11" ht="15" customHeight="1">
      <c r="A77" s="573"/>
      <c r="B77" s="574"/>
      <c r="C77" s="565">
        <v>40641</v>
      </c>
      <c r="D77" s="566">
        <f t="shared" si="1"/>
        <v>40641</v>
      </c>
      <c r="E77" s="572">
        <v>88.133651583090924</v>
      </c>
      <c r="F77" s="572">
        <v>96.676944113988924</v>
      </c>
      <c r="G77" s="572">
        <v>93.702301803504241</v>
      </c>
      <c r="H77" s="572">
        <v>94.799227249684051</v>
      </c>
      <c r="I77" s="567">
        <v>84.934983184325858</v>
      </c>
    </row>
    <row r="78" spans="1:11" ht="15" customHeight="1">
      <c r="A78" s="573"/>
      <c r="B78" s="574"/>
      <c r="C78" s="565">
        <v>40664</v>
      </c>
      <c r="D78" s="566">
        <f t="shared" si="1"/>
        <v>40664</v>
      </c>
      <c r="E78" s="572">
        <v>90.693125653917264</v>
      </c>
      <c r="F78" s="572">
        <v>96.807625647847445</v>
      </c>
      <c r="G78" s="572">
        <v>94.838471827964881</v>
      </c>
      <c r="H78" s="572">
        <v>96.518884772332456</v>
      </c>
      <c r="I78" s="567">
        <v>85.795863151696878</v>
      </c>
      <c r="K78" s="569"/>
    </row>
    <row r="79" spans="1:11" ht="15" customHeight="1">
      <c r="A79" s="573"/>
      <c r="B79" s="574"/>
      <c r="C79" s="565">
        <v>40695</v>
      </c>
      <c r="D79" s="566">
        <f t="shared" si="1"/>
        <v>40695</v>
      </c>
      <c r="E79" s="572">
        <v>88.673775269005603</v>
      </c>
      <c r="F79" s="572">
        <v>95.887363675937394</v>
      </c>
      <c r="G79" s="572">
        <v>94.595512046905299</v>
      </c>
      <c r="H79" s="572">
        <v>97.181530917626731</v>
      </c>
      <c r="I79" s="567">
        <v>89.239383021180984</v>
      </c>
    </row>
    <row r="80" spans="1:11" ht="15" customHeight="1">
      <c r="A80" s="573">
        <v>2011</v>
      </c>
      <c r="B80" s="574" t="s">
        <v>131</v>
      </c>
      <c r="C80" s="565">
        <v>40725</v>
      </c>
      <c r="D80" s="566">
        <f t="shared" si="1"/>
        <v>40725</v>
      </c>
      <c r="E80" s="572">
        <v>88.960117764984076</v>
      </c>
      <c r="F80" s="572">
        <v>94.324961158571227</v>
      </c>
      <c r="G80" s="572">
        <v>95.565961439601878</v>
      </c>
      <c r="H80" s="572">
        <v>96.482399984947563</v>
      </c>
      <c r="I80" s="567">
        <v>91.535062934170384</v>
      </c>
    </row>
    <row r="81" spans="1:11" ht="15" customHeight="1">
      <c r="A81" s="573"/>
      <c r="B81" s="574"/>
      <c r="C81" s="565">
        <v>40756</v>
      </c>
      <c r="D81" s="566">
        <f t="shared" si="1"/>
        <v>40756</v>
      </c>
      <c r="E81" s="572">
        <v>87.87572691036894</v>
      </c>
      <c r="F81" s="572">
        <v>94.391762777062937</v>
      </c>
      <c r="G81" s="572">
        <v>93.240990945925347</v>
      </c>
      <c r="H81" s="572">
        <v>96.788610136536249</v>
      </c>
      <c r="I81" s="567">
        <v>86.656743119067912</v>
      </c>
      <c r="K81" s="569"/>
    </row>
    <row r="82" spans="1:11" ht="15" customHeight="1">
      <c r="A82" s="573"/>
      <c r="B82" s="574"/>
      <c r="C82" s="565">
        <v>40788</v>
      </c>
      <c r="D82" s="566">
        <f t="shared" si="1"/>
        <v>40788</v>
      </c>
      <c r="E82" s="572">
        <v>89.552432586894938</v>
      </c>
      <c r="F82" s="572">
        <v>94.035896282811578</v>
      </c>
      <c r="G82" s="572">
        <v>96.850166762601575</v>
      </c>
      <c r="H82" s="572">
        <v>95.68414219656924</v>
      </c>
      <c r="I82" s="567">
        <v>88.569809713225752</v>
      </c>
    </row>
    <row r="83" spans="1:11" ht="15" customHeight="1">
      <c r="A83" s="573"/>
      <c r="B83" s="574"/>
      <c r="C83" s="565">
        <v>40817</v>
      </c>
      <c r="D83" s="566">
        <f t="shared" si="1"/>
        <v>40817</v>
      </c>
      <c r="E83" s="572">
        <v>89.25291816320626</v>
      </c>
      <c r="F83" s="572">
        <v>93.059295487445951</v>
      </c>
      <c r="G83" s="572">
        <v>93.123655170301362</v>
      </c>
      <c r="H83" s="572">
        <v>96.124806761995089</v>
      </c>
      <c r="I83" s="567">
        <v>89.430689680596771</v>
      </c>
    </row>
    <row r="84" spans="1:11" ht="15" customHeight="1">
      <c r="A84" s="573"/>
      <c r="B84" s="574"/>
      <c r="C84" s="565">
        <v>40877</v>
      </c>
      <c r="D84" s="566">
        <f t="shared" si="1"/>
        <v>40877</v>
      </c>
      <c r="E84" s="572">
        <v>89.612987875499257</v>
      </c>
      <c r="F84" s="572">
        <v>91.593808988596749</v>
      </c>
      <c r="G84" s="572">
        <v>93.911791553882011</v>
      </c>
      <c r="H84" s="572">
        <v>95.012224471048654</v>
      </c>
      <c r="I84" s="567">
        <v>91.630716263878284</v>
      </c>
      <c r="K84" s="569"/>
    </row>
    <row r="85" spans="1:11" ht="15" customHeight="1">
      <c r="A85" s="573"/>
      <c r="B85" s="574"/>
      <c r="C85" s="565">
        <v>40878</v>
      </c>
      <c r="D85" s="566">
        <f t="shared" si="1"/>
        <v>40878</v>
      </c>
      <c r="E85" s="572">
        <v>89.125471840357093</v>
      </c>
      <c r="F85" s="572">
        <v>90.284203098833387</v>
      </c>
      <c r="G85" s="572">
        <v>90.94955665706577</v>
      </c>
      <c r="H85" s="572">
        <v>94.595881158447511</v>
      </c>
      <c r="I85" s="567">
        <v>97.36991604635179</v>
      </c>
    </row>
    <row r="86" spans="1:11" ht="15" customHeight="1">
      <c r="A86" s="573"/>
      <c r="B86" s="574"/>
      <c r="C86" s="565">
        <v>40910</v>
      </c>
      <c r="D86" s="566">
        <f t="shared" si="1"/>
        <v>40910</v>
      </c>
      <c r="E86" s="572">
        <v>85.216160192963486</v>
      </c>
      <c r="F86" s="572">
        <v>90.810813726133034</v>
      </c>
      <c r="G86" s="572">
        <v>90.236331315569259</v>
      </c>
      <c r="H86" s="572">
        <v>98.094132565266634</v>
      </c>
      <c r="I86" s="567">
        <v>100.04820927817276</v>
      </c>
    </row>
    <row r="87" spans="1:11" ht="15" customHeight="1">
      <c r="A87" s="573"/>
      <c r="B87" s="574"/>
      <c r="C87" s="565">
        <v>40942</v>
      </c>
      <c r="D87" s="566">
        <f t="shared" si="1"/>
        <v>40942</v>
      </c>
      <c r="E87" s="572">
        <v>86.282259761439065</v>
      </c>
      <c r="F87" s="572">
        <v>88.581432300899934</v>
      </c>
      <c r="G87" s="572">
        <v>88.74588502180174</v>
      </c>
      <c r="H87" s="572">
        <v>93.057238714116224</v>
      </c>
      <c r="I87" s="567">
        <v>95.07423613336239</v>
      </c>
      <c r="K87" s="569"/>
    </row>
    <row r="88" spans="1:11" ht="15" customHeight="1">
      <c r="A88" s="573"/>
      <c r="B88" s="574"/>
      <c r="C88" s="565">
        <v>40975</v>
      </c>
      <c r="D88" s="566">
        <f t="shared" si="1"/>
        <v>40975</v>
      </c>
      <c r="E88" s="572">
        <v>86.727273257350248</v>
      </c>
      <c r="F88" s="572">
        <v>87.910716368073864</v>
      </c>
      <c r="G88" s="572">
        <v>93.746852559685976</v>
      </c>
      <c r="H88" s="572">
        <v>92.372407188802995</v>
      </c>
      <c r="I88" s="567">
        <v>89.239383021180984</v>
      </c>
    </row>
    <row r="89" spans="1:11" ht="15" customHeight="1">
      <c r="A89" s="573"/>
      <c r="B89" s="574"/>
      <c r="C89" s="565">
        <v>41007</v>
      </c>
      <c r="D89" s="566">
        <f t="shared" si="1"/>
        <v>41007</v>
      </c>
      <c r="E89" s="572">
        <v>86.657236944149474</v>
      </c>
      <c r="F89" s="572">
        <v>93.52208520564119</v>
      </c>
      <c r="G89" s="572">
        <v>90.936429799804074</v>
      </c>
      <c r="H89" s="572">
        <v>92.513606430147448</v>
      </c>
      <c r="I89" s="567">
        <v>86.082823140820565</v>
      </c>
    </row>
    <row r="90" spans="1:11" ht="15" customHeight="1">
      <c r="A90" s="573"/>
      <c r="B90" s="574"/>
      <c r="C90" s="565">
        <v>41030</v>
      </c>
      <c r="D90" s="566">
        <f t="shared" si="1"/>
        <v>41030</v>
      </c>
      <c r="E90" s="572">
        <v>86.541498478057008</v>
      </c>
      <c r="F90" s="572">
        <v>87.184248657103041</v>
      </c>
      <c r="G90" s="572">
        <v>89.998526522042553</v>
      </c>
      <c r="H90" s="572">
        <v>93.047209925659473</v>
      </c>
      <c r="I90" s="567">
        <v>82.352343282212772</v>
      </c>
      <c r="K90" s="569"/>
    </row>
    <row r="91" spans="1:11" ht="15" customHeight="1">
      <c r="A91" s="573"/>
      <c r="B91" s="574"/>
      <c r="C91" s="565">
        <v>41061</v>
      </c>
      <c r="D91" s="566">
        <f t="shared" si="1"/>
        <v>41061</v>
      </c>
      <c r="E91" s="572">
        <v>88.153291481685926</v>
      </c>
      <c r="F91" s="572">
        <v>88.378491309213629</v>
      </c>
      <c r="G91" s="572">
        <v>86.623646972656402</v>
      </c>
      <c r="H91" s="572">
        <v>92.333262833574068</v>
      </c>
      <c r="I91" s="567">
        <v>85.700209821988992</v>
      </c>
    </row>
    <row r="92" spans="1:11" ht="15" customHeight="1">
      <c r="A92" s="573">
        <v>2012</v>
      </c>
      <c r="B92" s="574" t="s">
        <v>132</v>
      </c>
      <c r="C92" s="565">
        <v>41091</v>
      </c>
      <c r="D92" s="566">
        <f t="shared" si="1"/>
        <v>41091</v>
      </c>
      <c r="E92" s="572">
        <v>87.942400799390725</v>
      </c>
      <c r="F92" s="572">
        <v>88.86941079331551</v>
      </c>
      <c r="G92" s="572">
        <v>85.414668927802808</v>
      </c>
      <c r="H92" s="572">
        <v>92.878617637678346</v>
      </c>
      <c r="I92" s="567">
        <v>87.900236405270505</v>
      </c>
    </row>
    <row r="93" spans="1:11" ht="15" customHeight="1">
      <c r="A93" s="573"/>
      <c r="B93" s="574"/>
      <c r="C93" s="565">
        <v>41122</v>
      </c>
      <c r="D93" s="566">
        <f t="shared" si="1"/>
        <v>41122</v>
      </c>
      <c r="E93" s="572">
        <v>88.492781813243397</v>
      </c>
      <c r="F93" s="572">
        <v>87.709543084654257</v>
      </c>
      <c r="G93" s="572">
        <v>85.952086000114164</v>
      </c>
      <c r="H93" s="572">
        <v>93.799569088012632</v>
      </c>
      <c r="I93" s="567">
        <v>83.595836568415365</v>
      </c>
      <c r="K93" s="569"/>
    </row>
    <row r="94" spans="1:11" ht="15" customHeight="1">
      <c r="A94" s="573"/>
      <c r="B94" s="574"/>
      <c r="C94" s="565">
        <v>41154</v>
      </c>
      <c r="D94" s="566">
        <f t="shared" si="1"/>
        <v>41154</v>
      </c>
      <c r="E94" s="572">
        <v>88.780068262701107</v>
      </c>
      <c r="F94" s="572">
        <v>84.201580349186102</v>
      </c>
      <c r="G94" s="572">
        <v>85.573469016496887</v>
      </c>
      <c r="H94" s="572">
        <v>91.016037999990644</v>
      </c>
      <c r="I94" s="567">
        <v>83.500183238707478</v>
      </c>
    </row>
    <row r="95" spans="1:11" ht="15" customHeight="1">
      <c r="A95" s="573"/>
      <c r="B95" s="574"/>
      <c r="C95" s="565">
        <v>41183</v>
      </c>
      <c r="D95" s="566">
        <f t="shared" si="1"/>
        <v>41183</v>
      </c>
      <c r="E95" s="572">
        <v>90.727288905331491</v>
      </c>
      <c r="F95" s="572">
        <v>88.508199385437734</v>
      </c>
      <c r="G95" s="572">
        <v>88.663793549336361</v>
      </c>
      <c r="H95" s="572">
        <v>93.209219136671805</v>
      </c>
      <c r="I95" s="567">
        <v>83.404529908999592</v>
      </c>
    </row>
    <row r="96" spans="1:11" ht="15" customHeight="1">
      <c r="A96" s="573"/>
      <c r="B96" s="574"/>
      <c r="C96" s="565">
        <v>41243</v>
      </c>
      <c r="D96" s="566">
        <f t="shared" si="1"/>
        <v>41243</v>
      </c>
      <c r="E96" s="572">
        <v>90.28053398233115</v>
      </c>
      <c r="F96" s="572">
        <v>89.650338954257805</v>
      </c>
      <c r="G96" s="572">
        <v>89.70996296038777</v>
      </c>
      <c r="H96" s="572">
        <v>93.784531828355014</v>
      </c>
      <c r="I96" s="567">
        <v>81.013196666302292</v>
      </c>
      <c r="K96" s="569"/>
    </row>
    <row r="97" spans="1:11" ht="15" customHeight="1">
      <c r="A97" s="573"/>
      <c r="B97" s="574"/>
      <c r="C97" s="565">
        <v>41244</v>
      </c>
      <c r="D97" s="566">
        <f t="shared" si="1"/>
        <v>41244</v>
      </c>
      <c r="E97" s="572">
        <v>91.460629762861657</v>
      </c>
      <c r="F97" s="572">
        <v>87.151665454181057</v>
      </c>
      <c r="G97" s="572">
        <v>89.337156949582436</v>
      </c>
      <c r="H97" s="572">
        <v>93.070135174731831</v>
      </c>
      <c r="I97" s="567">
        <v>82.161036622796999</v>
      </c>
    </row>
    <row r="98" spans="1:11" ht="15" customHeight="1">
      <c r="A98" s="573"/>
      <c r="B98" s="574"/>
      <c r="C98" s="565">
        <v>41276</v>
      </c>
      <c r="D98" s="566">
        <f t="shared" si="1"/>
        <v>41276</v>
      </c>
      <c r="E98" s="572">
        <v>89.82539203577322</v>
      </c>
      <c r="F98" s="572">
        <v>89.838216221637452</v>
      </c>
      <c r="G98" s="572">
        <v>90.374483131857701</v>
      </c>
      <c r="H98" s="572">
        <v>94.224410728373201</v>
      </c>
      <c r="I98" s="567">
        <v>84.839329854617972</v>
      </c>
    </row>
    <row r="99" spans="1:11" ht="15" customHeight="1">
      <c r="A99" s="573"/>
      <c r="B99" s="574"/>
      <c r="C99" s="565">
        <v>41308</v>
      </c>
      <c r="D99" s="566">
        <f t="shared" si="1"/>
        <v>41308</v>
      </c>
      <c r="E99" s="572">
        <v>92.646245434522527</v>
      </c>
      <c r="F99" s="572">
        <v>90.547135435096152</v>
      </c>
      <c r="G99" s="572">
        <v>93.110077200926483</v>
      </c>
      <c r="H99" s="572">
        <v>93.173374652838959</v>
      </c>
      <c r="I99" s="567">
        <v>83.021916590168019</v>
      </c>
      <c r="K99" s="569"/>
    </row>
    <row r="100" spans="1:11" ht="15" customHeight="1">
      <c r="A100" s="573"/>
      <c r="B100" s="574"/>
      <c r="C100" s="565">
        <v>41340</v>
      </c>
      <c r="D100" s="566">
        <f t="shared" si="1"/>
        <v>41340</v>
      </c>
      <c r="E100" s="572">
        <v>93.62390189657846</v>
      </c>
      <c r="F100" s="572">
        <v>90.203754659808681</v>
      </c>
      <c r="G100" s="572">
        <v>96.216256424245543</v>
      </c>
      <c r="H100" s="572">
        <v>94.583716293766358</v>
      </c>
      <c r="I100" s="567">
        <v>83.404529908999592</v>
      </c>
    </row>
    <row r="101" spans="1:11" ht="15" customHeight="1">
      <c r="A101" s="573"/>
      <c r="B101" s="574"/>
      <c r="C101" s="565">
        <v>41372</v>
      </c>
      <c r="D101" s="566">
        <f t="shared" si="1"/>
        <v>41372</v>
      </c>
      <c r="E101" s="572">
        <v>89.716771475529939</v>
      </c>
      <c r="F101" s="572">
        <v>88.992597095666895</v>
      </c>
      <c r="G101" s="572">
        <v>89.518547152152124</v>
      </c>
      <c r="H101" s="572">
        <v>93.753059453060999</v>
      </c>
      <c r="I101" s="567">
        <v>85.508903162573205</v>
      </c>
    </row>
    <row r="102" spans="1:11" ht="15" customHeight="1">
      <c r="A102" s="573"/>
      <c r="B102" s="574"/>
      <c r="C102" s="565">
        <v>41395</v>
      </c>
      <c r="D102" s="566">
        <f t="shared" si="1"/>
        <v>41395</v>
      </c>
      <c r="E102" s="572">
        <v>90.271394633270816</v>
      </c>
      <c r="F102" s="572">
        <v>89.780186542288391</v>
      </c>
      <c r="G102" s="572">
        <v>93.041598828697374</v>
      </c>
      <c r="H102" s="572">
        <v>94.33721780609855</v>
      </c>
      <c r="I102" s="567">
        <v>86.561089789360025</v>
      </c>
      <c r="K102" s="569"/>
    </row>
    <row r="103" spans="1:11" ht="15" customHeight="1">
      <c r="A103" s="573"/>
      <c r="B103" s="574"/>
      <c r="C103" s="565">
        <v>41426</v>
      </c>
      <c r="D103" s="566">
        <f t="shared" si="1"/>
        <v>41426</v>
      </c>
      <c r="E103" s="572">
        <v>88.516511304591205</v>
      </c>
      <c r="F103" s="572">
        <v>92.994136629959002</v>
      </c>
      <c r="G103" s="572">
        <v>93.531922425343978</v>
      </c>
      <c r="H103" s="572">
        <v>94.871343741751588</v>
      </c>
      <c r="I103" s="567">
        <v>90.100262988552018</v>
      </c>
    </row>
    <row r="104" spans="1:11" ht="15" customHeight="1">
      <c r="A104" s="573">
        <v>2013</v>
      </c>
      <c r="B104" s="574" t="s">
        <v>133</v>
      </c>
      <c r="C104" s="565">
        <v>41456</v>
      </c>
      <c r="D104" s="566">
        <f t="shared" si="1"/>
        <v>41456</v>
      </c>
      <c r="E104" s="572">
        <v>89.218182736674393</v>
      </c>
      <c r="F104" s="572">
        <v>94.417577936395432</v>
      </c>
      <c r="G104" s="572">
        <v>99.192383467424165</v>
      </c>
      <c r="H104" s="572">
        <v>94.102936298012366</v>
      </c>
      <c r="I104" s="567">
        <v>96.126422760149197</v>
      </c>
    </row>
    <row r="105" spans="1:11" ht="15" customHeight="1">
      <c r="A105" s="573"/>
      <c r="B105" s="574"/>
      <c r="C105" s="565">
        <v>41487</v>
      </c>
      <c r="D105" s="566">
        <f t="shared" si="1"/>
        <v>41487</v>
      </c>
      <c r="E105" s="572">
        <v>88.164069167799923</v>
      </c>
      <c r="F105" s="572">
        <v>92.532189342659223</v>
      </c>
      <c r="G105" s="572">
        <v>97.552682624584051</v>
      </c>
      <c r="H105" s="572">
        <v>93.381768062774697</v>
      </c>
      <c r="I105" s="567">
        <v>95.07423613336239</v>
      </c>
      <c r="K105" s="569"/>
    </row>
    <row r="106" spans="1:11" ht="15" customHeight="1">
      <c r="A106" s="573"/>
      <c r="B106" s="574"/>
      <c r="C106" s="565">
        <v>41519</v>
      </c>
      <c r="D106" s="566">
        <f t="shared" si="1"/>
        <v>41519</v>
      </c>
      <c r="E106" s="572">
        <v>87.116205023685382</v>
      </c>
      <c r="F106" s="572">
        <v>94.254439114219522</v>
      </c>
      <c r="G106" s="572">
        <v>93.09424899426989</v>
      </c>
      <c r="H106" s="572">
        <v>93.542992459812794</v>
      </c>
      <c r="I106" s="567">
        <v>92.108982912417744</v>
      </c>
    </row>
    <row r="107" spans="1:11" ht="15" customHeight="1">
      <c r="A107" s="573"/>
      <c r="B107" s="574"/>
      <c r="C107" s="565">
        <v>41548</v>
      </c>
      <c r="D107" s="566">
        <f t="shared" si="1"/>
        <v>41548</v>
      </c>
      <c r="E107" s="572">
        <v>85.503798021760332</v>
      </c>
      <c r="F107" s="572">
        <v>96.530048836231913</v>
      </c>
      <c r="G107" s="572">
        <v>94.810547574356775</v>
      </c>
      <c r="H107" s="572">
        <v>94.187866091423928</v>
      </c>
      <c r="I107" s="567">
        <v>87.804583075562618</v>
      </c>
    </row>
    <row r="108" spans="1:11" ht="15" customHeight="1">
      <c r="A108" s="573"/>
      <c r="B108" s="574"/>
      <c r="C108" s="565">
        <v>41608</v>
      </c>
      <c r="D108" s="566">
        <f t="shared" si="1"/>
        <v>41608</v>
      </c>
      <c r="E108" s="572">
        <v>84.978704721512813</v>
      </c>
      <c r="F108" s="572">
        <v>96.318812602208439</v>
      </c>
      <c r="G108" s="572">
        <v>93.345183847826661</v>
      </c>
      <c r="H108" s="572">
        <v>93.408564465457033</v>
      </c>
      <c r="I108" s="567">
        <v>88.761116372641524</v>
      </c>
      <c r="K108" s="569"/>
    </row>
    <row r="109" spans="1:11" ht="15" customHeight="1">
      <c r="A109" s="573"/>
      <c r="B109" s="574"/>
      <c r="C109" s="565">
        <v>41609</v>
      </c>
      <c r="D109" s="566">
        <f t="shared" si="1"/>
        <v>41609</v>
      </c>
      <c r="E109" s="572">
        <v>85.160154766469063</v>
      </c>
      <c r="F109" s="572">
        <v>96.906383076006634</v>
      </c>
      <c r="G109" s="572">
        <v>96.336462497872333</v>
      </c>
      <c r="H109" s="572">
        <v>94.335001212984892</v>
      </c>
      <c r="I109" s="567">
        <v>87.804583075562618</v>
      </c>
    </row>
    <row r="110" spans="1:11" ht="15" customHeight="1">
      <c r="A110" s="573"/>
      <c r="B110" s="574"/>
      <c r="C110" s="565">
        <v>41640</v>
      </c>
      <c r="D110" s="566">
        <f t="shared" si="1"/>
        <v>41640</v>
      </c>
      <c r="E110" s="572">
        <v>86.075290386003061</v>
      </c>
      <c r="F110" s="572">
        <v>98.050398169070107</v>
      </c>
      <c r="G110" s="572">
        <v>93.763180486556749</v>
      </c>
      <c r="H110" s="572">
        <v>94.162325516444596</v>
      </c>
      <c r="I110" s="567">
        <v>92.969862879788764</v>
      </c>
    </row>
    <row r="111" spans="1:11" ht="15" customHeight="1">
      <c r="A111" s="573"/>
      <c r="B111" s="574"/>
      <c r="C111" s="565">
        <v>41671</v>
      </c>
      <c r="D111" s="566">
        <f t="shared" si="1"/>
        <v>41671</v>
      </c>
      <c r="E111" s="572">
        <v>86.538946151796068</v>
      </c>
      <c r="F111" s="572">
        <v>100.75548060089886</v>
      </c>
      <c r="G111" s="572">
        <v>97.339245211123412</v>
      </c>
      <c r="H111" s="572">
        <v>96.677694463034086</v>
      </c>
      <c r="I111" s="567">
        <v>92.587249560957204</v>
      </c>
      <c r="K111" s="569"/>
    </row>
    <row r="112" spans="1:11" ht="15" customHeight="1">
      <c r="A112" s="573"/>
      <c r="B112" s="574"/>
      <c r="C112" s="565">
        <v>41699</v>
      </c>
      <c r="D112" s="566">
        <f t="shared" si="1"/>
        <v>41699</v>
      </c>
      <c r="E112" s="572">
        <v>89.919751988036694</v>
      </c>
      <c r="F112" s="572">
        <v>100.62143184755321</v>
      </c>
      <c r="G112" s="572">
        <v>92.004383219847711</v>
      </c>
      <c r="H112" s="572">
        <v>97.437393681117328</v>
      </c>
      <c r="I112" s="567">
        <v>88.856769702349425</v>
      </c>
    </row>
    <row r="113" spans="1:11" ht="15" customHeight="1">
      <c r="A113" s="573"/>
      <c r="B113" s="574"/>
      <c r="C113" s="565">
        <v>41730</v>
      </c>
      <c r="D113" s="566">
        <f t="shared" si="1"/>
        <v>41730</v>
      </c>
      <c r="E113" s="572">
        <v>88.874408132786286</v>
      </c>
      <c r="F113" s="572">
        <v>98.130877163062976</v>
      </c>
      <c r="G113" s="572">
        <v>96.683061755269634</v>
      </c>
      <c r="H113" s="572">
        <v>97.417710013917286</v>
      </c>
      <c r="I113" s="567">
        <v>87.230663097315258</v>
      </c>
    </row>
    <row r="114" spans="1:11" ht="15" customHeight="1">
      <c r="A114" s="573"/>
      <c r="B114" s="574"/>
      <c r="C114" s="565">
        <v>41760</v>
      </c>
      <c r="D114" s="566">
        <f t="shared" si="1"/>
        <v>41760</v>
      </c>
      <c r="E114" s="572">
        <v>88.521830006815492</v>
      </c>
      <c r="F114" s="572">
        <v>101.11725159342723</v>
      </c>
      <c r="G114" s="572">
        <v>95.548455444511532</v>
      </c>
      <c r="H114" s="572">
        <v>97.455334850752209</v>
      </c>
      <c r="I114" s="567">
        <v>85.891516481404778</v>
      </c>
      <c r="K114" s="569"/>
    </row>
    <row r="115" spans="1:11" ht="15" customHeight="1">
      <c r="C115" s="565">
        <v>41791</v>
      </c>
      <c r="D115" s="566">
        <f t="shared" si="1"/>
        <v>41791</v>
      </c>
      <c r="E115" s="572">
        <v>89.721410781241445</v>
      </c>
      <c r="F115" s="572">
        <v>97.941534476438619</v>
      </c>
      <c r="G115" s="572">
        <v>97.340445486921098</v>
      </c>
      <c r="H115" s="572">
        <v>98.006266118340093</v>
      </c>
      <c r="I115" s="567">
        <v>90.195916318259904</v>
      </c>
    </row>
    <row r="116" spans="1:11" ht="15" customHeight="1">
      <c r="A116" s="573">
        <v>2014</v>
      </c>
      <c r="B116" s="574" t="s">
        <v>134</v>
      </c>
      <c r="C116" s="565">
        <v>41821</v>
      </c>
      <c r="D116" s="566">
        <f t="shared" si="1"/>
        <v>41821</v>
      </c>
      <c r="E116" s="572">
        <v>89.26752494771668</v>
      </c>
      <c r="F116" s="572">
        <v>98.787879350220976</v>
      </c>
      <c r="G116" s="572">
        <v>97.262875873650998</v>
      </c>
      <c r="H116" s="572">
        <v>97.362224229104157</v>
      </c>
      <c r="I116" s="567">
        <v>90.482876307383577</v>
      </c>
    </row>
    <row r="117" spans="1:11" ht="15" customHeight="1">
      <c r="C117" s="565">
        <v>41852</v>
      </c>
      <c r="D117" s="566">
        <f t="shared" si="1"/>
        <v>41852</v>
      </c>
      <c r="E117" s="572">
        <v>89.816040818416795</v>
      </c>
      <c r="F117" s="572">
        <v>106.27173794114249</v>
      </c>
      <c r="G117" s="572">
        <v>94.306673541515138</v>
      </c>
      <c r="H117" s="572">
        <v>96.650907272431382</v>
      </c>
      <c r="I117" s="567">
        <v>92.013329582709844</v>
      </c>
      <c r="K117" s="569"/>
    </row>
    <row r="118" spans="1:11" ht="15" customHeight="1">
      <c r="C118" s="565">
        <v>41883</v>
      </c>
      <c r="D118" s="566">
        <f t="shared" si="1"/>
        <v>41883</v>
      </c>
      <c r="E118" s="572">
        <v>90.654479128452479</v>
      </c>
      <c r="F118" s="572">
        <v>101.00868699800729</v>
      </c>
      <c r="G118" s="572">
        <v>96.94943239331738</v>
      </c>
      <c r="H118" s="572">
        <v>97.307777431514026</v>
      </c>
      <c r="I118" s="567">
        <v>91.439409604462497</v>
      </c>
    </row>
    <row r="119" spans="1:11" ht="15" customHeight="1">
      <c r="C119" s="565">
        <v>41913</v>
      </c>
      <c r="D119" s="566">
        <f t="shared" si="1"/>
        <v>41913</v>
      </c>
      <c r="E119" s="572">
        <v>89.927235281232171</v>
      </c>
      <c r="F119" s="572">
        <v>98.434654279375337</v>
      </c>
      <c r="G119" s="572">
        <v>97.378342450491246</v>
      </c>
      <c r="H119" s="572">
        <v>96.716907802045426</v>
      </c>
      <c r="I119" s="567">
        <v>91.439409604462497</v>
      </c>
    </row>
    <row r="120" spans="1:11" ht="15" customHeight="1">
      <c r="C120" s="565">
        <v>41944</v>
      </c>
      <c r="D120" s="566">
        <f t="shared" si="1"/>
        <v>41944</v>
      </c>
      <c r="E120" s="572">
        <v>90.861434615079872</v>
      </c>
      <c r="F120" s="572">
        <v>99.111721980406926</v>
      </c>
      <c r="G120" s="572">
        <v>99.966902063861212</v>
      </c>
      <c r="H120" s="572">
        <v>100.11615485171278</v>
      </c>
      <c r="I120" s="567">
        <v>90.961142955923037</v>
      </c>
      <c r="K120" s="569"/>
    </row>
    <row r="121" spans="1:11" ht="15" customHeight="1">
      <c r="A121" s="185"/>
      <c r="B121" s="186"/>
      <c r="C121" s="187">
        <v>41974</v>
      </c>
      <c r="D121" s="188">
        <f t="shared" si="1"/>
        <v>41974</v>
      </c>
      <c r="E121" s="577">
        <v>90.334866338887352</v>
      </c>
      <c r="F121" s="577">
        <v>102.85755043932664</v>
      </c>
      <c r="G121" s="577">
        <v>100.51084555834262</v>
      </c>
      <c r="H121" s="577">
        <v>98.138257153756143</v>
      </c>
      <c r="I121" s="578">
        <v>90.865489626215151</v>
      </c>
    </row>
    <row r="122" spans="1:11" ht="15" customHeight="1">
      <c r="C122" s="565">
        <v>42005</v>
      </c>
      <c r="D122" s="566">
        <f t="shared" si="1"/>
        <v>42005</v>
      </c>
      <c r="E122" s="572">
        <v>91.329978208532395</v>
      </c>
      <c r="F122" s="572">
        <v>98.61152345423173</v>
      </c>
      <c r="G122" s="572">
        <v>102.69218834931539</v>
      </c>
      <c r="H122" s="572">
        <v>99.755801115655416</v>
      </c>
      <c r="I122" s="567">
        <v>99.378635970217516</v>
      </c>
    </row>
    <row r="123" spans="1:11" ht="15" customHeight="1">
      <c r="C123" s="565">
        <v>42036</v>
      </c>
      <c r="D123" s="566">
        <f t="shared" si="1"/>
        <v>42036</v>
      </c>
      <c r="E123" s="572">
        <v>91.168122063286319</v>
      </c>
      <c r="F123" s="572">
        <v>99.743572834210482</v>
      </c>
      <c r="G123" s="572">
        <v>99.846846534748323</v>
      </c>
      <c r="H123" s="572">
        <v>101.73256688134083</v>
      </c>
      <c r="I123" s="567">
        <v>99.28298264050963</v>
      </c>
      <c r="K123" s="569"/>
    </row>
    <row r="124" spans="1:11" ht="15" customHeight="1">
      <c r="C124" s="565">
        <v>42064</v>
      </c>
      <c r="D124" s="566">
        <f t="shared" si="1"/>
        <v>42064</v>
      </c>
      <c r="E124" s="572">
        <v>90.091159027382758</v>
      </c>
      <c r="F124" s="572">
        <v>102.20004427422698</v>
      </c>
      <c r="G124" s="572">
        <v>104.95167193762317</v>
      </c>
      <c r="H124" s="572">
        <v>98.627329906926974</v>
      </c>
      <c r="I124" s="567">
        <v>100.04820927817276</v>
      </c>
    </row>
    <row r="125" spans="1:11" ht="15" customHeight="1">
      <c r="C125" s="565">
        <v>42095</v>
      </c>
      <c r="D125" s="566">
        <f t="shared" si="1"/>
        <v>42095</v>
      </c>
      <c r="E125" s="572">
        <v>92.376321042330844</v>
      </c>
      <c r="F125" s="572">
        <v>104.24400499830014</v>
      </c>
      <c r="G125" s="572">
        <v>102.35342659367286</v>
      </c>
      <c r="H125" s="572">
        <v>102.77770174021538</v>
      </c>
      <c r="I125" s="567">
        <v>101.00474257525168</v>
      </c>
    </row>
    <row r="126" spans="1:11" ht="15" customHeight="1">
      <c r="C126" s="565">
        <v>42125</v>
      </c>
      <c r="D126" s="566">
        <f t="shared" si="1"/>
        <v>42125</v>
      </c>
      <c r="E126" s="572">
        <v>92.766168254911477</v>
      </c>
      <c r="F126" s="572">
        <v>106.46463861760552</v>
      </c>
      <c r="G126" s="572">
        <v>104.02495211284453</v>
      </c>
      <c r="H126" s="572">
        <v>102.96354734068255</v>
      </c>
      <c r="I126" s="567">
        <v>99.856902618756976</v>
      </c>
      <c r="K126" s="569"/>
    </row>
    <row r="127" spans="1:11" ht="15" customHeight="1">
      <c r="C127" s="565">
        <v>42156</v>
      </c>
      <c r="D127" s="566">
        <f t="shared" si="1"/>
        <v>42156</v>
      </c>
      <c r="E127" s="572">
        <v>92.587434527382399</v>
      </c>
      <c r="F127" s="572">
        <v>105.32788762156551</v>
      </c>
      <c r="G127" s="572">
        <v>101.68829422230613</v>
      </c>
      <c r="H127" s="572">
        <v>103.161559761002</v>
      </c>
      <c r="I127" s="567">
        <v>103.58738247736476</v>
      </c>
    </row>
    <row r="128" spans="1:11" ht="15" customHeight="1">
      <c r="A128" s="573">
        <v>2015</v>
      </c>
      <c r="B128" s="574" t="s">
        <v>146</v>
      </c>
      <c r="C128" s="565">
        <v>42186</v>
      </c>
      <c r="D128" s="566">
        <f t="shared" si="1"/>
        <v>42186</v>
      </c>
      <c r="E128" s="572">
        <v>93.262950802649073</v>
      </c>
      <c r="F128" s="572">
        <v>103.42656404486775</v>
      </c>
      <c r="G128" s="572">
        <v>104.28315353468712</v>
      </c>
      <c r="H128" s="572">
        <v>109.00197168159281</v>
      </c>
      <c r="I128" s="567">
        <v>104.44826244473578</v>
      </c>
    </row>
    <row r="129" spans="1:11" ht="15" customHeight="1">
      <c r="C129" s="565">
        <v>42217</v>
      </c>
      <c r="D129" s="566">
        <f t="shared" si="1"/>
        <v>42217</v>
      </c>
      <c r="E129" s="572">
        <v>94.29593338157477</v>
      </c>
      <c r="F129" s="572">
        <v>103.53393054913393</v>
      </c>
      <c r="G129" s="572">
        <v>107.28075542300314</v>
      </c>
      <c r="H129" s="572">
        <v>102.18331128603178</v>
      </c>
      <c r="I129" s="567">
        <v>105.59610240123048</v>
      </c>
      <c r="K129" s="569"/>
    </row>
    <row r="130" spans="1:11" ht="15" customHeight="1">
      <c r="C130" s="565">
        <v>42248</v>
      </c>
      <c r="D130" s="566">
        <f t="shared" si="1"/>
        <v>42248</v>
      </c>
      <c r="E130" s="572">
        <v>95.234839908079337</v>
      </c>
      <c r="F130" s="572">
        <v>102.14320372720564</v>
      </c>
      <c r="G130" s="572">
        <v>108.20983151231768</v>
      </c>
      <c r="H130" s="572">
        <v>102.38172214949759</v>
      </c>
      <c r="I130" s="567">
        <v>103.96999579619633</v>
      </c>
    </row>
    <row r="131" spans="1:11" ht="15" customHeight="1">
      <c r="C131" s="565">
        <v>42278</v>
      </c>
      <c r="D131" s="566">
        <f t="shared" si="1"/>
        <v>42278</v>
      </c>
      <c r="E131" s="572">
        <v>96.442445893894686</v>
      </c>
      <c r="F131" s="572">
        <v>104.04432591074691</v>
      </c>
      <c r="G131" s="572">
        <v>110.08530732294049</v>
      </c>
      <c r="H131" s="572">
        <v>106.13582701470435</v>
      </c>
      <c r="I131" s="567">
        <v>102.34388919116216</v>
      </c>
    </row>
    <row r="132" spans="1:11" ht="15" customHeight="1">
      <c r="C132" s="565">
        <v>42309</v>
      </c>
      <c r="D132" s="566">
        <f t="shared" si="1"/>
        <v>42309</v>
      </c>
      <c r="E132" s="572">
        <v>96.741612631186356</v>
      </c>
      <c r="F132" s="572">
        <v>105.50815703336919</v>
      </c>
      <c r="G132" s="572">
        <v>107.27091986329647</v>
      </c>
      <c r="H132" s="572">
        <v>105.32206863273872</v>
      </c>
      <c r="I132" s="567">
        <v>107.50916899538832</v>
      </c>
      <c r="K132" s="569"/>
    </row>
    <row r="133" spans="1:11" ht="15" customHeight="1">
      <c r="C133" s="565">
        <v>42339</v>
      </c>
      <c r="D133" s="566">
        <f t="shared" si="1"/>
        <v>42339</v>
      </c>
      <c r="E133" s="572">
        <v>97.637094843441616</v>
      </c>
      <c r="F133" s="572">
        <v>106.63852016158548</v>
      </c>
      <c r="G133" s="572">
        <v>108.07359566612884</v>
      </c>
      <c r="H133" s="572">
        <v>105.95845019693441</v>
      </c>
      <c r="I133" s="567">
        <v>106.36132903889362</v>
      </c>
    </row>
    <row r="134" spans="1:11" ht="15" customHeight="1">
      <c r="C134" s="565">
        <v>42370</v>
      </c>
      <c r="D134" s="566">
        <f t="shared" si="1"/>
        <v>42370</v>
      </c>
      <c r="E134" s="572">
        <v>97.597848715266494</v>
      </c>
      <c r="F134" s="572">
        <v>103.7871924574775</v>
      </c>
      <c r="G134" s="572">
        <v>108.82291255763715</v>
      </c>
      <c r="H134" s="572">
        <v>107.58857649763851</v>
      </c>
      <c r="I134" s="567">
        <v>109.61354224896193</v>
      </c>
    </row>
    <row r="135" spans="1:11" ht="15" customHeight="1">
      <c r="C135" s="565">
        <v>42401</v>
      </c>
      <c r="D135" s="566">
        <f t="shared" ref="D135:D198" si="2">+C135</f>
        <v>42401</v>
      </c>
      <c r="E135" s="572">
        <v>97.679387539367539</v>
      </c>
      <c r="F135" s="572">
        <v>102.10266729819951</v>
      </c>
      <c r="G135" s="572">
        <v>108.78337102810944</v>
      </c>
      <c r="H135" s="572">
        <v>106.51089727074597</v>
      </c>
      <c r="I135" s="567">
        <v>107.03090234684886</v>
      </c>
      <c r="K135" s="569"/>
    </row>
    <row r="136" spans="1:11" ht="15" customHeight="1">
      <c r="C136" s="565">
        <v>42430</v>
      </c>
      <c r="D136" s="566">
        <f t="shared" si="2"/>
        <v>42430</v>
      </c>
      <c r="E136" s="572">
        <v>98.057643200459466</v>
      </c>
      <c r="F136" s="572">
        <v>102.06872621107752</v>
      </c>
      <c r="G136" s="572">
        <v>105.16691188755303</v>
      </c>
      <c r="H136" s="572">
        <v>104.99554737994541</v>
      </c>
      <c r="I136" s="567">
        <v>105.4047957418147</v>
      </c>
    </row>
    <row r="137" spans="1:11" ht="15" customHeight="1">
      <c r="C137" s="565">
        <v>42461</v>
      </c>
      <c r="D137" s="566">
        <f t="shared" si="2"/>
        <v>42461</v>
      </c>
      <c r="E137" s="572">
        <v>97.896705218505332</v>
      </c>
      <c r="F137" s="572">
        <v>104.68119056570791</v>
      </c>
      <c r="G137" s="572">
        <v>106.81784652804107</v>
      </c>
      <c r="H137" s="572">
        <v>105.84779167365298</v>
      </c>
      <c r="I137" s="567">
        <v>104.25695578532</v>
      </c>
    </row>
    <row r="138" spans="1:11" ht="15" customHeight="1">
      <c r="C138" s="565">
        <v>42491</v>
      </c>
      <c r="D138" s="566">
        <f t="shared" si="2"/>
        <v>42491</v>
      </c>
      <c r="E138" s="572">
        <v>98.032683905619351</v>
      </c>
      <c r="F138" s="572">
        <v>102.28868355056132</v>
      </c>
      <c r="G138" s="572">
        <v>107.41349123674526</v>
      </c>
      <c r="H138" s="572">
        <v>105.22919362985944</v>
      </c>
      <c r="I138" s="567">
        <v>101.48300922379114</v>
      </c>
      <c r="K138" s="569"/>
    </row>
    <row r="139" spans="1:11" ht="15" customHeight="1">
      <c r="C139" s="565">
        <v>42522</v>
      </c>
      <c r="D139" s="566">
        <f t="shared" si="2"/>
        <v>42522</v>
      </c>
      <c r="E139" s="572">
        <v>98.277744830390944</v>
      </c>
      <c r="F139" s="572">
        <v>104.67234726639556</v>
      </c>
      <c r="G139" s="572">
        <v>110.70464448591032</v>
      </c>
      <c r="H139" s="572">
        <v>105.55596556446237</v>
      </c>
      <c r="I139" s="567">
        <v>103.39607581794897</v>
      </c>
    </row>
    <row r="140" spans="1:11" ht="15" customHeight="1">
      <c r="A140" s="573">
        <v>2016</v>
      </c>
      <c r="B140" s="574" t="s">
        <v>364</v>
      </c>
      <c r="C140" s="565">
        <v>42552</v>
      </c>
      <c r="D140" s="566">
        <f t="shared" si="2"/>
        <v>42552</v>
      </c>
      <c r="E140" s="572">
        <v>99.405445317191379</v>
      </c>
      <c r="F140" s="572">
        <v>103.75002054868004</v>
      </c>
      <c r="G140" s="572">
        <v>106.97987199643632</v>
      </c>
      <c r="H140" s="572">
        <v>107.78764504542275</v>
      </c>
      <c r="I140" s="567">
        <v>101.38735589408324</v>
      </c>
    </row>
    <row r="141" spans="1:11" ht="15" customHeight="1">
      <c r="A141" s="571" t="s">
        <v>365</v>
      </c>
      <c r="B141" s="557" t="s">
        <v>365</v>
      </c>
      <c r="C141" s="565">
        <v>42583</v>
      </c>
      <c r="D141" s="566">
        <f t="shared" si="2"/>
        <v>42583</v>
      </c>
      <c r="E141" s="572">
        <v>100.00330290301193</v>
      </c>
      <c r="F141" s="572">
        <v>106.25204461196482</v>
      </c>
      <c r="G141" s="572">
        <v>106.3649103644387</v>
      </c>
      <c r="H141" s="572">
        <v>110.85815443646146</v>
      </c>
      <c r="I141" s="567">
        <v>101.67431588320692</v>
      </c>
      <c r="K141" s="569"/>
    </row>
    <row r="142" spans="1:11" ht="15" customHeight="1">
      <c r="A142" s="571" t="s">
        <v>366</v>
      </c>
      <c r="B142" s="557" t="s">
        <v>366</v>
      </c>
      <c r="C142" s="565">
        <v>42614</v>
      </c>
      <c r="D142" s="566">
        <f t="shared" si="2"/>
        <v>42614</v>
      </c>
      <c r="E142" s="572">
        <v>100.3547695001695</v>
      </c>
      <c r="F142" s="572">
        <v>105.0321322531919</v>
      </c>
      <c r="G142" s="572">
        <v>107.41789779486194</v>
      </c>
      <c r="H142" s="572">
        <v>110.8681002902847</v>
      </c>
      <c r="I142" s="567">
        <v>105.88306239035416</v>
      </c>
    </row>
    <row r="143" spans="1:11" ht="15" customHeight="1">
      <c r="A143" s="571" t="s">
        <v>366</v>
      </c>
      <c r="B143" s="557" t="s">
        <v>366</v>
      </c>
      <c r="C143" s="565">
        <v>42644</v>
      </c>
      <c r="D143" s="566">
        <f t="shared" si="2"/>
        <v>42644</v>
      </c>
      <c r="E143" s="572">
        <v>100.75400604276227</v>
      </c>
      <c r="F143" s="572">
        <v>106.87967064225987</v>
      </c>
      <c r="G143" s="572">
        <v>106.23023851942325</v>
      </c>
      <c r="H143" s="572">
        <v>109.76384501558898</v>
      </c>
      <c r="I143" s="567">
        <v>108.27439563305145</v>
      </c>
    </row>
    <row r="144" spans="1:11" ht="15" customHeight="1">
      <c r="A144" s="571" t="s">
        <v>366</v>
      </c>
      <c r="B144" s="557" t="s">
        <v>366</v>
      </c>
      <c r="C144" s="565">
        <v>42675</v>
      </c>
      <c r="D144" s="566">
        <f t="shared" si="2"/>
        <v>42675</v>
      </c>
      <c r="E144" s="572">
        <v>102.06348945788986</v>
      </c>
      <c r="F144" s="572">
        <v>105.35218943967644</v>
      </c>
      <c r="G144" s="572">
        <v>110.08437194652595</v>
      </c>
      <c r="H144" s="572">
        <v>109.55792221636149</v>
      </c>
      <c r="I144" s="567">
        <v>107.50916899538832</v>
      </c>
      <c r="K144" s="569"/>
    </row>
    <row r="145" spans="1:11" ht="15" customHeight="1">
      <c r="A145" s="571" t="s">
        <v>366</v>
      </c>
      <c r="B145" s="557" t="s">
        <v>366</v>
      </c>
      <c r="C145" s="565">
        <v>42705</v>
      </c>
      <c r="D145" s="566">
        <f t="shared" si="2"/>
        <v>42705</v>
      </c>
      <c r="E145" s="572">
        <v>102.74223314889618</v>
      </c>
      <c r="F145" s="572">
        <v>106.01857357828403</v>
      </c>
      <c r="G145" s="572">
        <v>108.56196915585255</v>
      </c>
      <c r="H145" s="572">
        <v>109.42482160388732</v>
      </c>
      <c r="I145" s="567">
        <v>109.03962227071459</v>
      </c>
    </row>
    <row r="146" spans="1:11" ht="15" customHeight="1">
      <c r="C146" s="565">
        <v>42736</v>
      </c>
      <c r="D146" s="566">
        <f t="shared" si="2"/>
        <v>42736</v>
      </c>
      <c r="E146" s="572">
        <v>101.92212163166506</v>
      </c>
      <c r="F146" s="572">
        <v>106.79174186556759</v>
      </c>
      <c r="G146" s="572">
        <v>108.08843270562062</v>
      </c>
      <c r="H146" s="572">
        <v>107.95195371013585</v>
      </c>
      <c r="I146" s="567">
        <v>109.13527560042247</v>
      </c>
    </row>
    <row r="147" spans="1:11" ht="15" customHeight="1">
      <c r="C147" s="565">
        <v>42767</v>
      </c>
      <c r="D147" s="566">
        <f t="shared" si="2"/>
        <v>42767</v>
      </c>
      <c r="E147" s="572">
        <v>102.37731050461957</v>
      </c>
      <c r="F147" s="572">
        <v>105.06371239514331</v>
      </c>
      <c r="G147" s="572">
        <v>105.96036153996066</v>
      </c>
      <c r="H147" s="572">
        <v>107.60172912816449</v>
      </c>
      <c r="I147" s="567">
        <v>110.95268886487241</v>
      </c>
      <c r="K147" s="569"/>
    </row>
    <row r="148" spans="1:11" ht="15" customHeight="1">
      <c r="C148" s="565">
        <v>42795</v>
      </c>
      <c r="D148" s="566">
        <f t="shared" si="2"/>
        <v>42795</v>
      </c>
      <c r="E148" s="572">
        <v>104.38877533309343</v>
      </c>
      <c r="F148" s="572">
        <v>114.09205837402781</v>
      </c>
      <c r="G148" s="572">
        <v>108.02379891156754</v>
      </c>
      <c r="H148" s="572">
        <v>108.58421237829477</v>
      </c>
      <c r="I148" s="567">
        <v>106.93524901714096</v>
      </c>
    </row>
    <row r="149" spans="1:11" ht="15" customHeight="1">
      <c r="C149" s="565">
        <v>42826</v>
      </c>
      <c r="D149" s="566">
        <f t="shared" si="2"/>
        <v>42826</v>
      </c>
      <c r="E149" s="572">
        <v>104.76787610551455</v>
      </c>
      <c r="F149" s="572">
        <v>112.02918603569388</v>
      </c>
      <c r="G149" s="572">
        <v>107.98478188122081</v>
      </c>
      <c r="H149" s="572">
        <v>107.92861310139777</v>
      </c>
      <c r="I149" s="567">
        <v>103.39607581794897</v>
      </c>
    </row>
    <row r="150" spans="1:11" ht="15" customHeight="1">
      <c r="C150" s="565">
        <v>42856</v>
      </c>
      <c r="D150" s="566">
        <f t="shared" si="2"/>
        <v>42856</v>
      </c>
      <c r="E150" s="572">
        <v>104.22486199399012</v>
      </c>
      <c r="F150" s="572">
        <v>109.01301954342304</v>
      </c>
      <c r="G150" s="572">
        <v>107.37533432591098</v>
      </c>
      <c r="H150" s="572">
        <v>108.16497758756255</v>
      </c>
      <c r="I150" s="567">
        <v>103.2047691585332</v>
      </c>
      <c r="K150" s="569"/>
    </row>
    <row r="151" spans="1:11" ht="15" customHeight="1">
      <c r="C151" s="565">
        <v>42887</v>
      </c>
      <c r="D151" s="566">
        <f t="shared" si="2"/>
        <v>42887</v>
      </c>
      <c r="E151" s="572">
        <v>102.7465952129259</v>
      </c>
      <c r="F151" s="572">
        <v>108.44163315030437</v>
      </c>
      <c r="G151" s="572">
        <v>110.01312464726476</v>
      </c>
      <c r="H151" s="572">
        <v>110.03342412591277</v>
      </c>
      <c r="I151" s="567">
        <v>105.4047957418147</v>
      </c>
    </row>
    <row r="152" spans="1:11" ht="15" customHeight="1">
      <c r="A152" s="573">
        <v>2017</v>
      </c>
      <c r="B152" s="574" t="s">
        <v>367</v>
      </c>
      <c r="C152" s="565">
        <v>42917</v>
      </c>
      <c r="D152" s="566">
        <f t="shared" si="2"/>
        <v>42917</v>
      </c>
      <c r="E152" s="572">
        <v>105.32364781752523</v>
      </c>
      <c r="F152" s="572">
        <v>112.69159399602503</v>
      </c>
      <c r="G152" s="572">
        <v>110.55897620255604</v>
      </c>
      <c r="H152" s="572">
        <v>109.41545943093641</v>
      </c>
      <c r="I152" s="567">
        <v>108.27439563305145</v>
      </c>
    </row>
    <row r="153" spans="1:11" ht="15" customHeight="1">
      <c r="C153" s="565">
        <v>42948</v>
      </c>
      <c r="D153" s="566">
        <f t="shared" si="2"/>
        <v>42948</v>
      </c>
      <c r="E153" s="572">
        <v>105.70347103526208</v>
      </c>
      <c r="F153" s="572">
        <v>117.04975686672891</v>
      </c>
      <c r="G153" s="572">
        <v>114.14992688674691</v>
      </c>
      <c r="H153" s="572">
        <v>107.92779932854086</v>
      </c>
      <c r="I153" s="567">
        <v>107.98743564392778</v>
      </c>
      <c r="K153" s="569"/>
    </row>
    <row r="154" spans="1:11" ht="15" customHeight="1">
      <c r="C154" s="565">
        <v>42979</v>
      </c>
      <c r="D154" s="566">
        <f t="shared" si="2"/>
        <v>42979</v>
      </c>
      <c r="E154" s="572">
        <v>105.17629862585747</v>
      </c>
      <c r="F154" s="572">
        <v>110.45291095264264</v>
      </c>
      <c r="G154" s="572">
        <v>110.99600323151788</v>
      </c>
      <c r="H154" s="572">
        <v>105.98719725704414</v>
      </c>
      <c r="I154" s="567">
        <v>107.89178231421988</v>
      </c>
    </row>
    <row r="155" spans="1:11" ht="15" customHeight="1">
      <c r="C155" s="565">
        <v>43009</v>
      </c>
      <c r="D155" s="566">
        <f t="shared" si="2"/>
        <v>43009</v>
      </c>
      <c r="E155" s="572">
        <v>105.86343105513639</v>
      </c>
      <c r="F155" s="572">
        <v>111.46669284197338</v>
      </c>
      <c r="G155" s="572">
        <v>110.75491483611106</v>
      </c>
      <c r="H155" s="572">
        <v>107.57481397166748</v>
      </c>
      <c r="I155" s="567">
        <v>107.70047565480411</v>
      </c>
    </row>
    <row r="156" spans="1:11" ht="15" customHeight="1">
      <c r="C156" s="565">
        <v>43040</v>
      </c>
      <c r="D156" s="566">
        <f t="shared" si="2"/>
        <v>43040</v>
      </c>
      <c r="E156" s="572">
        <v>106.63500600563553</v>
      </c>
      <c r="F156" s="572">
        <v>110.67694381010637</v>
      </c>
      <c r="G156" s="572">
        <v>111.02668601171706</v>
      </c>
      <c r="H156" s="572">
        <v>108.71981423336639</v>
      </c>
      <c r="I156" s="567">
        <v>109.23092893013037</v>
      </c>
      <c r="K156" s="569"/>
    </row>
    <row r="157" spans="1:11" ht="15" customHeight="1">
      <c r="C157" s="565">
        <v>43070</v>
      </c>
      <c r="D157" s="566">
        <f t="shared" si="2"/>
        <v>43070</v>
      </c>
      <c r="E157" s="572">
        <v>106.63476212053031</v>
      </c>
      <c r="F157" s="572">
        <v>107.9136479971569</v>
      </c>
      <c r="G157" s="572">
        <v>110.34071466174193</v>
      </c>
      <c r="H157" s="572">
        <v>109.48536671232134</v>
      </c>
      <c r="I157" s="567">
        <v>109.99615556779351</v>
      </c>
    </row>
    <row r="158" spans="1:11" ht="15" customHeight="1">
      <c r="C158" s="565">
        <v>43101</v>
      </c>
      <c r="D158" s="566">
        <f t="shared" si="2"/>
        <v>43101</v>
      </c>
      <c r="E158" s="572">
        <v>106.55834138599157</v>
      </c>
      <c r="F158" s="572">
        <v>114.52151768964747</v>
      </c>
      <c r="G158" s="572">
        <v>109.31174534875672</v>
      </c>
      <c r="H158" s="572">
        <v>109.65480891212533</v>
      </c>
      <c r="I158" s="567">
        <v>112.77010212932237</v>
      </c>
    </row>
    <row r="159" spans="1:11" ht="15" customHeight="1">
      <c r="C159" s="565">
        <v>43132</v>
      </c>
      <c r="D159" s="566">
        <f t="shared" si="2"/>
        <v>43132</v>
      </c>
      <c r="E159" s="572">
        <v>107.51054375023035</v>
      </c>
      <c r="F159" s="572">
        <v>114.91112461464593</v>
      </c>
      <c r="G159" s="572">
        <v>110.54096821718092</v>
      </c>
      <c r="H159" s="572">
        <v>107.26658296440004</v>
      </c>
      <c r="I159" s="567">
        <v>114.49186206406442</v>
      </c>
      <c r="K159" s="569"/>
    </row>
    <row r="160" spans="1:11" ht="15" customHeight="1">
      <c r="C160" s="565">
        <v>43160</v>
      </c>
      <c r="D160" s="566">
        <f t="shared" si="2"/>
        <v>43160</v>
      </c>
      <c r="E160" s="572">
        <v>107.24622360524609</v>
      </c>
      <c r="F160" s="572">
        <v>111.47200073640528</v>
      </c>
      <c r="G160" s="572">
        <v>106.16329837446888</v>
      </c>
      <c r="H160" s="572">
        <v>105.61682919699612</v>
      </c>
      <c r="I160" s="567">
        <v>110.18746222720929</v>
      </c>
    </row>
    <row r="161" spans="1:11" ht="15" customHeight="1">
      <c r="C161" s="565">
        <v>43191</v>
      </c>
      <c r="D161" s="566">
        <f t="shared" si="2"/>
        <v>43191</v>
      </c>
      <c r="E161" s="572">
        <v>108.5348624171173</v>
      </c>
      <c r="F161" s="572">
        <v>110.56288441257109</v>
      </c>
      <c r="G161" s="572">
        <v>113.54024775027302</v>
      </c>
      <c r="H161" s="572">
        <v>107.84562202834539</v>
      </c>
      <c r="I161" s="567">
        <v>109.61354224896193</v>
      </c>
    </row>
    <row r="162" spans="1:11" ht="15" customHeight="1">
      <c r="C162" s="565">
        <v>43221</v>
      </c>
      <c r="D162" s="566">
        <f t="shared" si="2"/>
        <v>43221</v>
      </c>
      <c r="E162" s="572">
        <v>110.09395065653749</v>
      </c>
      <c r="F162" s="572">
        <v>111.65856363530585</v>
      </c>
      <c r="G162" s="572">
        <v>112.88901228940125</v>
      </c>
      <c r="H162" s="572">
        <v>110.28312538188865</v>
      </c>
      <c r="I162" s="567">
        <v>113.05706211844604</v>
      </c>
      <c r="K162" s="569"/>
    </row>
    <row r="163" spans="1:11" ht="15" customHeight="1">
      <c r="C163" s="565">
        <v>43252</v>
      </c>
      <c r="D163" s="566">
        <f t="shared" si="2"/>
        <v>43252</v>
      </c>
      <c r="E163" s="572">
        <v>110.21705507157334</v>
      </c>
      <c r="F163" s="572">
        <v>113.2357807951735</v>
      </c>
      <c r="G163" s="572">
        <v>114.23490029259575</v>
      </c>
      <c r="H163" s="572">
        <v>105.61037095400617</v>
      </c>
      <c r="I163" s="567">
        <v>110.09180889750139</v>
      </c>
    </row>
    <row r="164" spans="1:11" ht="15" customHeight="1">
      <c r="A164" s="573">
        <v>2018</v>
      </c>
      <c r="B164" s="574" t="s">
        <v>368</v>
      </c>
      <c r="C164" s="565">
        <v>43282</v>
      </c>
      <c r="D164" s="566">
        <f t="shared" si="2"/>
        <v>43282</v>
      </c>
      <c r="E164" s="572">
        <v>109.60420663863211</v>
      </c>
      <c r="F164" s="572">
        <v>111.00450665877518</v>
      </c>
      <c r="G164" s="572">
        <v>109.68852164773962</v>
      </c>
      <c r="H164" s="572">
        <v>105.1908583053883</v>
      </c>
      <c r="I164" s="567">
        <v>111.90922216195133</v>
      </c>
    </row>
    <row r="165" spans="1:11" ht="15" customHeight="1">
      <c r="C165" s="565">
        <v>43313</v>
      </c>
      <c r="D165" s="566">
        <f t="shared" si="2"/>
        <v>43313</v>
      </c>
      <c r="E165" s="572">
        <v>109.64007508597135</v>
      </c>
      <c r="F165" s="572">
        <v>110.39342651871112</v>
      </c>
      <c r="G165" s="572">
        <v>108.08964510644316</v>
      </c>
      <c r="H165" s="572">
        <v>106.09744033545725</v>
      </c>
      <c r="I165" s="567">
        <v>112.77010212932237</v>
      </c>
      <c r="K165" s="569"/>
    </row>
    <row r="166" spans="1:11" ht="15" customHeight="1">
      <c r="C166" s="565">
        <v>43344</v>
      </c>
      <c r="D166" s="566">
        <f t="shared" si="2"/>
        <v>43344</v>
      </c>
      <c r="E166" s="572">
        <v>110.85688398781024</v>
      </c>
      <c r="F166" s="572">
        <v>113.42656971079174</v>
      </c>
      <c r="G166" s="572">
        <v>105.65704698301977</v>
      </c>
      <c r="H166" s="572">
        <v>105.29379299527348</v>
      </c>
      <c r="I166" s="567">
        <v>111.33530218370399</v>
      </c>
    </row>
    <row r="167" spans="1:11" ht="15" customHeight="1">
      <c r="C167" s="565">
        <v>43374</v>
      </c>
      <c r="D167" s="566">
        <f t="shared" si="2"/>
        <v>43374</v>
      </c>
      <c r="E167" s="572">
        <v>110.32127713918948</v>
      </c>
      <c r="F167" s="572">
        <v>113.28898093288768</v>
      </c>
      <c r="G167" s="572">
        <v>105.35278305790501</v>
      </c>
      <c r="H167" s="572">
        <v>105.73540149331532</v>
      </c>
      <c r="I167" s="567">
        <v>112.38748881049079</v>
      </c>
    </row>
    <row r="168" spans="1:11" ht="15" customHeight="1">
      <c r="C168" s="565">
        <v>43405</v>
      </c>
      <c r="D168" s="566">
        <f t="shared" si="2"/>
        <v>43405</v>
      </c>
      <c r="E168" s="572">
        <v>110.49607032249831</v>
      </c>
      <c r="F168" s="572">
        <v>112.37399846097313</v>
      </c>
      <c r="G168" s="572">
        <v>102.41628199319001</v>
      </c>
      <c r="H168" s="572">
        <v>106.18176951922271</v>
      </c>
      <c r="I168" s="567">
        <v>114.30055540464863</v>
      </c>
      <c r="K168" s="569"/>
    </row>
    <row r="169" spans="1:11" ht="15" customHeight="1">
      <c r="C169" s="565">
        <v>43435</v>
      </c>
      <c r="D169" s="566">
        <f t="shared" si="2"/>
        <v>43435</v>
      </c>
      <c r="E169" s="572">
        <v>111.35811911598388</v>
      </c>
      <c r="F169" s="572">
        <v>111.35317876449407</v>
      </c>
      <c r="G169" s="572">
        <v>106.46288236979034</v>
      </c>
      <c r="H169" s="572">
        <v>109.29542059410679</v>
      </c>
      <c r="I169" s="567">
        <v>113.34402210756971</v>
      </c>
    </row>
    <row r="170" spans="1:11" ht="15" customHeight="1">
      <c r="C170" s="565">
        <v>43466</v>
      </c>
      <c r="D170" s="566">
        <f t="shared" si="2"/>
        <v>43466</v>
      </c>
      <c r="E170" s="572">
        <v>111.84972930640235</v>
      </c>
      <c r="F170" s="572">
        <v>109.0470379322213</v>
      </c>
      <c r="G170" s="572">
        <v>111.59328150510498</v>
      </c>
      <c r="H170" s="572">
        <v>106.25340588537613</v>
      </c>
      <c r="I170" s="567">
        <v>114.58751539377231</v>
      </c>
    </row>
    <row r="171" spans="1:11" ht="15" customHeight="1">
      <c r="C171" s="565">
        <v>43497</v>
      </c>
      <c r="D171" s="566">
        <f t="shared" si="2"/>
        <v>43497</v>
      </c>
      <c r="E171" s="572">
        <v>112.38452763078388</v>
      </c>
      <c r="F171" s="572">
        <v>112.1927164100933</v>
      </c>
      <c r="G171" s="572">
        <v>108.54223012919799</v>
      </c>
      <c r="H171" s="572">
        <v>107.42458991398314</v>
      </c>
      <c r="I171" s="567">
        <v>114.30055540464863</v>
      </c>
      <c r="K171" s="569"/>
    </row>
    <row r="172" spans="1:11" ht="15" customHeight="1">
      <c r="C172" s="565">
        <v>43525</v>
      </c>
      <c r="D172" s="566">
        <f t="shared" si="2"/>
        <v>43525</v>
      </c>
      <c r="E172" s="572">
        <v>114.02756404531311</v>
      </c>
      <c r="F172" s="572">
        <v>112.69279988962896</v>
      </c>
      <c r="G172" s="572">
        <v>110.22044576790819</v>
      </c>
      <c r="H172" s="572">
        <v>110.43510945810822</v>
      </c>
      <c r="I172" s="567">
        <v>112.77010212932237</v>
      </c>
    </row>
    <row r="173" spans="1:11" ht="15" customHeight="1">
      <c r="C173" s="565">
        <v>43556</v>
      </c>
      <c r="D173" s="566">
        <f t="shared" si="2"/>
        <v>43556</v>
      </c>
      <c r="E173" s="572">
        <v>111.25416883812038</v>
      </c>
      <c r="F173" s="572">
        <v>107.37864605485994</v>
      </c>
      <c r="G173" s="572">
        <v>107.32213716464823</v>
      </c>
      <c r="H173" s="572">
        <v>109.27622135428761</v>
      </c>
      <c r="I173" s="567">
        <v>114.30055540464863</v>
      </c>
    </row>
    <row r="174" spans="1:11" ht="15" customHeight="1">
      <c r="C174" s="565">
        <v>43586</v>
      </c>
      <c r="D174" s="566">
        <f t="shared" si="2"/>
        <v>43586</v>
      </c>
      <c r="E174" s="572">
        <v>111.17629450730664</v>
      </c>
      <c r="F174" s="572">
        <v>107.98107040379672</v>
      </c>
      <c r="G174" s="572">
        <v>106.09980898661928</v>
      </c>
      <c r="H174" s="572">
        <v>109.11192213057895</v>
      </c>
      <c r="I174" s="567">
        <v>114.97012871260388</v>
      </c>
      <c r="K174" s="569"/>
    </row>
    <row r="175" spans="1:11" ht="15" customHeight="1">
      <c r="C175" s="565">
        <v>43617</v>
      </c>
      <c r="D175" s="566">
        <f t="shared" si="2"/>
        <v>43617</v>
      </c>
      <c r="E175" s="572">
        <v>110.58477969688796</v>
      </c>
      <c r="F175" s="572">
        <v>106.98721257076467</v>
      </c>
      <c r="G175" s="572">
        <v>105.27760889454939</v>
      </c>
      <c r="H175" s="572">
        <v>107.30560911578127</v>
      </c>
      <c r="I175" s="567">
        <v>116.21362199880647</v>
      </c>
    </row>
    <row r="176" spans="1:11" ht="15" customHeight="1">
      <c r="A176" s="573">
        <v>2019</v>
      </c>
      <c r="B176" s="574" t="s">
        <v>369</v>
      </c>
      <c r="C176" s="565">
        <v>43647</v>
      </c>
      <c r="D176" s="566">
        <f t="shared" si="2"/>
        <v>43647</v>
      </c>
      <c r="E176" s="572">
        <v>110.82150984961517</v>
      </c>
      <c r="F176" s="572">
        <v>110.35331013077939</v>
      </c>
      <c r="G176" s="572">
        <v>106.0740141035765</v>
      </c>
      <c r="H176" s="572">
        <v>107.52559612438324</v>
      </c>
      <c r="I176" s="567">
        <v>112.48314214019869</v>
      </c>
    </row>
    <row r="177" spans="1:11" ht="15" customHeight="1">
      <c r="C177" s="565">
        <v>43678</v>
      </c>
      <c r="D177" s="566">
        <f t="shared" si="2"/>
        <v>43678</v>
      </c>
      <c r="E177" s="572">
        <v>113.89206223435372</v>
      </c>
      <c r="F177" s="572">
        <v>107.45116333083989</v>
      </c>
      <c r="G177" s="572">
        <v>103.11456665374963</v>
      </c>
      <c r="H177" s="572">
        <v>105.8940886714079</v>
      </c>
      <c r="I177" s="567">
        <v>113.5353287669855</v>
      </c>
      <c r="K177" s="569"/>
    </row>
    <row r="178" spans="1:11" ht="15" customHeight="1">
      <c r="C178" s="565">
        <v>43709</v>
      </c>
      <c r="D178" s="566">
        <f t="shared" si="2"/>
        <v>43709</v>
      </c>
      <c r="E178" s="572">
        <v>111.26150115133478</v>
      </c>
      <c r="F178" s="572">
        <v>108.97995972154874</v>
      </c>
      <c r="G178" s="572">
        <v>108.04936633075756</v>
      </c>
      <c r="H178" s="572">
        <v>110.45472377216646</v>
      </c>
      <c r="I178" s="567">
        <v>114.97012871260388</v>
      </c>
    </row>
    <row r="179" spans="1:11" ht="15" customHeight="1">
      <c r="C179" s="565">
        <v>43739</v>
      </c>
      <c r="D179" s="566">
        <f t="shared" si="2"/>
        <v>43739</v>
      </c>
      <c r="E179" s="572">
        <v>114.15500447733967</v>
      </c>
      <c r="F179" s="572">
        <v>107.62692286663101</v>
      </c>
      <c r="G179" s="572">
        <v>109.96179210426098</v>
      </c>
      <c r="H179" s="572">
        <v>110.5275735141862</v>
      </c>
      <c r="I179" s="567">
        <v>115.16143537201967</v>
      </c>
    </row>
    <row r="180" spans="1:11" ht="15" customHeight="1">
      <c r="C180" s="565">
        <v>43770</v>
      </c>
      <c r="D180" s="566">
        <f t="shared" si="2"/>
        <v>43770</v>
      </c>
      <c r="E180" s="572">
        <v>108.58738462887098</v>
      </c>
      <c r="F180" s="572">
        <v>110.49369191101287</v>
      </c>
      <c r="G180" s="572">
        <v>112.93630540917921</v>
      </c>
      <c r="H180" s="572">
        <v>110.44040873777541</v>
      </c>
      <c r="I180" s="567">
        <v>116.40492865822225</v>
      </c>
      <c r="K180" s="569"/>
    </row>
    <row r="181" spans="1:11" ht="15" customHeight="1">
      <c r="C181" s="565">
        <v>43800</v>
      </c>
      <c r="D181" s="566">
        <f t="shared" si="2"/>
        <v>43800</v>
      </c>
      <c r="E181" s="572">
        <v>111.89541138101781</v>
      </c>
      <c r="F181" s="572">
        <v>111.18404094073783</v>
      </c>
      <c r="G181" s="572">
        <v>109.48639134142077</v>
      </c>
      <c r="H181" s="572">
        <v>109.81073216078548</v>
      </c>
      <c r="I181" s="567">
        <v>116.50058198793015</v>
      </c>
    </row>
    <row r="182" spans="1:11" ht="15" customHeight="1">
      <c r="C182" s="565">
        <v>43831</v>
      </c>
      <c r="D182" s="566">
        <f t="shared" si="2"/>
        <v>43831</v>
      </c>
      <c r="E182" s="572">
        <v>112.48454933759464</v>
      </c>
      <c r="F182" s="572">
        <v>111.35198581023167</v>
      </c>
      <c r="G182" s="572">
        <v>110.88508141021829</v>
      </c>
      <c r="H182" s="572">
        <v>109.36379543178155</v>
      </c>
      <c r="I182" s="567">
        <v>120.13540851683004</v>
      </c>
    </row>
    <row r="183" spans="1:11" ht="15" customHeight="1">
      <c r="C183" s="565">
        <v>43862</v>
      </c>
      <c r="D183" s="566">
        <f t="shared" si="2"/>
        <v>43862</v>
      </c>
      <c r="E183" s="572">
        <v>111.44078233527839</v>
      </c>
      <c r="F183" s="572">
        <v>105.24141562942147</v>
      </c>
      <c r="G183" s="572">
        <v>114.8924142975054</v>
      </c>
      <c r="H183" s="572">
        <v>107.45396660626928</v>
      </c>
      <c r="I183" s="567">
        <v>118.89191523062743</v>
      </c>
      <c r="K183" s="569"/>
    </row>
    <row r="184" spans="1:11" ht="15" customHeight="1">
      <c r="C184" s="565">
        <v>43891</v>
      </c>
      <c r="D184" s="566">
        <f t="shared" si="2"/>
        <v>43891</v>
      </c>
      <c r="E184" s="572">
        <v>106.50128538008757</v>
      </c>
      <c r="F184" s="572">
        <v>98.861861756481531</v>
      </c>
      <c r="G184" s="572">
        <v>102.58684461143385</v>
      </c>
      <c r="H184" s="572">
        <v>95.273648713143501</v>
      </c>
      <c r="I184" s="567">
        <v>109.42223558954615</v>
      </c>
    </row>
    <row r="185" spans="1:11" ht="15" customHeight="1">
      <c r="C185" s="565">
        <v>43922</v>
      </c>
      <c r="D185" s="566">
        <f t="shared" si="2"/>
        <v>43922</v>
      </c>
      <c r="E185" s="572">
        <v>90.911041159556561</v>
      </c>
      <c r="F185" s="572">
        <v>67.609752023008099</v>
      </c>
      <c r="G185" s="572">
        <v>64.424944366877469</v>
      </c>
      <c r="H185" s="572">
        <v>56.176496317858742</v>
      </c>
      <c r="I185" s="567">
        <v>88.091543064686277</v>
      </c>
    </row>
    <row r="186" spans="1:11" ht="15" customHeight="1">
      <c r="C186" s="565">
        <v>43952</v>
      </c>
      <c r="D186" s="566">
        <f t="shared" si="2"/>
        <v>43952</v>
      </c>
      <c r="E186" s="572">
        <v>94.911335199300424</v>
      </c>
      <c r="F186" s="572">
        <v>79.403831698835106</v>
      </c>
      <c r="G186" s="572">
        <v>68.913718330293804</v>
      </c>
      <c r="H186" s="572">
        <v>62.641567651040042</v>
      </c>
      <c r="I186" s="567">
        <v>94.787276144238717</v>
      </c>
      <c r="K186" s="569"/>
    </row>
    <row r="187" spans="1:11" ht="15" customHeight="1">
      <c r="C187" s="565">
        <v>43983</v>
      </c>
      <c r="D187" s="566">
        <f t="shared" si="2"/>
        <v>43983</v>
      </c>
      <c r="E187" s="572">
        <v>97.904612791385304</v>
      </c>
      <c r="F187" s="572">
        <v>84.972223159382622</v>
      </c>
      <c r="G187" s="572">
        <v>83.534714801017174</v>
      </c>
      <c r="H187" s="572">
        <v>69.017245950028965</v>
      </c>
      <c r="I187" s="567">
        <v>102.82215583970162</v>
      </c>
    </row>
    <row r="188" spans="1:11" ht="15" customHeight="1">
      <c r="A188" s="579" t="s">
        <v>186</v>
      </c>
      <c r="B188" s="580" t="s">
        <v>46</v>
      </c>
      <c r="C188" s="565">
        <v>44013</v>
      </c>
      <c r="D188" s="566">
        <f t="shared" si="2"/>
        <v>44013</v>
      </c>
      <c r="E188" s="572">
        <v>100.71809852776566</v>
      </c>
      <c r="F188" s="572">
        <v>86.480091008462324</v>
      </c>
      <c r="G188" s="572">
        <v>77.2105407853267</v>
      </c>
      <c r="H188" s="572">
        <v>69.168624435988875</v>
      </c>
      <c r="I188" s="567">
        <v>101.67431588320692</v>
      </c>
    </row>
    <row r="189" spans="1:11" ht="15" customHeight="1">
      <c r="C189" s="565">
        <v>44044</v>
      </c>
      <c r="D189" s="566">
        <f t="shared" si="2"/>
        <v>44044</v>
      </c>
      <c r="E189" s="572">
        <v>99.470518314877239</v>
      </c>
      <c r="F189" s="572">
        <v>93.24377828968565</v>
      </c>
      <c r="G189" s="572">
        <v>83.4246034904628</v>
      </c>
      <c r="H189" s="572">
        <v>85.357066561684974</v>
      </c>
      <c r="I189" s="567">
        <v>105.02218242298314</v>
      </c>
      <c r="K189" s="569"/>
    </row>
    <row r="190" spans="1:11" ht="15" customHeight="1">
      <c r="C190" s="565">
        <v>44075</v>
      </c>
      <c r="D190" s="566">
        <f t="shared" si="2"/>
        <v>44075</v>
      </c>
      <c r="E190" s="572">
        <v>101.08263141667358</v>
      </c>
      <c r="F190" s="572">
        <v>92.325012077759055</v>
      </c>
      <c r="G190" s="572">
        <v>85.577180837206967</v>
      </c>
      <c r="H190" s="572">
        <v>82.58233736373424</v>
      </c>
      <c r="I190" s="567">
        <v>101.19604923466746</v>
      </c>
    </row>
    <row r="191" spans="1:11" ht="15" customHeight="1">
      <c r="C191" s="565">
        <v>44105</v>
      </c>
      <c r="D191" s="566">
        <f t="shared" si="2"/>
        <v>44105</v>
      </c>
      <c r="E191" s="572">
        <v>102.52514208683831</v>
      </c>
      <c r="F191" s="572">
        <v>93.035950036996411</v>
      </c>
      <c r="G191" s="572">
        <v>84.260835546389572</v>
      </c>
      <c r="H191" s="572">
        <v>85.07759071215645</v>
      </c>
      <c r="I191" s="567">
        <v>101.67431588320692</v>
      </c>
    </row>
    <row r="192" spans="1:11" ht="15" customHeight="1">
      <c r="C192" s="565">
        <v>44136</v>
      </c>
      <c r="D192" s="566">
        <f t="shared" si="2"/>
        <v>44136</v>
      </c>
      <c r="E192" s="572">
        <v>100.24631595312385</v>
      </c>
      <c r="F192" s="572">
        <v>91.059724178267743</v>
      </c>
      <c r="G192" s="572">
        <v>83.235411721519696</v>
      </c>
      <c r="H192" s="572">
        <v>79.798437264969394</v>
      </c>
      <c r="I192" s="567">
        <v>103.39607581794897</v>
      </c>
    </row>
    <row r="193" spans="1:16" ht="15" customHeight="1">
      <c r="C193" s="565">
        <v>44166</v>
      </c>
      <c r="D193" s="566">
        <f t="shared" si="2"/>
        <v>44166</v>
      </c>
      <c r="E193" s="572">
        <v>101.14542577415857</v>
      </c>
      <c r="F193" s="572">
        <v>96.697099248946813</v>
      </c>
      <c r="G193" s="572">
        <v>86.149666691337472</v>
      </c>
      <c r="H193" s="572">
        <v>80.191702434258872</v>
      </c>
      <c r="I193" s="567">
        <v>100.33516926729644</v>
      </c>
    </row>
    <row r="194" spans="1:16" ht="15" customHeight="1">
      <c r="C194" s="581">
        <v>80721</v>
      </c>
      <c r="D194" s="566">
        <f t="shared" si="2"/>
        <v>80721</v>
      </c>
      <c r="E194" s="572">
        <v>102.08704295225684</v>
      </c>
      <c r="F194" s="572">
        <v>99.10772248749916</v>
      </c>
      <c r="G194" s="572">
        <v>88.063696859701196</v>
      </c>
      <c r="H194" s="572">
        <v>82.773565539844327</v>
      </c>
      <c r="I194" s="567">
        <v>103.1091158288253</v>
      </c>
    </row>
    <row r="195" spans="1:16" ht="15" customHeight="1">
      <c r="C195" s="581">
        <v>80752</v>
      </c>
      <c r="D195" s="566">
        <f t="shared" si="2"/>
        <v>80752</v>
      </c>
      <c r="E195" s="572">
        <v>102.66702345337902</v>
      </c>
      <c r="F195" s="572">
        <v>101.94161949766205</v>
      </c>
      <c r="G195" s="572">
        <v>92.240879390205862</v>
      </c>
      <c r="H195" s="572">
        <v>85.462847164956926</v>
      </c>
      <c r="I195" s="567">
        <v>105.30914241210681</v>
      </c>
    </row>
    <row r="196" spans="1:16" ht="15" customHeight="1">
      <c r="C196" s="581">
        <v>80780</v>
      </c>
      <c r="D196" s="566">
        <f t="shared" si="2"/>
        <v>80780</v>
      </c>
      <c r="E196" s="572">
        <v>104.58383392818774</v>
      </c>
      <c r="F196" s="572">
        <v>100.56328726200384</v>
      </c>
      <c r="G196" s="572">
        <v>99.368085977477662</v>
      </c>
      <c r="H196" s="572">
        <v>94.942929393510653</v>
      </c>
      <c r="I196" s="567">
        <v>106.17002237947783</v>
      </c>
    </row>
    <row r="197" spans="1:16" ht="15" customHeight="1">
      <c r="C197" s="581">
        <v>80811</v>
      </c>
      <c r="D197" s="566">
        <f t="shared" si="2"/>
        <v>80811</v>
      </c>
      <c r="E197" s="572">
        <v>104.28677001819567</v>
      </c>
      <c r="F197" s="572">
        <v>101.9068993510263</v>
      </c>
      <c r="G197" s="572">
        <v>87.32684616546274</v>
      </c>
      <c r="H197" s="572">
        <v>86.046292856713478</v>
      </c>
      <c r="I197" s="567">
        <v>105.30914241210681</v>
      </c>
    </row>
    <row r="198" spans="1:16" ht="15" customHeight="1">
      <c r="C198" s="581">
        <v>80841</v>
      </c>
      <c r="D198" s="566">
        <f t="shared" si="2"/>
        <v>80841</v>
      </c>
      <c r="E198" s="572">
        <v>105.30017300894259</v>
      </c>
      <c r="F198" s="572">
        <v>104.42272922069166</v>
      </c>
      <c r="G198" s="572">
        <v>88.782796891015735</v>
      </c>
      <c r="H198" s="572">
        <v>96.318893486957435</v>
      </c>
      <c r="I198" s="567">
        <v>112.57879546990658</v>
      </c>
    </row>
    <row r="199" spans="1:16" ht="15" customHeight="1">
      <c r="C199" s="581">
        <v>80872</v>
      </c>
      <c r="D199" s="566">
        <f t="shared" ref="D199:D217" si="3">+C199</f>
        <v>80872</v>
      </c>
      <c r="E199" s="572">
        <v>105.74861554848243</v>
      </c>
      <c r="F199" s="572">
        <v>106.23755459249836</v>
      </c>
      <c r="G199" s="572">
        <v>107.83960310370182</v>
      </c>
      <c r="H199" s="572">
        <v>100.31458612852266</v>
      </c>
      <c r="I199" s="567">
        <v>111.62226217282766</v>
      </c>
      <c r="K199" s="582"/>
      <c r="L199" s="583"/>
      <c r="M199" s="583"/>
      <c r="N199" s="583"/>
      <c r="O199" s="583"/>
      <c r="P199" s="583"/>
    </row>
    <row r="200" spans="1:16" ht="15" customHeight="1">
      <c r="A200" s="579" t="s">
        <v>187</v>
      </c>
      <c r="B200" s="580" t="s">
        <v>47</v>
      </c>
      <c r="C200" s="581">
        <v>80902</v>
      </c>
      <c r="D200" s="566">
        <f t="shared" si="3"/>
        <v>80902</v>
      </c>
      <c r="E200" s="572">
        <v>105.62537280754084</v>
      </c>
      <c r="F200" s="572">
        <v>110.78025448354593</v>
      </c>
      <c r="G200" s="572">
        <v>105.43314358853429</v>
      </c>
      <c r="H200" s="572">
        <v>106.60958703070195</v>
      </c>
      <c r="I200" s="567">
        <v>110.28311555691718</v>
      </c>
      <c r="K200" s="584"/>
      <c r="L200" s="583"/>
      <c r="M200" s="583"/>
      <c r="N200" s="583"/>
      <c r="O200" s="583"/>
      <c r="P200" s="583"/>
    </row>
    <row r="201" spans="1:16" ht="15" customHeight="1">
      <c r="C201" s="581">
        <v>80933</v>
      </c>
      <c r="D201" s="566">
        <f t="shared" si="3"/>
        <v>80933</v>
      </c>
      <c r="E201" s="572">
        <v>107.29550709283511</v>
      </c>
      <c r="F201" s="572">
        <v>113.82243655442221</v>
      </c>
      <c r="G201" s="572">
        <v>107.85622810865694</v>
      </c>
      <c r="H201" s="572">
        <v>112.7788129497462</v>
      </c>
      <c r="I201" s="567">
        <v>110.37876888662507</v>
      </c>
    </row>
    <row r="202" spans="1:16" ht="15" customHeight="1">
      <c r="C202" s="581">
        <v>80964</v>
      </c>
      <c r="D202" s="566">
        <f t="shared" si="3"/>
        <v>80964</v>
      </c>
      <c r="E202" s="572">
        <v>106.58578076142082</v>
      </c>
      <c r="F202" s="572">
        <v>112.44498003535421</v>
      </c>
      <c r="G202" s="572">
        <v>109.54259762431028</v>
      </c>
      <c r="H202" s="572">
        <v>113.87847688240917</v>
      </c>
      <c r="I202" s="567">
        <v>107.50916899538832</v>
      </c>
    </row>
    <row r="203" spans="1:16" ht="15" customHeight="1">
      <c r="C203" s="581">
        <v>80994</v>
      </c>
      <c r="D203" s="566">
        <f t="shared" si="3"/>
        <v>80994</v>
      </c>
      <c r="E203" s="572">
        <v>107.19588226033223</v>
      </c>
      <c r="F203" s="572">
        <v>107.44306382656696</v>
      </c>
      <c r="G203" s="572">
        <v>108.01487053040555</v>
      </c>
      <c r="H203" s="572">
        <v>109.65370377043132</v>
      </c>
      <c r="I203" s="567">
        <v>104.06564912590422</v>
      </c>
    </row>
    <row r="204" spans="1:16" ht="15" customHeight="1">
      <c r="C204" s="581">
        <v>81025</v>
      </c>
      <c r="D204" s="566">
        <f t="shared" si="3"/>
        <v>81025</v>
      </c>
      <c r="E204" s="572">
        <v>109.00992101156535</v>
      </c>
      <c r="F204" s="572">
        <v>110.08508415687245</v>
      </c>
      <c r="G204" s="572">
        <v>109.41092442677355</v>
      </c>
      <c r="H204" s="572">
        <v>107.47528418021142</v>
      </c>
      <c r="I204" s="567">
        <v>102.53519585057795</v>
      </c>
    </row>
    <row r="205" spans="1:16" ht="15" customHeight="1">
      <c r="C205" s="581">
        <v>81055</v>
      </c>
      <c r="D205" s="566">
        <f t="shared" si="3"/>
        <v>81055</v>
      </c>
      <c r="E205" s="572">
        <v>108.41147881032137</v>
      </c>
      <c r="F205" s="572">
        <v>108.25788136419384</v>
      </c>
      <c r="G205" s="572">
        <v>110.32704406458707</v>
      </c>
      <c r="H205" s="572">
        <v>105.61643656593735</v>
      </c>
      <c r="I205" s="567">
        <v>107.41351566568042</v>
      </c>
    </row>
    <row r="206" spans="1:16" ht="15" customHeight="1">
      <c r="C206" s="581">
        <v>117610</v>
      </c>
      <c r="D206" s="566">
        <f t="shared" si="3"/>
        <v>117610</v>
      </c>
      <c r="E206" s="572">
        <v>109.46725121844675</v>
      </c>
      <c r="F206" s="572">
        <v>108.2695124183752</v>
      </c>
      <c r="G206" s="572">
        <v>109.08043189830954</v>
      </c>
      <c r="H206" s="572">
        <v>107.81973584609389</v>
      </c>
      <c r="I206" s="567">
        <v>105.5004490715226</v>
      </c>
    </row>
    <row r="207" spans="1:16" ht="15" customHeight="1">
      <c r="C207" s="581">
        <v>117641</v>
      </c>
      <c r="D207" s="566">
        <f t="shared" si="3"/>
        <v>117641</v>
      </c>
      <c r="E207" s="572">
        <v>109.57426736432832</v>
      </c>
      <c r="F207" s="572">
        <v>107.29747748137511</v>
      </c>
      <c r="G207" s="572">
        <v>101.15137304390679</v>
      </c>
      <c r="H207" s="572">
        <v>108.32341774899226</v>
      </c>
      <c r="I207" s="567">
        <v>97.943836024599136</v>
      </c>
    </row>
    <row r="208" spans="1:16" ht="15" customHeight="1">
      <c r="C208" s="581">
        <v>117669</v>
      </c>
      <c r="D208" s="566">
        <f t="shared" si="3"/>
        <v>117669</v>
      </c>
      <c r="E208" s="572">
        <v>108.05117280403961</v>
      </c>
      <c r="F208" s="572">
        <v>108.69152922217859</v>
      </c>
      <c r="G208" s="572">
        <v>97.942235182839198</v>
      </c>
      <c r="H208" s="572">
        <v>107.74400819517369</v>
      </c>
      <c r="I208" s="567">
        <v>96.89164939781233</v>
      </c>
    </row>
    <row r="209" spans="1:9" ht="15" customHeight="1">
      <c r="C209" s="581">
        <v>117700</v>
      </c>
      <c r="D209" s="566">
        <f t="shared" si="3"/>
        <v>117700</v>
      </c>
      <c r="E209" s="572">
        <v>107.64945527754288</v>
      </c>
      <c r="F209" s="572">
        <v>111.55450986803723</v>
      </c>
      <c r="G209" s="572">
        <v>100.66670887249825</v>
      </c>
      <c r="H209" s="572">
        <v>107.42552962391491</v>
      </c>
      <c r="I209" s="567">
        <v>98.517756002846497</v>
      </c>
    </row>
    <row r="210" spans="1:9" ht="15" customHeight="1">
      <c r="C210" s="581">
        <v>117730</v>
      </c>
      <c r="D210" s="566">
        <f t="shared" si="3"/>
        <v>117730</v>
      </c>
      <c r="E210" s="572">
        <v>107.46356681004848</v>
      </c>
      <c r="F210" s="572">
        <v>110.04191634834147</v>
      </c>
      <c r="G210" s="572">
        <v>106.08167828086374</v>
      </c>
      <c r="H210" s="572">
        <v>108.2763607663082</v>
      </c>
      <c r="I210" s="567">
        <v>95.169889463070277</v>
      </c>
    </row>
    <row r="211" spans="1:9" ht="15" customHeight="1">
      <c r="C211" s="581">
        <v>117761</v>
      </c>
      <c r="D211" s="566">
        <f t="shared" si="3"/>
        <v>117761</v>
      </c>
      <c r="E211" s="572">
        <v>107.70007947179937</v>
      </c>
      <c r="F211" s="572">
        <v>113.96815308419148</v>
      </c>
      <c r="G211" s="572">
        <v>105.33387775477274</v>
      </c>
      <c r="H211" s="572">
        <v>110.78688359958181</v>
      </c>
      <c r="I211" s="567">
        <v>92.20463624212563</v>
      </c>
    </row>
    <row r="212" spans="1:9" ht="15" customHeight="1">
      <c r="A212" s="579" t="s">
        <v>188</v>
      </c>
      <c r="B212" s="580" t="s">
        <v>48</v>
      </c>
      <c r="C212" s="581">
        <v>117791</v>
      </c>
      <c r="D212" s="566">
        <f t="shared" si="3"/>
        <v>117791</v>
      </c>
      <c r="E212" s="572">
        <v>107.25795308254283</v>
      </c>
      <c r="F212" s="572">
        <v>105.89181567697597</v>
      </c>
      <c r="G212" s="572">
        <v>107.60004183434438</v>
      </c>
      <c r="H212" s="572">
        <v>112.37372388670519</v>
      </c>
      <c r="I212" s="567">
        <v>89.813302999428345</v>
      </c>
    </row>
    <row r="213" spans="1:9" ht="15" customHeight="1">
      <c r="C213" s="581">
        <v>117822</v>
      </c>
      <c r="D213" s="566">
        <f t="shared" si="3"/>
        <v>117822</v>
      </c>
      <c r="E213" s="572">
        <v>107.98952811356571</v>
      </c>
      <c r="F213" s="572">
        <v>104.8428178849032</v>
      </c>
      <c r="G213" s="572">
        <v>103.32102045548589</v>
      </c>
      <c r="H213" s="572">
        <v>109.06767265602029</v>
      </c>
      <c r="I213" s="567">
        <v>90.961142955923037</v>
      </c>
    </row>
    <row r="214" spans="1:9" ht="15" customHeight="1">
      <c r="C214" s="581">
        <v>117853</v>
      </c>
      <c r="D214" s="566">
        <f t="shared" si="3"/>
        <v>117853</v>
      </c>
      <c r="E214" s="572">
        <v>108.3653544620085</v>
      </c>
      <c r="F214" s="572">
        <v>106.27691255550478</v>
      </c>
      <c r="G214" s="572">
        <v>99.348518073439223</v>
      </c>
      <c r="H214" s="572">
        <v>100.63486553003008</v>
      </c>
      <c r="I214" s="567">
        <v>92.491596231249304</v>
      </c>
    </row>
    <row r="215" spans="1:9" ht="15" customHeight="1">
      <c r="C215" s="581">
        <v>117883</v>
      </c>
      <c r="D215" s="566">
        <f t="shared" si="3"/>
        <v>117883</v>
      </c>
      <c r="E215" s="572">
        <v>108.02054566128324</v>
      </c>
      <c r="F215" s="572">
        <v>108.31068854534722</v>
      </c>
      <c r="G215" s="572">
        <v>102.44123654995219</v>
      </c>
      <c r="H215" s="572">
        <v>108.07549276287493</v>
      </c>
      <c r="I215" s="567">
        <v>93.735089517451897</v>
      </c>
    </row>
    <row r="216" spans="1:9" ht="15" customHeight="1">
      <c r="C216" s="581">
        <v>117914</v>
      </c>
      <c r="D216" s="566">
        <f t="shared" si="3"/>
        <v>117914</v>
      </c>
      <c r="E216" s="572">
        <v>107.58697921904913</v>
      </c>
      <c r="F216" s="572">
        <v>107.63016246792891</v>
      </c>
      <c r="G216" s="572">
        <v>102.25098157180882</v>
      </c>
      <c r="H216" s="572">
        <v>110.27483467863566</v>
      </c>
      <c r="I216" s="567">
        <v>95.648156111609737</v>
      </c>
    </row>
    <row r="217" spans="1:9" ht="15" customHeight="1">
      <c r="C217" s="581">
        <v>117944</v>
      </c>
      <c r="D217" s="566">
        <f t="shared" si="3"/>
        <v>117944</v>
      </c>
      <c r="E217" s="572">
        <v>107.51697472498915</v>
      </c>
      <c r="F217" s="572">
        <v>107.90443162745082</v>
      </c>
      <c r="G217" s="572">
        <v>103.43964611345562</v>
      </c>
      <c r="H217" s="572">
        <v>108.62196715016921</v>
      </c>
      <c r="I217" s="567">
        <v>98.900369321678056</v>
      </c>
    </row>
    <row r="218" spans="1:9" ht="15" customHeight="1">
      <c r="C218" s="581">
        <v>154499</v>
      </c>
      <c r="D218" s="566">
        <v>154499</v>
      </c>
      <c r="E218" s="572">
        <v>107.41963332453483</v>
      </c>
      <c r="F218" s="572">
        <v>102.67801427524456</v>
      </c>
      <c r="G218" s="572">
        <v>107.38201110429931</v>
      </c>
      <c r="H218" s="572">
        <v>106.33857378037204</v>
      </c>
      <c r="I218" s="567">
        <v>98.80471599197017</v>
      </c>
    </row>
    <row r="219" spans="1:9" ht="15" customHeight="1">
      <c r="C219" s="581">
        <v>154530</v>
      </c>
      <c r="D219" s="566">
        <v>154530</v>
      </c>
      <c r="E219" s="572">
        <v>108.30860030695916</v>
      </c>
      <c r="F219" s="572">
        <v>111.96565168429547</v>
      </c>
      <c r="G219" s="572">
        <v>109.11601837233403</v>
      </c>
      <c r="H219" s="572">
        <v>106.46119521750872</v>
      </c>
      <c r="I219" s="567">
        <v>101.8656225426227</v>
      </c>
    </row>
    <row r="220" spans="1:9" ht="15" customHeight="1">
      <c r="C220" s="581">
        <v>154558</v>
      </c>
      <c r="D220" s="566">
        <v>154558</v>
      </c>
      <c r="E220" s="572">
        <v>110.97925283269032</v>
      </c>
      <c r="F220" s="572">
        <v>109.39079929079001</v>
      </c>
      <c r="G220" s="572">
        <v>105.90950768575037</v>
      </c>
      <c r="H220" s="572">
        <v>108.51240005285948</v>
      </c>
      <c r="I220" s="567">
        <v>97.465569376059676</v>
      </c>
    </row>
    <row r="221" spans="1:9" ht="15" customHeight="1">
      <c r="C221" s="581">
        <v>154589</v>
      </c>
      <c r="D221" s="566">
        <v>154589</v>
      </c>
      <c r="E221" s="572">
        <v>109.56234972924257</v>
      </c>
      <c r="F221" s="572">
        <v>108.48905222878265</v>
      </c>
      <c r="G221" s="572">
        <v>113.99284949218661</v>
      </c>
      <c r="H221" s="572">
        <v>110.58209229371538</v>
      </c>
      <c r="I221" s="567">
        <v>101.29170256437536</v>
      </c>
    </row>
    <row r="222" spans="1:9" ht="15" customHeight="1">
      <c r="C222" s="581">
        <v>154619</v>
      </c>
      <c r="D222" s="566">
        <v>154619</v>
      </c>
      <c r="E222" s="572">
        <v>109.41484523395708</v>
      </c>
      <c r="F222" s="572">
        <v>107.81295027261206</v>
      </c>
      <c r="G222" s="572">
        <v>110.40115125135473</v>
      </c>
      <c r="H222" s="572">
        <v>108.3817982122133</v>
      </c>
      <c r="I222" s="567">
        <v>103.58738247736476</v>
      </c>
    </row>
    <row r="223" spans="1:9" ht="15" customHeight="1">
      <c r="C223" s="581">
        <v>154650</v>
      </c>
      <c r="D223" s="566">
        <v>154650</v>
      </c>
      <c r="E223" s="572">
        <v>109.71968736468874</v>
      </c>
      <c r="F223" s="572">
        <v>105.59460551494628</v>
      </c>
      <c r="G223" s="572">
        <v>110.67553500848524</v>
      </c>
      <c r="H223" s="572">
        <v>107.22945084156881</v>
      </c>
      <c r="I223" s="567">
        <v>105.11783575269102</v>
      </c>
    </row>
    <row r="224" spans="1:9" ht="15" customHeight="1">
      <c r="A224" s="579" t="s">
        <v>189</v>
      </c>
      <c r="B224" s="580" t="s">
        <v>49</v>
      </c>
      <c r="C224" s="581">
        <v>154680</v>
      </c>
      <c r="D224" s="566">
        <v>154680</v>
      </c>
      <c r="E224" s="572">
        <v>112.84485623400961</v>
      </c>
      <c r="F224" s="572">
        <v>105.11544347952152</v>
      </c>
      <c r="G224" s="572">
        <v>109.64866324196876</v>
      </c>
      <c r="H224" s="572">
        <v>106.41292542142615</v>
      </c>
      <c r="I224" s="567">
        <v>101.67431588320692</v>
      </c>
    </row>
    <row r="225" spans="1:11" ht="15" customHeight="1">
      <c r="C225" s="581">
        <v>154711</v>
      </c>
      <c r="D225" s="566">
        <v>154711</v>
      </c>
      <c r="E225" s="572">
        <v>111.83100482199171</v>
      </c>
      <c r="F225" s="572">
        <v>102.74078755354344</v>
      </c>
      <c r="G225" s="572">
        <v>111.22778529965655</v>
      </c>
      <c r="H225" s="572">
        <v>105.27755976607324</v>
      </c>
      <c r="I225" s="567">
        <v>100.23951593758855</v>
      </c>
    </row>
    <row r="226" spans="1:11" ht="15" customHeight="1">
      <c r="C226" s="581">
        <v>154742</v>
      </c>
      <c r="D226" s="566">
        <v>154742</v>
      </c>
      <c r="E226" s="572">
        <v>111.09331594416861</v>
      </c>
      <c r="F226" s="572">
        <v>103.30463739411853</v>
      </c>
      <c r="G226" s="572">
        <v>109.74311370303978</v>
      </c>
      <c r="H226" s="572">
        <v>105.1555061630291</v>
      </c>
      <c r="I226" s="567">
        <v>102.24823586145428</v>
      </c>
    </row>
    <row r="227" spans="1:11" ht="15" customHeight="1">
      <c r="C227" s="581">
        <v>154772</v>
      </c>
      <c r="D227" s="566">
        <v>154772</v>
      </c>
      <c r="E227" s="572">
        <v>110.14287380234978</v>
      </c>
      <c r="F227" s="572">
        <v>106.6063198095992</v>
      </c>
      <c r="G227" s="572">
        <v>111.96158871066721</v>
      </c>
      <c r="H227" s="572">
        <v>105.84659213316647</v>
      </c>
      <c r="I227" s="567">
        <v>103.87434246648843</v>
      </c>
    </row>
    <row r="228" spans="1:11" ht="15" customHeight="1">
      <c r="C228" s="581">
        <v>154803</v>
      </c>
      <c r="D228" s="566">
        <v>154803</v>
      </c>
      <c r="E228" s="572">
        <v>112.18950579896988</v>
      </c>
      <c r="F228" s="572">
        <v>106.90873326355754</v>
      </c>
      <c r="G228" s="572">
        <v>111.15664393747544</v>
      </c>
      <c r="H228" s="572">
        <v>106.74079380058663</v>
      </c>
      <c r="I228" s="567">
        <v>107.12655567655675</v>
      </c>
    </row>
    <row r="229" spans="1:11" ht="15" customHeight="1">
      <c r="C229" s="189">
        <v>154833</v>
      </c>
      <c r="D229" s="696">
        <v>154833</v>
      </c>
      <c r="E229" s="572">
        <v>112.10953899088369</v>
      </c>
      <c r="F229" s="572">
        <v>106.85972297409477</v>
      </c>
      <c r="G229" s="572">
        <v>110.68936332805839</v>
      </c>
      <c r="H229" s="572">
        <v>108.37182392872211</v>
      </c>
      <c r="I229" s="567">
        <v>107.03090234684886</v>
      </c>
      <c r="J229" s="74"/>
    </row>
    <row r="230" spans="1:11">
      <c r="C230" s="189">
        <v>191389</v>
      </c>
      <c r="D230" s="696">
        <v>191389</v>
      </c>
      <c r="E230" s="572">
        <v>113.5257006020212</v>
      </c>
      <c r="F230" s="572">
        <v>106.70403708124964</v>
      </c>
      <c r="G230" s="572">
        <v>110.57184078490658</v>
      </c>
      <c r="H230" s="572">
        <v>110.34092604853569</v>
      </c>
      <c r="I230" s="567">
        <v>109.13527560042247</v>
      </c>
      <c r="J230" s="74"/>
    </row>
    <row r="231" spans="1:11">
      <c r="C231" s="581">
        <v>191420</v>
      </c>
      <c r="D231" s="566">
        <v>191420</v>
      </c>
      <c r="E231" s="587">
        <v>109.05650055835844</v>
      </c>
      <c r="F231" s="587">
        <v>104.15706027863105</v>
      </c>
      <c r="G231" s="587">
        <v>112.86500071068745</v>
      </c>
      <c r="H231" s="587">
        <v>110.69298493529108</v>
      </c>
      <c r="I231" s="567">
        <v>108.37004896275934</v>
      </c>
    </row>
    <row r="232" spans="1:11">
      <c r="C232" s="581">
        <v>191449</v>
      </c>
      <c r="D232" s="566">
        <v>191449</v>
      </c>
      <c r="E232" s="587">
        <v>110.60623596035839</v>
      </c>
      <c r="F232" s="587">
        <v>109.94564334521129</v>
      </c>
      <c r="G232" s="587">
        <v>112.7219665340896</v>
      </c>
      <c r="H232" s="587">
        <v>111.7316804841081</v>
      </c>
      <c r="I232" s="567">
        <v>109.42223558954615</v>
      </c>
    </row>
    <row r="233" spans="1:11">
      <c r="C233" s="581">
        <v>191480</v>
      </c>
      <c r="D233" s="566">
        <v>191480</v>
      </c>
      <c r="E233" s="587">
        <v>110.45863910942451</v>
      </c>
      <c r="F233" s="587">
        <v>101.27711993264339</v>
      </c>
      <c r="G233" s="587">
        <v>110.38167270437778</v>
      </c>
      <c r="H233" s="587">
        <v>108.34221138429707</v>
      </c>
      <c r="I233" s="567">
        <v>110.37876888662507</v>
      </c>
    </row>
    <row r="234" spans="1:11">
      <c r="C234" s="581">
        <v>191510</v>
      </c>
      <c r="D234" s="566">
        <v>191510</v>
      </c>
      <c r="E234" s="587">
        <v>110.25683527605156</v>
      </c>
      <c r="F234" s="587">
        <v>99.049843570583661</v>
      </c>
      <c r="G234" s="587">
        <v>111.02279368822198</v>
      </c>
      <c r="H234" s="587">
        <v>108.28025662532286</v>
      </c>
      <c r="I234" s="567">
        <v>113.24836877786183</v>
      </c>
      <c r="K234" s="179"/>
    </row>
    <row r="235" spans="1:11">
      <c r="C235" s="581">
        <v>191541</v>
      </c>
      <c r="D235" s="566">
        <v>191541</v>
      </c>
      <c r="E235" s="587">
        <v>111.3804781192883</v>
      </c>
      <c r="F235" s="587">
        <v>103.21700196462614</v>
      </c>
      <c r="G235" s="587">
        <v>111.89792330687149</v>
      </c>
      <c r="H235" s="587">
        <v>104.32397085848677</v>
      </c>
      <c r="I235" s="567">
        <v>108.94396894100669</v>
      </c>
    </row>
    <row r="236" spans="1:11">
      <c r="A236" s="579" t="s">
        <v>505</v>
      </c>
      <c r="B236" s="580" t="s">
        <v>506</v>
      </c>
      <c r="C236" s="581">
        <v>191571</v>
      </c>
      <c r="D236" s="566">
        <v>191571</v>
      </c>
      <c r="E236" s="587">
        <v>109.86232571325291</v>
      </c>
      <c r="F236" s="587">
        <v>103.26385266159073</v>
      </c>
      <c r="G236" s="587">
        <v>106.79384800576858</v>
      </c>
      <c r="H236" s="587">
        <v>106.17700790923588</v>
      </c>
      <c r="I236" s="567">
        <v>108.37004896275934</v>
      </c>
    </row>
    <row r="237" spans="1:11">
      <c r="C237" s="581">
        <v>191602</v>
      </c>
      <c r="D237" s="566">
        <v>191602</v>
      </c>
      <c r="E237" s="587">
        <v>108.84922077055492</v>
      </c>
      <c r="F237" s="587">
        <v>108.72082092266584</v>
      </c>
      <c r="G237" s="587">
        <v>106.09398310082368</v>
      </c>
      <c r="H237" s="587">
        <v>108.12019853479735</v>
      </c>
      <c r="I237" s="567">
        <v>105.88306239035416</v>
      </c>
    </row>
    <row r="238" spans="1:11">
      <c r="C238" s="581">
        <v>191633</v>
      </c>
      <c r="D238" s="566">
        <v>191633</v>
      </c>
      <c r="E238" s="587">
        <v>111.00034817983079</v>
      </c>
      <c r="F238" s="587">
        <v>104.33825575972453</v>
      </c>
      <c r="G238" s="587">
        <v>113.67791916998058</v>
      </c>
      <c r="H238" s="587">
        <v>107.72965477113745</v>
      </c>
      <c r="I238" s="567">
        <v>104.35260911502789</v>
      </c>
    </row>
    <row r="239" spans="1:11">
      <c r="C239" s="581">
        <v>191663</v>
      </c>
      <c r="D239" s="566">
        <v>191663</v>
      </c>
      <c r="E239" s="587">
        <v>110.84652178489819</v>
      </c>
      <c r="F239" s="587">
        <v>103.79547453421947</v>
      </c>
      <c r="G239" s="587">
        <v>112.44746098328348</v>
      </c>
      <c r="H239" s="587">
        <v>107.47060833198447</v>
      </c>
      <c r="I239" s="587">
        <v>105.59610240123048</v>
      </c>
    </row>
    <row r="240" spans="1:11">
      <c r="C240" s="581">
        <v>191694</v>
      </c>
      <c r="D240" s="566">
        <v>191694</v>
      </c>
      <c r="E240" s="587">
        <v>107.10707640224153</v>
      </c>
      <c r="F240" s="587">
        <v>99.928301807471371</v>
      </c>
      <c r="G240" s="587">
        <v>110.58974806474714</v>
      </c>
      <c r="H240" s="587">
        <v>110.44996587748102</v>
      </c>
      <c r="I240" s="587">
        <v>107.12655567655675</v>
      </c>
    </row>
    <row r="241" spans="1:9">
      <c r="C241" s="581">
        <v>191724</v>
      </c>
      <c r="D241" s="566">
        <v>191724</v>
      </c>
      <c r="E241" s="587">
        <v>112.06656828258818</v>
      </c>
      <c r="F241" s="587">
        <v>100.57674694610256</v>
      </c>
      <c r="G241" s="587">
        <v>111.4530157413372</v>
      </c>
      <c r="H241" s="587">
        <v>110.42251405375339</v>
      </c>
      <c r="I241" s="587">
        <v>105.21348908239892</v>
      </c>
    </row>
    <row r="242" spans="1:9">
      <c r="C242" s="189">
        <v>228279</v>
      </c>
      <c r="D242" s="696">
        <v>228279</v>
      </c>
      <c r="E242" s="587">
        <v>110.3301760527481</v>
      </c>
      <c r="F242" s="587">
        <v>103.70349448041925</v>
      </c>
      <c r="G242" s="587">
        <v>108.76733150093932</v>
      </c>
      <c r="H242" s="587">
        <v>105.71244791112723</v>
      </c>
      <c r="I242" s="587">
        <v>104.1613024556121</v>
      </c>
    </row>
    <row r="243" spans="1:9">
      <c r="C243" s="581">
        <v>228310</v>
      </c>
      <c r="D243" s="566">
        <v>228310</v>
      </c>
      <c r="E243" s="587">
        <v>111.26399542612441</v>
      </c>
      <c r="F243" s="587">
        <v>101.09096306755883</v>
      </c>
      <c r="G243" s="587">
        <v>107.60414386075023</v>
      </c>
      <c r="H243" s="587">
        <v>109.23152710536473</v>
      </c>
      <c r="I243" s="587">
        <v>103.01346249911741</v>
      </c>
    </row>
    <row r="244" spans="1:9">
      <c r="C244" s="581">
        <v>228338</v>
      </c>
      <c r="D244" s="566">
        <v>228338</v>
      </c>
      <c r="E244" s="587">
        <v>109.53764739594571</v>
      </c>
      <c r="F244" s="587">
        <v>101.0044826984719</v>
      </c>
      <c r="G244" s="587">
        <v>108.09454920181746</v>
      </c>
      <c r="H244" s="587">
        <v>103.31893034625142</v>
      </c>
      <c r="I244" s="587">
        <v>105.11783575269102</v>
      </c>
    </row>
    <row r="245" spans="1:9">
      <c r="C245" s="581">
        <v>228369</v>
      </c>
      <c r="D245" s="566">
        <v>228369</v>
      </c>
      <c r="E245" s="587">
        <v>111.69530252925446</v>
      </c>
      <c r="F245" s="587">
        <v>102.37288676657988</v>
      </c>
      <c r="G245" s="587">
        <v>102.03293354228239</v>
      </c>
      <c r="H245" s="587">
        <v>103.6084620869205</v>
      </c>
      <c r="I245" s="587">
        <v>105.02218242298314</v>
      </c>
    </row>
    <row r="246" spans="1:9">
      <c r="C246" s="581">
        <v>228399</v>
      </c>
      <c r="D246" s="566">
        <v>228399</v>
      </c>
      <c r="E246" s="587">
        <v>112.1016746079452</v>
      </c>
      <c r="F246" s="587">
        <v>102.55211024606282</v>
      </c>
      <c r="G246" s="587">
        <v>101.00746219291754</v>
      </c>
      <c r="H246" s="587">
        <v>104.32301556158798</v>
      </c>
      <c r="I246" s="587">
        <v>106.17002237947783</v>
      </c>
    </row>
    <row r="247" spans="1:9">
      <c r="C247" s="581">
        <v>228430</v>
      </c>
      <c r="D247" s="566">
        <v>228430</v>
      </c>
      <c r="E247" s="587">
        <v>110.25270560429449</v>
      </c>
      <c r="F247" s="587">
        <v>103.50908088259443</v>
      </c>
      <c r="G247" s="587">
        <v>98.822954211209506</v>
      </c>
      <c r="H247" s="587">
        <v>103.54162014614501</v>
      </c>
      <c r="I247" s="587">
        <v>108.8483156112988</v>
      </c>
    </row>
    <row r="248" spans="1:9">
      <c r="A248" s="579" t="s">
        <v>526</v>
      </c>
      <c r="B248" s="580" t="s">
        <v>525</v>
      </c>
      <c r="C248" s="581">
        <v>228460</v>
      </c>
      <c r="D248" s="566">
        <v>228460</v>
      </c>
      <c r="E248" s="587">
        <v>111.70117214593236</v>
      </c>
      <c r="F248" s="587">
        <v>104.11297681815498</v>
      </c>
      <c r="G248" s="587">
        <v>103.47628228611089</v>
      </c>
      <c r="H248" s="587">
        <v>100.00531009452038</v>
      </c>
      <c r="I248" s="587">
        <v>108.27439563305145</v>
      </c>
    </row>
    <row r="249" spans="1:9">
      <c r="C249" s="581">
        <v>228491</v>
      </c>
      <c r="D249" s="566">
        <v>228491</v>
      </c>
      <c r="E249" s="587">
        <v>110.48338082559346</v>
      </c>
      <c r="F249" s="587">
        <v>103.01973908813336</v>
      </c>
      <c r="G249" s="587">
        <v>103.11987065437313</v>
      </c>
      <c r="H249" s="587">
        <v>111.62442943508148</v>
      </c>
      <c r="I249" s="587">
        <v>107.31786233597253</v>
      </c>
    </row>
    <row r="250" spans="1:9">
      <c r="C250" s="581">
        <v>228522</v>
      </c>
      <c r="D250" s="566">
        <v>228522</v>
      </c>
      <c r="E250" s="587">
        <v>109.74206260020485</v>
      </c>
      <c r="F250" s="587">
        <v>104.85245761654613</v>
      </c>
      <c r="G250" s="587">
        <v>103.76738601333291</v>
      </c>
      <c r="H250" s="587">
        <v>103.39087363772312</v>
      </c>
      <c r="I250" s="587">
        <v>108.75266228159091</v>
      </c>
    </row>
    <row r="251" spans="1:9">
      <c r="C251" s="581">
        <v>228552</v>
      </c>
      <c r="D251" s="566">
        <v>228552</v>
      </c>
      <c r="E251" s="587">
        <v>110.47242874398393</v>
      </c>
      <c r="F251" s="587">
        <v>103.2666258945921</v>
      </c>
      <c r="G251" s="587">
        <v>102.56213836199159</v>
      </c>
      <c r="H251" s="587">
        <v>107.84731525940525</v>
      </c>
      <c r="I251" s="587">
        <v>109.13527560042247</v>
      </c>
    </row>
    <row r="252" spans="1:9">
      <c r="C252" s="581">
        <v>228583</v>
      </c>
      <c r="D252" s="566">
        <v>228583</v>
      </c>
      <c r="E252" s="587">
        <v>110.9485352853206</v>
      </c>
      <c r="F252" s="587">
        <v>105.0784356603108</v>
      </c>
      <c r="G252" s="587">
        <v>105.66457529290098</v>
      </c>
      <c r="H252" s="587">
        <v>102.85182117599911</v>
      </c>
      <c r="I252" s="587">
        <v>109.51788891925405</v>
      </c>
    </row>
    <row r="253" spans="1:9">
      <c r="C253" s="581">
        <v>228613</v>
      </c>
      <c r="D253" s="566">
        <v>228613</v>
      </c>
      <c r="E253" s="587">
        <v>110.65325555381902</v>
      </c>
      <c r="F253" s="587">
        <v>105.28802593194166</v>
      </c>
      <c r="G253" s="587">
        <v>104.60508997114758</v>
      </c>
      <c r="H253" s="587">
        <v>104.67826102924727</v>
      </c>
      <c r="I253" s="587">
        <v>111.52660884311977</v>
      </c>
    </row>
    <row r="254" spans="1:9">
      <c r="C254" s="581">
        <v>228644</v>
      </c>
      <c r="D254" s="566">
        <v>228644</v>
      </c>
      <c r="E254" s="587">
        <v>110.91762558205089</v>
      </c>
      <c r="F254" s="587">
        <v>101.19971624248817</v>
      </c>
      <c r="G254" s="587">
        <v>101.25704438135739</v>
      </c>
      <c r="H254" s="587">
        <v>107.31730038477237</v>
      </c>
      <c r="I254" s="587">
        <v>110.85703553516453</v>
      </c>
    </row>
    <row r="255" spans="1:9">
      <c r="C255" s="581">
        <v>228675</v>
      </c>
      <c r="D255" s="566">
        <v>228675</v>
      </c>
      <c r="E255" s="587">
        <v>109.91820510586446</v>
      </c>
      <c r="F255" s="587">
        <v>100.94514631322235</v>
      </c>
      <c r="G255" s="587">
        <v>109.03479081618798</v>
      </c>
      <c r="H255" s="587">
        <v>106.0357465637894</v>
      </c>
      <c r="I255" s="587">
        <v>111.04834219458031</v>
      </c>
    </row>
    <row r="256" spans="1:9">
      <c r="C256" s="581">
        <v>228703</v>
      </c>
      <c r="D256" s="566">
        <v>228703</v>
      </c>
      <c r="E256" s="587">
        <v>109.40379368795502</v>
      </c>
      <c r="F256" s="587">
        <v>106.44080957289158</v>
      </c>
      <c r="G256" s="587">
        <v>106.51380602816192</v>
      </c>
      <c r="H256" s="587">
        <v>104.33269950555925</v>
      </c>
      <c r="I256" s="587">
        <v>107.70047565480411</v>
      </c>
    </row>
    <row r="257" spans="1:9">
      <c r="C257" s="585">
        <v>228734</v>
      </c>
      <c r="D257" s="586">
        <v>228734</v>
      </c>
      <c r="E257" s="587">
        <v>109.23707376563492</v>
      </c>
      <c r="F257" s="587">
        <v>106.97615944989073</v>
      </c>
      <c r="G257" s="587">
        <v>98.621047072713495</v>
      </c>
      <c r="H257" s="587">
        <v>100.12460851926194</v>
      </c>
      <c r="I257" s="587">
        <v>102.15258253174638</v>
      </c>
    </row>
    <row r="258" spans="1:9">
      <c r="C258" s="581">
        <v>228764</v>
      </c>
      <c r="D258" s="566">
        <v>228764</v>
      </c>
    </row>
    <row r="259" spans="1:9">
      <c r="C259" s="581">
        <v>228795</v>
      </c>
      <c r="D259" s="566">
        <v>228795</v>
      </c>
    </row>
    <row r="260" spans="1:9">
      <c r="A260" s="579" t="s">
        <v>542</v>
      </c>
      <c r="B260" s="580" t="s">
        <v>535</v>
      </c>
      <c r="C260" s="581">
        <v>228825</v>
      </c>
      <c r="D260" s="566">
        <v>228825</v>
      </c>
    </row>
    <row r="261" spans="1:9">
      <c r="C261" s="581">
        <v>228856</v>
      </c>
      <c r="D261" s="566">
        <v>228856</v>
      </c>
    </row>
    <row r="262" spans="1:9">
      <c r="C262" s="581">
        <v>228887</v>
      </c>
      <c r="D262" s="566">
        <v>228887</v>
      </c>
    </row>
    <row r="263" spans="1:9">
      <c r="C263" s="581">
        <v>228917</v>
      </c>
      <c r="D263" s="566">
        <v>228917</v>
      </c>
    </row>
    <row r="264" spans="1:9">
      <c r="C264" s="581">
        <v>228948</v>
      </c>
      <c r="D264" s="566">
        <v>228948</v>
      </c>
      <c r="E264" s="557"/>
    </row>
    <row r="265" spans="1:9">
      <c r="C265" s="799">
        <v>228978</v>
      </c>
      <c r="D265" s="798">
        <v>228978</v>
      </c>
    </row>
  </sheetData>
  <sheetProtection algorithmName="SHA-512" hashValue="RkCiWVQ1qNFoF0kGJgHx9VZnII3wvqbtg+1KjjjcP1dQQxcYopkjQm+9Cu2NyVo3/qZZUmHooellqwnaP+EmnQ==" saltValue="DUmp67Bp98T7JyzMkPAEHw=="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B84C-6236-4BB1-B926-0E0289E36C5F}">
  <sheetPr codeName="List13"/>
  <dimension ref="A1:W172"/>
  <sheetViews>
    <sheetView zoomScale="115" zoomScaleNormal="115" workbookViewId="0">
      <pane xSplit="4" ySplit="3" topLeftCell="E4" activePane="bottomRight" state="frozen"/>
      <selection activeCell="C19" sqref="C19:H20"/>
      <selection pane="topRight" activeCell="C19" sqref="C19:H20"/>
      <selection pane="bottomLeft" activeCell="C19" sqref="C19:H20"/>
      <selection pane="bottomRight" activeCell="S29" sqref="S29"/>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0" width="15.42578125" style="56" customWidth="1"/>
    <col min="11" max="16384" width="11.42578125" style="54"/>
  </cols>
  <sheetData>
    <row r="1" spans="1:16">
      <c r="D1" s="55"/>
      <c r="F1" s="602"/>
      <c r="H1" s="602"/>
    </row>
    <row r="2" spans="1:16">
      <c r="D2" s="55"/>
    </row>
    <row r="3" spans="1:16" s="57" customFormat="1" ht="56.25">
      <c r="B3" s="239"/>
      <c r="C3" s="239"/>
      <c r="D3" s="239"/>
      <c r="E3" s="439" t="s">
        <v>376</v>
      </c>
      <c r="F3" s="439" t="s">
        <v>544</v>
      </c>
      <c r="G3" s="439" t="s">
        <v>377</v>
      </c>
      <c r="H3" s="439" t="s">
        <v>378</v>
      </c>
      <c r="I3" s="440" t="s">
        <v>379</v>
      </c>
      <c r="J3" s="440" t="s">
        <v>543</v>
      </c>
    </row>
    <row r="4" spans="1:16" s="57" customFormat="1" ht="45">
      <c r="C4" s="237" t="s">
        <v>485</v>
      </c>
      <c r="D4" s="238" t="s">
        <v>486</v>
      </c>
      <c r="E4" s="438" t="s">
        <v>380</v>
      </c>
      <c r="F4" s="438" t="s">
        <v>546</v>
      </c>
      <c r="G4" s="438" t="s">
        <v>377</v>
      </c>
      <c r="H4" s="438" t="s">
        <v>378</v>
      </c>
      <c r="I4" s="449" t="s">
        <v>381</v>
      </c>
      <c r="J4" s="247" t="s">
        <v>545</v>
      </c>
    </row>
    <row r="5" spans="1:16" s="57" customFormat="1">
      <c r="B5" s="603"/>
      <c r="C5" s="603"/>
      <c r="D5" s="235"/>
      <c r="E5" s="604"/>
      <c r="F5" s="604"/>
      <c r="G5" s="604"/>
      <c r="H5" s="604"/>
      <c r="I5" s="605"/>
      <c r="J5" s="606"/>
    </row>
    <row r="6" spans="1:16">
      <c r="C6" s="233">
        <v>41640</v>
      </c>
      <c r="D6" s="236">
        <f>+C6</f>
        <v>41640</v>
      </c>
      <c r="E6" s="58">
        <v>0.85267288868706181</v>
      </c>
      <c r="F6" s="58">
        <v>0.72864688561975255</v>
      </c>
      <c r="G6" s="58">
        <v>0.88962745002310828</v>
      </c>
      <c r="H6" s="58">
        <v>0.72369298592654452</v>
      </c>
    </row>
    <row r="7" spans="1:16">
      <c r="C7" s="234">
        <v>41671</v>
      </c>
      <c r="D7" s="236">
        <f t="shared" ref="D7:D70" si="0">+C7</f>
        <v>41671</v>
      </c>
      <c r="E7" s="58">
        <v>0.85311487316425183</v>
      </c>
      <c r="F7" s="58">
        <v>0.72710464395342644</v>
      </c>
      <c r="G7" s="58">
        <v>0.82385980816702498</v>
      </c>
      <c r="H7" s="58">
        <v>0.70500400789633944</v>
      </c>
    </row>
    <row r="8" spans="1:16">
      <c r="C8" s="233">
        <v>41699</v>
      </c>
      <c r="D8" s="236">
        <f t="shared" si="0"/>
        <v>41699</v>
      </c>
      <c r="E8" s="58">
        <v>0.85339534344866197</v>
      </c>
      <c r="F8" s="58">
        <v>0.72605093230195106</v>
      </c>
      <c r="G8" s="58">
        <v>0.8297619203464297</v>
      </c>
      <c r="H8" s="58">
        <v>0.73547905647800815</v>
      </c>
      <c r="I8" s="59">
        <v>-0.31000119084960431</v>
      </c>
      <c r="J8" s="59">
        <v>-2.1331766867245818</v>
      </c>
      <c r="L8" s="56" t="s">
        <v>413</v>
      </c>
      <c r="M8" s="56"/>
      <c r="P8" s="56"/>
    </row>
    <row r="9" spans="1:16">
      <c r="C9" s="234">
        <v>41730</v>
      </c>
      <c r="D9" s="236">
        <f t="shared" si="0"/>
        <v>41730</v>
      </c>
      <c r="E9" s="58">
        <v>0.85427855096039396</v>
      </c>
      <c r="F9" s="58">
        <v>0.72641999914345134</v>
      </c>
      <c r="G9" s="58">
        <v>0.84542164654493845</v>
      </c>
      <c r="H9" s="58">
        <v>0.72253028037965294</v>
      </c>
    </row>
    <row r="10" spans="1:16">
      <c r="C10" s="233">
        <v>41760</v>
      </c>
      <c r="D10" s="236">
        <f t="shared" si="0"/>
        <v>41760</v>
      </c>
      <c r="E10" s="58">
        <v>0.85611868179981487</v>
      </c>
      <c r="F10" s="58">
        <v>0.72884487203394177</v>
      </c>
      <c r="G10" s="58">
        <v>0.83977492219751826</v>
      </c>
      <c r="H10" s="58">
        <v>0.72335674713298703</v>
      </c>
      <c r="L10" s="60"/>
    </row>
    <row r="11" spans="1:16">
      <c r="C11" s="234">
        <v>41791</v>
      </c>
      <c r="D11" s="23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33">
        <v>41821</v>
      </c>
      <c r="D12" s="236">
        <f t="shared" si="0"/>
        <v>41821</v>
      </c>
      <c r="E12" s="58">
        <v>0.86328746213133112</v>
      </c>
      <c r="F12" s="58">
        <v>0.74054989673011984</v>
      </c>
      <c r="G12" s="58">
        <v>0.89145414365208298</v>
      </c>
      <c r="H12" s="58">
        <v>0.74461933609030051</v>
      </c>
      <c r="L12" s="60"/>
      <c r="M12" s="61"/>
      <c r="N12" s="62"/>
      <c r="O12" s="61"/>
    </row>
    <row r="13" spans="1:16">
      <c r="C13" s="234">
        <v>41852</v>
      </c>
      <c r="D13" s="236">
        <f t="shared" si="0"/>
        <v>41852</v>
      </c>
      <c r="E13" s="58">
        <v>0.8684340152354183</v>
      </c>
      <c r="F13" s="58">
        <v>0.74956177883407737</v>
      </c>
      <c r="G13" s="58">
        <v>0.88005266395002801</v>
      </c>
      <c r="H13" s="58">
        <v>0.73362908823092443</v>
      </c>
      <c r="L13" s="60"/>
      <c r="M13" s="61"/>
      <c r="N13" s="62"/>
      <c r="O13" s="61"/>
    </row>
    <row r="14" spans="1:16">
      <c r="C14" s="233">
        <v>41883</v>
      </c>
      <c r="D14" s="23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34">
        <v>41913</v>
      </c>
      <c r="D15" s="236">
        <f t="shared" si="0"/>
        <v>41913</v>
      </c>
      <c r="E15" s="58">
        <v>0.88276615696182981</v>
      </c>
      <c r="F15" s="58">
        <v>0.77221535512441319</v>
      </c>
      <c r="G15" s="58">
        <v>0.84219855348210682</v>
      </c>
      <c r="H15" s="58">
        <v>0.72944521360430004</v>
      </c>
      <c r="L15" s="60"/>
      <c r="M15" s="61"/>
      <c r="N15" s="62"/>
      <c r="O15" s="61"/>
    </row>
    <row r="16" spans="1:16">
      <c r="C16" s="233">
        <v>41944</v>
      </c>
      <c r="D16" s="236">
        <f t="shared" si="0"/>
        <v>41944</v>
      </c>
      <c r="E16" s="58">
        <v>0.89224314175915942</v>
      </c>
      <c r="F16" s="58">
        <v>0.78499265271793561</v>
      </c>
      <c r="G16" s="58">
        <v>0.90036218327345874</v>
      </c>
      <c r="H16" s="58">
        <v>0.8192547889500803</v>
      </c>
      <c r="L16" s="60"/>
      <c r="M16" s="61"/>
      <c r="N16" s="62"/>
      <c r="O16" s="61"/>
    </row>
    <row r="17" spans="1:23">
      <c r="C17" s="234">
        <v>41974</v>
      </c>
      <c r="D17" s="23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33">
        <v>42005</v>
      </c>
      <c r="D18" s="236">
        <f t="shared" si="0"/>
        <v>42005</v>
      </c>
      <c r="E18" s="58">
        <v>0.91483048362749253</v>
      </c>
      <c r="F18" s="58">
        <v>0.81119766629439027</v>
      </c>
      <c r="G18" s="58">
        <v>0.88932267788559183</v>
      </c>
      <c r="H18" s="58">
        <v>0.78403557453382222</v>
      </c>
      <c r="L18" s="60"/>
      <c r="M18" s="61"/>
      <c r="N18" s="62"/>
      <c r="O18" s="61"/>
    </row>
    <row r="19" spans="1:23">
      <c r="C19" s="234">
        <v>42036</v>
      </c>
      <c r="D19" s="236">
        <f t="shared" si="0"/>
        <v>42036</v>
      </c>
      <c r="E19" s="58">
        <v>0.92779291898274863</v>
      </c>
      <c r="F19" s="58">
        <v>0.82373715275427972</v>
      </c>
      <c r="G19" s="58">
        <v>0.94690838748534623</v>
      </c>
      <c r="H19" s="58">
        <v>0.86119135800054569</v>
      </c>
      <c r="L19" s="60"/>
      <c r="M19" s="61"/>
      <c r="N19" s="62"/>
      <c r="O19" s="61"/>
    </row>
    <row r="20" spans="1:23">
      <c r="C20" s="233">
        <v>42064</v>
      </c>
      <c r="D20" s="23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34">
        <v>42095</v>
      </c>
      <c r="D21" s="236">
        <f t="shared" si="0"/>
        <v>42095</v>
      </c>
      <c r="E21" s="58">
        <v>0.95553673225313329</v>
      </c>
      <c r="F21" s="58">
        <v>0.84446592689664068</v>
      </c>
      <c r="G21" s="58">
        <v>0.98281984637946429</v>
      </c>
      <c r="H21" s="58">
        <v>0.8414660640662448</v>
      </c>
      <c r="L21" s="60"/>
      <c r="M21" s="61"/>
      <c r="N21" s="62"/>
      <c r="O21" s="61"/>
    </row>
    <row r="22" spans="1:23">
      <c r="C22" s="233">
        <v>42125</v>
      </c>
      <c r="D22" s="236">
        <f t="shared" si="0"/>
        <v>42125</v>
      </c>
      <c r="E22" s="58">
        <v>0.96824740492310279</v>
      </c>
      <c r="F22" s="58">
        <v>0.85187676809734658</v>
      </c>
      <c r="G22" s="58">
        <v>0.94884873859547969</v>
      </c>
      <c r="H22" s="58">
        <v>0.84663335999781619</v>
      </c>
      <c r="L22" s="60"/>
      <c r="M22" s="61"/>
      <c r="N22" s="62"/>
      <c r="O22" s="61"/>
    </row>
    <row r="23" spans="1:23">
      <c r="C23" s="234">
        <v>42156</v>
      </c>
      <c r="D23" s="23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33">
        <v>42186</v>
      </c>
      <c r="D24" s="236">
        <f t="shared" si="0"/>
        <v>42186</v>
      </c>
      <c r="E24" s="58">
        <v>0.98540111829581645</v>
      </c>
      <c r="F24" s="58">
        <v>0.86016848914609245</v>
      </c>
      <c r="G24" s="58">
        <v>0.98918436163476431</v>
      </c>
      <c r="H24" s="58">
        <v>0.86513715235911604</v>
      </c>
      <c r="L24" s="60"/>
      <c r="M24" s="61"/>
      <c r="N24" s="62"/>
      <c r="O24" s="61"/>
    </row>
    <row r="25" spans="1:23">
      <c r="C25" s="234">
        <v>42217</v>
      </c>
      <c r="D25" s="236">
        <f t="shared" si="0"/>
        <v>42217</v>
      </c>
      <c r="E25" s="58">
        <v>0.98892369327169605</v>
      </c>
      <c r="F25" s="58">
        <v>0.86229001966547403</v>
      </c>
      <c r="G25" s="58">
        <v>0.86478974281303078</v>
      </c>
      <c r="H25" s="58">
        <v>0.78808250411245773</v>
      </c>
      <c r="L25" s="60"/>
      <c r="M25" s="61"/>
      <c r="N25" s="62"/>
      <c r="O25" s="61"/>
    </row>
    <row r="26" spans="1:23" ht="11.25" customHeight="1">
      <c r="C26" s="233">
        <v>42248</v>
      </c>
      <c r="D26" s="23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74"/>
      <c r="S26" s="874"/>
      <c r="T26" s="874"/>
      <c r="U26" s="874"/>
      <c r="V26" s="874"/>
      <c r="W26" s="874"/>
    </row>
    <row r="27" spans="1:23">
      <c r="C27" s="234">
        <v>42278</v>
      </c>
      <c r="D27" s="236">
        <f t="shared" si="0"/>
        <v>42278</v>
      </c>
      <c r="E27" s="58">
        <v>0.98779728798232747</v>
      </c>
      <c r="F27" s="58">
        <v>0.86693330196466745</v>
      </c>
      <c r="G27" s="58">
        <v>0.97618392825209188</v>
      </c>
      <c r="H27" s="58">
        <v>0.84947721146652977</v>
      </c>
      <c r="L27" s="803" t="s">
        <v>537</v>
      </c>
      <c r="M27" s="61"/>
      <c r="N27" s="62"/>
      <c r="O27" s="61"/>
      <c r="R27" s="874"/>
      <c r="S27" s="874"/>
      <c r="T27" s="874"/>
      <c r="U27" s="874"/>
      <c r="V27" s="874"/>
      <c r="W27" s="874"/>
    </row>
    <row r="28" spans="1:23">
      <c r="C28" s="233">
        <v>42309</v>
      </c>
      <c r="D28" s="236">
        <f t="shared" si="0"/>
        <v>42309</v>
      </c>
      <c r="E28" s="58">
        <v>0.98480361084904666</v>
      </c>
      <c r="F28" s="58">
        <v>0.87031654523267643</v>
      </c>
      <c r="G28" s="58">
        <v>1.036249226085018</v>
      </c>
      <c r="H28" s="58">
        <v>0.96234951831080617</v>
      </c>
      <c r="L28" s="53" t="s">
        <v>360</v>
      </c>
    </row>
    <row r="29" spans="1:23">
      <c r="C29" s="234">
        <v>42339</v>
      </c>
      <c r="D29" s="236">
        <f t="shared" si="0"/>
        <v>42339</v>
      </c>
      <c r="E29" s="58">
        <v>0.98115821509429746</v>
      </c>
      <c r="F29" s="58">
        <v>0.87432884231045027</v>
      </c>
      <c r="G29" s="58">
        <v>0.87249239948253265</v>
      </c>
      <c r="H29" s="58">
        <v>0.84337211799528033</v>
      </c>
      <c r="I29" s="59">
        <v>0.4994895949558753</v>
      </c>
      <c r="J29" s="59">
        <v>4.0256784953562885</v>
      </c>
    </row>
    <row r="30" spans="1:23">
      <c r="A30" s="63"/>
      <c r="B30" s="63"/>
      <c r="C30" s="233">
        <v>42370</v>
      </c>
      <c r="D30" s="236">
        <f t="shared" si="0"/>
        <v>42370</v>
      </c>
      <c r="E30" s="58">
        <v>0.97766751839980504</v>
      </c>
      <c r="F30" s="58">
        <v>0.87908676115251827</v>
      </c>
      <c r="G30" s="58">
        <v>0.95419159262057984</v>
      </c>
      <c r="H30" s="58">
        <v>0.86230675739687346</v>
      </c>
      <c r="L30" s="56" t="s">
        <v>412</v>
      </c>
      <c r="M30" s="56"/>
      <c r="P30" s="56"/>
    </row>
    <row r="31" spans="1:23">
      <c r="A31" s="63"/>
      <c r="B31" s="63"/>
      <c r="C31" s="234">
        <v>42401</v>
      </c>
      <c r="D31" s="236">
        <f t="shared" si="0"/>
        <v>42401</v>
      </c>
      <c r="E31" s="58">
        <v>0.97524263262331246</v>
      </c>
      <c r="F31" s="58">
        <v>0.88442389142498379</v>
      </c>
      <c r="G31" s="58">
        <v>0.96678803560996451</v>
      </c>
      <c r="H31" s="58">
        <v>0.91250290414280244</v>
      </c>
    </row>
    <row r="32" spans="1:23">
      <c r="A32" s="63"/>
      <c r="B32" s="63"/>
      <c r="C32" s="233">
        <v>42430</v>
      </c>
      <c r="D32" s="236">
        <f t="shared" si="0"/>
        <v>42430</v>
      </c>
      <c r="E32" s="58">
        <v>0.9748374843651727</v>
      </c>
      <c r="F32" s="58">
        <v>0.89013329729805013</v>
      </c>
      <c r="G32" s="58">
        <v>0.96020158106236231</v>
      </c>
      <c r="H32" s="58">
        <v>0.85010618932869475</v>
      </c>
      <c r="I32" s="59">
        <v>-0.12978998788298668</v>
      </c>
      <c r="J32" s="59">
        <v>-1.1405171002408849</v>
      </c>
      <c r="L32" s="60"/>
    </row>
    <row r="33" spans="1:15">
      <c r="A33" s="63"/>
      <c r="B33" s="63"/>
      <c r="C33" s="234">
        <v>42461</v>
      </c>
      <c r="D33" s="236">
        <f t="shared" si="0"/>
        <v>42461</v>
      </c>
      <c r="E33" s="58">
        <v>0.97752688278210342</v>
      </c>
      <c r="F33" s="58">
        <v>0.89645558251006385</v>
      </c>
      <c r="G33" s="58">
        <v>0.98204371096850873</v>
      </c>
      <c r="H33" s="58">
        <v>0.9296328934957454</v>
      </c>
      <c r="L33" s="60"/>
      <c r="M33" s="61"/>
      <c r="N33" s="62"/>
      <c r="O33" s="61"/>
    </row>
    <row r="34" spans="1:15">
      <c r="A34" s="63"/>
      <c r="B34" s="63"/>
      <c r="C34" s="233">
        <v>42491</v>
      </c>
      <c r="D34" s="236">
        <f t="shared" si="0"/>
        <v>42491</v>
      </c>
      <c r="E34" s="58">
        <v>0.98438497184341678</v>
      </c>
      <c r="F34" s="58">
        <v>0.90386865534215655</v>
      </c>
      <c r="G34" s="58">
        <v>1.0389389492992969</v>
      </c>
      <c r="H34" s="58">
        <v>0.93972310083885424</v>
      </c>
      <c r="L34" s="60"/>
      <c r="M34" s="61"/>
      <c r="N34" s="62"/>
      <c r="O34" s="61"/>
    </row>
    <row r="35" spans="1:15">
      <c r="A35" s="63"/>
      <c r="B35" s="63"/>
      <c r="C35" s="234">
        <v>42522</v>
      </c>
      <c r="D35" s="23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3">
        <v>2016</v>
      </c>
      <c r="B36" s="63" t="s">
        <v>136</v>
      </c>
      <c r="C36" s="233">
        <v>42552</v>
      </c>
      <c r="D36" s="236">
        <f t="shared" si="0"/>
        <v>42552</v>
      </c>
      <c r="E36" s="58">
        <v>1.0127195430717997</v>
      </c>
      <c r="F36" s="58">
        <v>0.92336879920445969</v>
      </c>
      <c r="G36" s="58">
        <v>0.98276809419828814</v>
      </c>
      <c r="H36" s="58">
        <v>0.88671745743019137</v>
      </c>
      <c r="L36" s="60"/>
      <c r="M36" s="61"/>
      <c r="N36" s="62"/>
      <c r="O36" s="61"/>
    </row>
    <row r="37" spans="1:15">
      <c r="A37" s="63"/>
      <c r="B37" s="63"/>
      <c r="C37" s="234">
        <v>42583</v>
      </c>
      <c r="D37" s="236">
        <f t="shared" si="0"/>
        <v>42583</v>
      </c>
      <c r="E37" s="58">
        <v>1.0333837353406317</v>
      </c>
      <c r="F37" s="58">
        <v>0.93555282621342895</v>
      </c>
      <c r="G37" s="58">
        <v>1.0157143925794634</v>
      </c>
      <c r="H37" s="58">
        <v>0.91130619429057991</v>
      </c>
      <c r="L37" s="60"/>
      <c r="M37" s="61"/>
      <c r="N37" s="62"/>
      <c r="O37" s="61"/>
    </row>
    <row r="38" spans="1:15">
      <c r="A38" s="63"/>
      <c r="B38" s="63"/>
      <c r="C38" s="233">
        <v>42614</v>
      </c>
      <c r="D38" s="23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3"/>
      <c r="B39" s="63"/>
      <c r="C39" s="234">
        <v>42644</v>
      </c>
      <c r="D39" s="236">
        <f t="shared" si="0"/>
        <v>42644</v>
      </c>
      <c r="E39" s="58">
        <v>1.0800411459960615</v>
      </c>
      <c r="F39" s="58">
        <v>0.96219907837287821</v>
      </c>
      <c r="G39" s="58">
        <v>1.0572418472516036</v>
      </c>
      <c r="H39" s="58">
        <v>0.96388704739083697</v>
      </c>
      <c r="L39" s="60"/>
      <c r="M39" s="61"/>
      <c r="N39" s="62"/>
      <c r="O39" s="61"/>
    </row>
    <row r="40" spans="1:15">
      <c r="A40" s="63"/>
      <c r="B40" s="63"/>
      <c r="C40" s="233">
        <v>42675</v>
      </c>
      <c r="D40" s="236">
        <f t="shared" si="0"/>
        <v>42675</v>
      </c>
      <c r="E40" s="58">
        <v>1.1021666672575867</v>
      </c>
      <c r="F40" s="58">
        <v>0.97569262298169979</v>
      </c>
      <c r="G40" s="58">
        <v>1.1065153706384194</v>
      </c>
      <c r="H40" s="58">
        <v>0.96913540641647555</v>
      </c>
      <c r="L40" s="60"/>
      <c r="M40" s="61"/>
      <c r="N40" s="62"/>
      <c r="O40" s="61"/>
    </row>
    <row r="41" spans="1:15">
      <c r="A41" s="63"/>
      <c r="B41" s="63"/>
      <c r="C41" s="234">
        <v>42705</v>
      </c>
      <c r="D41" s="23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3"/>
      <c r="B42" s="63"/>
      <c r="C42" s="233">
        <v>42736</v>
      </c>
      <c r="D42" s="236">
        <f t="shared" si="0"/>
        <v>42736</v>
      </c>
      <c r="E42" s="58">
        <v>1.1357658050172643</v>
      </c>
      <c r="F42" s="58">
        <v>1.0004387290015837</v>
      </c>
      <c r="G42" s="58">
        <v>1.1620734868948306</v>
      </c>
      <c r="H42" s="58">
        <v>1.0377437988520386</v>
      </c>
      <c r="L42" s="60"/>
      <c r="M42" s="61"/>
      <c r="N42" s="62"/>
      <c r="O42" s="61"/>
    </row>
    <row r="43" spans="1:15">
      <c r="A43" s="63"/>
      <c r="B43" s="63"/>
      <c r="C43" s="234">
        <v>42767</v>
      </c>
      <c r="D43" s="236">
        <f t="shared" si="0"/>
        <v>42767</v>
      </c>
      <c r="E43" s="58">
        <v>1.1461713647322944</v>
      </c>
      <c r="F43" s="58">
        <v>1.0111304289845668</v>
      </c>
      <c r="G43" s="58">
        <v>1.1797872547015926</v>
      </c>
      <c r="H43" s="58">
        <v>1.0421097797225858</v>
      </c>
      <c r="L43" s="60"/>
      <c r="M43" s="61"/>
      <c r="N43" s="62"/>
      <c r="O43" s="61"/>
    </row>
    <row r="44" spans="1:15">
      <c r="A44" s="63"/>
      <c r="B44" s="63"/>
      <c r="C44" s="233">
        <v>42795</v>
      </c>
      <c r="D44" s="23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3"/>
      <c r="B45" s="63"/>
      <c r="C45" s="234">
        <v>42826</v>
      </c>
      <c r="D45" s="236">
        <f t="shared" si="0"/>
        <v>42826</v>
      </c>
      <c r="E45" s="58">
        <v>1.1570188315201102</v>
      </c>
      <c r="F45" s="58">
        <v>1.0294224679039974</v>
      </c>
      <c r="G45" s="58">
        <v>1.0745990539194237</v>
      </c>
      <c r="H45" s="58">
        <v>0.96001550476383646</v>
      </c>
      <c r="L45" s="60"/>
      <c r="M45" s="61"/>
      <c r="N45" s="62"/>
      <c r="O45" s="61"/>
    </row>
    <row r="46" spans="1:15">
      <c r="A46" s="63"/>
      <c r="B46" s="63"/>
      <c r="C46" s="233">
        <v>42856</v>
      </c>
      <c r="D46" s="236">
        <f t="shared" si="0"/>
        <v>42856</v>
      </c>
      <c r="E46" s="58">
        <v>1.1593180273869728</v>
      </c>
      <c r="F46" s="58">
        <v>1.0369061917660938</v>
      </c>
      <c r="G46" s="58">
        <v>1.1376623935372656</v>
      </c>
      <c r="H46" s="58">
        <v>1.0077742215838663</v>
      </c>
      <c r="L46" s="60"/>
      <c r="M46" s="61"/>
      <c r="N46" s="62"/>
      <c r="O46" s="61"/>
    </row>
    <row r="47" spans="1:15">
      <c r="A47" s="63"/>
      <c r="B47" s="63"/>
      <c r="C47" s="234">
        <v>42887</v>
      </c>
      <c r="D47" s="23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3">
        <v>2017</v>
      </c>
      <c r="B48" s="63" t="s">
        <v>43</v>
      </c>
      <c r="C48" s="233">
        <v>42917</v>
      </c>
      <c r="D48" s="236">
        <f t="shared" si="0"/>
        <v>42917</v>
      </c>
      <c r="E48" s="58">
        <v>1.1622577578556126</v>
      </c>
      <c r="F48" s="58">
        <v>1.0493269616465808</v>
      </c>
      <c r="G48" s="58">
        <v>1.121881254033684</v>
      </c>
      <c r="H48" s="58">
        <v>1.0035217246815877</v>
      </c>
      <c r="L48" s="60"/>
      <c r="M48" s="61"/>
      <c r="N48" s="62"/>
      <c r="O48" s="61"/>
    </row>
    <row r="49" spans="1:15">
      <c r="A49" s="63"/>
      <c r="B49" s="63"/>
      <c r="C49" s="234">
        <v>42948</v>
      </c>
      <c r="D49" s="236">
        <f t="shared" si="0"/>
        <v>42948</v>
      </c>
      <c r="E49" s="58">
        <v>1.1648346998180281</v>
      </c>
      <c r="F49" s="58">
        <v>1.0547144602746148</v>
      </c>
      <c r="G49" s="58">
        <v>1.1716161518914774</v>
      </c>
      <c r="H49" s="58">
        <v>1.0940462116410159</v>
      </c>
      <c r="L49" s="803" t="s">
        <v>538</v>
      </c>
      <c r="M49" s="61"/>
      <c r="N49" s="62"/>
      <c r="O49" s="61"/>
    </row>
    <row r="50" spans="1:15" ht="11.25" customHeight="1">
      <c r="A50" s="63"/>
      <c r="B50" s="63"/>
      <c r="C50" s="233">
        <v>42979</v>
      </c>
      <c r="D50" s="236">
        <f t="shared" si="0"/>
        <v>42979</v>
      </c>
      <c r="E50" s="58">
        <v>1.1685576310597185</v>
      </c>
      <c r="F50" s="58">
        <v>1.0593335102236749</v>
      </c>
      <c r="G50" s="58">
        <v>1.1612905968510785</v>
      </c>
      <c r="H50" s="58">
        <v>1.0653364467335611</v>
      </c>
      <c r="I50" s="59">
        <v>3.4134771395483767</v>
      </c>
      <c r="J50" s="59">
        <v>5.6214662354013569</v>
      </c>
      <c r="L50" s="54" t="s">
        <v>382</v>
      </c>
      <c r="M50" s="61"/>
      <c r="N50" s="62"/>
      <c r="O50" s="61"/>
    </row>
    <row r="51" spans="1:15">
      <c r="A51" s="63"/>
      <c r="B51" s="63"/>
      <c r="C51" s="234">
        <v>43009</v>
      </c>
      <c r="D51" s="236">
        <f t="shared" si="0"/>
        <v>43009</v>
      </c>
      <c r="E51" s="58">
        <v>1.1734798570223033</v>
      </c>
      <c r="F51" s="58">
        <v>1.0629789367788849</v>
      </c>
      <c r="G51" s="58">
        <v>1.1867080631964817</v>
      </c>
      <c r="H51" s="58">
        <v>1.074838611904698</v>
      </c>
    </row>
    <row r="52" spans="1:15">
      <c r="A52" s="63"/>
      <c r="B52" s="63"/>
      <c r="C52" s="233">
        <v>43040</v>
      </c>
      <c r="D52" s="236">
        <f t="shared" si="0"/>
        <v>43040</v>
      </c>
      <c r="E52" s="58">
        <v>1.1791231210087321</v>
      </c>
      <c r="F52" s="58">
        <v>1.0653123035376508</v>
      </c>
      <c r="G52" s="58">
        <v>1.2470525452716732</v>
      </c>
      <c r="H52" s="58">
        <v>1.1028036774585068</v>
      </c>
    </row>
    <row r="53" spans="1:15">
      <c r="A53" s="63"/>
      <c r="B53" s="63"/>
      <c r="C53" s="234">
        <v>43070</v>
      </c>
      <c r="D53" s="236">
        <f t="shared" si="0"/>
        <v>43070</v>
      </c>
      <c r="E53" s="58">
        <v>1.1850280282378447</v>
      </c>
      <c r="F53" s="58">
        <v>1.0662717867048488</v>
      </c>
      <c r="G53" s="58">
        <v>1.2455173971394438</v>
      </c>
      <c r="H53" s="58">
        <v>1.0840361602697035</v>
      </c>
      <c r="I53" s="59">
        <v>6.4979385898920725</v>
      </c>
      <c r="J53" s="59">
        <v>3.1228913243752032</v>
      </c>
    </row>
    <row r="54" spans="1:15">
      <c r="C54" s="233">
        <v>43101</v>
      </c>
      <c r="D54" s="236">
        <f t="shared" si="0"/>
        <v>43101</v>
      </c>
      <c r="E54" s="58">
        <v>1.1910424223889393</v>
      </c>
      <c r="F54" s="58">
        <v>1.0660449702257069</v>
      </c>
      <c r="G54" s="58">
        <v>1.1759346476151138</v>
      </c>
      <c r="H54" s="58">
        <v>1.0559035721817382</v>
      </c>
    </row>
    <row r="55" spans="1:15">
      <c r="C55" s="234">
        <v>43132</v>
      </c>
      <c r="D55" s="236">
        <f t="shared" si="0"/>
        <v>43132</v>
      </c>
      <c r="E55" s="58">
        <v>1.1971043100333683</v>
      </c>
      <c r="F55" s="58">
        <v>1.064985341852082</v>
      </c>
      <c r="G55" s="58">
        <v>1.1333528156061836</v>
      </c>
      <c r="H55" s="58">
        <v>1.0299397270724988</v>
      </c>
    </row>
    <row r="56" spans="1:15">
      <c r="C56" s="233">
        <v>43160</v>
      </c>
      <c r="D56" s="236">
        <f t="shared" si="0"/>
        <v>43160</v>
      </c>
      <c r="E56" s="58">
        <v>1.2030065010936501</v>
      </c>
      <c r="F56" s="58">
        <v>1.063789542983127</v>
      </c>
      <c r="G56" s="58">
        <v>1.1480819540887535</v>
      </c>
      <c r="H56" s="58">
        <v>1.0429181761643327</v>
      </c>
      <c r="I56" s="59">
        <v>-6.031307989212479</v>
      </c>
      <c r="J56" s="59">
        <v>-4.0751096794749486</v>
      </c>
    </row>
    <row r="57" spans="1:15">
      <c r="C57" s="234">
        <v>43191</v>
      </c>
      <c r="D57" s="236">
        <f t="shared" si="0"/>
        <v>43191</v>
      </c>
      <c r="E57" s="58">
        <v>1.208768325893212</v>
      </c>
      <c r="F57" s="58">
        <v>1.0634040191330332</v>
      </c>
      <c r="G57" s="58">
        <v>1.2160094837873452</v>
      </c>
      <c r="H57" s="58">
        <v>1.0745077684530453</v>
      </c>
    </row>
    <row r="58" spans="1:15">
      <c r="C58" s="233">
        <v>43221</v>
      </c>
      <c r="D58" s="236">
        <f t="shared" si="0"/>
        <v>43221</v>
      </c>
      <c r="E58" s="58">
        <v>1.2149553252620129</v>
      </c>
      <c r="F58" s="58">
        <v>1.064981862413005</v>
      </c>
      <c r="G58" s="58">
        <v>1.2390761111224544</v>
      </c>
      <c r="H58" s="58">
        <v>1.0545114962131816</v>
      </c>
    </row>
    <row r="59" spans="1:15">
      <c r="C59" s="234">
        <v>43252</v>
      </c>
      <c r="D59" s="236">
        <f t="shared" si="0"/>
        <v>43252</v>
      </c>
      <c r="E59" s="58">
        <v>1.2216474918751652</v>
      </c>
      <c r="F59" s="58">
        <v>1.0689545735887289</v>
      </c>
      <c r="G59" s="58">
        <v>1.234386731103911</v>
      </c>
      <c r="H59" s="58">
        <v>1.0700476104016032</v>
      </c>
      <c r="I59" s="59">
        <v>6.7132805520170251</v>
      </c>
      <c r="J59" s="59">
        <v>2.247068055574772</v>
      </c>
    </row>
    <row r="60" spans="1:15">
      <c r="A60" s="63">
        <v>2018</v>
      </c>
      <c r="B60" s="63" t="s">
        <v>44</v>
      </c>
      <c r="C60" s="233">
        <v>43282</v>
      </c>
      <c r="D60" s="236">
        <f t="shared" si="0"/>
        <v>43282</v>
      </c>
      <c r="E60" s="58">
        <v>1.2291028489871663</v>
      </c>
      <c r="F60" s="58">
        <v>1.0756734305111673</v>
      </c>
      <c r="G60" s="58">
        <v>1.2179421955294094</v>
      </c>
      <c r="H60" s="58">
        <v>1.0896801574524428</v>
      </c>
    </row>
    <row r="61" spans="1:15">
      <c r="C61" s="234">
        <v>43313</v>
      </c>
      <c r="D61" s="236">
        <f t="shared" si="0"/>
        <v>43313</v>
      </c>
      <c r="E61" s="58">
        <v>1.2368722803996162</v>
      </c>
      <c r="F61" s="58">
        <v>1.0847293237975195</v>
      </c>
      <c r="G61" s="58">
        <v>1.2775331423941707</v>
      </c>
      <c r="H61" s="58">
        <v>1.206032189183003</v>
      </c>
    </row>
    <row r="62" spans="1:15">
      <c r="C62" s="233">
        <v>43344</v>
      </c>
      <c r="D62" s="236">
        <f t="shared" si="0"/>
        <v>43344</v>
      </c>
      <c r="E62" s="58">
        <v>1.2443010119053555</v>
      </c>
      <c r="F62" s="58">
        <v>1.0952870796530567</v>
      </c>
      <c r="G62" s="58">
        <v>1.2274795822224647</v>
      </c>
      <c r="H62" s="58">
        <v>1.0806733277283997</v>
      </c>
      <c r="I62" s="59">
        <v>0.90751715079294115</v>
      </c>
      <c r="J62" s="59">
        <v>5.5428287754145913</v>
      </c>
    </row>
    <row r="63" spans="1:15">
      <c r="C63" s="234">
        <v>43374</v>
      </c>
      <c r="D63" s="236">
        <f t="shared" si="0"/>
        <v>43374</v>
      </c>
      <c r="E63" s="58">
        <v>1.2504971966547402</v>
      </c>
      <c r="F63" s="58">
        <v>1.106346044268214</v>
      </c>
      <c r="G63" s="58">
        <v>1.2740295402774102</v>
      </c>
      <c r="H63" s="58">
        <v>1.1124010935918436</v>
      </c>
    </row>
    <row r="64" spans="1:15">
      <c r="C64" s="233">
        <v>43405</v>
      </c>
      <c r="D64" s="236">
        <f t="shared" si="0"/>
        <v>43405</v>
      </c>
      <c r="E64" s="58">
        <v>1.254758390588671</v>
      </c>
      <c r="F64" s="58">
        <v>1.116819330873527</v>
      </c>
      <c r="G64" s="58">
        <v>1.2340154168760611</v>
      </c>
      <c r="H64" s="58">
        <v>1.1084842688025456</v>
      </c>
    </row>
    <row r="65" spans="1:10">
      <c r="C65" s="234">
        <v>43435</v>
      </c>
      <c r="D65" s="236">
        <f t="shared" si="0"/>
        <v>43435</v>
      </c>
      <c r="E65" s="58">
        <v>1.2569152145174363</v>
      </c>
      <c r="F65" s="58">
        <v>1.1259413667709186</v>
      </c>
      <c r="G65" s="58">
        <v>1.2099103092040668</v>
      </c>
      <c r="H65" s="58">
        <v>1.0961628391860814</v>
      </c>
      <c r="I65" s="59">
        <v>-0.13429262227839445</v>
      </c>
      <c r="J65" s="59">
        <v>-1.7574257951013124</v>
      </c>
    </row>
    <row r="66" spans="1:10">
      <c r="C66" s="233">
        <v>43466</v>
      </c>
      <c r="D66" s="236">
        <f t="shared" si="0"/>
        <v>43466</v>
      </c>
      <c r="E66" s="58">
        <v>1.2573751288539781</v>
      </c>
      <c r="F66" s="58">
        <v>1.1333484938943266</v>
      </c>
      <c r="G66" s="58">
        <v>1.2482647006694396</v>
      </c>
      <c r="H66" s="58">
        <v>1.1373852635945392</v>
      </c>
    </row>
    <row r="67" spans="1:10">
      <c r="C67" s="234">
        <v>43497</v>
      </c>
      <c r="D67" s="236">
        <f t="shared" si="0"/>
        <v>43497</v>
      </c>
      <c r="E67" s="58">
        <v>1.2564362042399724</v>
      </c>
      <c r="F67" s="58">
        <v>1.1385074012164396</v>
      </c>
      <c r="G67" s="58">
        <v>1.2890035974864622</v>
      </c>
      <c r="H67" s="58">
        <v>1.1684118952226847</v>
      </c>
    </row>
    <row r="68" spans="1:10">
      <c r="C68" s="233">
        <v>43525</v>
      </c>
      <c r="D68" s="236">
        <f t="shared" si="0"/>
        <v>43525</v>
      </c>
      <c r="E68" s="58">
        <v>1.2540745951475865</v>
      </c>
      <c r="F68" s="58">
        <v>1.1409669676351053</v>
      </c>
      <c r="G68" s="58">
        <v>1.3057755534486806</v>
      </c>
      <c r="H68" s="58">
        <v>1.1718823268681364</v>
      </c>
      <c r="I68" s="59">
        <v>3.3644456774110836</v>
      </c>
      <c r="J68" s="59">
        <v>4.8425972232889052</v>
      </c>
    </row>
    <row r="69" spans="1:10">
      <c r="C69" s="234">
        <v>43556</v>
      </c>
      <c r="D69" s="236">
        <f t="shared" si="0"/>
        <v>43556</v>
      </c>
      <c r="E69" s="58">
        <v>1.2507493875788604</v>
      </c>
      <c r="F69" s="58">
        <v>1.1404786328838723</v>
      </c>
      <c r="G69" s="58">
        <v>1.2435559891420334</v>
      </c>
      <c r="H69" s="58">
        <v>1.1420446070659034</v>
      </c>
    </row>
    <row r="70" spans="1:10">
      <c r="C70" s="233">
        <v>43586</v>
      </c>
      <c r="D70" s="236">
        <f t="shared" si="0"/>
        <v>43586</v>
      </c>
      <c r="E70" s="58">
        <v>1.2470832504334877</v>
      </c>
      <c r="F70" s="58">
        <v>1.1373398289740684</v>
      </c>
      <c r="G70" s="58">
        <v>1.2770436267413325</v>
      </c>
      <c r="H70" s="58">
        <v>1.1644252778188553</v>
      </c>
    </row>
    <row r="71" spans="1:10">
      <c r="C71" s="234">
        <v>43617</v>
      </c>
      <c r="D71" s="236">
        <f t="shared" ref="D71:D125" si="1">+C71</f>
        <v>43617</v>
      </c>
      <c r="E71" s="58">
        <v>1.2442794237949228</v>
      </c>
      <c r="F71" s="58">
        <v>1.1325324386035764</v>
      </c>
      <c r="G71" s="58">
        <v>1.1938795130405155</v>
      </c>
      <c r="H71" s="58">
        <v>1.0798133376660259</v>
      </c>
      <c r="I71" s="59">
        <v>-3.3453878655852805</v>
      </c>
      <c r="J71" s="59">
        <v>-2.628081843389424</v>
      </c>
    </row>
    <row r="72" spans="1:10">
      <c r="A72" s="63">
        <v>2019</v>
      </c>
      <c r="B72" s="63" t="s">
        <v>45</v>
      </c>
      <c r="C72" s="233">
        <v>43647</v>
      </c>
      <c r="D72" s="236">
        <f t="shared" si="1"/>
        <v>43647</v>
      </c>
      <c r="E72" s="58">
        <v>1.2433027350092321</v>
      </c>
      <c r="F72" s="58">
        <v>1.1268747841763598</v>
      </c>
      <c r="G72" s="58">
        <v>1.4699118142006358</v>
      </c>
      <c r="H72" s="58">
        <v>1.3572048185330714</v>
      </c>
    </row>
    <row r="73" spans="1:10">
      <c r="C73" s="234">
        <v>43678</v>
      </c>
      <c r="D73" s="236">
        <f t="shared" si="1"/>
        <v>43678</v>
      </c>
      <c r="E73" s="58">
        <v>1.2445881217984203</v>
      </c>
      <c r="F73" s="58">
        <v>1.1214847917900514</v>
      </c>
      <c r="G73" s="58">
        <v>1.2087045712637032</v>
      </c>
      <c r="H73" s="58">
        <v>1.0632508884107355</v>
      </c>
    </row>
    <row r="74" spans="1:10">
      <c r="C74" s="233">
        <v>43709</v>
      </c>
      <c r="D74" s="236">
        <f t="shared" si="1"/>
        <v>43709</v>
      </c>
      <c r="E74" s="58">
        <v>1.2489602461148708</v>
      </c>
      <c r="F74" s="58">
        <v>1.118065107597598</v>
      </c>
      <c r="G74" s="58">
        <v>1.2733102096609104</v>
      </c>
      <c r="H74" s="58">
        <v>1.1498487019876862</v>
      </c>
      <c r="I74" s="59">
        <v>6.3924835208364357</v>
      </c>
      <c r="J74" s="59">
        <v>5.4343117301951764</v>
      </c>
    </row>
    <row r="75" spans="1:10">
      <c r="C75" s="234">
        <v>43739</v>
      </c>
      <c r="D75" s="236">
        <f t="shared" si="1"/>
        <v>43739</v>
      </c>
      <c r="E75" s="58">
        <v>1.2569783014121119</v>
      </c>
      <c r="F75" s="58">
        <v>1.1180353125627709</v>
      </c>
      <c r="G75" s="58">
        <v>1.2400103809448604</v>
      </c>
      <c r="H75" s="58">
        <v>1.115250748909056</v>
      </c>
    </row>
    <row r="76" spans="1:10">
      <c r="C76" s="233">
        <v>43770</v>
      </c>
      <c r="D76" s="236">
        <f t="shared" si="1"/>
        <v>43770</v>
      </c>
      <c r="E76" s="58">
        <v>1.2686399782981614</v>
      </c>
      <c r="F76" s="58">
        <v>1.1222349703551167</v>
      </c>
      <c r="G76" s="58">
        <v>1.2428411039609728</v>
      </c>
      <c r="H76" s="58">
        <v>1.1004349268757307</v>
      </c>
    </row>
    <row r="77" spans="1:10">
      <c r="C77" s="234">
        <v>43800</v>
      </c>
      <c r="D77" s="236">
        <f t="shared" si="1"/>
        <v>43800</v>
      </c>
      <c r="E77" s="58">
        <v>1.2840933893856947</v>
      </c>
      <c r="F77" s="58">
        <v>1.1312863049413708</v>
      </c>
      <c r="G77" s="58">
        <v>1.2570367747103774</v>
      </c>
      <c r="H77" s="58">
        <v>1.0978230661854576</v>
      </c>
      <c r="I77" s="59">
        <v>-5.3654421560003271</v>
      </c>
      <c r="J77" s="59">
        <v>-7.1925426391891705</v>
      </c>
    </row>
    <row r="78" spans="1:10">
      <c r="A78" s="63"/>
      <c r="B78" s="63"/>
      <c r="C78" s="233">
        <v>43831</v>
      </c>
      <c r="D78" s="236">
        <f t="shared" si="1"/>
        <v>43831</v>
      </c>
      <c r="E78" s="58">
        <v>1.3027850017709017</v>
      </c>
      <c r="F78" s="58">
        <v>1.1450498810511935</v>
      </c>
      <c r="G78" s="58">
        <v>1.342145097256993</v>
      </c>
      <c r="H78" s="58">
        <v>1.1590006383112159</v>
      </c>
    </row>
    <row r="79" spans="1:10">
      <c r="A79" s="63"/>
      <c r="B79" s="63"/>
      <c r="C79" s="234">
        <v>43862</v>
      </c>
      <c r="D79" s="236">
        <f t="shared" si="1"/>
        <v>43862</v>
      </c>
      <c r="E79" s="58">
        <v>1.3232729946604342</v>
      </c>
      <c r="F79" s="58">
        <v>1.162650433666558</v>
      </c>
      <c r="G79" s="58">
        <v>1.3880548361929523</v>
      </c>
      <c r="H79" s="58">
        <v>1.2887301647322373</v>
      </c>
    </row>
    <row r="80" spans="1:10">
      <c r="A80" s="63"/>
      <c r="B80" s="63"/>
      <c r="C80" s="233">
        <v>43891</v>
      </c>
      <c r="D80" s="236">
        <f t="shared" si="1"/>
        <v>43891</v>
      </c>
      <c r="E80" s="58">
        <v>1.2444184642127691</v>
      </c>
      <c r="F80" s="58">
        <v>1.1321966957264833</v>
      </c>
      <c r="G80" s="58">
        <v>1.1652087166525109</v>
      </c>
      <c r="H80" s="58">
        <v>1.0352463916780501</v>
      </c>
      <c r="I80" s="59">
        <v>4.1584234525286377</v>
      </c>
      <c r="J80" s="59">
        <v>5.1144712734480606</v>
      </c>
    </row>
    <row r="81" spans="1:10">
      <c r="A81" s="63"/>
      <c r="B81" s="63"/>
      <c r="C81" s="234">
        <v>43922</v>
      </c>
      <c r="D81" s="236">
        <f t="shared" si="1"/>
        <v>43922</v>
      </c>
      <c r="E81" s="58">
        <v>1.2630168894267744</v>
      </c>
      <c r="F81" s="58">
        <v>1.1526247448978726</v>
      </c>
      <c r="G81" s="58">
        <v>0.94842232172898788</v>
      </c>
      <c r="H81" s="58">
        <v>0.88062152364841395</v>
      </c>
    </row>
    <row r="82" spans="1:10">
      <c r="A82" s="63"/>
      <c r="B82" s="63"/>
      <c r="C82" s="233">
        <v>43952</v>
      </c>
      <c r="D82" s="236">
        <f t="shared" si="1"/>
        <v>43952</v>
      </c>
      <c r="E82" s="58">
        <v>1.2800999869431928</v>
      </c>
      <c r="F82" s="58">
        <v>1.1724789829772821</v>
      </c>
      <c r="G82" s="58">
        <v>1.0173068072852125</v>
      </c>
      <c r="H82" s="58">
        <v>0.94722355983593642</v>
      </c>
    </row>
    <row r="83" spans="1:10">
      <c r="A83" s="63"/>
      <c r="B83" s="63"/>
      <c r="C83" s="234">
        <v>43983</v>
      </c>
      <c r="D83" s="236">
        <f t="shared" si="1"/>
        <v>43983</v>
      </c>
      <c r="E83" s="58">
        <v>1.2957190884845906</v>
      </c>
      <c r="F83" s="58">
        <v>1.1904185369682578</v>
      </c>
      <c r="G83" s="58">
        <v>1.2219196670832013</v>
      </c>
      <c r="H83" s="58">
        <v>1.1078808136121732</v>
      </c>
      <c r="I83" s="59">
        <v>-18.169078460778167</v>
      </c>
      <c r="J83" s="59">
        <v>-15.712169992222329</v>
      </c>
    </row>
    <row r="84" spans="1:10">
      <c r="A84" s="63">
        <v>2020</v>
      </c>
      <c r="B84" s="63" t="s">
        <v>46</v>
      </c>
      <c r="C84" s="233">
        <v>44013</v>
      </c>
      <c r="D84" s="236">
        <f t="shared" si="1"/>
        <v>44013</v>
      </c>
      <c r="E84" s="58">
        <v>1.3102032316730099</v>
      </c>
      <c r="F84" s="58">
        <v>1.2058394069684404</v>
      </c>
      <c r="G84" s="58">
        <v>1.2591220151936247</v>
      </c>
      <c r="H84" s="58">
        <v>1.1405121271780654</v>
      </c>
    </row>
    <row r="85" spans="1:10">
      <c r="A85" s="63"/>
      <c r="B85" s="63"/>
      <c r="C85" s="234">
        <v>44044</v>
      </c>
      <c r="D85" s="236">
        <f t="shared" si="1"/>
        <v>44044</v>
      </c>
      <c r="E85" s="58">
        <v>1.3243416734839029</v>
      </c>
      <c r="F85" s="58">
        <v>1.218639139490785</v>
      </c>
      <c r="G85" s="58">
        <v>1.2006680533549905</v>
      </c>
      <c r="H85" s="58">
        <v>1.1253197927828247</v>
      </c>
    </row>
    <row r="86" spans="1:10">
      <c r="A86" s="63"/>
      <c r="B86" s="63"/>
      <c r="C86" s="233">
        <v>44075</v>
      </c>
      <c r="D86" s="236">
        <f t="shared" si="1"/>
        <v>44075</v>
      </c>
      <c r="E86" s="58">
        <v>1.3393759947851853</v>
      </c>
      <c r="F86" s="58">
        <v>1.2293756747493698</v>
      </c>
      <c r="G86" s="58">
        <v>1.3127535910688641</v>
      </c>
      <c r="H86" s="58">
        <v>1.1899977924725038</v>
      </c>
      <c r="I86" s="59">
        <v>18.348786235050653</v>
      </c>
      <c r="J86" s="59">
        <v>17.71636159395058</v>
      </c>
    </row>
    <row r="87" spans="1:10">
      <c r="A87" s="63"/>
      <c r="B87" s="63"/>
      <c r="C87" s="234">
        <v>44105</v>
      </c>
      <c r="D87" s="236">
        <f t="shared" si="1"/>
        <v>44105</v>
      </c>
      <c r="E87" s="58">
        <v>1.3558456217604815</v>
      </c>
      <c r="F87" s="58">
        <v>1.2389304205739247</v>
      </c>
      <c r="G87" s="58">
        <v>1.339327826682652</v>
      </c>
      <c r="H87" s="58">
        <v>1.2321809867069877</v>
      </c>
    </row>
    <row r="88" spans="1:10">
      <c r="A88" s="63"/>
      <c r="B88" s="63"/>
      <c r="C88" s="233">
        <v>44136</v>
      </c>
      <c r="D88" s="236">
        <f t="shared" si="1"/>
        <v>44136</v>
      </c>
      <c r="E88" s="58">
        <v>1.3736726221751281</v>
      </c>
      <c r="F88" s="58">
        <v>1.2482863072379304</v>
      </c>
      <c r="G88" s="58">
        <v>1.3016019838028967</v>
      </c>
      <c r="H88" s="58">
        <v>1.2036907709332338</v>
      </c>
    </row>
    <row r="89" spans="1:10">
      <c r="A89" s="63"/>
      <c r="B89" s="63"/>
      <c r="C89" s="234">
        <v>44166</v>
      </c>
      <c r="D89" s="236">
        <f t="shared" si="1"/>
        <v>44166</v>
      </c>
      <c r="E89" s="58">
        <v>1.3919215303503167</v>
      </c>
      <c r="F89" s="58">
        <v>1.2579386942412811</v>
      </c>
      <c r="G89" s="58">
        <v>1.3181917516002286</v>
      </c>
      <c r="H89" s="58">
        <v>1.2213768763943087</v>
      </c>
      <c r="I89" s="59">
        <v>4.9456790776336987</v>
      </c>
      <c r="J89" s="59">
        <v>5.8283809782776927</v>
      </c>
    </row>
    <row r="90" spans="1:10">
      <c r="A90" s="63"/>
      <c r="B90" s="63"/>
      <c r="C90" s="233">
        <v>44197</v>
      </c>
      <c r="D90" s="236">
        <f t="shared" si="1"/>
        <v>44197</v>
      </c>
      <c r="E90" s="58">
        <v>1.4101705627736472</v>
      </c>
      <c r="F90" s="58">
        <v>1.2682009328012132</v>
      </c>
      <c r="G90" s="58">
        <v>1.3873939762656244</v>
      </c>
      <c r="H90" s="58">
        <v>1.223945035491449</v>
      </c>
    </row>
    <row r="91" spans="1:10">
      <c r="A91" s="63"/>
      <c r="B91" s="63"/>
      <c r="C91" s="234">
        <v>44228</v>
      </c>
      <c r="D91" s="236">
        <f t="shared" si="1"/>
        <v>44228</v>
      </c>
      <c r="E91" s="58">
        <v>1.427790813924948</v>
      </c>
      <c r="F91" s="58">
        <v>1.2791292833903671</v>
      </c>
      <c r="G91" s="58">
        <v>1.3882528114035142</v>
      </c>
      <c r="H91" s="58">
        <v>1.2257146149496561</v>
      </c>
    </row>
    <row r="92" spans="1:10">
      <c r="A92" s="63"/>
      <c r="B92" s="63"/>
      <c r="C92" s="233">
        <v>44256</v>
      </c>
      <c r="D92" s="236">
        <f t="shared" si="1"/>
        <v>44256</v>
      </c>
      <c r="E92" s="58">
        <v>1.4449069067681015</v>
      </c>
      <c r="F92" s="58">
        <v>1.2910865027594327</v>
      </c>
      <c r="G92" s="58">
        <v>1.493832309793095</v>
      </c>
      <c r="H92" s="58">
        <v>1.307372450658538</v>
      </c>
      <c r="I92" s="59">
        <v>7.8390504183698511</v>
      </c>
      <c r="J92" s="59">
        <v>2.7283752637576697</v>
      </c>
    </row>
    <row r="93" spans="1:10">
      <c r="A93" s="63"/>
      <c r="B93" s="63"/>
      <c r="C93" s="234">
        <v>44287</v>
      </c>
      <c r="D93" s="236">
        <f t="shared" si="1"/>
        <v>44287</v>
      </c>
      <c r="E93" s="58">
        <v>1.4621687254579183</v>
      </c>
      <c r="F93" s="58">
        <v>1.304345031147701</v>
      </c>
      <c r="G93" s="58">
        <v>1.518411982002146</v>
      </c>
      <c r="H93" s="58">
        <v>1.3695662214617461</v>
      </c>
    </row>
    <row r="94" spans="1:10">
      <c r="A94" s="63"/>
      <c r="B94" s="63"/>
      <c r="C94" s="233">
        <v>44317</v>
      </c>
      <c r="D94" s="236">
        <f t="shared" si="1"/>
        <v>44317</v>
      </c>
      <c r="E94" s="58">
        <v>1.4798423842515465</v>
      </c>
      <c r="F94" s="58">
        <v>1.3191150267288314</v>
      </c>
      <c r="G94" s="58">
        <v>1.4624934170723292</v>
      </c>
      <c r="H94" s="58">
        <v>1.3538833368296517</v>
      </c>
    </row>
    <row r="95" spans="1:10">
      <c r="A95" s="63"/>
      <c r="B95" s="63"/>
      <c r="C95" s="234">
        <v>44348</v>
      </c>
      <c r="D95" s="236">
        <f t="shared" si="1"/>
        <v>44348</v>
      </c>
      <c r="E95" s="58">
        <v>1.4983191954635107</v>
      </c>
      <c r="F95" s="58">
        <v>1.3353904248294848</v>
      </c>
      <c r="G95" s="58">
        <v>1.5714338006237223</v>
      </c>
      <c r="H95" s="58">
        <v>1.3538125454998817</v>
      </c>
      <c r="I95" s="59">
        <v>6.6251665783794351</v>
      </c>
      <c r="J95" s="59">
        <v>8.5234832728181402</v>
      </c>
    </row>
    <row r="96" spans="1:10">
      <c r="A96" s="63">
        <v>2021</v>
      </c>
      <c r="B96" s="63" t="s">
        <v>47</v>
      </c>
      <c r="C96" s="233">
        <v>44378</v>
      </c>
      <c r="D96" s="236">
        <f t="shared" si="1"/>
        <v>44378</v>
      </c>
      <c r="E96" s="58">
        <v>1.5177977336618378</v>
      </c>
      <c r="F96" s="58">
        <v>1.3534807297587854</v>
      </c>
      <c r="G96" s="58">
        <v>1.4728605431113295</v>
      </c>
      <c r="H96" s="58">
        <v>1.2743302614847751</v>
      </c>
    </row>
    <row r="97" spans="1:10">
      <c r="A97" s="63"/>
      <c r="B97" s="63"/>
      <c r="C97" s="234">
        <v>44409</v>
      </c>
      <c r="D97" s="236">
        <f t="shared" si="1"/>
        <v>44409</v>
      </c>
      <c r="E97" s="58">
        <v>1.5394792569816982</v>
      </c>
      <c r="F97" s="58">
        <v>1.3739722288967455</v>
      </c>
      <c r="G97" s="58">
        <v>1.4653553606145906</v>
      </c>
      <c r="H97" s="58">
        <v>1.3621335971565594</v>
      </c>
    </row>
    <row r="98" spans="1:10">
      <c r="A98" s="63"/>
      <c r="B98" s="63"/>
      <c r="C98" s="233">
        <v>44440</v>
      </c>
      <c r="D98" s="236">
        <f t="shared" si="1"/>
        <v>44440</v>
      </c>
      <c r="E98" s="58">
        <v>1.565120152735217</v>
      </c>
      <c r="F98" s="58">
        <v>1.3973343279413277</v>
      </c>
      <c r="G98" s="58">
        <v>1.5232827724249083</v>
      </c>
      <c r="H98" s="58">
        <v>1.3369749098239907</v>
      </c>
      <c r="I98" s="59">
        <v>-1.995469132734911</v>
      </c>
      <c r="J98" s="59">
        <v>-2.546398359561266</v>
      </c>
    </row>
    <row r="99" spans="1:10">
      <c r="A99" s="63"/>
      <c r="B99" s="63"/>
      <c r="C99" s="234">
        <v>44470</v>
      </c>
      <c r="D99" s="236">
        <f t="shared" si="1"/>
        <v>44470</v>
      </c>
      <c r="E99" s="58">
        <v>1.5965258056751361</v>
      </c>
      <c r="F99" s="58">
        <v>1.423390179303244</v>
      </c>
      <c r="G99" s="58">
        <v>1.6164903535208528</v>
      </c>
      <c r="H99" s="58">
        <v>1.409008251205119</v>
      </c>
      <c r="I99" s="59"/>
      <c r="J99" s="59"/>
    </row>
    <row r="100" spans="1:10">
      <c r="A100" s="63"/>
      <c r="B100" s="63"/>
      <c r="C100" s="233">
        <v>44501</v>
      </c>
      <c r="D100" s="236">
        <f t="shared" si="1"/>
        <v>44501</v>
      </c>
      <c r="E100" s="58">
        <v>1.6357727151721422</v>
      </c>
      <c r="F100" s="58">
        <v>1.4519481859027836</v>
      </c>
      <c r="G100" s="58">
        <v>1.7020294278775074</v>
      </c>
      <c r="H100" s="58">
        <v>1.4633452546027115</v>
      </c>
      <c r="I100" s="59"/>
      <c r="J100" s="59"/>
    </row>
    <row r="101" spans="1:10">
      <c r="A101" s="63"/>
      <c r="B101" s="63"/>
      <c r="C101" s="234">
        <v>44531</v>
      </c>
      <c r="D101" s="236">
        <f t="shared" si="1"/>
        <v>44531</v>
      </c>
      <c r="E101" s="58">
        <v>1.6834673862016225</v>
      </c>
      <c r="F101" s="58">
        <v>1.4824505251873201</v>
      </c>
      <c r="G101" s="58">
        <v>1.6111402669780388</v>
      </c>
      <c r="H101" s="58">
        <v>1.4719033499150964</v>
      </c>
      <c r="I101" s="59">
        <v>10.493365709781585</v>
      </c>
      <c r="J101" s="59">
        <v>9.3324223390719254</v>
      </c>
    </row>
    <row r="102" spans="1:10">
      <c r="A102" s="63"/>
      <c r="B102" s="63"/>
      <c r="C102" s="233">
        <v>44562</v>
      </c>
      <c r="D102" s="236">
        <f t="shared" si="1"/>
        <v>44562</v>
      </c>
      <c r="E102" s="58">
        <v>1.7388992919909145</v>
      </c>
      <c r="F102" s="58">
        <v>1.5137271461388091</v>
      </c>
      <c r="G102" s="58">
        <v>1.7616512811754079</v>
      </c>
      <c r="H102" s="58">
        <v>1.5362648068356108</v>
      </c>
      <c r="I102" s="59"/>
      <c r="J102" s="59"/>
    </row>
    <row r="103" spans="1:10">
      <c r="A103" s="63"/>
      <c r="B103" s="63"/>
      <c r="C103" s="234">
        <v>44593</v>
      </c>
      <c r="D103" s="236">
        <f t="shared" si="1"/>
        <v>44593</v>
      </c>
      <c r="E103" s="58">
        <v>1.8000565540881253</v>
      </c>
      <c r="F103" s="58">
        <v>1.5440952829238794</v>
      </c>
      <c r="G103" s="58">
        <v>1.7815699417742801</v>
      </c>
      <c r="H103" s="58">
        <v>1.5445881981270744</v>
      </c>
      <c r="I103" s="59"/>
      <c r="J103" s="59"/>
    </row>
    <row r="104" spans="1:10">
      <c r="A104" s="63"/>
      <c r="B104" s="63"/>
      <c r="C104" s="233">
        <v>44621</v>
      </c>
      <c r="D104" s="236">
        <f t="shared" si="1"/>
        <v>44621</v>
      </c>
      <c r="E104" s="58">
        <v>1.8638298793529597</v>
      </c>
      <c r="F104" s="58">
        <v>1.5718844416855804</v>
      </c>
      <c r="G104" s="58">
        <v>1.8113472075509114</v>
      </c>
      <c r="H104" s="58">
        <v>1.5811950728899089</v>
      </c>
      <c r="I104" s="59">
        <v>8.6194256389777735</v>
      </c>
      <c r="J104" s="59">
        <v>7.3152033289887868</v>
      </c>
    </row>
    <row r="105" spans="1:10">
      <c r="A105" s="63"/>
      <c r="B105" s="63"/>
      <c r="C105" s="234">
        <v>44652</v>
      </c>
      <c r="D105" s="236">
        <f t="shared" si="1"/>
        <v>44652</v>
      </c>
      <c r="E105" s="58">
        <v>1.9258294165395069</v>
      </c>
      <c r="F105" s="58">
        <v>1.595571366766652</v>
      </c>
      <c r="G105" s="58">
        <v>1.8996051929024125</v>
      </c>
      <c r="H105" s="58">
        <v>1.6085707563877698</v>
      </c>
      <c r="I105" s="59"/>
      <c r="J105" s="59"/>
    </row>
    <row r="106" spans="1:10">
      <c r="A106" s="63"/>
      <c r="B106" s="63"/>
      <c r="C106" s="233">
        <v>44682</v>
      </c>
      <c r="D106" s="236">
        <f t="shared" si="1"/>
        <v>44682</v>
      </c>
      <c r="E106" s="58">
        <v>1.9818775051721738</v>
      </c>
      <c r="F106" s="58">
        <v>1.6144807144256927</v>
      </c>
      <c r="G106" s="58">
        <v>1.9699064306932954</v>
      </c>
      <c r="H106" s="58">
        <v>1.6551565058925115</v>
      </c>
      <c r="I106" s="59"/>
      <c r="J106" s="59"/>
    </row>
    <row r="107" spans="1:10">
      <c r="A107" s="63"/>
      <c r="B107" s="63"/>
      <c r="C107" s="234">
        <v>44713</v>
      </c>
      <c r="D107" s="236">
        <f t="shared" si="1"/>
        <v>44713</v>
      </c>
      <c r="E107" s="58">
        <v>2.0284192040631597</v>
      </c>
      <c r="F107" s="58">
        <v>1.6288348173276519</v>
      </c>
      <c r="G107" s="58">
        <v>2.0965117053657165</v>
      </c>
      <c r="H107" s="58">
        <v>1.5980528601771053</v>
      </c>
      <c r="I107" s="59">
        <v>11.419312431938806</v>
      </c>
      <c r="J107" s="59">
        <v>4.284212459190087</v>
      </c>
    </row>
    <row r="108" spans="1:10">
      <c r="A108" s="63">
        <v>2022</v>
      </c>
      <c r="B108" s="63" t="s">
        <v>48</v>
      </c>
      <c r="C108" s="233">
        <v>44743</v>
      </c>
      <c r="D108" s="236">
        <f t="shared" si="1"/>
        <v>44743</v>
      </c>
      <c r="E108" s="58">
        <v>2.0625038668032363</v>
      </c>
      <c r="F108" s="58">
        <v>1.6391983530000056</v>
      </c>
      <c r="G108" s="58">
        <v>2.09667767622657</v>
      </c>
      <c r="H108" s="58">
        <v>1.6448951712514412</v>
      </c>
      <c r="I108" s="59"/>
      <c r="J108" s="59"/>
    </row>
    <row r="109" spans="1:10">
      <c r="A109" s="63"/>
      <c r="B109" s="63"/>
      <c r="C109" s="234">
        <v>44774</v>
      </c>
      <c r="D109" s="236">
        <f t="shared" si="1"/>
        <v>44774</v>
      </c>
      <c r="E109" s="58">
        <v>2.0829695196889135</v>
      </c>
      <c r="F109" s="58">
        <v>1.6464550724933222</v>
      </c>
      <c r="G109" s="58">
        <v>2.1612468778770224</v>
      </c>
      <c r="H109" s="58">
        <v>1.6330001339030595</v>
      </c>
      <c r="I109" s="59"/>
      <c r="J109" s="59"/>
    </row>
    <row r="110" spans="1:10">
      <c r="A110" s="63"/>
      <c r="B110" s="63"/>
      <c r="C110" s="233">
        <v>44805</v>
      </c>
      <c r="D110" s="236">
        <f t="shared" si="1"/>
        <v>44805</v>
      </c>
      <c r="E110" s="58">
        <v>2.088919193000049</v>
      </c>
      <c r="F110" s="58">
        <v>1.6511696254368757</v>
      </c>
      <c r="G110" s="58">
        <v>2.3484002303965834</v>
      </c>
      <c r="H110" s="58">
        <v>1.6581334354354078</v>
      </c>
      <c r="I110" s="59">
        <v>10.732466506298692</v>
      </c>
      <c r="J110" s="59">
        <v>1.5271899646294997</v>
      </c>
    </row>
    <row r="111" spans="1:10">
      <c r="A111" s="63"/>
      <c r="B111" s="63"/>
      <c r="C111" s="233">
        <v>44835</v>
      </c>
      <c r="D111" s="236">
        <f t="shared" si="1"/>
        <v>44835</v>
      </c>
      <c r="E111" s="58">
        <v>2.0805668542371736</v>
      </c>
      <c r="F111" s="58">
        <v>1.6539389570840031</v>
      </c>
      <c r="G111" s="58">
        <v>2.0598824452271196</v>
      </c>
      <c r="H111" s="58">
        <v>1.6392664142677442</v>
      </c>
      <c r="I111" s="59"/>
      <c r="J111" s="59"/>
    </row>
    <row r="112" spans="1:10">
      <c r="A112" s="63"/>
      <c r="B112" s="63"/>
      <c r="C112" s="233">
        <v>44866</v>
      </c>
      <c r="D112" s="236">
        <f t="shared" si="1"/>
        <v>44866</v>
      </c>
      <c r="E112" s="58">
        <v>2.0594027252930625</v>
      </c>
      <c r="F112" s="58">
        <v>1.6548571367759217</v>
      </c>
      <c r="G112" s="58">
        <v>2.1315697320377684</v>
      </c>
      <c r="H112" s="58">
        <v>1.6584014320061689</v>
      </c>
      <c r="I112" s="59"/>
      <c r="J112" s="59"/>
    </row>
    <row r="113" spans="1:16">
      <c r="A113" s="63"/>
      <c r="B113" s="63"/>
      <c r="C113" s="233">
        <v>44896</v>
      </c>
      <c r="D113" s="236">
        <f t="shared" si="1"/>
        <v>44896</v>
      </c>
      <c r="E113" s="58">
        <v>2.0288102536426695</v>
      </c>
      <c r="F113" s="58">
        <v>1.65411099438821</v>
      </c>
      <c r="G113" s="58">
        <v>2.0078455121201908</v>
      </c>
      <c r="H113" s="58">
        <v>1.6481227664017162</v>
      </c>
      <c r="I113" s="59">
        <v>-6.1611729424818549</v>
      </c>
      <c r="J113" s="59">
        <v>0.19776773189035168</v>
      </c>
    </row>
    <row r="114" spans="1:16">
      <c r="A114" s="63"/>
      <c r="B114" s="63"/>
      <c r="C114" s="233">
        <v>44927</v>
      </c>
      <c r="D114" s="236">
        <f t="shared" si="1"/>
        <v>44927</v>
      </c>
      <c r="E114" s="58">
        <v>1.992975746981019</v>
      </c>
      <c r="F114" s="58">
        <v>1.6522915284603203</v>
      </c>
      <c r="G114" s="58">
        <v>1.9146417676134282</v>
      </c>
      <c r="H114" s="58">
        <v>1.6853879426179601</v>
      </c>
      <c r="I114" s="59"/>
      <c r="J114" s="59"/>
    </row>
    <row r="115" spans="1:16">
      <c r="A115" s="63"/>
      <c r="B115" s="63"/>
      <c r="C115" s="233">
        <v>44958</v>
      </c>
      <c r="D115" s="236">
        <f t="shared" si="1"/>
        <v>44958</v>
      </c>
      <c r="E115" s="58">
        <v>1.9560583968677534</v>
      </c>
      <c r="F115" s="58">
        <v>1.6498632673378817</v>
      </c>
      <c r="G115" s="58">
        <v>1.9039072691900993</v>
      </c>
      <c r="H115" s="58">
        <v>1.6414956071669935</v>
      </c>
      <c r="I115" s="59"/>
      <c r="J115" s="59"/>
    </row>
    <row r="116" spans="1:16">
      <c r="A116" s="63"/>
      <c r="B116" s="63"/>
      <c r="C116" s="233">
        <v>44986</v>
      </c>
      <c r="D116" s="236">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33">
        <v>45017</v>
      </c>
      <c r="D117" s="23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33">
        <v>45047</v>
      </c>
      <c r="D118" s="23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33">
        <v>45078</v>
      </c>
      <c r="D119" s="23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33">
        <v>45108</v>
      </c>
      <c r="D120" s="236">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33">
        <v>45139</v>
      </c>
      <c r="D121" s="236">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33">
        <v>45170</v>
      </c>
      <c r="D122" s="23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33">
        <v>45200</v>
      </c>
      <c r="D123" s="236">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33">
        <v>45231</v>
      </c>
      <c r="D124" s="236">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33">
        <v>45261</v>
      </c>
      <c r="D125" s="23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52">
        <f t="shared" ref="C126:C151" si="2">+D126</f>
        <v>45292</v>
      </c>
      <c r="D126" s="236">
        <v>45292</v>
      </c>
      <c r="E126" s="58">
        <v>1.930125482541079</v>
      </c>
      <c r="F126" s="58">
        <v>1.7075745021748714</v>
      </c>
      <c r="G126" s="58">
        <v>1.9134643886731919</v>
      </c>
      <c r="H126" s="58">
        <v>1.7357641086897642</v>
      </c>
      <c r="K126" s="54"/>
      <c r="L126" s="54"/>
      <c r="M126" s="54"/>
      <c r="N126" s="54"/>
      <c r="O126" s="54"/>
      <c r="P126" s="54"/>
    </row>
    <row r="127" spans="1:16" s="56" customFormat="1">
      <c r="A127" s="54"/>
      <c r="B127" s="54"/>
      <c r="C127" s="252">
        <f t="shared" si="2"/>
        <v>45324</v>
      </c>
      <c r="D127" s="236">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c r="A128" s="54"/>
      <c r="B128" s="54"/>
      <c r="C128" s="252">
        <f t="shared" si="2"/>
        <v>45354</v>
      </c>
      <c r="D128" s="236">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c r="A129" s="54"/>
      <c r="B129" s="54"/>
      <c r="C129" s="252">
        <f t="shared" si="2"/>
        <v>45386</v>
      </c>
      <c r="D129" s="236">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c r="A130" s="54"/>
      <c r="B130" s="54"/>
      <c r="C130" s="252">
        <f t="shared" si="2"/>
        <v>45417</v>
      </c>
      <c r="D130" s="236">
        <v>45417</v>
      </c>
      <c r="E130" s="58">
        <v>1.9550767601707131</v>
      </c>
      <c r="F130" s="58">
        <v>1.7236563357778285</v>
      </c>
      <c r="G130" s="58">
        <v>1.9706205420697775</v>
      </c>
      <c r="H130" s="58">
        <v>1.6869025775019912</v>
      </c>
      <c r="K130" s="54"/>
      <c r="L130" s="54"/>
      <c r="M130" s="54"/>
      <c r="N130" s="54"/>
      <c r="O130" s="54"/>
      <c r="P130" s="54"/>
    </row>
    <row r="131" spans="1:16" s="56" customFormat="1">
      <c r="A131" s="54"/>
      <c r="B131" s="54"/>
      <c r="C131" s="252">
        <f t="shared" si="2"/>
        <v>45449</v>
      </c>
      <c r="D131" s="236">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c r="A132" s="54">
        <v>2024</v>
      </c>
      <c r="B132" s="54" t="s">
        <v>506</v>
      </c>
      <c r="C132" s="252">
        <f t="shared" si="2"/>
        <v>45480</v>
      </c>
      <c r="D132" s="236">
        <v>45480</v>
      </c>
      <c r="E132" s="58">
        <v>1.9739273176244132</v>
      </c>
      <c r="F132" s="58">
        <v>1.7366408632202501</v>
      </c>
      <c r="G132" s="58">
        <v>2.1798400359121497</v>
      </c>
      <c r="H132" s="58">
        <v>1.7561127709189546</v>
      </c>
      <c r="K132" s="54"/>
      <c r="L132" s="54"/>
      <c r="M132" s="54"/>
      <c r="N132" s="54"/>
      <c r="O132" s="54"/>
      <c r="P132" s="54"/>
    </row>
    <row r="133" spans="1:16" s="56" customFormat="1">
      <c r="A133" s="54"/>
      <c r="B133" s="54"/>
      <c r="C133" s="252">
        <f t="shared" si="2"/>
        <v>45512</v>
      </c>
      <c r="D133" s="236">
        <v>45512</v>
      </c>
      <c r="E133" s="58">
        <v>1.9904207384062829</v>
      </c>
      <c r="F133" s="58">
        <v>1.746087737302231</v>
      </c>
      <c r="G133" s="58">
        <v>1.886388541766304</v>
      </c>
      <c r="H133" s="58">
        <v>1.5876342324638923</v>
      </c>
      <c r="K133" s="54"/>
      <c r="L133" s="54"/>
      <c r="M133" s="54"/>
      <c r="N133" s="54"/>
      <c r="O133" s="54"/>
      <c r="P133" s="54"/>
    </row>
    <row r="134" spans="1:16" s="56" customFormat="1">
      <c r="A134" s="54"/>
      <c r="B134" s="54"/>
      <c r="C134" s="252">
        <f t="shared" si="2"/>
        <v>45544</v>
      </c>
      <c r="D134" s="236">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c r="A135" s="54"/>
      <c r="B135" s="54"/>
      <c r="C135" s="252">
        <f t="shared" si="2"/>
        <v>45575</v>
      </c>
      <c r="D135" s="236">
        <v>45575</v>
      </c>
      <c r="E135" s="58">
        <v>2.0349469056077836</v>
      </c>
      <c r="F135" s="58">
        <v>1.7693079540049876</v>
      </c>
      <c r="G135" s="58">
        <v>2.0107813228051215</v>
      </c>
      <c r="H135" s="58">
        <v>1.7959347827492964</v>
      </c>
      <c r="K135" s="54"/>
      <c r="L135" s="54"/>
      <c r="M135" s="54"/>
      <c r="N135" s="54"/>
      <c r="O135" s="54"/>
      <c r="P135" s="54"/>
    </row>
    <row r="136" spans="1:16" s="56" customFormat="1">
      <c r="A136" s="54"/>
      <c r="B136" s="54"/>
      <c r="C136" s="252">
        <f t="shared" si="2"/>
        <v>45607</v>
      </c>
      <c r="D136" s="236">
        <v>45607</v>
      </c>
      <c r="E136" s="58">
        <v>2.0610812596202952</v>
      </c>
      <c r="F136" s="58">
        <v>1.7820137794913093</v>
      </c>
      <c r="G136" s="58">
        <v>2.0846662587369562</v>
      </c>
      <c r="H136" s="58">
        <v>1.7803722082377555</v>
      </c>
      <c r="K136" s="54"/>
      <c r="L136" s="54"/>
      <c r="M136" s="54"/>
      <c r="N136" s="54"/>
      <c r="O136" s="54"/>
      <c r="P136" s="54"/>
    </row>
    <row r="137" spans="1:16" s="56" customFormat="1">
      <c r="A137" s="54"/>
      <c r="B137" s="54"/>
      <c r="C137" s="252">
        <f t="shared" si="2"/>
        <v>45638</v>
      </c>
      <c r="D137" s="236">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c r="A138" s="54"/>
      <c r="B138" s="54"/>
      <c r="C138" s="252">
        <f t="shared" si="2"/>
        <v>45669</v>
      </c>
      <c r="D138" s="236">
        <v>45669</v>
      </c>
      <c r="E138" s="58">
        <v>2.1168533836210739</v>
      </c>
      <c r="F138" s="58">
        <v>1.8080501908854372</v>
      </c>
      <c r="G138" s="58">
        <v>2.2287118262028422</v>
      </c>
      <c r="H138" s="58">
        <v>1.8044933119747675</v>
      </c>
      <c r="K138" s="54"/>
      <c r="L138" s="54"/>
      <c r="M138" s="54"/>
      <c r="N138" s="54"/>
      <c r="O138" s="54"/>
      <c r="P138" s="54"/>
    </row>
    <row r="139" spans="1:16" s="56" customFormat="1">
      <c r="A139" s="54"/>
      <c r="B139" s="54"/>
      <c r="C139" s="252">
        <f t="shared" si="2"/>
        <v>45700</v>
      </c>
      <c r="D139" s="236">
        <v>45700</v>
      </c>
      <c r="E139" s="58">
        <v>2.1437433232857561</v>
      </c>
      <c r="F139" s="58">
        <v>1.8209257497631086</v>
      </c>
      <c r="G139" s="58">
        <v>2.1996698821661576</v>
      </c>
      <c r="H139" s="58">
        <v>1.8723547864489558</v>
      </c>
      <c r="K139" s="54"/>
      <c r="L139" s="54"/>
      <c r="M139" s="54"/>
      <c r="N139" s="54"/>
      <c r="O139" s="54"/>
      <c r="P139" s="54"/>
    </row>
    <row r="140" spans="1:16" s="56" customFormat="1">
      <c r="A140" s="54"/>
      <c r="B140" s="54"/>
      <c r="C140" s="252">
        <f t="shared" si="2"/>
        <v>45728</v>
      </c>
      <c r="D140" s="236">
        <v>45728</v>
      </c>
      <c r="E140" s="58">
        <v>2.1680394808839973</v>
      </c>
      <c r="F140" s="58">
        <v>1.8339121137215302</v>
      </c>
      <c r="G140" s="58">
        <v>2.1375247885343098</v>
      </c>
      <c r="H140" s="58">
        <v>1.8338453401384129</v>
      </c>
      <c r="I140" s="56">
        <v>4.5414170091622168</v>
      </c>
      <c r="J140" s="56">
        <v>1.4226139017610393</v>
      </c>
      <c r="K140" s="54"/>
      <c r="L140" s="54"/>
      <c r="M140" s="54"/>
      <c r="N140" s="54"/>
      <c r="O140" s="54"/>
      <c r="P140" s="54"/>
    </row>
    <row r="141" spans="1:16">
      <c r="C141" s="252">
        <f t="shared" si="2"/>
        <v>45759</v>
      </c>
      <c r="D141" s="236">
        <v>45759</v>
      </c>
      <c r="E141" s="58">
        <v>2.1887577096507091</v>
      </c>
      <c r="F141" s="58">
        <v>1.847246449317367</v>
      </c>
      <c r="G141" s="58">
        <v>1.9986638704191764</v>
      </c>
      <c r="H141" s="58">
        <v>1.7737796636217107</v>
      </c>
    </row>
    <row r="142" spans="1:16">
      <c r="C142" s="252">
        <f t="shared" si="2"/>
        <v>45789</v>
      </c>
      <c r="D142" s="236">
        <v>45789</v>
      </c>
      <c r="E142" s="56">
        <v>2.2058569180597569</v>
      </c>
      <c r="F142" s="56">
        <v>1.8608798667208579</v>
      </c>
      <c r="G142" s="56">
        <v>2.0693788732838598</v>
      </c>
      <c r="H142" s="56">
        <v>1.7755712589119192</v>
      </c>
    </row>
    <row r="143" spans="1:16">
      <c r="C143" s="252">
        <f t="shared" si="2"/>
        <v>45820</v>
      </c>
      <c r="D143" s="236">
        <v>45820</v>
      </c>
      <c r="E143" s="56">
        <v>2.2201662229133698</v>
      </c>
      <c r="F143" s="56">
        <v>1.8747703971945988</v>
      </c>
      <c r="G143" s="56">
        <v>2.0362739579648417</v>
      </c>
      <c r="H143" s="56">
        <v>1.8563840083880503</v>
      </c>
      <c r="I143" s="56">
        <v>-7.0730126890283458</v>
      </c>
      <c r="J143" s="56">
        <v>-1.9578364652836058</v>
      </c>
    </row>
    <row r="144" spans="1:16">
      <c r="A144" s="54">
        <v>2025</v>
      </c>
      <c r="B144" s="781" t="s">
        <v>525</v>
      </c>
      <c r="C144" s="252">
        <f t="shared" si="2"/>
        <v>45850</v>
      </c>
      <c r="D144" s="236">
        <v>45850</v>
      </c>
      <c r="E144" s="58">
        <v>2.2328511984691475</v>
      </c>
      <c r="F144" s="58">
        <v>1.8884590296345163</v>
      </c>
      <c r="G144" s="58">
        <v>2.0233237428876576</v>
      </c>
      <c r="H144" s="58">
        <v>1.8166393354104917</v>
      </c>
    </row>
    <row r="145" spans="3:10">
      <c r="C145" s="252">
        <f t="shared" si="2"/>
        <v>45881</v>
      </c>
      <c r="D145" s="236">
        <v>45881</v>
      </c>
      <c r="E145" s="58">
        <v>2.2456426627196171</v>
      </c>
      <c r="F145" s="58">
        <v>1.9019794369891951</v>
      </c>
      <c r="G145" s="58">
        <v>2.1333593733338105</v>
      </c>
      <c r="H145" s="58">
        <v>1.8613162752767456</v>
      </c>
    </row>
    <row r="146" spans="3:10">
      <c r="C146" s="252">
        <f t="shared" si="2"/>
        <v>45912</v>
      </c>
      <c r="D146" s="236">
        <v>45912</v>
      </c>
      <c r="E146" s="58">
        <v>2.2594157998031119</v>
      </c>
      <c r="F146" s="58">
        <v>1.9153062108423504</v>
      </c>
      <c r="G146" s="58">
        <v>2.1332607173674472</v>
      </c>
      <c r="H146" s="58">
        <v>1.8994296297106741</v>
      </c>
      <c r="I146" s="56">
        <v>3.0409158140552961</v>
      </c>
      <c r="J146" s="56">
        <v>3.1753371497067633</v>
      </c>
    </row>
    <row r="147" spans="3:10">
      <c r="C147" s="252">
        <f t="shared" si="2"/>
        <v>45942</v>
      </c>
      <c r="D147" s="236">
        <v>45942</v>
      </c>
      <c r="E147" s="58">
        <v>2.2737996812534282</v>
      </c>
      <c r="F147" s="58">
        <v>1.9278519038797</v>
      </c>
      <c r="G147" s="58">
        <v>2.2095830303185275</v>
      </c>
      <c r="H147" s="58">
        <v>1.9389450813228966</v>
      </c>
    </row>
    <row r="148" spans="3:10">
      <c r="C148" s="252">
        <f t="shared" si="2"/>
        <v>45973</v>
      </c>
      <c r="D148" s="236">
        <v>45973</v>
      </c>
      <c r="E148" s="58">
        <v>2.2875677270439674</v>
      </c>
      <c r="F148" s="58">
        <v>1.9396552902373634</v>
      </c>
      <c r="G148" s="58">
        <v>2.0261668503708101</v>
      </c>
      <c r="H148" s="58">
        <v>1.8286673828568099</v>
      </c>
    </row>
    <row r="149" spans="3:10">
      <c r="C149" s="252">
        <f t="shared" si="2"/>
        <v>46003</v>
      </c>
      <c r="D149" s="236">
        <v>46003</v>
      </c>
      <c r="E149" s="58">
        <v>2.300248907773693</v>
      </c>
      <c r="F149" s="58">
        <v>1.9513283454645589</v>
      </c>
      <c r="G149" s="58">
        <v>2.0602233883180778</v>
      </c>
      <c r="H149" s="58">
        <v>1.8354317006616685</v>
      </c>
      <c r="I149" s="56">
        <v>1.0124253750093573</v>
      </c>
      <c r="J149" s="56">
        <v>1.3273864486786948</v>
      </c>
    </row>
    <row r="150" spans="3:10">
      <c r="C150" s="252">
        <f t="shared" si="2"/>
        <v>46034</v>
      </c>
      <c r="D150" s="236">
        <v>46034</v>
      </c>
      <c r="E150" s="56">
        <v>2.3134438856137267</v>
      </c>
      <c r="F150" s="56">
        <v>1.9608831636697928</v>
      </c>
      <c r="G150" s="56">
        <v>2.0512136161349326</v>
      </c>
      <c r="H150" s="56">
        <v>1.77021558717725</v>
      </c>
      <c r="J150" s="64"/>
    </row>
    <row r="151" spans="3:10">
      <c r="C151" s="252">
        <f t="shared" si="2"/>
        <v>46065</v>
      </c>
      <c r="D151" s="236">
        <v>46065</v>
      </c>
      <c r="E151" s="56">
        <v>2.3279891455518862</v>
      </c>
      <c r="F151" s="56">
        <v>1.9729719968580435</v>
      </c>
      <c r="G151" s="56">
        <v>2.2682243812940155</v>
      </c>
      <c r="H151" s="56">
        <v>1.9462408253501784</v>
      </c>
      <c r="J151" s="64"/>
    </row>
    <row r="152" spans="3:10">
      <c r="I152" s="849">
        <f>AVERAGE(G150:G151)/AVERAGE(G147:G149)*100-100</f>
        <v>2.9095378793576998</v>
      </c>
      <c r="J152" s="849">
        <f>AVERAGE(H150:H151)/AVERAGE(H147:H149)*100-100</f>
        <v>-0.50614532414694224</v>
      </c>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row r="172" spans="10:10">
      <c r="J172" s="64"/>
    </row>
  </sheetData>
  <sheetProtection algorithmName="SHA-512" hashValue="yxZ6ngwB0lJ1qgdbsCHc8cyucOqHTxgV5AauiRucyCIZVA9TPQqww7NX8rr/S5L2AP7AS/lsGiP4hQSuBitUqg==" saltValue="CsMH/9ZUaz6LqSkLJSHIyQ=="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115" zoomScaleNormal="115" workbookViewId="0">
      <pane xSplit="4" ySplit="5" topLeftCell="E6" activePane="bottomRight" state="frozen"/>
      <selection activeCell="I37" sqref="I37"/>
      <selection pane="topRight" activeCell="I37" sqref="I37"/>
      <selection pane="bottomLeft" activeCell="I37" sqref="I37"/>
      <selection pane="bottomRight" activeCell="K12" sqref="K12"/>
    </sheetView>
  </sheetViews>
  <sheetFormatPr defaultColWidth="11.42578125" defaultRowHeight="11.25"/>
  <cols>
    <col min="1" max="2" width="5.5703125" style="54" customWidth="1"/>
    <col min="3" max="3" width="7.28515625" style="54"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42"/>
      <c r="D3" s="243"/>
      <c r="E3" s="245" t="s">
        <v>383</v>
      </c>
      <c r="F3" s="245" t="s">
        <v>548</v>
      </c>
      <c r="G3" s="245" t="s">
        <v>377</v>
      </c>
      <c r="H3" s="245" t="s">
        <v>378</v>
      </c>
      <c r="I3" s="246" t="s">
        <v>384</v>
      </c>
      <c r="J3" s="246" t="s">
        <v>547</v>
      </c>
    </row>
    <row r="4" spans="1:15" s="57" customFormat="1" ht="45">
      <c r="C4" s="441" t="s">
        <v>485</v>
      </c>
      <c r="D4" s="442" t="s">
        <v>486</v>
      </c>
      <c r="E4" s="244" t="s">
        <v>385</v>
      </c>
      <c r="F4" s="244" t="s">
        <v>550</v>
      </c>
      <c r="G4" s="244" t="s">
        <v>377</v>
      </c>
      <c r="H4" s="244" t="s">
        <v>378</v>
      </c>
      <c r="I4" s="247" t="s">
        <v>386</v>
      </c>
      <c r="J4" s="247" t="s">
        <v>549</v>
      </c>
    </row>
    <row r="5" spans="1:15" s="57" customFormat="1">
      <c r="C5" s="240"/>
      <c r="D5" s="235"/>
      <c r="E5" s="604"/>
      <c r="F5" s="604"/>
      <c r="G5" s="604"/>
      <c r="H5" s="604"/>
      <c r="I5" s="607"/>
      <c r="J5" s="607"/>
    </row>
    <row r="6" spans="1:15">
      <c r="C6" s="234">
        <f>+D6</f>
        <v>41640</v>
      </c>
      <c r="D6" s="236">
        <v>41640</v>
      </c>
      <c r="E6" s="58">
        <v>1.4175863196880072</v>
      </c>
      <c r="F6" s="58">
        <v>1.1413542499494371</v>
      </c>
      <c r="G6" s="58">
        <v>1.5285983418282909</v>
      </c>
      <c r="H6" s="58">
        <v>1.1653545759314479</v>
      </c>
      <c r="L6" s="64"/>
    </row>
    <row r="7" spans="1:15">
      <c r="C7" s="234">
        <f t="shared" ref="C7:C70" si="0">+D7</f>
        <v>41671</v>
      </c>
      <c r="D7" s="241">
        <v>41671</v>
      </c>
      <c r="E7" s="58">
        <v>1.4159005779366307</v>
      </c>
      <c r="F7" s="58">
        <v>1.1474834951315112</v>
      </c>
      <c r="G7" s="58">
        <v>1.3534828091252809</v>
      </c>
      <c r="H7" s="58">
        <v>1.1458296699099095</v>
      </c>
      <c r="L7" s="64"/>
    </row>
    <row r="8" spans="1:15">
      <c r="C8" s="234">
        <f t="shared" si="0"/>
        <v>41699</v>
      </c>
      <c r="D8" s="236">
        <v>41699</v>
      </c>
      <c r="E8" s="58">
        <v>1.4146274057898229</v>
      </c>
      <c r="F8" s="58">
        <v>1.1484047586000237</v>
      </c>
      <c r="G8" s="58">
        <v>1.3797739594286262</v>
      </c>
      <c r="H8" s="58">
        <v>1.1711664658175227</v>
      </c>
      <c r="I8" s="58">
        <v>-0.35376269165826102</v>
      </c>
      <c r="J8" s="58">
        <v>4.5651483173930529</v>
      </c>
      <c r="L8" s="56" t="s">
        <v>414</v>
      </c>
    </row>
    <row r="9" spans="1:15">
      <c r="C9" s="234">
        <f t="shared" si="0"/>
        <v>41730</v>
      </c>
      <c r="D9" s="241">
        <v>41730</v>
      </c>
      <c r="E9" s="58">
        <v>1.4171312156041911</v>
      </c>
      <c r="F9" s="58">
        <v>1.147126602505709</v>
      </c>
      <c r="G9" s="58">
        <v>1.4685719637342176</v>
      </c>
      <c r="H9" s="58">
        <v>1.1381349408234944</v>
      </c>
    </row>
    <row r="10" spans="1:15">
      <c r="C10" s="234">
        <f t="shared" si="0"/>
        <v>41760</v>
      </c>
      <c r="D10" s="236">
        <v>41760</v>
      </c>
      <c r="E10" s="58">
        <v>1.426222371007309</v>
      </c>
      <c r="F10" s="58">
        <v>1.1485980698891285</v>
      </c>
      <c r="G10" s="58">
        <v>1.3938523090087329</v>
      </c>
      <c r="H10" s="58">
        <v>1.1271788923583053</v>
      </c>
      <c r="L10" s="60"/>
    </row>
    <row r="11" spans="1:15">
      <c r="C11" s="234">
        <f t="shared" si="0"/>
        <v>41791</v>
      </c>
      <c r="D11" s="241">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4">
        <f t="shared" si="0"/>
        <v>41821</v>
      </c>
      <c r="D12" s="236">
        <v>41821</v>
      </c>
      <c r="E12" s="58">
        <v>1.4506352998514072</v>
      </c>
      <c r="F12" s="58">
        <v>1.1651713879034344</v>
      </c>
      <c r="G12" s="58">
        <v>1.4408138965236923</v>
      </c>
      <c r="H12" s="58">
        <v>1.1786272844290648</v>
      </c>
      <c r="L12" s="60"/>
      <c r="M12" s="61"/>
      <c r="N12" s="62"/>
      <c r="O12" s="61"/>
    </row>
    <row r="13" spans="1:15">
      <c r="C13" s="234">
        <f t="shared" si="0"/>
        <v>41852</v>
      </c>
      <c r="D13" s="241">
        <v>41852</v>
      </c>
      <c r="E13" s="58">
        <v>1.4508215768109602</v>
      </c>
      <c r="F13" s="58">
        <v>1.1755490649533806</v>
      </c>
      <c r="G13" s="58">
        <v>1.4657495237960494</v>
      </c>
      <c r="H13" s="58">
        <v>1.1878505098847207</v>
      </c>
      <c r="L13" s="60"/>
      <c r="M13" s="61"/>
      <c r="N13" s="62"/>
      <c r="O13" s="61"/>
    </row>
    <row r="14" spans="1:15">
      <c r="C14" s="234">
        <f t="shared" si="0"/>
        <v>41883</v>
      </c>
      <c r="D14" s="236">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4">
        <f t="shared" si="0"/>
        <v>41913</v>
      </c>
      <c r="D15" s="241">
        <v>41913</v>
      </c>
      <c r="E15" s="58">
        <v>1.4319038383659712</v>
      </c>
      <c r="F15" s="58">
        <v>1.1928281317513865</v>
      </c>
      <c r="G15" s="58">
        <v>1.4216444564345436</v>
      </c>
      <c r="H15" s="58">
        <v>1.1878174080081316</v>
      </c>
      <c r="L15" s="60"/>
      <c r="M15" s="61"/>
      <c r="N15" s="62"/>
      <c r="O15" s="61"/>
    </row>
    <row r="16" spans="1:15">
      <c r="C16" s="234">
        <f t="shared" si="0"/>
        <v>41944</v>
      </c>
      <c r="D16" s="236">
        <v>41944</v>
      </c>
      <c r="E16" s="58">
        <v>1.4281867304354641</v>
      </c>
      <c r="F16" s="58">
        <v>1.2023586293968829</v>
      </c>
      <c r="G16" s="58">
        <v>1.4120316169063696</v>
      </c>
      <c r="H16" s="58">
        <v>1.1705425166620804</v>
      </c>
      <c r="I16" s="443"/>
      <c r="L16" s="60"/>
      <c r="M16" s="61"/>
      <c r="N16" s="62"/>
      <c r="O16" s="61"/>
    </row>
    <row r="17" spans="1:17">
      <c r="C17" s="234">
        <f t="shared" si="0"/>
        <v>41974</v>
      </c>
      <c r="D17" s="241">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4">
        <f t="shared" si="0"/>
        <v>42005</v>
      </c>
      <c r="D18" s="236">
        <v>42005</v>
      </c>
      <c r="E18" s="58">
        <v>1.4518342006835738</v>
      </c>
      <c r="F18" s="58">
        <v>1.2283662478413786</v>
      </c>
      <c r="G18" s="58">
        <v>1.416723852728254</v>
      </c>
      <c r="H18" s="58">
        <v>1.2373129782236196</v>
      </c>
      <c r="L18" s="60"/>
      <c r="M18" s="61"/>
      <c r="N18" s="62"/>
      <c r="O18" s="61"/>
    </row>
    <row r="19" spans="1:17">
      <c r="C19" s="234">
        <f t="shared" si="0"/>
        <v>42036</v>
      </c>
      <c r="D19" s="241">
        <v>42036</v>
      </c>
      <c r="E19" s="58">
        <v>1.479220286893796</v>
      </c>
      <c r="F19" s="58">
        <v>1.2449813247660844</v>
      </c>
      <c r="G19" s="58">
        <v>1.5436618314146675</v>
      </c>
      <c r="H19" s="58">
        <v>1.2660706643943944</v>
      </c>
      <c r="L19" s="60"/>
      <c r="M19" s="61"/>
      <c r="N19" s="62"/>
      <c r="O19" s="61"/>
    </row>
    <row r="20" spans="1:17">
      <c r="C20" s="234">
        <f t="shared" si="0"/>
        <v>42064</v>
      </c>
      <c r="D20" s="236">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4">
        <f t="shared" si="0"/>
        <v>42095</v>
      </c>
      <c r="D21" s="241">
        <v>42095</v>
      </c>
      <c r="E21" s="58">
        <v>1.5304246578512422</v>
      </c>
      <c r="F21" s="58">
        <v>1.2752829369168737</v>
      </c>
      <c r="G21" s="58">
        <v>1.5095027269454013</v>
      </c>
      <c r="H21" s="58">
        <v>1.2529907088216059</v>
      </c>
      <c r="L21" s="60"/>
      <c r="M21" s="61"/>
      <c r="N21" s="62"/>
      <c r="O21" s="61"/>
    </row>
    <row r="22" spans="1:17">
      <c r="C22" s="234">
        <f t="shared" si="0"/>
        <v>42125</v>
      </c>
      <c r="D22" s="236">
        <v>42125</v>
      </c>
      <c r="E22" s="58">
        <v>1.5426560700857879</v>
      </c>
      <c r="F22" s="58">
        <v>1.2877185700559364</v>
      </c>
      <c r="G22" s="58">
        <v>1.5237758570298376</v>
      </c>
      <c r="H22" s="58">
        <v>1.2672226968451303</v>
      </c>
      <c r="L22" s="60"/>
      <c r="M22" s="61"/>
      <c r="N22" s="62"/>
      <c r="O22" s="61"/>
    </row>
    <row r="23" spans="1:17">
      <c r="C23" s="234">
        <f t="shared" si="0"/>
        <v>42156</v>
      </c>
      <c r="D23" s="241">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4">
        <f t="shared" si="0"/>
        <v>42186</v>
      </c>
      <c r="D24" s="236">
        <v>42186</v>
      </c>
      <c r="E24" s="58">
        <v>1.551985381282915</v>
      </c>
      <c r="F24" s="58">
        <v>1.3145245677875932</v>
      </c>
      <c r="G24" s="58">
        <v>1.5502427557162064</v>
      </c>
      <c r="H24" s="58">
        <v>1.2942776821385247</v>
      </c>
      <c r="L24" s="60"/>
      <c r="M24" s="61"/>
      <c r="N24" s="62"/>
      <c r="O24" s="61"/>
    </row>
    <row r="25" spans="1:17">
      <c r="C25" s="234">
        <f t="shared" si="0"/>
        <v>42217</v>
      </c>
      <c r="D25" s="241">
        <v>42217</v>
      </c>
      <c r="E25" s="58">
        <v>1.5559963935948125</v>
      </c>
      <c r="F25" s="58">
        <v>1.3278320335028717</v>
      </c>
      <c r="G25" s="58">
        <v>1.5291433723120211</v>
      </c>
      <c r="H25" s="58">
        <v>1.337392636977617</v>
      </c>
      <c r="L25" s="60"/>
      <c r="M25" s="61"/>
      <c r="N25" s="62"/>
      <c r="O25" s="61"/>
    </row>
    <row r="26" spans="1:17">
      <c r="C26" s="234">
        <f t="shared" si="0"/>
        <v>42248</v>
      </c>
      <c r="D26" s="236">
        <v>42248</v>
      </c>
      <c r="E26" s="58">
        <v>1.5625383959055732</v>
      </c>
      <c r="F26" s="58">
        <v>1.3411267988826503</v>
      </c>
      <c r="G26" s="58">
        <v>1.567336531732791</v>
      </c>
      <c r="H26" s="58">
        <v>1.3355555559456285</v>
      </c>
      <c r="I26" s="59">
        <v>0.75790211377839967</v>
      </c>
      <c r="J26" s="59">
        <v>2.687771496530388</v>
      </c>
      <c r="L26" s="803" t="s">
        <v>563</v>
      </c>
      <c r="M26" s="61"/>
      <c r="N26" s="62"/>
      <c r="O26" s="61"/>
    </row>
    <row r="27" spans="1:17">
      <c r="C27" s="234">
        <f t="shared" si="0"/>
        <v>42278</v>
      </c>
      <c r="D27" s="241">
        <v>42278</v>
      </c>
      <c r="E27" s="58">
        <v>1.5676886336832401</v>
      </c>
      <c r="F27" s="58">
        <v>1.3546399878358033</v>
      </c>
      <c r="G27" s="58">
        <v>1.5829485682535069</v>
      </c>
      <c r="H27" s="58">
        <v>1.3596332675657818</v>
      </c>
      <c r="L27" s="54" t="s">
        <v>360</v>
      </c>
      <c r="M27" s="61"/>
      <c r="N27" s="62"/>
      <c r="O27" s="61"/>
      <c r="Q27" s="56"/>
    </row>
    <row r="28" spans="1:17">
      <c r="C28" s="234">
        <f t="shared" si="0"/>
        <v>42309</v>
      </c>
      <c r="D28" s="236">
        <v>42309</v>
      </c>
      <c r="E28" s="58">
        <v>1.5706838605422</v>
      </c>
      <c r="F28" s="58">
        <v>1.3695795211751474</v>
      </c>
      <c r="G28" s="58">
        <v>1.5739267162116652</v>
      </c>
      <c r="H28" s="58">
        <v>1.3651071126441268</v>
      </c>
      <c r="M28" s="61"/>
      <c r="N28" s="62"/>
      <c r="O28" s="61"/>
    </row>
    <row r="29" spans="1:17">
      <c r="C29" s="234">
        <f t="shared" si="0"/>
        <v>42339</v>
      </c>
      <c r="D29" s="241">
        <v>42339</v>
      </c>
      <c r="E29" s="58">
        <v>1.5740305196675219</v>
      </c>
      <c r="F29" s="58">
        <v>1.386282225604583</v>
      </c>
      <c r="G29" s="58">
        <v>1.5430882202886445</v>
      </c>
      <c r="H29" s="58">
        <v>1.362641544774448</v>
      </c>
      <c r="I29" s="59">
        <v>1.145771953507051</v>
      </c>
      <c r="J29" s="59">
        <v>3.0287171365234116</v>
      </c>
    </row>
    <row r="30" spans="1:17">
      <c r="A30" s="63"/>
      <c r="B30" s="63"/>
      <c r="C30" s="234">
        <f t="shared" si="0"/>
        <v>42370</v>
      </c>
      <c r="D30" s="236">
        <v>42370</v>
      </c>
      <c r="E30" s="58">
        <v>1.5767794606985799</v>
      </c>
      <c r="F30" s="58">
        <v>1.4012889043265435</v>
      </c>
      <c r="G30" s="58">
        <v>1.6119264983121435</v>
      </c>
      <c r="H30" s="58">
        <v>1.4185694728214593</v>
      </c>
      <c r="L30" s="56" t="s">
        <v>415</v>
      </c>
    </row>
    <row r="31" spans="1:17">
      <c r="A31" s="63"/>
      <c r="B31" s="63"/>
      <c r="C31" s="234">
        <f t="shared" si="0"/>
        <v>42401</v>
      </c>
      <c r="D31" s="241">
        <v>42401</v>
      </c>
      <c r="E31" s="58">
        <v>1.5758855168354995</v>
      </c>
      <c r="F31" s="58">
        <v>1.4096997337351798</v>
      </c>
      <c r="G31" s="58">
        <v>1.5803013279472351</v>
      </c>
      <c r="H31" s="58">
        <v>1.4289290697909554</v>
      </c>
    </row>
    <row r="32" spans="1:17">
      <c r="A32" s="63"/>
      <c r="B32" s="63"/>
      <c r="C32" s="234">
        <f t="shared" si="0"/>
        <v>42430</v>
      </c>
      <c r="D32" s="236">
        <v>42430</v>
      </c>
      <c r="E32" s="58">
        <v>1.5745294719170124</v>
      </c>
      <c r="F32" s="58">
        <v>1.411167419398675</v>
      </c>
      <c r="G32" s="58">
        <v>1.5329321647592187</v>
      </c>
      <c r="H32" s="58">
        <v>1.3107289096274222</v>
      </c>
      <c r="I32" s="59">
        <v>0.53609961522668925</v>
      </c>
      <c r="J32" s="59">
        <v>1.7332739772232486</v>
      </c>
      <c r="L32" s="60"/>
    </row>
    <row r="33" spans="1:15">
      <c r="A33" s="63"/>
      <c r="B33" s="63"/>
      <c r="C33" s="234">
        <f t="shared" si="0"/>
        <v>42461</v>
      </c>
      <c r="D33" s="241">
        <v>42461</v>
      </c>
      <c r="E33" s="58">
        <v>1.5761116283073595</v>
      </c>
      <c r="F33" s="58">
        <v>1.4066726455475653</v>
      </c>
      <c r="G33" s="58">
        <v>1.6034758742085933</v>
      </c>
      <c r="H33" s="58">
        <v>1.4230452492579464</v>
      </c>
      <c r="L33" s="60"/>
      <c r="M33" s="61"/>
      <c r="N33" s="62"/>
      <c r="O33" s="61"/>
    </row>
    <row r="34" spans="1:15">
      <c r="A34" s="63"/>
      <c r="B34" s="63"/>
      <c r="C34" s="234">
        <f t="shared" si="0"/>
        <v>42491</v>
      </c>
      <c r="D34" s="236">
        <v>42491</v>
      </c>
      <c r="E34" s="58">
        <v>1.579985496223401</v>
      </c>
      <c r="F34" s="58">
        <v>1.4002588074706817</v>
      </c>
      <c r="G34" s="58">
        <v>1.6100805566068741</v>
      </c>
      <c r="H34" s="58">
        <v>1.4012363792722842</v>
      </c>
      <c r="L34" s="60"/>
      <c r="M34" s="61"/>
      <c r="N34" s="62"/>
      <c r="O34" s="61"/>
    </row>
    <row r="35" spans="1:15">
      <c r="A35" s="63"/>
      <c r="B35" s="63"/>
      <c r="C35" s="234">
        <f t="shared" si="0"/>
        <v>42522</v>
      </c>
      <c r="D35" s="241">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4">
        <f t="shared" si="0"/>
        <v>42552</v>
      </c>
      <c r="D36" s="236">
        <v>42552</v>
      </c>
      <c r="E36" s="58">
        <v>1.600269996663277</v>
      </c>
      <c r="F36" s="58">
        <v>1.4028587964868626</v>
      </c>
      <c r="G36" s="58">
        <v>1.5815102102878285</v>
      </c>
      <c r="H36" s="58">
        <v>1.3887263983237195</v>
      </c>
      <c r="L36" s="60"/>
      <c r="M36" s="61"/>
      <c r="N36" s="62"/>
      <c r="O36" s="61"/>
    </row>
    <row r="37" spans="1:15">
      <c r="A37" s="63"/>
      <c r="B37" s="63"/>
      <c r="C37" s="234">
        <f t="shared" si="0"/>
        <v>42583</v>
      </c>
      <c r="D37" s="241">
        <v>42583</v>
      </c>
      <c r="E37" s="58">
        <v>1.6201252722807722</v>
      </c>
      <c r="F37" s="58">
        <v>1.41821445151242</v>
      </c>
      <c r="G37" s="58">
        <v>1.7010547824112257</v>
      </c>
      <c r="H37" s="58">
        <v>1.503700973303467</v>
      </c>
      <c r="L37" s="60"/>
      <c r="M37" s="61"/>
      <c r="N37" s="62"/>
      <c r="O37" s="61"/>
    </row>
    <row r="38" spans="1:15">
      <c r="A38" s="63"/>
      <c r="B38" s="63"/>
      <c r="C38" s="234">
        <f t="shared" si="0"/>
        <v>42614</v>
      </c>
      <c r="D38" s="236">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4">
        <f t="shared" si="0"/>
        <v>42644</v>
      </c>
      <c r="D39" s="241">
        <v>42644</v>
      </c>
      <c r="E39" s="58">
        <v>1.6734846591337034</v>
      </c>
      <c r="F39" s="58">
        <v>1.4603718186733017</v>
      </c>
      <c r="G39" s="58">
        <v>1.6260203024093862</v>
      </c>
      <c r="H39" s="58">
        <v>1.4050201751612763</v>
      </c>
      <c r="L39" s="60"/>
      <c r="M39" s="61"/>
      <c r="N39" s="62"/>
      <c r="O39" s="61"/>
    </row>
    <row r="40" spans="1:15">
      <c r="A40" s="63"/>
      <c r="B40" s="63"/>
      <c r="C40" s="234">
        <f t="shared" si="0"/>
        <v>42675</v>
      </c>
      <c r="D40" s="236">
        <v>42675</v>
      </c>
      <c r="E40" s="58">
        <v>1.7059491758238914</v>
      </c>
      <c r="F40" s="58">
        <v>1.4788944289102846</v>
      </c>
      <c r="G40" s="58">
        <v>1.730531836560917</v>
      </c>
      <c r="H40" s="58">
        <v>1.4958810591900811</v>
      </c>
      <c r="L40" s="60"/>
      <c r="M40" s="61"/>
      <c r="N40" s="62"/>
      <c r="O40" s="61"/>
    </row>
    <row r="41" spans="1:15">
      <c r="A41" s="63"/>
      <c r="B41" s="63"/>
      <c r="C41" s="234">
        <f t="shared" si="0"/>
        <v>42705</v>
      </c>
      <c r="D41" s="241">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4">
        <f t="shared" si="0"/>
        <v>42736</v>
      </c>
      <c r="D42" s="236">
        <v>42736</v>
      </c>
      <c r="E42" s="58">
        <v>1.766447830172134</v>
      </c>
      <c r="F42" s="58">
        <v>1.5073101794973458</v>
      </c>
      <c r="G42" s="58">
        <v>1.7449644329346958</v>
      </c>
      <c r="H42" s="58">
        <v>1.4685539272435959</v>
      </c>
      <c r="L42" s="60"/>
      <c r="M42" s="61"/>
      <c r="N42" s="62"/>
      <c r="O42" s="61"/>
    </row>
    <row r="43" spans="1:15">
      <c r="A43" s="63"/>
      <c r="B43" s="63"/>
      <c r="C43" s="234">
        <f t="shared" si="0"/>
        <v>42767</v>
      </c>
      <c r="D43" s="241">
        <v>42767</v>
      </c>
      <c r="E43" s="58">
        <v>1.7888980712300417</v>
      </c>
      <c r="F43" s="58">
        <v>1.5208374980484034</v>
      </c>
      <c r="G43" s="58">
        <v>1.7937945498797114</v>
      </c>
      <c r="H43" s="58">
        <v>1.5079551887659191</v>
      </c>
      <c r="L43" s="60"/>
      <c r="M43" s="61"/>
      <c r="N43" s="62"/>
      <c r="O43" s="61"/>
    </row>
    <row r="44" spans="1:15">
      <c r="A44" s="63"/>
      <c r="B44" s="63"/>
      <c r="C44" s="234">
        <f t="shared" si="0"/>
        <v>42795</v>
      </c>
      <c r="D44" s="236">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4">
        <f t="shared" si="0"/>
        <v>42826</v>
      </c>
      <c r="D45" s="241">
        <v>42826</v>
      </c>
      <c r="E45" s="58">
        <v>1.8063116287863448</v>
      </c>
      <c r="F45" s="58">
        <v>1.5520517533406366</v>
      </c>
      <c r="G45" s="58">
        <v>1.8193784563965523</v>
      </c>
      <c r="H45" s="58">
        <v>1.562080354961433</v>
      </c>
      <c r="L45" s="60"/>
      <c r="M45" s="61"/>
      <c r="N45" s="62"/>
      <c r="O45" s="61"/>
    </row>
    <row r="46" spans="1:15">
      <c r="A46" s="63"/>
      <c r="B46" s="63"/>
      <c r="C46" s="234">
        <f t="shared" si="0"/>
        <v>42856</v>
      </c>
      <c r="D46" s="236">
        <v>42856</v>
      </c>
      <c r="E46" s="58">
        <v>1.8099880382999463</v>
      </c>
      <c r="F46" s="58">
        <v>1.5711995747242333</v>
      </c>
      <c r="G46" s="58">
        <v>1.8098826348393791</v>
      </c>
      <c r="H46" s="58">
        <v>1.5895349146718476</v>
      </c>
      <c r="L46" s="60"/>
      <c r="M46" s="61"/>
      <c r="N46" s="62"/>
      <c r="O46" s="61"/>
    </row>
    <row r="47" spans="1:15">
      <c r="A47" s="63"/>
      <c r="B47" s="63"/>
      <c r="C47" s="234">
        <f t="shared" si="0"/>
        <v>42887</v>
      </c>
      <c r="D47" s="241">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4">
        <f t="shared" si="0"/>
        <v>42917</v>
      </c>
      <c r="D48" s="236">
        <v>42917</v>
      </c>
      <c r="E48" s="58">
        <v>1.818027165887476</v>
      </c>
      <c r="F48" s="58">
        <v>1.6041605371276213</v>
      </c>
      <c r="G48" s="58">
        <v>1.8549901105540532</v>
      </c>
      <c r="H48" s="58">
        <v>1.6173946216003379</v>
      </c>
      <c r="L48" s="803" t="s">
        <v>563</v>
      </c>
      <c r="M48" s="61"/>
      <c r="N48" s="62"/>
      <c r="O48" s="61"/>
    </row>
    <row r="49" spans="1:15">
      <c r="A49" s="63"/>
      <c r="B49" s="63"/>
      <c r="C49" s="234">
        <f t="shared" si="0"/>
        <v>42948</v>
      </c>
      <c r="D49" s="241">
        <v>42948</v>
      </c>
      <c r="E49" s="58">
        <v>1.8283281038893124</v>
      </c>
      <c r="F49" s="58">
        <v>1.6171263384662111</v>
      </c>
      <c r="G49" s="58">
        <v>1.7994723180901671</v>
      </c>
      <c r="H49" s="58">
        <v>1.612469826577867</v>
      </c>
      <c r="L49" s="54" t="s">
        <v>382</v>
      </c>
      <c r="M49" s="61"/>
      <c r="N49" s="62"/>
      <c r="O49" s="61"/>
    </row>
    <row r="50" spans="1:15">
      <c r="A50" s="63"/>
      <c r="B50" s="63"/>
      <c r="C50" s="234">
        <f t="shared" si="0"/>
        <v>42979</v>
      </c>
      <c r="D50" s="236">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4">
        <f t="shared" si="0"/>
        <v>43009</v>
      </c>
      <c r="D51" s="241">
        <v>43009</v>
      </c>
      <c r="E51" s="58">
        <v>1.8593804786835786</v>
      </c>
      <c r="F51" s="58">
        <v>1.636171764948829</v>
      </c>
      <c r="G51" s="58">
        <v>1.8099563931809233</v>
      </c>
      <c r="H51" s="58">
        <v>1.5790478286807574</v>
      </c>
    </row>
    <row r="52" spans="1:15">
      <c r="A52" s="63"/>
      <c r="B52" s="63"/>
      <c r="C52" s="234">
        <f t="shared" si="0"/>
        <v>43040</v>
      </c>
      <c r="D52" s="236">
        <v>43040</v>
      </c>
      <c r="E52" s="58">
        <v>1.8709560889989829</v>
      </c>
      <c r="F52" s="58">
        <v>1.6426548533707803</v>
      </c>
      <c r="G52" s="58">
        <v>1.8404704795313647</v>
      </c>
      <c r="H52" s="58">
        <v>1.6322036127382795</v>
      </c>
    </row>
    <row r="53" spans="1:15">
      <c r="A53" s="63"/>
      <c r="B53" s="63"/>
      <c r="C53" s="234">
        <f t="shared" si="0"/>
        <v>43070</v>
      </c>
      <c r="D53" s="241">
        <v>43070</v>
      </c>
      <c r="E53" s="58">
        <v>1.8756895069011776</v>
      </c>
      <c r="F53" s="58">
        <v>1.6488282940767229</v>
      </c>
      <c r="G53" s="58">
        <v>1.935303011652894</v>
      </c>
      <c r="H53" s="58">
        <v>1.6810836966557381</v>
      </c>
      <c r="I53" s="59">
        <v>0.49801518780634524</v>
      </c>
      <c r="J53" s="59">
        <v>-7.4235897619786329E-2</v>
      </c>
    </row>
    <row r="54" spans="1:15">
      <c r="C54" s="234">
        <f t="shared" si="0"/>
        <v>43101</v>
      </c>
      <c r="D54" s="236">
        <v>43101</v>
      </c>
      <c r="E54" s="58">
        <v>1.8776717028346601</v>
      </c>
      <c r="F54" s="58">
        <v>1.6567484679379865</v>
      </c>
      <c r="G54" s="58">
        <v>1.9139570039207647</v>
      </c>
      <c r="H54" s="58">
        <v>1.6534354356834382</v>
      </c>
    </row>
    <row r="55" spans="1:15">
      <c r="C55" s="234">
        <f t="shared" si="0"/>
        <v>43132</v>
      </c>
      <c r="D55" s="241">
        <v>43132</v>
      </c>
      <c r="E55" s="58">
        <v>1.8824001254290668</v>
      </c>
      <c r="F55" s="58">
        <v>1.6672316518524148</v>
      </c>
      <c r="G55" s="58">
        <v>1.8250573102064132</v>
      </c>
      <c r="H55" s="58">
        <v>1.6301272020493767</v>
      </c>
    </row>
    <row r="56" spans="1:15">
      <c r="C56" s="234">
        <f t="shared" si="0"/>
        <v>43160</v>
      </c>
      <c r="D56" s="236">
        <v>43160</v>
      </c>
      <c r="E56" s="58">
        <v>1.8919403946643636</v>
      </c>
      <c r="F56" s="58">
        <v>1.6771297851663982</v>
      </c>
      <c r="G56" s="58">
        <v>2.0472412715895802</v>
      </c>
      <c r="H56" s="58">
        <v>1.7045596742161666</v>
      </c>
      <c r="I56" s="59">
        <v>3.5899641676705727</v>
      </c>
      <c r="J56" s="59">
        <v>1.9579029475870868</v>
      </c>
    </row>
    <row r="57" spans="1:15">
      <c r="C57" s="234">
        <f t="shared" si="0"/>
        <v>43191</v>
      </c>
      <c r="D57" s="241">
        <v>43191</v>
      </c>
      <c r="E57" s="58">
        <v>1.9066963095334204</v>
      </c>
      <c r="F57" s="58">
        <v>1.6836168002167549</v>
      </c>
      <c r="G57" s="58">
        <v>1.8693403158478485</v>
      </c>
      <c r="H57" s="58">
        <v>1.6724620239271937</v>
      </c>
    </row>
    <row r="58" spans="1:15">
      <c r="C58" s="234">
        <f t="shared" si="0"/>
        <v>43221</v>
      </c>
      <c r="D58" s="236">
        <v>43221</v>
      </c>
      <c r="E58" s="58">
        <v>1.9264429919893546</v>
      </c>
      <c r="F58" s="58">
        <v>1.686955560451711</v>
      </c>
      <c r="G58" s="58">
        <v>1.9343058957365404</v>
      </c>
      <c r="H58" s="58">
        <v>1.7179901917119771</v>
      </c>
    </row>
    <row r="59" spans="1:15">
      <c r="C59" s="234">
        <f t="shared" si="0"/>
        <v>43252</v>
      </c>
      <c r="D59" s="241">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4">
        <f t="shared" si="0"/>
        <v>43282</v>
      </c>
      <c r="D60" s="236">
        <v>43282</v>
      </c>
      <c r="E60" s="58">
        <v>1.9872930527113855</v>
      </c>
      <c r="F60" s="58">
        <v>1.7010523788557945</v>
      </c>
      <c r="G60" s="58">
        <v>1.9715336683927442</v>
      </c>
      <c r="H60" s="58">
        <v>1.6866560339831835</v>
      </c>
    </row>
    <row r="61" spans="1:15">
      <c r="C61" s="234">
        <f t="shared" si="0"/>
        <v>43313</v>
      </c>
      <c r="D61" s="241">
        <v>43313</v>
      </c>
      <c r="E61" s="58">
        <v>2.015865830820037</v>
      </c>
      <c r="F61" s="58">
        <v>1.7152806979982396</v>
      </c>
      <c r="G61" s="58">
        <v>1.9897842366089389</v>
      </c>
      <c r="H61" s="58">
        <v>1.6945425087075718</v>
      </c>
    </row>
    <row r="62" spans="1:15">
      <c r="C62" s="234">
        <f t="shared" si="0"/>
        <v>43344</v>
      </c>
      <c r="D62" s="236">
        <v>43344</v>
      </c>
      <c r="E62" s="58">
        <v>2.0372067620782284</v>
      </c>
      <c r="F62" s="58">
        <v>1.7353711429189163</v>
      </c>
      <c r="G62" s="58">
        <v>2.0055326296575604</v>
      </c>
      <c r="H62" s="58">
        <v>1.7222610030321583</v>
      </c>
      <c r="I62" s="59">
        <v>2.6976459296603963</v>
      </c>
      <c r="J62" s="59">
        <v>0.49791202346855812</v>
      </c>
    </row>
    <row r="63" spans="1:15">
      <c r="C63" s="234">
        <f t="shared" si="0"/>
        <v>43374</v>
      </c>
      <c r="D63" s="241">
        <v>43374</v>
      </c>
      <c r="E63" s="58">
        <v>2.0520283713206053</v>
      </c>
      <c r="F63" s="58">
        <v>1.7589466411938643</v>
      </c>
      <c r="G63" s="58">
        <v>2.1198303462065908</v>
      </c>
      <c r="H63" s="58">
        <v>1.8204034957548163</v>
      </c>
    </row>
    <row r="64" spans="1:15">
      <c r="C64" s="234">
        <f t="shared" si="0"/>
        <v>43405</v>
      </c>
      <c r="D64" s="236">
        <v>43405</v>
      </c>
      <c r="E64" s="58">
        <v>2.0629718113848305</v>
      </c>
      <c r="F64" s="58">
        <v>1.7834311089149513</v>
      </c>
      <c r="G64" s="58">
        <v>2.0948390302662241</v>
      </c>
      <c r="H64" s="58">
        <v>1.7967518895041041</v>
      </c>
    </row>
    <row r="65" spans="1:10">
      <c r="C65" s="234">
        <f t="shared" si="0"/>
        <v>43435</v>
      </c>
      <c r="D65" s="241">
        <v>43435</v>
      </c>
      <c r="E65" s="58">
        <v>2.0762467565934823</v>
      </c>
      <c r="F65" s="58">
        <v>1.8076826682433476</v>
      </c>
      <c r="G65" s="58">
        <v>2.0339375545267364</v>
      </c>
      <c r="H65" s="58">
        <v>1.7963202255617061</v>
      </c>
      <c r="I65" s="59">
        <v>4.7220287269420709</v>
      </c>
      <c r="J65" s="59">
        <v>6.0746256989051517</v>
      </c>
    </row>
    <row r="66" spans="1:10">
      <c r="C66" s="234">
        <f t="shared" si="0"/>
        <v>43466</v>
      </c>
      <c r="D66" s="236">
        <v>43466</v>
      </c>
      <c r="E66" s="58">
        <v>2.0929913736718206</v>
      </c>
      <c r="F66" s="58">
        <v>1.8287506475283608</v>
      </c>
      <c r="G66" s="58">
        <v>2.0563082846363607</v>
      </c>
      <c r="H66" s="58">
        <v>1.8173607786844537</v>
      </c>
    </row>
    <row r="67" spans="1:10">
      <c r="C67" s="234">
        <f t="shared" si="0"/>
        <v>43497</v>
      </c>
      <c r="D67" s="241">
        <v>43497</v>
      </c>
      <c r="E67" s="58">
        <v>2.1134163156495305</v>
      </c>
      <c r="F67" s="58">
        <v>1.8485199952963385</v>
      </c>
      <c r="G67" s="58">
        <v>2.0959003595562971</v>
      </c>
      <c r="H67" s="58">
        <v>1.8323951384196371</v>
      </c>
    </row>
    <row r="68" spans="1:10">
      <c r="C68" s="234">
        <f t="shared" si="0"/>
        <v>43525</v>
      </c>
      <c r="D68" s="236">
        <v>43525</v>
      </c>
      <c r="E68" s="58">
        <v>2.1349701424813481</v>
      </c>
      <c r="F68" s="58">
        <v>1.8660777585175021</v>
      </c>
      <c r="G68" s="58">
        <v>2.1510734466492227</v>
      </c>
      <c r="H68" s="58">
        <v>1.8727205298945351</v>
      </c>
      <c r="I68" s="59">
        <v>0.87499758659943438</v>
      </c>
      <c r="J68" s="59">
        <v>2.0135093240306787</v>
      </c>
    </row>
    <row r="69" spans="1:10">
      <c r="C69" s="234">
        <f t="shared" si="0"/>
        <v>43556</v>
      </c>
      <c r="D69" s="241">
        <v>43556</v>
      </c>
      <c r="E69" s="58">
        <v>2.1498242551581499</v>
      </c>
      <c r="F69" s="58">
        <v>1.8775825245275921</v>
      </c>
      <c r="G69" s="58">
        <v>2.1922149336475099</v>
      </c>
      <c r="H69" s="58">
        <v>1.912266432964755</v>
      </c>
    </row>
    <row r="70" spans="1:10">
      <c r="C70" s="234">
        <f t="shared" si="0"/>
        <v>43586</v>
      </c>
      <c r="D70" s="236">
        <v>43586</v>
      </c>
      <c r="E70" s="58">
        <v>2.1498780277327034</v>
      </c>
      <c r="F70" s="58">
        <v>1.8795202984365595</v>
      </c>
      <c r="G70" s="58">
        <v>2.1660220064077089</v>
      </c>
      <c r="H70" s="58">
        <v>1.863363580382756</v>
      </c>
    </row>
    <row r="71" spans="1:10">
      <c r="C71" s="234">
        <f t="shared" ref="C71:C113" si="1">+D71</f>
        <v>43617</v>
      </c>
      <c r="D71" s="241">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4">
        <f t="shared" si="1"/>
        <v>43647</v>
      </c>
      <c r="D72" s="236">
        <v>43647</v>
      </c>
      <c r="E72" s="58">
        <v>2.1093611759929196</v>
      </c>
      <c r="F72" s="58">
        <v>1.8536449466484977</v>
      </c>
      <c r="G72" s="58">
        <v>2.1255843473142035</v>
      </c>
      <c r="H72" s="58">
        <v>1.8975302232767286</v>
      </c>
    </row>
    <row r="73" spans="1:10">
      <c r="C73" s="234">
        <f t="shared" si="1"/>
        <v>43678</v>
      </c>
      <c r="D73" s="241">
        <v>43678</v>
      </c>
      <c r="E73" s="58">
        <v>2.0888517025779643</v>
      </c>
      <c r="F73" s="58">
        <v>1.8360447316795219</v>
      </c>
      <c r="G73" s="58">
        <v>2.0521106804968627</v>
      </c>
      <c r="H73" s="58">
        <v>1.7995644784032381</v>
      </c>
    </row>
    <row r="74" spans="1:10">
      <c r="C74" s="234">
        <f t="shared" si="1"/>
        <v>43709</v>
      </c>
      <c r="D74" s="236">
        <v>43709</v>
      </c>
      <c r="E74" s="58">
        <v>2.0830721339611222</v>
      </c>
      <c r="F74" s="58">
        <v>1.8268782581073579</v>
      </c>
      <c r="G74" s="58">
        <v>2.0623513903996247</v>
      </c>
      <c r="H74" s="58">
        <v>1.8115372996740944</v>
      </c>
      <c r="I74" s="59">
        <v>-0.3149353619302957</v>
      </c>
      <c r="J74" s="59">
        <v>1.3697102955685381</v>
      </c>
    </row>
    <row r="75" spans="1:10">
      <c r="C75" s="234">
        <f t="shared" si="1"/>
        <v>43739</v>
      </c>
      <c r="D75" s="241">
        <v>43739</v>
      </c>
      <c r="E75" s="58">
        <v>2.0951616984302746</v>
      </c>
      <c r="F75" s="58">
        <v>1.8307708190294378</v>
      </c>
      <c r="G75" s="58">
        <v>2.0923466650287978</v>
      </c>
      <c r="H75" s="58">
        <v>1.8394759221665251</v>
      </c>
    </row>
    <row r="76" spans="1:10">
      <c r="C76" s="234">
        <f t="shared" si="1"/>
        <v>43770</v>
      </c>
      <c r="D76" s="236">
        <v>43770</v>
      </c>
      <c r="E76" s="58">
        <v>2.1167983907369665</v>
      </c>
      <c r="F76" s="58">
        <v>1.8455074992703406</v>
      </c>
      <c r="G76" s="58">
        <v>2.1392270615161473</v>
      </c>
      <c r="H76" s="58">
        <v>1.8288761241880604</v>
      </c>
    </row>
    <row r="77" spans="1:10">
      <c r="C77" s="234">
        <f t="shared" si="1"/>
        <v>43800</v>
      </c>
      <c r="D77" s="241">
        <v>43800</v>
      </c>
      <c r="E77" s="58">
        <v>2.1397649354803336</v>
      </c>
      <c r="F77" s="58">
        <v>1.8655477162846701</v>
      </c>
      <c r="G77" s="58">
        <v>1.9793258432859664</v>
      </c>
      <c r="H77" s="58">
        <v>1.85413601324914</v>
      </c>
      <c r="I77" s="59">
        <v>-0.46709345454092954</v>
      </c>
      <c r="J77" s="59">
        <v>0.25153356125910875</v>
      </c>
    </row>
    <row r="78" spans="1:10">
      <c r="A78" s="63"/>
      <c r="B78" s="63"/>
      <c r="C78" s="234">
        <f t="shared" si="1"/>
        <v>43831</v>
      </c>
      <c r="D78" s="236">
        <v>43831</v>
      </c>
      <c r="E78" s="58">
        <v>2.160744074192503</v>
      </c>
      <c r="F78" s="58">
        <v>1.8895259377470039</v>
      </c>
      <c r="G78" s="58">
        <v>2.1803700999561673</v>
      </c>
      <c r="H78" s="58">
        <v>1.9272252986883944</v>
      </c>
    </row>
    <row r="79" spans="1:10">
      <c r="A79" s="63"/>
      <c r="B79" s="63"/>
      <c r="C79" s="234">
        <f t="shared" si="1"/>
        <v>43862</v>
      </c>
      <c r="D79" s="241">
        <v>43862</v>
      </c>
      <c r="E79" s="58">
        <v>2.1813758032942565</v>
      </c>
      <c r="F79" s="58">
        <v>1.9169571939261092</v>
      </c>
      <c r="G79" s="58">
        <v>2.2759463613466435</v>
      </c>
      <c r="H79" s="58">
        <v>1.9895350356107653</v>
      </c>
    </row>
    <row r="80" spans="1:10">
      <c r="A80" s="63"/>
      <c r="B80" s="63"/>
      <c r="C80" s="234">
        <f t="shared" si="1"/>
        <v>43891</v>
      </c>
      <c r="D80" s="236">
        <v>43891</v>
      </c>
      <c r="E80" s="58">
        <v>1.9015166096600447</v>
      </c>
      <c r="F80" s="58">
        <v>1.6725715019444041</v>
      </c>
      <c r="G80" s="58">
        <v>1.859421759436686</v>
      </c>
      <c r="H80" s="58">
        <v>1.6338590376207784</v>
      </c>
      <c r="I80" s="59">
        <v>1.6879785243643823</v>
      </c>
      <c r="J80" s="59">
        <v>0.50939562046299613</v>
      </c>
    </row>
    <row r="81" spans="1:10">
      <c r="A81" s="63"/>
      <c r="B81" s="63"/>
      <c r="C81" s="234">
        <f t="shared" si="1"/>
        <v>43922</v>
      </c>
      <c r="D81" s="241">
        <v>43922</v>
      </c>
      <c r="E81" s="58">
        <v>1.9293114655760477</v>
      </c>
      <c r="F81" s="58">
        <v>1.7155139682927818</v>
      </c>
      <c r="G81" s="58">
        <v>1.3956466790648574</v>
      </c>
      <c r="H81" s="58">
        <v>1.2464393822867665</v>
      </c>
    </row>
    <row r="82" spans="1:10">
      <c r="A82" s="63"/>
      <c r="B82" s="63"/>
      <c r="C82" s="234">
        <f t="shared" si="1"/>
        <v>43952</v>
      </c>
      <c r="D82" s="236">
        <v>43952</v>
      </c>
      <c r="E82" s="58">
        <v>1.9636392510974574</v>
      </c>
      <c r="F82" s="58">
        <v>1.7643631055077651</v>
      </c>
      <c r="G82" s="58">
        <v>1.6282317831938602</v>
      </c>
      <c r="H82" s="58">
        <v>1.4487081609084029</v>
      </c>
    </row>
    <row r="83" spans="1:10">
      <c r="A83" s="63"/>
      <c r="B83" s="63"/>
      <c r="C83" s="234">
        <f t="shared" si="1"/>
        <v>43983</v>
      </c>
      <c r="D83" s="241">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4">
        <f t="shared" si="1"/>
        <v>44013</v>
      </c>
      <c r="D84" s="236">
        <v>44013</v>
      </c>
      <c r="E84" s="58">
        <v>2.0213554223196937</v>
      </c>
      <c r="F84" s="58">
        <v>1.8509018535111192</v>
      </c>
      <c r="G84" s="58">
        <v>1.8492402406614747</v>
      </c>
      <c r="H84" s="58">
        <v>1.7209739016863332</v>
      </c>
    </row>
    <row r="85" spans="1:10">
      <c r="A85" s="63"/>
      <c r="B85" s="63"/>
      <c r="C85" s="234">
        <f t="shared" si="1"/>
        <v>44044</v>
      </c>
      <c r="D85" s="241">
        <v>44044</v>
      </c>
      <c r="E85" s="58">
        <v>2.0342311655780412</v>
      </c>
      <c r="F85" s="58">
        <v>1.8760149341295156</v>
      </c>
      <c r="G85" s="58">
        <v>1.9084244044064977</v>
      </c>
      <c r="H85" s="58">
        <v>1.8004454448961529</v>
      </c>
    </row>
    <row r="86" spans="1:10">
      <c r="A86" s="63"/>
      <c r="B86" s="63"/>
      <c r="C86" s="234">
        <f t="shared" si="1"/>
        <v>44075</v>
      </c>
      <c r="D86" s="236">
        <v>44075</v>
      </c>
      <c r="E86" s="58">
        <v>2.0378674159338188</v>
      </c>
      <c r="F86" s="58">
        <v>1.8850092511980987</v>
      </c>
      <c r="G86" s="58">
        <v>1.9386509089159674</v>
      </c>
      <c r="H86" s="58">
        <v>1.7814891725334423</v>
      </c>
      <c r="I86" s="59">
        <v>16.69832952848877</v>
      </c>
      <c r="J86" s="59">
        <v>21.702292770544489</v>
      </c>
    </row>
    <row r="87" spans="1:10">
      <c r="A87" s="63"/>
      <c r="B87" s="63"/>
      <c r="C87" s="234">
        <f t="shared" si="1"/>
        <v>44105</v>
      </c>
      <c r="D87" s="241">
        <v>44105</v>
      </c>
      <c r="E87" s="58">
        <v>2.0418082604404013</v>
      </c>
      <c r="F87" s="58">
        <v>1.8847745948358559</v>
      </c>
      <c r="G87" s="58">
        <v>1.9833993440760258</v>
      </c>
      <c r="H87" s="58">
        <v>1.8440501288942519</v>
      </c>
    </row>
    <row r="88" spans="1:10">
      <c r="A88" s="63"/>
      <c r="B88" s="63"/>
      <c r="C88" s="234">
        <f t="shared" si="1"/>
        <v>44136</v>
      </c>
      <c r="D88" s="236">
        <v>44136</v>
      </c>
      <c r="E88" s="58">
        <v>2.0580109298600444</v>
      </c>
      <c r="F88" s="58">
        <v>1.8856342003969175</v>
      </c>
      <c r="G88" s="58">
        <v>1.9324978708324669</v>
      </c>
      <c r="H88" s="58">
        <v>1.8247378605694631</v>
      </c>
    </row>
    <row r="89" spans="1:10">
      <c r="A89" s="63"/>
      <c r="B89" s="63"/>
      <c r="C89" s="234">
        <f t="shared" si="1"/>
        <v>44166</v>
      </c>
      <c r="D89" s="241">
        <v>44166</v>
      </c>
      <c r="E89" s="58">
        <v>2.0853360039567641</v>
      </c>
      <c r="F89" s="58">
        <v>1.8927375230224353</v>
      </c>
      <c r="G89" s="58">
        <v>2.0744009471100715</v>
      </c>
      <c r="H89" s="58">
        <v>1.999911164000558</v>
      </c>
      <c r="I89" s="59">
        <v>5.1609256061844633</v>
      </c>
      <c r="J89" s="59">
        <v>6.8979246583217702</v>
      </c>
    </row>
    <row r="90" spans="1:10">
      <c r="A90" s="63"/>
      <c r="B90" s="63"/>
      <c r="C90" s="234">
        <f t="shared" si="1"/>
        <v>44197</v>
      </c>
      <c r="D90" s="236">
        <v>44197</v>
      </c>
      <c r="E90" s="58">
        <v>2.1185881563381064</v>
      </c>
      <c r="F90" s="58">
        <v>1.9060711527537915</v>
      </c>
      <c r="G90" s="58">
        <v>2.0789276400695411</v>
      </c>
      <c r="H90" s="58">
        <v>1.8921147362896988</v>
      </c>
    </row>
    <row r="91" spans="1:10">
      <c r="A91" s="63"/>
      <c r="B91" s="63"/>
      <c r="C91" s="234">
        <f t="shared" si="1"/>
        <v>44228</v>
      </c>
      <c r="D91" s="241">
        <v>44228</v>
      </c>
      <c r="E91" s="58">
        <v>2.1506301269981063</v>
      </c>
      <c r="F91" s="58">
        <v>1.9207845234119776</v>
      </c>
      <c r="G91" s="58">
        <v>2.1890048412874163</v>
      </c>
      <c r="H91" s="58">
        <v>1.890658197075902</v>
      </c>
    </row>
    <row r="92" spans="1:10">
      <c r="A92" s="63"/>
      <c r="B92" s="63"/>
      <c r="C92" s="234">
        <f t="shared" si="1"/>
        <v>44256</v>
      </c>
      <c r="D92" s="236">
        <v>44256</v>
      </c>
      <c r="E92" s="58">
        <v>2.1769152597543289</v>
      </c>
      <c r="F92" s="58">
        <v>1.9344823047665725</v>
      </c>
      <c r="G92" s="58">
        <v>2.1842004900786876</v>
      </c>
      <c r="H92" s="58">
        <v>1.9589832272464203</v>
      </c>
      <c r="I92" s="59">
        <v>7.7097132217114108</v>
      </c>
      <c r="J92" s="59">
        <v>1.2887790508886496</v>
      </c>
    </row>
    <row r="93" spans="1:10">
      <c r="A93" s="63"/>
      <c r="B93" s="63"/>
      <c r="C93" s="234">
        <f t="shared" si="1"/>
        <v>44287</v>
      </c>
      <c r="D93" s="241">
        <v>44287</v>
      </c>
      <c r="E93" s="58">
        <v>2.2007034277186968</v>
      </c>
      <c r="F93" s="58">
        <v>1.9484336511892331</v>
      </c>
      <c r="G93" s="58">
        <v>2.1886409879915369</v>
      </c>
      <c r="H93" s="58">
        <v>1.9424921081484456</v>
      </c>
      <c r="J93" s="64"/>
    </row>
    <row r="94" spans="1:10">
      <c r="A94" s="63"/>
      <c r="B94" s="63"/>
      <c r="C94" s="234">
        <f t="shared" si="1"/>
        <v>44317</v>
      </c>
      <c r="D94" s="236">
        <v>44317</v>
      </c>
      <c r="E94" s="58">
        <v>2.2292434148335318</v>
      </c>
      <c r="F94" s="58">
        <v>1.9652325872540011</v>
      </c>
      <c r="G94" s="58">
        <v>2.1297727721815751</v>
      </c>
      <c r="H94" s="58">
        <v>1.8389353774680168</v>
      </c>
    </row>
    <row r="95" spans="1:10">
      <c r="A95" s="63"/>
      <c r="B95" s="63"/>
      <c r="C95" s="234">
        <f t="shared" si="1"/>
        <v>44348</v>
      </c>
      <c r="D95" s="241">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4">
        <f t="shared" si="1"/>
        <v>44378</v>
      </c>
      <c r="D96" s="236">
        <v>44378</v>
      </c>
      <c r="E96" s="58">
        <v>2.3406407552386774</v>
      </c>
      <c r="F96" s="58">
        <v>2.0203857523676856</v>
      </c>
      <c r="G96" s="58">
        <v>2.2709946797588199</v>
      </c>
      <c r="H96" s="58">
        <v>1.9876498834719452</v>
      </c>
      <c r="J96" s="64"/>
    </row>
    <row r="97" spans="1:10">
      <c r="A97" s="63"/>
      <c r="B97" s="63"/>
      <c r="C97" s="234">
        <f t="shared" si="1"/>
        <v>44409</v>
      </c>
      <c r="D97" s="241">
        <v>44409</v>
      </c>
      <c r="E97" s="58">
        <v>2.422024698759333</v>
      </c>
      <c r="F97" s="58">
        <v>2.061604239552044</v>
      </c>
      <c r="G97" s="58">
        <v>2.4309031212471037</v>
      </c>
      <c r="H97" s="58">
        <v>2.074539984668311</v>
      </c>
      <c r="J97" s="64"/>
    </row>
    <row r="98" spans="1:10">
      <c r="A98" s="63"/>
      <c r="B98" s="63"/>
      <c r="C98" s="234">
        <f t="shared" si="1"/>
        <v>44440</v>
      </c>
      <c r="D98" s="236">
        <v>44440</v>
      </c>
      <c r="E98" s="58">
        <v>2.5083062102892595</v>
      </c>
      <c r="F98" s="58">
        <v>2.1133801529492602</v>
      </c>
      <c r="G98" s="58">
        <v>2.5256362735108473</v>
      </c>
      <c r="H98" s="58">
        <v>2.2133872510422337</v>
      </c>
      <c r="I98" s="59">
        <v>8.9082963801555337</v>
      </c>
      <c r="J98" s="59">
        <v>8.8215209887293895</v>
      </c>
    </row>
    <row r="99" spans="1:10">
      <c r="A99" s="63"/>
      <c r="B99" s="63"/>
      <c r="C99" s="234">
        <f t="shared" si="1"/>
        <v>44470</v>
      </c>
      <c r="D99" s="241">
        <v>44470</v>
      </c>
      <c r="E99" s="58">
        <v>2.5822161842117457</v>
      </c>
      <c r="F99" s="58">
        <v>2.1723752187276273</v>
      </c>
      <c r="G99" s="58">
        <v>2.578373711651186</v>
      </c>
      <c r="H99" s="58">
        <v>2.1391928365525459</v>
      </c>
      <c r="I99" s="59"/>
      <c r="J99" s="59"/>
    </row>
    <row r="100" spans="1:10">
      <c r="A100" s="63"/>
      <c r="B100" s="63"/>
      <c r="C100" s="234">
        <f t="shared" si="1"/>
        <v>44501</v>
      </c>
      <c r="D100" s="236">
        <v>44501</v>
      </c>
      <c r="E100" s="58">
        <v>2.6370965837043223</v>
      </c>
      <c r="F100" s="58">
        <v>2.2332721640100393</v>
      </c>
      <c r="G100" s="58">
        <v>2.7020241629847543</v>
      </c>
      <c r="H100" s="58">
        <v>2.2540345891293625</v>
      </c>
      <c r="I100" s="59"/>
      <c r="J100" s="59"/>
    </row>
    <row r="101" spans="1:10">
      <c r="A101" s="63"/>
      <c r="B101" s="63"/>
      <c r="C101" s="234">
        <f t="shared" si="1"/>
        <v>44531</v>
      </c>
      <c r="D101" s="241">
        <v>44531</v>
      </c>
      <c r="E101" s="58">
        <v>2.672911787427676</v>
      </c>
      <c r="F101" s="58">
        <v>2.2928800706588093</v>
      </c>
      <c r="G101" s="58">
        <v>2.6022842135165876</v>
      </c>
      <c r="H101" s="58">
        <v>2.2640408153823541</v>
      </c>
      <c r="I101" s="59">
        <v>9.0646132813917006</v>
      </c>
      <c r="J101" s="59">
        <v>6.0821676577770205</v>
      </c>
    </row>
    <row r="102" spans="1:10">
      <c r="A102" s="63"/>
      <c r="B102" s="63"/>
      <c r="C102" s="234">
        <f t="shared" si="1"/>
        <v>44562</v>
      </c>
      <c r="D102" s="236">
        <v>44562</v>
      </c>
      <c r="E102" s="58">
        <v>2.896084778923063</v>
      </c>
      <c r="F102" s="58">
        <v>2.3471008690503155</v>
      </c>
      <c r="G102" s="58">
        <v>2.9882227425587358</v>
      </c>
      <c r="H102" s="58">
        <v>2.3700267334725762</v>
      </c>
      <c r="I102" s="59"/>
      <c r="J102" s="59"/>
    </row>
    <row r="103" spans="1:10">
      <c r="A103" s="63"/>
      <c r="B103" s="63"/>
      <c r="C103" s="234">
        <f t="shared" si="1"/>
        <v>44593</v>
      </c>
      <c r="D103" s="241">
        <v>44593</v>
      </c>
      <c r="E103" s="58">
        <v>3.1230675073788192</v>
      </c>
      <c r="F103" s="58">
        <v>2.390900379295382</v>
      </c>
      <c r="G103" s="58">
        <v>3.045289016075273</v>
      </c>
      <c r="H103" s="58">
        <v>2.4232972507592501</v>
      </c>
      <c r="I103" s="59"/>
      <c r="J103" s="59"/>
    </row>
    <row r="104" spans="1:10">
      <c r="A104" s="63"/>
      <c r="B104" s="63"/>
      <c r="C104" s="234">
        <f t="shared" si="1"/>
        <v>44621</v>
      </c>
      <c r="D104" s="236">
        <v>44621</v>
      </c>
      <c r="E104" s="58">
        <v>3.368397767831905</v>
      </c>
      <c r="F104" s="58">
        <v>2.4240230480015148</v>
      </c>
      <c r="G104" s="58">
        <v>3.3356702530560494</v>
      </c>
      <c r="H104" s="58">
        <v>2.625047093173893</v>
      </c>
      <c r="I104" s="59">
        <v>18.857793666088611</v>
      </c>
      <c r="J104" s="59">
        <v>11.432659895641862</v>
      </c>
    </row>
    <row r="105" spans="1:10">
      <c r="A105" s="63"/>
      <c r="B105" s="63"/>
      <c r="C105" s="234">
        <f t="shared" si="1"/>
        <v>44652</v>
      </c>
      <c r="D105" s="241">
        <v>44652</v>
      </c>
      <c r="E105" s="58">
        <v>3.3785410382350873</v>
      </c>
      <c r="F105" s="58">
        <v>2.4506280670051099</v>
      </c>
      <c r="G105" s="58">
        <v>3.4558124482778627</v>
      </c>
      <c r="H105" s="58">
        <v>2.6373683105517807</v>
      </c>
      <c r="I105" s="59"/>
      <c r="J105" s="59"/>
    </row>
    <row r="106" spans="1:10">
      <c r="A106" s="63"/>
      <c r="B106" s="63"/>
      <c r="C106" s="234">
        <f t="shared" si="1"/>
        <v>44682</v>
      </c>
      <c r="D106" s="236">
        <v>44682</v>
      </c>
      <c r="E106" s="58">
        <v>3.3898298215309692</v>
      </c>
      <c r="F106" s="58">
        <v>2.4769457444249467</v>
      </c>
      <c r="G106" s="58">
        <v>3.3492441069425087</v>
      </c>
      <c r="H106" s="58">
        <v>2.5910257014015827</v>
      </c>
      <c r="I106" s="59"/>
      <c r="J106" s="59"/>
    </row>
    <row r="107" spans="1:10">
      <c r="A107" s="63"/>
      <c r="B107" s="63"/>
      <c r="C107" s="234">
        <f t="shared" si="1"/>
        <v>44713</v>
      </c>
      <c r="D107" s="241">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4">
        <f t="shared" si="1"/>
        <v>44743</v>
      </c>
      <c r="D108" s="236">
        <v>44743</v>
      </c>
      <c r="E108" s="58">
        <v>3.3977732067804181</v>
      </c>
      <c r="F108" s="58">
        <v>2.5475014154524485</v>
      </c>
      <c r="G108" s="58">
        <v>3.5482197649459555</v>
      </c>
      <c r="H108" s="58">
        <v>2.5246531327080048</v>
      </c>
      <c r="I108" s="59"/>
      <c r="J108" s="59"/>
    </row>
    <row r="109" spans="1:10">
      <c r="A109" s="63"/>
      <c r="B109" s="63"/>
      <c r="C109" s="234">
        <f t="shared" si="1"/>
        <v>44774</v>
      </c>
      <c r="D109" s="241">
        <v>44774</v>
      </c>
      <c r="E109" s="58">
        <v>3.3966771167043452</v>
      </c>
      <c r="F109" s="58">
        <v>2.5919360434321206</v>
      </c>
      <c r="G109" s="58">
        <v>4.1997870854496941</v>
      </c>
      <c r="H109" s="58">
        <v>2.6653746117488826</v>
      </c>
      <c r="I109" s="59"/>
      <c r="J109" s="59"/>
    </row>
    <row r="110" spans="1:10">
      <c r="A110" s="63"/>
      <c r="B110" s="63"/>
      <c r="C110" s="234">
        <f t="shared" si="1"/>
        <v>44805</v>
      </c>
      <c r="D110" s="241">
        <v>44805</v>
      </c>
      <c r="E110" s="58">
        <v>3.3886534157606842</v>
      </c>
      <c r="F110" s="58">
        <v>2.6317755441695208</v>
      </c>
      <c r="G110" s="58">
        <v>3.7732127905286132</v>
      </c>
      <c r="H110" s="58">
        <v>2.6838793431852523</v>
      </c>
      <c r="I110" s="59">
        <v>13.586349977470036</v>
      </c>
      <c r="J110" s="59">
        <v>1.1540025696986191</v>
      </c>
    </row>
    <row r="111" spans="1:10">
      <c r="A111" s="63"/>
      <c r="B111" s="63"/>
      <c r="C111" s="234">
        <f t="shared" si="1"/>
        <v>44835</v>
      </c>
      <c r="D111" s="241">
        <v>44835</v>
      </c>
      <c r="E111" s="58">
        <v>3.3779832825511877</v>
      </c>
      <c r="F111" s="58">
        <v>2.6604466674326592</v>
      </c>
      <c r="G111" s="58">
        <v>3.724064639001619</v>
      </c>
      <c r="H111" s="58">
        <v>2.6589383956792059</v>
      </c>
      <c r="I111" s="59"/>
      <c r="J111" s="59"/>
    </row>
    <row r="112" spans="1:10">
      <c r="A112" s="63"/>
      <c r="B112" s="63"/>
      <c r="C112" s="234">
        <f t="shared" si="1"/>
        <v>44866</v>
      </c>
      <c r="D112" s="241">
        <v>44866</v>
      </c>
      <c r="E112" s="58">
        <v>3.3610768255813972</v>
      </c>
      <c r="F112" s="58">
        <v>2.6753938267978645</v>
      </c>
      <c r="G112" s="58">
        <v>3.589212273025792</v>
      </c>
      <c r="H112" s="58">
        <v>2.7070787994932175</v>
      </c>
      <c r="I112" s="59"/>
      <c r="J112" s="59"/>
    </row>
    <row r="113" spans="1:10">
      <c r="A113" s="63"/>
      <c r="B113" s="63"/>
      <c r="C113" s="234">
        <f t="shared" si="1"/>
        <v>44896</v>
      </c>
      <c r="D113" s="241">
        <v>44896</v>
      </c>
      <c r="E113" s="58">
        <v>3.3385438783092662</v>
      </c>
      <c r="F113" s="58">
        <v>2.6781607200022908</v>
      </c>
      <c r="G113" s="58">
        <v>3.6280251056237112</v>
      </c>
      <c r="H113" s="58">
        <v>2.7547305750638684</v>
      </c>
      <c r="I113" s="59">
        <v>-5.0334742444560874</v>
      </c>
      <c r="J113" s="59">
        <v>3.1349199304315079</v>
      </c>
    </row>
    <row r="114" spans="1:10">
      <c r="A114" s="63"/>
      <c r="B114" s="63"/>
      <c r="C114" s="234">
        <f t="shared" ref="C114:C151" si="2">+D114</f>
        <v>44927</v>
      </c>
      <c r="D114" s="241">
        <v>44927</v>
      </c>
      <c r="E114" s="58">
        <v>3.3183326591900788</v>
      </c>
      <c r="F114" s="58">
        <v>2.678427949604822</v>
      </c>
      <c r="G114" s="58">
        <v>3.3824100443410807</v>
      </c>
      <c r="H114" s="58">
        <v>2.63784266081734</v>
      </c>
      <c r="I114" s="59"/>
      <c r="J114" s="59"/>
    </row>
    <row r="115" spans="1:10">
      <c r="A115" s="63"/>
      <c r="B115" s="63"/>
      <c r="C115" s="234">
        <f t="shared" si="2"/>
        <v>44958</v>
      </c>
      <c r="D115" s="241">
        <v>44958</v>
      </c>
      <c r="E115" s="58">
        <v>3.3024173307485292</v>
      </c>
      <c r="F115" s="58">
        <v>2.6863649225741133</v>
      </c>
      <c r="G115" s="58">
        <v>3.337522437441474</v>
      </c>
      <c r="H115" s="58">
        <v>2.6652415236637679</v>
      </c>
      <c r="I115" s="59"/>
      <c r="J115" s="59"/>
    </row>
    <row r="116" spans="1:10">
      <c r="A116" s="63"/>
      <c r="B116" s="63"/>
      <c r="C116" s="234">
        <f t="shared" si="2"/>
        <v>44986</v>
      </c>
      <c r="D116" s="241">
        <v>44986</v>
      </c>
      <c r="E116" s="58">
        <v>3.2895755691675652</v>
      </c>
      <c r="F116" s="58">
        <v>2.7046958208558518</v>
      </c>
      <c r="G116" s="58">
        <v>3.3541086119804682</v>
      </c>
      <c r="H116" s="58">
        <v>2.9463520103310494</v>
      </c>
      <c r="I116" s="59">
        <v>-7.9264873822967701</v>
      </c>
      <c r="J116" s="59">
        <v>1.5846868812688228</v>
      </c>
    </row>
    <row r="117" spans="1:10">
      <c r="A117" s="63"/>
      <c r="B117" s="63"/>
      <c r="C117" s="234">
        <f t="shared" si="2"/>
        <v>45017</v>
      </c>
      <c r="D117" s="241">
        <v>45017</v>
      </c>
      <c r="E117" s="58">
        <v>3.2819482364834696</v>
      </c>
      <c r="F117" s="58">
        <v>2.7274015391130355</v>
      </c>
      <c r="G117" s="58">
        <v>3.2875395872868931</v>
      </c>
      <c r="H117" s="58">
        <v>2.7103102053130566</v>
      </c>
      <c r="I117" s="59"/>
      <c r="J117" s="59"/>
    </row>
    <row r="118" spans="1:10">
      <c r="A118" s="63"/>
      <c r="B118" s="63"/>
      <c r="C118" s="234">
        <f t="shared" si="2"/>
        <v>45047</v>
      </c>
      <c r="D118" s="241">
        <v>45047</v>
      </c>
      <c r="E118" s="58">
        <v>3.2831669078808461</v>
      </c>
      <c r="F118" s="58">
        <v>2.7500131540173927</v>
      </c>
      <c r="G118" s="58">
        <v>3.3553365001722306</v>
      </c>
      <c r="H118" s="58">
        <v>2.8336775851380436</v>
      </c>
      <c r="I118" s="59"/>
      <c r="J118" s="59"/>
    </row>
    <row r="119" spans="1:10">
      <c r="A119" s="63"/>
      <c r="B119" s="63"/>
      <c r="C119" s="234">
        <f t="shared" si="2"/>
        <v>45078</v>
      </c>
      <c r="D119" s="241">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4">
        <f t="shared" si="2"/>
        <v>45108</v>
      </c>
      <c r="D120" s="241">
        <v>45108</v>
      </c>
      <c r="E120" s="58">
        <v>3.2875267172106004</v>
      </c>
      <c r="F120" s="58">
        <v>2.7805714888265993</v>
      </c>
      <c r="G120" s="58">
        <v>3.2739952713747424</v>
      </c>
      <c r="H120" s="58">
        <v>2.7855308955042721</v>
      </c>
      <c r="I120" s="59"/>
      <c r="J120" s="59"/>
    </row>
    <row r="121" spans="1:10">
      <c r="A121" s="63"/>
      <c r="B121" s="63"/>
      <c r="C121" s="234">
        <f t="shared" si="2"/>
        <v>45139</v>
      </c>
      <c r="D121" s="241">
        <v>45139</v>
      </c>
      <c r="E121" s="58">
        <v>3.2862135898045053</v>
      </c>
      <c r="F121" s="58">
        <v>2.7859522414028466</v>
      </c>
      <c r="G121" s="58">
        <v>3.2921660381048818</v>
      </c>
      <c r="H121" s="58">
        <v>2.6979314724505885</v>
      </c>
      <c r="I121" s="59"/>
      <c r="J121" s="59"/>
    </row>
    <row r="122" spans="1:10">
      <c r="A122" s="63"/>
      <c r="B122" s="63"/>
      <c r="C122" s="234">
        <f t="shared" si="2"/>
        <v>45170</v>
      </c>
      <c r="D122" s="241">
        <v>45170</v>
      </c>
      <c r="E122" s="58">
        <v>3.284038949934025</v>
      </c>
      <c r="F122" s="58">
        <v>2.7903307245630824</v>
      </c>
      <c r="G122" s="58">
        <v>3.2828118284230889</v>
      </c>
      <c r="H122" s="58">
        <v>2.7649658211818982</v>
      </c>
      <c r="I122" s="59">
        <v>-1.1650612035922876</v>
      </c>
      <c r="J122" s="59">
        <v>-1.2090775333461607</v>
      </c>
    </row>
    <row r="123" spans="1:10">
      <c r="A123" s="63"/>
      <c r="B123" s="63"/>
      <c r="C123" s="234">
        <f t="shared" si="2"/>
        <v>45200</v>
      </c>
      <c r="D123" s="241">
        <v>45200</v>
      </c>
      <c r="E123" s="58">
        <v>3.2854102407144175</v>
      </c>
      <c r="F123" s="58">
        <v>2.79743736263364</v>
      </c>
      <c r="G123" s="58">
        <v>3.3274405076386104</v>
      </c>
      <c r="H123" s="58">
        <v>2.8385156693901252</v>
      </c>
      <c r="I123" s="59"/>
      <c r="J123" s="59"/>
    </row>
    <row r="124" spans="1:10">
      <c r="A124" s="63"/>
      <c r="B124" s="63"/>
      <c r="C124" s="234">
        <f t="shared" si="2"/>
        <v>45231</v>
      </c>
      <c r="D124" s="241">
        <v>45231</v>
      </c>
      <c r="E124" s="58">
        <v>3.2941708375004302</v>
      </c>
      <c r="F124" s="58">
        <v>2.8094345804239405</v>
      </c>
      <c r="G124" s="58">
        <v>3.1344451200341554</v>
      </c>
      <c r="H124" s="58">
        <v>2.811051228234033</v>
      </c>
      <c r="I124" s="59"/>
      <c r="J124" s="59"/>
    </row>
    <row r="125" spans="1:10">
      <c r="A125" s="63"/>
      <c r="B125" s="63"/>
      <c r="C125" s="234">
        <f t="shared" si="2"/>
        <v>45261</v>
      </c>
      <c r="D125" s="241">
        <v>45261</v>
      </c>
      <c r="E125" s="58">
        <v>3.3129238475076295</v>
      </c>
      <c r="F125" s="58">
        <v>2.826563372468204</v>
      </c>
      <c r="G125" s="58">
        <v>3.3701000975381112</v>
      </c>
      <c r="H125" s="58">
        <v>2.811022516295782</v>
      </c>
      <c r="I125" s="59">
        <v>-0.17247902348786681</v>
      </c>
      <c r="J125" s="59">
        <v>2.5721412603506622</v>
      </c>
    </row>
    <row r="126" spans="1:10">
      <c r="A126" s="63"/>
      <c r="B126" s="63"/>
      <c r="C126" s="252">
        <f t="shared" si="2"/>
        <v>45292</v>
      </c>
      <c r="D126" s="236">
        <v>45292</v>
      </c>
      <c r="E126" s="58">
        <v>3.3390182341873422</v>
      </c>
      <c r="F126" s="58">
        <v>2.8447287572782929</v>
      </c>
      <c r="G126" s="58">
        <v>3.2780521374106719</v>
      </c>
      <c r="H126" s="58">
        <v>2.8634751552332878</v>
      </c>
      <c r="I126" s="59"/>
      <c r="J126" s="59"/>
    </row>
    <row r="127" spans="1:10">
      <c r="A127" s="63"/>
      <c r="B127" s="63"/>
      <c r="C127" s="252">
        <f t="shared" si="2"/>
        <v>45324</v>
      </c>
      <c r="D127" s="236">
        <v>45324</v>
      </c>
      <c r="E127" s="58">
        <v>3.369632886298132</v>
      </c>
      <c r="F127" s="58">
        <v>2.8629524517868656</v>
      </c>
      <c r="G127" s="58">
        <v>3.4159485499918563</v>
      </c>
      <c r="H127" s="58">
        <v>2.9475327363709738</v>
      </c>
      <c r="I127" s="59"/>
      <c r="J127" s="59"/>
    </row>
    <row r="128" spans="1:10">
      <c r="A128" s="63"/>
      <c r="B128" s="63"/>
      <c r="C128" s="252">
        <f t="shared" si="2"/>
        <v>45354</v>
      </c>
      <c r="D128" s="236">
        <v>45354</v>
      </c>
      <c r="E128" s="58">
        <v>3.3975685931179731</v>
      </c>
      <c r="F128" s="58">
        <v>2.8816190439083509</v>
      </c>
      <c r="G128" s="58">
        <v>3.5318486059263239</v>
      </c>
      <c r="H128" s="58">
        <v>2.9323944039856613</v>
      </c>
      <c r="I128" s="59">
        <v>4.0059412119368858</v>
      </c>
      <c r="J128" s="59">
        <v>3.3427089749170449</v>
      </c>
    </row>
    <row r="129" spans="1:10">
      <c r="A129" s="63"/>
      <c r="B129" s="63"/>
      <c r="C129" s="252">
        <f t="shared" si="2"/>
        <v>45386</v>
      </c>
      <c r="D129" s="236">
        <v>45386</v>
      </c>
      <c r="E129" s="58">
        <v>3.4200835581927622</v>
      </c>
      <c r="F129" s="58">
        <v>2.9003894673953874</v>
      </c>
      <c r="G129" s="58">
        <v>3.7559446092271744</v>
      </c>
      <c r="H129" s="58">
        <v>3.2088804853460946</v>
      </c>
      <c r="I129" s="59"/>
      <c r="J129" s="59"/>
    </row>
    <row r="130" spans="1:10">
      <c r="A130" s="63"/>
      <c r="B130" s="63"/>
      <c r="C130" s="252">
        <f t="shared" si="2"/>
        <v>45417</v>
      </c>
      <c r="D130" s="236">
        <v>45417</v>
      </c>
      <c r="E130" s="58">
        <v>3.4344033659423525</v>
      </c>
      <c r="F130" s="58">
        <v>2.9168288009086352</v>
      </c>
      <c r="G130" s="58">
        <v>3.8108722066605778</v>
      </c>
      <c r="H130" s="58">
        <v>3.304660074936689</v>
      </c>
      <c r="I130" s="59"/>
      <c r="J130" s="59"/>
    </row>
    <row r="131" spans="1:10">
      <c r="A131" s="63"/>
      <c r="B131" s="63"/>
      <c r="C131" s="252">
        <f t="shared" si="2"/>
        <v>45449</v>
      </c>
      <c r="D131" s="236">
        <v>45449</v>
      </c>
      <c r="E131" s="58">
        <v>3.4447777278650578</v>
      </c>
      <c r="F131" s="58">
        <v>2.9289764753630072</v>
      </c>
      <c r="G131" s="58">
        <v>3.3083237474726013</v>
      </c>
      <c r="H131" s="58">
        <v>2.835858668710618</v>
      </c>
      <c r="I131" s="59">
        <v>6.3495094774679046</v>
      </c>
      <c r="J131" s="59">
        <v>6.9309053034095882</v>
      </c>
    </row>
    <row r="132" spans="1:10">
      <c r="A132" s="54">
        <v>2024</v>
      </c>
      <c r="B132" s="54" t="s">
        <v>506</v>
      </c>
      <c r="C132" s="252">
        <f t="shared" si="2"/>
        <v>45480</v>
      </c>
      <c r="D132" s="236">
        <v>45480</v>
      </c>
      <c r="E132" s="58">
        <v>3.4539605039875134</v>
      </c>
      <c r="F132" s="58">
        <v>2.9384157331136622</v>
      </c>
      <c r="G132" s="58">
        <v>3.4961615955542893</v>
      </c>
      <c r="H132" s="58">
        <v>3.0090554963380711</v>
      </c>
      <c r="I132" s="59"/>
      <c r="J132" s="59"/>
    </row>
    <row r="133" spans="1:10">
      <c r="C133" s="252">
        <f t="shared" si="2"/>
        <v>45512</v>
      </c>
      <c r="D133" s="236">
        <v>45512</v>
      </c>
      <c r="E133" s="58">
        <v>3.4657484147626292</v>
      </c>
      <c r="F133" s="58">
        <v>2.947270218880198</v>
      </c>
      <c r="G133" s="58">
        <v>3.5206858847675893</v>
      </c>
      <c r="H133" s="58">
        <v>2.8734507034159282</v>
      </c>
      <c r="I133" s="59"/>
      <c r="J133" s="59"/>
    </row>
    <row r="134" spans="1:10">
      <c r="C134" s="252">
        <f t="shared" si="2"/>
        <v>45544</v>
      </c>
      <c r="D134" s="236">
        <v>45544</v>
      </c>
      <c r="E134" s="56">
        <v>3.4912457490858144</v>
      </c>
      <c r="F134" s="56">
        <v>2.9579465479509048</v>
      </c>
      <c r="G134" s="58">
        <v>3.6502951791056311</v>
      </c>
      <c r="H134" s="58">
        <v>3.0362824762327891</v>
      </c>
      <c r="I134" s="56">
        <v>-1.9125996829283594</v>
      </c>
      <c r="J134" s="56">
        <v>-4.6057563963173891</v>
      </c>
    </row>
    <row r="135" spans="1:10">
      <c r="C135" s="252">
        <f t="shared" si="2"/>
        <v>45575</v>
      </c>
      <c r="D135" s="236">
        <v>45575</v>
      </c>
      <c r="E135" s="56">
        <v>3.5271735888629396</v>
      </c>
      <c r="F135" s="56">
        <v>2.9716358755447922</v>
      </c>
      <c r="G135" s="58">
        <v>3.5563249745872469</v>
      </c>
      <c r="H135" s="58">
        <v>3.1534424229947322</v>
      </c>
    </row>
    <row r="136" spans="1:10">
      <c r="C136" s="252">
        <f t="shared" si="2"/>
        <v>45607</v>
      </c>
      <c r="D136" s="236">
        <v>45607</v>
      </c>
      <c r="E136" s="56">
        <v>3.566378148501836</v>
      </c>
      <c r="F136" s="56">
        <v>2.9889211330607419</v>
      </c>
      <c r="G136" s="58">
        <v>3.724065048491914</v>
      </c>
      <c r="H136" s="58">
        <v>3.098237496191135</v>
      </c>
    </row>
    <row r="137" spans="1:10">
      <c r="C137" s="252">
        <f t="shared" si="2"/>
        <v>45638</v>
      </c>
      <c r="D137" s="236">
        <v>45638</v>
      </c>
      <c r="E137" s="56">
        <v>3.6047723089924184</v>
      </c>
      <c r="F137" s="56">
        <v>3.0097809487566765</v>
      </c>
      <c r="G137" s="56">
        <v>3.6852682377323633</v>
      </c>
      <c r="H137" s="56">
        <v>3.0531628565796289</v>
      </c>
      <c r="I137" s="56">
        <v>2.7984588836466742</v>
      </c>
      <c r="J137" s="56">
        <v>4.3285485709301668</v>
      </c>
    </row>
    <row r="138" spans="1:10">
      <c r="C138" s="252">
        <f t="shared" si="2"/>
        <v>45669</v>
      </c>
      <c r="D138" s="236">
        <v>45669</v>
      </c>
      <c r="E138" s="56">
        <v>3.6375983513511199</v>
      </c>
      <c r="F138" s="56">
        <v>3.0322974294627598</v>
      </c>
      <c r="G138" s="56">
        <v>3.8490922676527095</v>
      </c>
      <c r="H138" s="56">
        <v>3.1545223791105985</v>
      </c>
    </row>
    <row r="139" spans="1:10">
      <c r="C139" s="252">
        <f t="shared" si="2"/>
        <v>45700</v>
      </c>
      <c r="D139" s="236">
        <v>45700</v>
      </c>
      <c r="E139" s="56">
        <v>3.6641532043809315</v>
      </c>
      <c r="F139" s="56">
        <v>3.0545196202428935</v>
      </c>
      <c r="G139" s="56">
        <v>3.8432978345225979</v>
      </c>
      <c r="H139" s="56">
        <v>3.1702790499675864</v>
      </c>
    </row>
    <row r="140" spans="1:10">
      <c r="C140" s="252">
        <f t="shared" si="2"/>
        <v>45728</v>
      </c>
      <c r="D140" s="236">
        <v>45728</v>
      </c>
      <c r="E140" s="56">
        <v>3.6854641432766773</v>
      </c>
      <c r="F140" s="56">
        <v>3.0730512983445739</v>
      </c>
      <c r="G140" s="56">
        <v>3.7379217365713124</v>
      </c>
      <c r="H140" s="56">
        <v>3.2556560021766288</v>
      </c>
      <c r="I140" s="56">
        <v>4.2373523493400427</v>
      </c>
      <c r="J140" s="56">
        <v>2.9620560189061536</v>
      </c>
    </row>
    <row r="141" spans="1:10">
      <c r="C141" s="252">
        <f t="shared" si="2"/>
        <v>45759</v>
      </c>
      <c r="D141" s="236">
        <v>45759</v>
      </c>
      <c r="E141" s="56">
        <v>3.703894391473646</v>
      </c>
      <c r="F141" s="56">
        <v>3.0879298422765489</v>
      </c>
      <c r="G141" s="56">
        <v>3.8048779811098972</v>
      </c>
      <c r="H141" s="56">
        <v>3.3862658026867245</v>
      </c>
    </row>
    <row r="142" spans="1:10">
      <c r="C142" s="252">
        <f t="shared" si="2"/>
        <v>45789</v>
      </c>
      <c r="D142" s="236">
        <v>45789</v>
      </c>
      <c r="E142" s="56">
        <v>3.7215658623893124</v>
      </c>
      <c r="F142" s="56">
        <v>3.1007187912271257</v>
      </c>
      <c r="G142" s="56">
        <v>3.6204180799029722</v>
      </c>
      <c r="H142" s="56">
        <v>3.1109888488482373</v>
      </c>
    </row>
    <row r="143" spans="1:10">
      <c r="C143" s="252">
        <f t="shared" si="2"/>
        <v>45820</v>
      </c>
      <c r="D143" s="236">
        <v>45820</v>
      </c>
      <c r="E143" s="56">
        <v>3.7432767251622376</v>
      </c>
      <c r="F143" s="56">
        <v>3.1144482132860953</v>
      </c>
      <c r="G143" s="56">
        <v>3.7111310708977019</v>
      </c>
      <c r="H143" s="56">
        <v>3.1138510498819842</v>
      </c>
      <c r="I143" s="56">
        <v>-2.5710996426172272</v>
      </c>
      <c r="J143" s="56">
        <v>0.31990403779830956</v>
      </c>
    </row>
    <row r="144" spans="1:10">
      <c r="A144" s="54">
        <v>2025</v>
      </c>
      <c r="B144" s="54" t="s">
        <v>525</v>
      </c>
      <c r="C144" s="252">
        <f t="shared" si="2"/>
        <v>45850</v>
      </c>
      <c r="D144" s="236">
        <v>45850</v>
      </c>
      <c r="E144" s="56">
        <v>3.7661831879191761</v>
      </c>
      <c r="F144" s="56">
        <v>3.1300241256242165</v>
      </c>
      <c r="G144" s="58">
        <v>3.5652254698376691</v>
      </c>
      <c r="H144" s="58">
        <v>3.2319419203033188</v>
      </c>
    </row>
    <row r="145" spans="3:10">
      <c r="C145" s="252">
        <f t="shared" si="2"/>
        <v>45881</v>
      </c>
      <c r="D145" s="236">
        <v>45881</v>
      </c>
      <c r="E145" s="56">
        <v>3.7884236849009487</v>
      </c>
      <c r="F145" s="56">
        <v>3.1476555143677487</v>
      </c>
      <c r="G145" s="56">
        <v>3.7537165943118063</v>
      </c>
      <c r="H145" s="56">
        <v>3.0644826418229969</v>
      </c>
    </row>
    <row r="146" spans="3:10">
      <c r="C146" s="252">
        <f t="shared" si="2"/>
        <v>45912</v>
      </c>
      <c r="D146" s="236">
        <v>45912</v>
      </c>
      <c r="E146" s="56">
        <v>3.8038600672425953</v>
      </c>
      <c r="F146" s="56">
        <v>3.1667792109738557</v>
      </c>
      <c r="G146" s="56">
        <v>3.7659639914516316</v>
      </c>
      <c r="H146" s="56">
        <v>3.3099104424620127</v>
      </c>
      <c r="I146" s="56">
        <v>-0.46263559846617852</v>
      </c>
      <c r="J146" s="56">
        <v>-4.9637335982239961E-2</v>
      </c>
    </row>
    <row r="147" spans="3:10">
      <c r="C147" s="252">
        <f t="shared" si="2"/>
        <v>45942</v>
      </c>
      <c r="D147" s="236">
        <v>45942</v>
      </c>
      <c r="E147" s="56">
        <v>3.8165703517855154</v>
      </c>
      <c r="F147" s="56">
        <v>3.1867301837735926</v>
      </c>
      <c r="G147" s="56">
        <v>3.8133678215040834</v>
      </c>
      <c r="H147" s="56">
        <v>3.5082824583110801</v>
      </c>
    </row>
    <row r="148" spans="3:10">
      <c r="C148" s="252">
        <f t="shared" si="2"/>
        <v>45973</v>
      </c>
      <c r="D148" s="236">
        <v>45973</v>
      </c>
      <c r="E148" s="56">
        <v>3.8331132996264996</v>
      </c>
      <c r="F148" s="56">
        <v>3.2067050276472324</v>
      </c>
      <c r="G148" s="56">
        <v>3.8404511307525122</v>
      </c>
      <c r="H148" s="56">
        <v>3.1035261445062385</v>
      </c>
    </row>
    <row r="149" spans="3:10">
      <c r="C149" s="252">
        <f t="shared" si="2"/>
        <v>46003</v>
      </c>
      <c r="D149" s="236">
        <v>46003</v>
      </c>
      <c r="E149" s="56">
        <v>3.8530314177975322</v>
      </c>
      <c r="F149" s="56">
        <v>3.225503793396773</v>
      </c>
      <c r="G149" s="56">
        <v>3.6135521316350152</v>
      </c>
      <c r="H149" s="56">
        <v>3.161328326300159</v>
      </c>
      <c r="I149" s="56">
        <v>3.570822980351565</v>
      </c>
      <c r="J149" s="56">
        <v>3.241380812650462</v>
      </c>
    </row>
    <row r="150" spans="3:10">
      <c r="C150" s="252">
        <f t="shared" si="2"/>
        <v>46034</v>
      </c>
      <c r="D150" s="236">
        <v>46034</v>
      </c>
      <c r="E150" s="56">
        <v>3.875500095244881</v>
      </c>
      <c r="F150" s="56">
        <v>3.2423845052519114</v>
      </c>
      <c r="G150" s="56">
        <v>3.4138824216511687</v>
      </c>
      <c r="H150" s="56">
        <v>2.9039346869609108</v>
      </c>
      <c r="I150" s="54"/>
      <c r="J150" s="54"/>
    </row>
    <row r="151" spans="3:10">
      <c r="C151" s="252">
        <f t="shared" si="2"/>
        <v>46065</v>
      </c>
      <c r="D151" s="236">
        <v>46065</v>
      </c>
      <c r="E151" s="56">
        <v>3.8981532311256641</v>
      </c>
      <c r="F151" s="56">
        <v>3.257288136891296</v>
      </c>
      <c r="G151" s="56">
        <v>3.6882064109806141</v>
      </c>
      <c r="H151" s="56">
        <v>3.1609099660084401</v>
      </c>
      <c r="I151" s="54"/>
      <c r="J151" s="54"/>
    </row>
    <row r="152" spans="3:10">
      <c r="E152" s="54"/>
      <c r="F152" s="54"/>
      <c r="I152" s="56">
        <f>+AVERAGE(G150:G151)/AVERAGE(G147:G149)*100-100</f>
        <v>-5.4514742646763636</v>
      </c>
      <c r="J152" s="849">
        <f>+AVERAGE(H150:H151)/AVERAGE(H147:H149)*100-100</f>
        <v>-6.9155886647797331</v>
      </c>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L6x3ES7g/AfCJZ7lUMrkmEU9MjDMSDjkjck5lnthPM3MdPcCqo2rWe+w4nV5iq8Ok5Z43p1m3pYYbzDPhohLMw==" saltValue="rrRNdbUqO1YHy7/BqaMtEA=="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40"/>
  <sheetViews>
    <sheetView zoomScaleNormal="100" zoomScaleSheetLayoutView="100" workbookViewId="0">
      <pane xSplit="2" ySplit="6" topLeftCell="D22" activePane="bottomRight" state="frozen"/>
      <selection pane="topRight" activeCell="C1" sqref="C1"/>
      <selection pane="bottomLeft" activeCell="A7" sqref="A7"/>
      <selection pane="bottomRight" activeCell="O25" sqref="O25"/>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95" customWidth="1"/>
    <col min="12" max="18" width="15.42578125" style="195"/>
    <col min="19" max="16384" width="15.42578125" style="70"/>
  </cols>
  <sheetData>
    <row r="1" spans="1:24" ht="11.25" customHeight="1">
      <c r="D1" s="65"/>
    </row>
    <row r="2" spans="1:24" ht="24.75" customHeight="1">
      <c r="C2" s="256"/>
      <c r="D2" s="257"/>
      <c r="E2" s="256"/>
      <c r="F2" s="875" t="s">
        <v>527</v>
      </c>
      <c r="G2" s="875"/>
      <c r="H2" s="875"/>
      <c r="I2" s="875"/>
      <c r="J2" s="875"/>
      <c r="K2" s="875"/>
      <c r="L2" s="875"/>
      <c r="M2" s="875"/>
    </row>
    <row r="3" spans="1:24" ht="33.75">
      <c r="D3" s="258"/>
      <c r="E3" s="876" t="s">
        <v>534</v>
      </c>
      <c r="F3" s="66" t="s">
        <v>387</v>
      </c>
      <c r="G3" s="66" t="s">
        <v>388</v>
      </c>
      <c r="H3" s="66" t="s">
        <v>389</v>
      </c>
      <c r="I3" s="66" t="s">
        <v>390</v>
      </c>
      <c r="J3" s="66" t="s">
        <v>391</v>
      </c>
      <c r="K3" s="66" t="s">
        <v>392</v>
      </c>
      <c r="L3" s="66" t="s">
        <v>393</v>
      </c>
      <c r="M3" s="66" t="s">
        <v>394</v>
      </c>
      <c r="N3" s="70"/>
      <c r="S3" s="195"/>
      <c r="T3" s="195"/>
      <c r="U3" s="195"/>
      <c r="V3" s="195"/>
      <c r="W3" s="195"/>
      <c r="X3" s="195"/>
    </row>
    <row r="4" spans="1:24" ht="22.5">
      <c r="D4" s="258"/>
      <c r="E4" s="876"/>
      <c r="F4" s="608" t="s">
        <v>395</v>
      </c>
      <c r="G4" s="608" t="s">
        <v>396</v>
      </c>
      <c r="H4" s="608" t="s">
        <v>397</v>
      </c>
      <c r="I4" s="608" t="s">
        <v>398</v>
      </c>
      <c r="J4" s="608" t="s">
        <v>399</v>
      </c>
      <c r="K4" s="608" t="s">
        <v>400</v>
      </c>
      <c r="L4" s="608" t="s">
        <v>401</v>
      </c>
      <c r="M4" s="608" t="s">
        <v>402</v>
      </c>
      <c r="N4" s="70"/>
      <c r="S4" s="195"/>
      <c r="T4" s="195"/>
      <c r="U4" s="195"/>
      <c r="V4" s="195"/>
      <c r="W4" s="195"/>
      <c r="X4" s="195"/>
    </row>
    <row r="5" spans="1:24">
      <c r="C5" s="253" t="s">
        <v>485</v>
      </c>
      <c r="D5" s="259" t="s">
        <v>486</v>
      </c>
      <c r="E5" s="254"/>
      <c r="F5" s="255"/>
      <c r="G5" s="255"/>
      <c r="H5" s="255"/>
      <c r="I5" s="255"/>
      <c r="J5" s="255"/>
      <c r="K5" s="255"/>
      <c r="L5" s="255"/>
      <c r="M5" s="255"/>
      <c r="N5" s="70"/>
      <c r="S5" s="195"/>
      <c r="T5" s="195"/>
      <c r="U5" s="195"/>
      <c r="V5" s="195"/>
      <c r="W5" s="195"/>
      <c r="X5" s="195"/>
    </row>
    <row r="6" spans="1:24">
      <c r="C6" s="251"/>
      <c r="D6" s="82"/>
      <c r="F6" s="66"/>
      <c r="G6" s="66"/>
      <c r="H6" s="66"/>
      <c r="I6" s="66"/>
      <c r="J6" s="66"/>
      <c r="K6" s="66"/>
      <c r="L6" s="66"/>
      <c r="M6" s="66"/>
      <c r="N6" s="70"/>
      <c r="S6" s="195"/>
      <c r="T6" s="195"/>
      <c r="U6" s="195"/>
      <c r="V6" s="195"/>
      <c r="W6" s="195"/>
      <c r="X6" s="195"/>
    </row>
    <row r="7" spans="1:24">
      <c r="C7" s="252">
        <f>+D7</f>
        <v>42005</v>
      </c>
      <c r="D7" s="236">
        <v>42005</v>
      </c>
      <c r="F7" s="67">
        <v>-0.40357709933333213</v>
      </c>
      <c r="G7" s="67">
        <v>2.4890738333333336E-2</v>
      </c>
      <c r="H7" s="67">
        <v>-0.11546061300000003</v>
      </c>
      <c r="I7" s="67">
        <v>-8.1995268666666649E-2</v>
      </c>
      <c r="J7" s="67">
        <v>-3.7015207666666682E-2</v>
      </c>
      <c r="K7" s="67">
        <v>5.0278879999999991E-2</v>
      </c>
      <c r="L7" s="67">
        <v>-4.9243174666666563E-2</v>
      </c>
      <c r="M7" s="67">
        <v>-0.19503245366666555</v>
      </c>
      <c r="N7" s="70"/>
      <c r="O7" s="232" t="s">
        <v>416</v>
      </c>
      <c r="S7" s="195"/>
      <c r="T7" s="249"/>
      <c r="U7" s="249"/>
      <c r="V7" s="249"/>
      <c r="W7" s="249"/>
      <c r="X7" s="249"/>
    </row>
    <row r="8" spans="1:24">
      <c r="C8" s="252">
        <f t="shared" ref="C8:C71" si="0">+D8</f>
        <v>42036</v>
      </c>
      <c r="D8" s="236">
        <v>42036</v>
      </c>
      <c r="F8" s="67">
        <v>-0.4434622283333326</v>
      </c>
      <c r="G8" s="67">
        <v>3.7037994666666671E-2</v>
      </c>
      <c r="H8" s="67">
        <v>-0.11702547933333335</v>
      </c>
      <c r="I8" s="67">
        <v>-7.9745700999999919E-2</v>
      </c>
      <c r="J8" s="67">
        <v>-4.1460832999999989E-2</v>
      </c>
      <c r="K8" s="67">
        <v>4.2857390333333363E-2</v>
      </c>
      <c r="L8" s="67">
        <v>-5.3998911333333351E-2</v>
      </c>
      <c r="M8" s="67">
        <v>-0.23112668866666605</v>
      </c>
      <c r="N8" s="70"/>
      <c r="S8" s="195"/>
      <c r="T8" s="249"/>
      <c r="U8" s="249"/>
      <c r="V8" s="249"/>
      <c r="W8" s="249"/>
      <c r="X8" s="249"/>
    </row>
    <row r="9" spans="1:24">
      <c r="C9" s="252">
        <f t="shared" si="0"/>
        <v>42064</v>
      </c>
      <c r="D9" s="236">
        <v>42064</v>
      </c>
      <c r="F9" s="67">
        <v>-0.56296508033333315</v>
      </c>
      <c r="G9" s="67">
        <v>1.509093099999999E-2</v>
      </c>
      <c r="H9" s="67">
        <v>-0.13046123299999998</v>
      </c>
      <c r="I9" s="67">
        <v>-8.4849885000000014E-2</v>
      </c>
      <c r="J9" s="67">
        <v>-5.6204831000000011E-2</v>
      </c>
      <c r="K9" s="67">
        <v>4.0908045666666656E-2</v>
      </c>
      <c r="L9" s="67">
        <v>-6.3890020333333325E-2</v>
      </c>
      <c r="M9" s="67">
        <v>-0.28355808766666646</v>
      </c>
      <c r="N9" s="70"/>
      <c r="S9" s="195"/>
      <c r="T9" s="249"/>
      <c r="U9" s="249"/>
      <c r="V9" s="249"/>
      <c r="W9" s="249"/>
      <c r="X9" s="249"/>
    </row>
    <row r="10" spans="1:24">
      <c r="C10" s="252">
        <f t="shared" si="0"/>
        <v>42095</v>
      </c>
      <c r="D10" s="236">
        <v>42095</v>
      </c>
      <c r="F10" s="67">
        <v>-0.64002469799999995</v>
      </c>
      <c r="G10" s="67">
        <v>1.4642697333333326E-2</v>
      </c>
      <c r="H10" s="67">
        <v>-0.14240249333333332</v>
      </c>
      <c r="I10" s="67">
        <v>-9.0478877666666735E-2</v>
      </c>
      <c r="J10" s="67">
        <v>-7.301183700000001E-2</v>
      </c>
      <c r="K10" s="67">
        <v>3.9260372666666661E-2</v>
      </c>
      <c r="L10" s="67">
        <v>-7.9432533333333319E-2</v>
      </c>
      <c r="M10" s="67">
        <v>-0.30860202666666647</v>
      </c>
      <c r="N10" s="70"/>
      <c r="S10" s="195"/>
      <c r="T10" s="249"/>
      <c r="U10" s="249"/>
      <c r="V10" s="249"/>
      <c r="W10" s="249"/>
      <c r="X10" s="249"/>
    </row>
    <row r="11" spans="1:24">
      <c r="C11" s="252">
        <f t="shared" si="0"/>
        <v>42125</v>
      </c>
      <c r="D11" s="236">
        <v>42125</v>
      </c>
      <c r="F11" s="67">
        <v>-0.65926040100000005</v>
      </c>
      <c r="G11" s="67">
        <v>-6.7658936666666692E-3</v>
      </c>
      <c r="H11" s="67">
        <v>-0.13265774499999994</v>
      </c>
      <c r="I11" s="67">
        <v>-0.10117599033333341</v>
      </c>
      <c r="J11" s="67">
        <v>-8.3892476000000007E-2</v>
      </c>
      <c r="K11" s="67">
        <v>4.5511525000000004E-2</v>
      </c>
      <c r="L11" s="67">
        <v>-8.137252933333336E-2</v>
      </c>
      <c r="M11" s="67">
        <v>-0.29890729166666669</v>
      </c>
      <c r="N11" s="70"/>
      <c r="S11" s="195"/>
      <c r="T11" s="249"/>
      <c r="U11" s="249"/>
      <c r="V11" s="249"/>
      <c r="W11" s="249"/>
      <c r="X11" s="249"/>
    </row>
    <row r="12" spans="1:24">
      <c r="C12" s="252">
        <f t="shared" si="0"/>
        <v>42156</v>
      </c>
      <c r="D12" s="236">
        <v>42156</v>
      </c>
      <c r="F12" s="67">
        <v>-0.61728938233333353</v>
      </c>
      <c r="G12" s="67">
        <v>9.7348753333333336E-3</v>
      </c>
      <c r="H12" s="67">
        <v>-0.12567329366666666</v>
      </c>
      <c r="I12" s="67">
        <v>-9.3281359333333327E-2</v>
      </c>
      <c r="J12" s="67">
        <v>-8.0676367666666651E-2</v>
      </c>
      <c r="K12" s="67">
        <v>4.5157442999999999E-2</v>
      </c>
      <c r="L12" s="67">
        <v>-9.0397320333333364E-2</v>
      </c>
      <c r="M12" s="67">
        <v>-0.28215335966666688</v>
      </c>
      <c r="N12" s="70"/>
      <c r="P12" s="70"/>
      <c r="Q12" s="70"/>
      <c r="R12" s="70"/>
      <c r="X12" s="249"/>
    </row>
    <row r="13" spans="1:24">
      <c r="A13" s="195">
        <v>2015</v>
      </c>
      <c r="B13" s="195" t="s">
        <v>135</v>
      </c>
      <c r="C13" s="252">
        <f t="shared" si="0"/>
        <v>42186</v>
      </c>
      <c r="D13" s="236">
        <v>42186</v>
      </c>
      <c r="F13" s="67">
        <v>-0.61767235200000026</v>
      </c>
      <c r="G13" s="67">
        <v>9.9460579999999989E-3</v>
      </c>
      <c r="H13" s="67">
        <v>-0.13471054866666668</v>
      </c>
      <c r="I13" s="67">
        <v>-9.2567508999999729E-2</v>
      </c>
      <c r="J13" s="67">
        <v>-6.9544703666666624E-2</v>
      </c>
      <c r="K13" s="67">
        <v>4.8984670333333355E-2</v>
      </c>
      <c r="L13" s="67">
        <v>-0.10557881766666674</v>
      </c>
      <c r="M13" s="67">
        <v>-0.27420150133333387</v>
      </c>
      <c r="N13" s="70"/>
      <c r="P13" s="70"/>
      <c r="Q13" s="82"/>
      <c r="R13" s="70"/>
      <c r="X13" s="249"/>
    </row>
    <row r="14" spans="1:24">
      <c r="C14" s="252">
        <f t="shared" si="0"/>
        <v>42217</v>
      </c>
      <c r="D14" s="236">
        <v>42217</v>
      </c>
      <c r="F14" s="67">
        <v>-0.6182010126666666</v>
      </c>
      <c r="G14" s="67">
        <v>1.2174279E-2</v>
      </c>
      <c r="H14" s="67">
        <v>-0.12799773433333342</v>
      </c>
      <c r="I14" s="67">
        <v>-9.0120717999999794E-2</v>
      </c>
      <c r="J14" s="67">
        <v>-5.5593333666666613E-2</v>
      </c>
      <c r="K14" s="67">
        <v>4.0703657666666691E-2</v>
      </c>
      <c r="L14" s="67">
        <v>-0.11365226633333339</v>
      </c>
      <c r="M14" s="67">
        <v>-0.28371489700000008</v>
      </c>
      <c r="N14" s="70"/>
      <c r="P14" s="70"/>
      <c r="Q14" s="70"/>
      <c r="R14" s="70"/>
      <c r="X14" s="249"/>
    </row>
    <row r="15" spans="1:24">
      <c r="C15" s="252">
        <f t="shared" si="0"/>
        <v>42248</v>
      </c>
      <c r="D15" s="236">
        <v>42248</v>
      </c>
      <c r="F15" s="67">
        <v>-0.61615178099999945</v>
      </c>
      <c r="G15" s="67">
        <v>2.9675036999999991E-2</v>
      </c>
      <c r="H15" s="67">
        <v>-0.14832365400000003</v>
      </c>
      <c r="I15" s="67">
        <v>-9.2413353333333198E-2</v>
      </c>
      <c r="J15" s="67">
        <v>-5.0770373333333306E-2</v>
      </c>
      <c r="K15" s="67">
        <v>4.3490164333333359E-2</v>
      </c>
      <c r="L15" s="67">
        <v>-0.10940889300000008</v>
      </c>
      <c r="M15" s="67">
        <v>-0.28840070866666628</v>
      </c>
      <c r="N15" s="70"/>
      <c r="P15" s="70"/>
      <c r="Q15" s="70"/>
      <c r="R15" s="70"/>
      <c r="X15" s="249"/>
    </row>
    <row r="16" spans="1:24">
      <c r="C16" s="252">
        <f t="shared" si="0"/>
        <v>42278</v>
      </c>
      <c r="D16" s="236">
        <v>42278</v>
      </c>
      <c r="F16" s="67">
        <v>-0.58593330799999954</v>
      </c>
      <c r="G16" s="67">
        <v>3.0261583666666664E-2</v>
      </c>
      <c r="H16" s="67">
        <v>-0.12705820333333326</v>
      </c>
      <c r="I16" s="67">
        <v>-0.10345533</v>
      </c>
      <c r="J16" s="67">
        <v>-5.3842301333333321E-2</v>
      </c>
      <c r="K16" s="67">
        <v>4.5865184333333336E-2</v>
      </c>
      <c r="L16" s="67">
        <v>-9.9127735333333383E-2</v>
      </c>
      <c r="M16" s="67">
        <v>-0.27857650599999961</v>
      </c>
      <c r="N16" s="70"/>
      <c r="P16" s="70"/>
      <c r="Q16" s="70"/>
      <c r="R16" s="70"/>
      <c r="X16" s="249"/>
    </row>
    <row r="17" spans="1:24">
      <c r="C17" s="252">
        <f t="shared" si="0"/>
        <v>42309</v>
      </c>
      <c r="D17" s="236">
        <v>42309</v>
      </c>
      <c r="F17" s="67">
        <v>-0.53645647866666657</v>
      </c>
      <c r="G17" s="67">
        <v>5.8654444333333347E-2</v>
      </c>
      <c r="H17" s="67">
        <v>-0.13513873066666646</v>
      </c>
      <c r="I17" s="67">
        <v>-0.1034321443333331</v>
      </c>
      <c r="J17" s="67">
        <v>-6.4182922999999989E-2</v>
      </c>
      <c r="K17" s="67">
        <v>5.6363344333333336E-2</v>
      </c>
      <c r="L17" s="67">
        <v>-8.4446320333333394E-2</v>
      </c>
      <c r="M17" s="67">
        <v>-0.26427414900000035</v>
      </c>
      <c r="N17" s="70"/>
      <c r="P17" s="70"/>
      <c r="Q17" s="70"/>
      <c r="R17" s="70"/>
      <c r="X17" s="249"/>
    </row>
    <row r="18" spans="1:24">
      <c r="C18" s="252">
        <f t="shared" si="0"/>
        <v>42339</v>
      </c>
      <c r="D18" s="236">
        <v>42339</v>
      </c>
      <c r="F18" s="67">
        <v>-0.52193010300000009</v>
      </c>
      <c r="G18" s="67">
        <v>3.2249455000000024E-2</v>
      </c>
      <c r="H18" s="67">
        <v>-0.11190467166666651</v>
      </c>
      <c r="I18" s="67">
        <v>-0.11512119866666656</v>
      </c>
      <c r="J18" s="67">
        <v>-6.2909679666666607E-2</v>
      </c>
      <c r="K18" s="67">
        <v>5.6677958333333327E-2</v>
      </c>
      <c r="L18" s="67">
        <v>-7.1164295666666599E-2</v>
      </c>
      <c r="M18" s="67">
        <v>-0.24975767066666715</v>
      </c>
      <c r="N18" s="70"/>
      <c r="P18" s="70"/>
      <c r="Q18" s="70"/>
      <c r="R18" s="70"/>
      <c r="X18" s="249"/>
    </row>
    <row r="19" spans="1:24">
      <c r="C19" s="252">
        <f t="shared" si="0"/>
        <v>42370</v>
      </c>
      <c r="D19" s="236">
        <v>42370</v>
      </c>
      <c r="F19" s="67">
        <v>-0.50635128433333332</v>
      </c>
      <c r="G19" s="67">
        <v>2.7793398000000025E-2</v>
      </c>
      <c r="H19" s="67">
        <v>-0.11301877199999995</v>
      </c>
      <c r="I19" s="67">
        <v>-9.9043961333333305E-2</v>
      </c>
      <c r="J19" s="67">
        <v>-5.6167989333333258E-2</v>
      </c>
      <c r="K19" s="67">
        <v>4.7706322999999995E-2</v>
      </c>
      <c r="L19" s="67">
        <v>-5.7514263333333246E-2</v>
      </c>
      <c r="M19" s="67">
        <v>-0.2561060193333336</v>
      </c>
      <c r="N19" s="70"/>
      <c r="P19" s="70"/>
      <c r="Q19" s="70"/>
      <c r="R19" s="70"/>
      <c r="X19" s="249"/>
    </row>
    <row r="20" spans="1:24">
      <c r="C20" s="252">
        <f t="shared" si="0"/>
        <v>42401</v>
      </c>
      <c r="D20" s="236">
        <v>42401</v>
      </c>
      <c r="F20" s="67">
        <v>-0.54693177899999978</v>
      </c>
      <c r="G20" s="67">
        <v>-4.1134676666666585E-3</v>
      </c>
      <c r="H20" s="67">
        <v>-8.684202600000003E-2</v>
      </c>
      <c r="I20" s="67">
        <v>-0.10229061266666684</v>
      </c>
      <c r="J20" s="67">
        <v>-5.3558331999999952E-2</v>
      </c>
      <c r="K20" s="67">
        <v>4.2416868333333309E-2</v>
      </c>
      <c r="L20" s="67">
        <v>-5.6402141999999891E-2</v>
      </c>
      <c r="M20" s="67">
        <v>-0.28614206699999972</v>
      </c>
      <c r="N20" s="70"/>
      <c r="P20" s="70"/>
      <c r="Q20" s="70"/>
      <c r="R20" s="70"/>
      <c r="X20" s="249"/>
    </row>
    <row r="21" spans="1:24">
      <c r="C21" s="252">
        <f t="shared" si="0"/>
        <v>42430</v>
      </c>
      <c r="D21" s="236">
        <v>42430</v>
      </c>
      <c r="F21" s="67">
        <v>-0.59120811800000017</v>
      </c>
      <c r="G21" s="67">
        <v>-5.4249963333333337E-3</v>
      </c>
      <c r="H21" s="67">
        <v>-8.3662519333333324E-2</v>
      </c>
      <c r="I21" s="67">
        <v>-9.1659558333333349E-2</v>
      </c>
      <c r="J21" s="67">
        <v>-7.0046044999999987E-2</v>
      </c>
      <c r="K21" s="67">
        <v>3.9977938666666657E-2</v>
      </c>
      <c r="L21" s="67">
        <v>-6.3173665666666615E-2</v>
      </c>
      <c r="M21" s="67">
        <v>-0.31721927200000027</v>
      </c>
      <c r="N21" s="70"/>
      <c r="P21" s="70"/>
      <c r="Q21" s="70"/>
      <c r="R21" s="70"/>
      <c r="X21" s="249"/>
    </row>
    <row r="22" spans="1:24">
      <c r="C22" s="252">
        <f t="shared" si="0"/>
        <v>42461</v>
      </c>
      <c r="D22" s="236">
        <v>42461</v>
      </c>
      <c r="F22" s="67">
        <v>-0.6697830753333337</v>
      </c>
      <c r="G22" s="67">
        <v>-4.4281316666666673E-3</v>
      </c>
      <c r="H22" s="67">
        <v>-8.9134204000000022E-2</v>
      </c>
      <c r="I22" s="67">
        <v>-0.10615932966666658</v>
      </c>
      <c r="J22" s="67">
        <v>-9.7210244000000001E-2</v>
      </c>
      <c r="K22" s="67">
        <v>4.2805312999999977E-2</v>
      </c>
      <c r="L22" s="67">
        <v>-7.3450743999999984E-2</v>
      </c>
      <c r="M22" s="67">
        <v>-0.3422057350000004</v>
      </c>
      <c r="N22" s="70"/>
      <c r="P22" s="70"/>
      <c r="Q22" s="70"/>
      <c r="R22" s="70"/>
      <c r="X22" s="249"/>
    </row>
    <row r="23" spans="1:24">
      <c r="C23" s="252">
        <f t="shared" si="0"/>
        <v>42491</v>
      </c>
      <c r="D23" s="236">
        <v>42491</v>
      </c>
      <c r="F23" s="67">
        <v>-0.68905672099999959</v>
      </c>
      <c r="G23" s="67">
        <v>8.1548866666666215E-4</v>
      </c>
      <c r="H23" s="67">
        <v>-0.10254558833333333</v>
      </c>
      <c r="I23" s="67">
        <v>-0.112763671</v>
      </c>
      <c r="J23" s="67">
        <v>-0.11282968933333334</v>
      </c>
      <c r="K23" s="67">
        <v>4.5880834999999988E-2</v>
      </c>
      <c r="L23" s="67">
        <v>-8.2293593000000012E-2</v>
      </c>
      <c r="M23" s="67">
        <v>-0.32532050299999954</v>
      </c>
      <c r="N23" s="70"/>
      <c r="P23" s="70"/>
      <c r="Q23" s="70"/>
      <c r="R23" s="70"/>
      <c r="X23" s="249"/>
    </row>
    <row r="24" spans="1:24" ht="12.75" customHeight="1">
      <c r="C24" s="252">
        <f t="shared" si="0"/>
        <v>42522</v>
      </c>
      <c r="D24" s="236">
        <v>42522</v>
      </c>
      <c r="F24" s="67">
        <v>-0.6824163819999991</v>
      </c>
      <c r="G24" s="67">
        <v>-2.4024783333333366E-3</v>
      </c>
      <c r="H24" s="67">
        <v>-0.11123198533333335</v>
      </c>
      <c r="I24" s="67">
        <v>-0.12351592466666682</v>
      </c>
      <c r="J24" s="67">
        <v>-0.11045743233333336</v>
      </c>
      <c r="K24" s="67">
        <v>4.664001333333332E-2</v>
      </c>
      <c r="L24" s="67">
        <v>-8.902819133333334E-2</v>
      </c>
      <c r="M24" s="67">
        <v>-0.2924203833333322</v>
      </c>
      <c r="N24" s="70"/>
      <c r="S24" s="68"/>
      <c r="T24" s="69"/>
      <c r="X24" s="249"/>
    </row>
    <row r="25" spans="1:24">
      <c r="A25" s="70">
        <v>2016</v>
      </c>
      <c r="B25" s="70" t="s">
        <v>136</v>
      </c>
      <c r="C25" s="252">
        <f t="shared" si="0"/>
        <v>42552</v>
      </c>
      <c r="D25" s="236">
        <v>42552</v>
      </c>
      <c r="F25" s="67">
        <v>-0.64541422066666665</v>
      </c>
      <c r="G25" s="67">
        <v>7.6999019999999989E-3</v>
      </c>
      <c r="H25" s="67">
        <v>-0.10657158033333321</v>
      </c>
      <c r="I25" s="67">
        <v>-0.1277258403333334</v>
      </c>
      <c r="J25" s="67">
        <v>-9.2674793999999977E-2</v>
      </c>
      <c r="K25" s="67">
        <v>5.1985175666666689E-2</v>
      </c>
      <c r="L25" s="67">
        <v>-9.5071173333333328E-2</v>
      </c>
      <c r="M25" s="67">
        <v>-0.28305591033333344</v>
      </c>
      <c r="N25" s="70"/>
      <c r="O25" s="815" t="s">
        <v>564</v>
      </c>
      <c r="P25" s="815"/>
      <c r="Q25" s="815"/>
      <c r="R25" s="815"/>
      <c r="S25" s="68"/>
      <c r="T25" s="69"/>
      <c r="X25" s="249"/>
    </row>
    <row r="26" spans="1:24">
      <c r="C26" s="252">
        <f t="shared" si="0"/>
        <v>42583</v>
      </c>
      <c r="D26" s="236">
        <v>42583</v>
      </c>
      <c r="F26" s="67">
        <v>-0.64812540900000037</v>
      </c>
      <c r="G26" s="67">
        <v>2.2331464333333332E-2</v>
      </c>
      <c r="H26" s="67">
        <v>-0.1121751140000001</v>
      </c>
      <c r="I26" s="67">
        <v>-0.11944839933333344</v>
      </c>
      <c r="J26" s="67">
        <v>-7.5481818666666659E-2</v>
      </c>
      <c r="K26" s="67">
        <v>4.4293473000000083E-2</v>
      </c>
      <c r="L26" s="67">
        <v>-9.9939066999999979E-2</v>
      </c>
      <c r="M26" s="67">
        <v>-0.30770594733333356</v>
      </c>
      <c r="N26" s="70"/>
      <c r="O26" s="877" t="s">
        <v>375</v>
      </c>
      <c r="P26" s="877"/>
      <c r="Q26" s="815"/>
      <c r="R26" s="815"/>
      <c r="X26" s="249"/>
    </row>
    <row r="27" spans="1:24">
      <c r="C27" s="252">
        <f t="shared" si="0"/>
        <v>42614</v>
      </c>
      <c r="D27" s="236">
        <v>42614</v>
      </c>
      <c r="F27" s="67">
        <v>-0.63709420833333263</v>
      </c>
      <c r="G27" s="67">
        <v>2.6100664666666658E-2</v>
      </c>
      <c r="H27" s="67">
        <v>-0.116265022</v>
      </c>
      <c r="I27" s="67">
        <v>-0.10246095633333316</v>
      </c>
      <c r="J27" s="67">
        <v>-6.7459240333333337E-2</v>
      </c>
      <c r="K27" s="67">
        <v>4.8263837333333379E-2</v>
      </c>
      <c r="L27" s="67">
        <v>-9.853697900000008E-2</v>
      </c>
      <c r="M27" s="67">
        <v>-0.32673651266666615</v>
      </c>
      <c r="N27" s="70"/>
      <c r="Q27" s="70"/>
      <c r="R27" s="70"/>
      <c r="X27" s="249"/>
    </row>
    <row r="28" spans="1:24">
      <c r="C28" s="252">
        <f t="shared" si="0"/>
        <v>42644</v>
      </c>
      <c r="D28" s="236">
        <v>42644</v>
      </c>
      <c r="F28" s="67">
        <v>-0.59557841399999989</v>
      </c>
      <c r="G28" s="67">
        <v>1.9608859666666655E-2</v>
      </c>
      <c r="H28" s="67">
        <v>-0.11146032300000012</v>
      </c>
      <c r="I28" s="67">
        <v>-0.10116743433333344</v>
      </c>
      <c r="J28" s="67">
        <v>-6.3262083000000038E-2</v>
      </c>
      <c r="K28" s="67">
        <v>4.9663928000000017E-2</v>
      </c>
      <c r="L28" s="67">
        <v>-8.7429499999999966E-2</v>
      </c>
      <c r="M28" s="67">
        <v>-0.30153186133333298</v>
      </c>
      <c r="N28" s="70"/>
      <c r="Q28" s="70"/>
      <c r="R28" s="70"/>
      <c r="X28" s="249"/>
    </row>
    <row r="29" spans="1:24">
      <c r="C29" s="252">
        <f t="shared" si="0"/>
        <v>42675</v>
      </c>
      <c r="D29" s="236">
        <v>42675</v>
      </c>
      <c r="F29" s="67">
        <v>-0.55835836866666655</v>
      </c>
      <c r="G29" s="67">
        <v>1.7419826666666583E-3</v>
      </c>
      <c r="H29" s="67">
        <v>-0.11682836433333325</v>
      </c>
      <c r="I29" s="67">
        <v>-0.10511292266666671</v>
      </c>
      <c r="J29" s="67">
        <v>-6.3418869333333391E-2</v>
      </c>
      <c r="K29" s="67">
        <v>5.8654760333333306E-2</v>
      </c>
      <c r="L29" s="67">
        <v>-7.0557175333333319E-2</v>
      </c>
      <c r="M29" s="67">
        <v>-0.26283777999999985</v>
      </c>
      <c r="N29" s="70"/>
      <c r="O29" s="232" t="s">
        <v>417</v>
      </c>
      <c r="S29" s="195"/>
      <c r="T29" s="249"/>
      <c r="X29" s="249"/>
    </row>
    <row r="30" spans="1:24">
      <c r="C30" s="252">
        <f t="shared" si="0"/>
        <v>42705</v>
      </c>
      <c r="D30" s="236">
        <v>42705</v>
      </c>
      <c r="F30" s="67">
        <v>-0.55438025500000143</v>
      </c>
      <c r="G30" s="67">
        <v>8.1505716666666547E-3</v>
      </c>
      <c r="H30" s="67">
        <v>-0.10872728399999998</v>
      </c>
      <c r="I30" s="67">
        <v>-0.11673410499999999</v>
      </c>
      <c r="J30" s="67">
        <v>-6.1889352333333363E-2</v>
      </c>
      <c r="K30" s="67">
        <v>5.9341656666666714E-2</v>
      </c>
      <c r="L30" s="67">
        <v>-5.1102404999999955E-2</v>
      </c>
      <c r="M30" s="67">
        <v>-0.28341933700000149</v>
      </c>
      <c r="N30" s="70"/>
      <c r="S30" s="195"/>
      <c r="T30" s="249"/>
      <c r="X30" s="249"/>
    </row>
    <row r="31" spans="1:24">
      <c r="C31" s="252">
        <f t="shared" si="0"/>
        <v>42736</v>
      </c>
      <c r="D31" s="236">
        <v>42736</v>
      </c>
      <c r="F31" s="67">
        <v>-0.55094881666666651</v>
      </c>
      <c r="G31" s="67">
        <v>7.8543959999999944E-3</v>
      </c>
      <c r="H31" s="67">
        <v>-0.11926586666666662</v>
      </c>
      <c r="I31" s="67">
        <v>-0.11357776599999987</v>
      </c>
      <c r="J31" s="67">
        <v>-5.958245566666668E-2</v>
      </c>
      <c r="K31" s="67">
        <v>5.7549358666666724E-2</v>
      </c>
      <c r="L31" s="67">
        <v>-4.7473499666666669E-2</v>
      </c>
      <c r="M31" s="67">
        <v>-0.27645298333333335</v>
      </c>
      <c r="N31" s="70"/>
      <c r="S31" s="195"/>
      <c r="T31" s="249"/>
      <c r="X31" s="195"/>
    </row>
    <row r="32" spans="1:24">
      <c r="C32" s="252">
        <f t="shared" si="0"/>
        <v>42767</v>
      </c>
      <c r="D32" s="236">
        <v>42767</v>
      </c>
      <c r="F32" s="67">
        <v>-0.5630949040000004</v>
      </c>
      <c r="G32" s="67">
        <v>1.7098861999999992E-2</v>
      </c>
      <c r="H32" s="67">
        <v>-0.11612991033333332</v>
      </c>
      <c r="I32" s="67">
        <v>-0.11492279699999983</v>
      </c>
      <c r="J32" s="67">
        <v>-6.4082055666666665E-2</v>
      </c>
      <c r="K32" s="67">
        <v>5.5707713666666714E-2</v>
      </c>
      <c r="L32" s="67">
        <v>-5.135004E-2</v>
      </c>
      <c r="M32" s="67">
        <v>-0.28941667666666726</v>
      </c>
      <c r="N32" s="70"/>
      <c r="P32" s="70"/>
      <c r="Q32" s="70"/>
      <c r="R32" s="70"/>
      <c r="X32" s="195"/>
    </row>
    <row r="33" spans="1:26">
      <c r="C33" s="252">
        <f t="shared" si="0"/>
        <v>42795</v>
      </c>
      <c r="D33" s="236">
        <v>42795</v>
      </c>
      <c r="F33" s="67">
        <v>-0.61627165299999986</v>
      </c>
      <c r="G33" s="67">
        <v>2.3035372666666672E-2</v>
      </c>
      <c r="H33" s="67">
        <v>-0.12691725333333334</v>
      </c>
      <c r="I33" s="67">
        <v>-0.12535679866666669</v>
      </c>
      <c r="J33" s="67">
        <v>-8.6693532000000004E-2</v>
      </c>
      <c r="K33" s="67">
        <v>5.5286496999999997E-2</v>
      </c>
      <c r="L33" s="67">
        <v>-6.9439901000000012E-2</v>
      </c>
      <c r="M33" s="67">
        <v>-0.28618603766666639</v>
      </c>
      <c r="N33" s="70"/>
      <c r="P33" s="70"/>
      <c r="Q33" s="82"/>
      <c r="R33" s="70"/>
      <c r="X33" s="195"/>
    </row>
    <row r="34" spans="1:26">
      <c r="C34" s="252">
        <f t="shared" si="0"/>
        <v>42826</v>
      </c>
      <c r="D34" s="236">
        <v>42826</v>
      </c>
      <c r="F34" s="67">
        <v>-0.7187647006666662</v>
      </c>
      <c r="G34" s="67">
        <v>1.8221360666666669E-2</v>
      </c>
      <c r="H34" s="67">
        <v>-0.13311098633333335</v>
      </c>
      <c r="I34" s="67">
        <v>-0.13513087199999999</v>
      </c>
      <c r="J34" s="67">
        <v>-0.11575588333333336</v>
      </c>
      <c r="K34" s="67">
        <v>5.0123643333333349E-2</v>
      </c>
      <c r="L34" s="67">
        <v>-8.2562264333333427E-2</v>
      </c>
      <c r="M34" s="67">
        <v>-0.32054969866666605</v>
      </c>
      <c r="N34" s="70"/>
      <c r="P34" s="70"/>
      <c r="Q34" s="70"/>
      <c r="R34" s="70"/>
      <c r="X34" s="195"/>
    </row>
    <row r="35" spans="1:26">
      <c r="A35" s="248" t="s">
        <v>183</v>
      </c>
      <c r="B35" s="248" t="s">
        <v>43</v>
      </c>
      <c r="C35" s="252">
        <f t="shared" si="0"/>
        <v>42856</v>
      </c>
      <c r="D35" s="236">
        <v>42856</v>
      </c>
      <c r="F35" s="67">
        <v>-0.79136391866666578</v>
      </c>
      <c r="G35" s="67">
        <v>5.2175556666666702E-3</v>
      </c>
      <c r="H35" s="67">
        <v>-0.12967025700000001</v>
      </c>
      <c r="I35" s="67">
        <v>-0.14282835799999996</v>
      </c>
      <c r="J35" s="67">
        <v>-0.13710125033333334</v>
      </c>
      <c r="K35" s="67">
        <v>5.2322466000000019E-2</v>
      </c>
      <c r="L35" s="67">
        <v>-9.9177715666666749E-2</v>
      </c>
      <c r="M35" s="67">
        <v>-0.34012635933333235</v>
      </c>
      <c r="N35" s="70"/>
      <c r="P35" s="70"/>
      <c r="Q35" s="70"/>
      <c r="R35" s="70"/>
      <c r="X35" s="195"/>
    </row>
    <row r="36" spans="1:26">
      <c r="C36" s="252">
        <f t="shared" si="0"/>
        <v>42887</v>
      </c>
      <c r="D36" s="236">
        <v>42887</v>
      </c>
      <c r="F36" s="67">
        <v>-0.77296811200000037</v>
      </c>
      <c r="G36" s="67">
        <v>5.8631476666666672E-3</v>
      </c>
      <c r="H36" s="67">
        <v>-0.12614087133333327</v>
      </c>
      <c r="I36" s="67">
        <v>-0.13818074433333336</v>
      </c>
      <c r="J36" s="67">
        <v>-0.12652008233333328</v>
      </c>
      <c r="K36" s="67">
        <v>4.7879433999999985E-2</v>
      </c>
      <c r="L36" s="67">
        <v>-0.10755575300000003</v>
      </c>
      <c r="M36" s="67">
        <v>-0.32831324266666712</v>
      </c>
      <c r="N36" s="70"/>
      <c r="P36" s="70"/>
      <c r="Q36" s="70"/>
      <c r="R36" s="70"/>
      <c r="X36" s="195"/>
    </row>
    <row r="37" spans="1:26">
      <c r="C37" s="252">
        <f t="shared" si="0"/>
        <v>42917</v>
      </c>
      <c r="D37" s="236">
        <v>42917</v>
      </c>
      <c r="F37" s="67">
        <v>-0.76261918733333334</v>
      </c>
      <c r="G37" s="67">
        <v>1.4583488000000002E-2</v>
      </c>
      <c r="H37" s="67">
        <v>-0.12150269066666669</v>
      </c>
      <c r="I37" s="67">
        <v>-0.14521615199999993</v>
      </c>
      <c r="J37" s="67">
        <v>-0.10126555533333328</v>
      </c>
      <c r="K37" s="67">
        <v>5.4330110666666716E-2</v>
      </c>
      <c r="L37" s="67">
        <v>-0.11818759733333338</v>
      </c>
      <c r="M37" s="67">
        <v>-0.34536079066666681</v>
      </c>
      <c r="N37" s="70"/>
      <c r="P37" s="70"/>
      <c r="Q37" s="70"/>
      <c r="R37" s="70"/>
      <c r="U37" s="195"/>
      <c r="V37" s="195"/>
      <c r="W37" s="195"/>
      <c r="X37" s="195"/>
    </row>
    <row r="38" spans="1:26">
      <c r="C38" s="252">
        <f t="shared" si="0"/>
        <v>42948</v>
      </c>
      <c r="D38" s="236">
        <v>42948</v>
      </c>
      <c r="F38" s="67">
        <v>-0.70560960066666767</v>
      </c>
      <c r="G38" s="67">
        <v>1.9532113000000014E-2</v>
      </c>
      <c r="H38" s="67">
        <v>-0.12037506833333332</v>
      </c>
      <c r="I38" s="67">
        <v>-0.12809019233333332</v>
      </c>
      <c r="J38" s="67">
        <v>-7.621545099999992E-2</v>
      </c>
      <c r="K38" s="67">
        <v>4.9326961000000002E-2</v>
      </c>
      <c r="L38" s="67">
        <v>-0.12201661799999988</v>
      </c>
      <c r="M38" s="67">
        <v>-0.32777134500000127</v>
      </c>
      <c r="N38" s="70"/>
      <c r="P38" s="70"/>
      <c r="Q38" s="70"/>
      <c r="R38" s="70"/>
      <c r="U38" s="195"/>
      <c r="V38" s="195"/>
      <c r="W38" s="195"/>
      <c r="X38" s="195"/>
    </row>
    <row r="39" spans="1:26">
      <c r="C39" s="252">
        <f t="shared" si="0"/>
        <v>42979</v>
      </c>
      <c r="D39" s="236">
        <v>42979</v>
      </c>
      <c r="F39" s="67">
        <v>-0.70929953866666651</v>
      </c>
      <c r="G39" s="67">
        <v>7.3507806666666788E-3</v>
      </c>
      <c r="H39" s="67">
        <v>-0.13797525366666683</v>
      </c>
      <c r="I39" s="67">
        <v>-0.11334173466666642</v>
      </c>
      <c r="J39" s="67">
        <v>-6.7654702666666608E-2</v>
      </c>
      <c r="K39" s="67">
        <v>5.5686900333333365E-2</v>
      </c>
      <c r="L39" s="67">
        <v>-0.11763929966666664</v>
      </c>
      <c r="M39" s="67">
        <v>-0.3357262290000001</v>
      </c>
      <c r="N39" s="70"/>
      <c r="P39" s="70"/>
      <c r="Q39" s="70"/>
      <c r="R39" s="70"/>
      <c r="U39" s="195"/>
      <c r="V39" s="195"/>
      <c r="W39" s="195"/>
      <c r="X39" s="195"/>
    </row>
    <row r="40" spans="1:26">
      <c r="C40" s="252">
        <f t="shared" si="0"/>
        <v>43009</v>
      </c>
      <c r="D40" s="236">
        <v>43009</v>
      </c>
      <c r="F40" s="67">
        <v>-0.64648129233333529</v>
      </c>
      <c r="G40" s="67">
        <v>4.2581169999999988E-3</v>
      </c>
      <c r="H40" s="67">
        <v>-0.12628458699999992</v>
      </c>
      <c r="I40" s="67">
        <v>-0.10276579333333337</v>
      </c>
      <c r="J40" s="67">
        <v>-7.3710848999999981E-2</v>
      </c>
      <c r="K40" s="67">
        <v>6.5557543666666621E-2</v>
      </c>
      <c r="L40" s="67">
        <v>-9.9345006999999846E-2</v>
      </c>
      <c r="M40" s="67">
        <v>-0.31419071666666876</v>
      </c>
      <c r="N40" s="70"/>
      <c r="P40" s="70"/>
      <c r="Q40" s="70"/>
      <c r="R40" s="70"/>
      <c r="U40" s="195"/>
      <c r="V40" s="195"/>
      <c r="W40" s="195"/>
      <c r="X40" s="195"/>
    </row>
    <row r="41" spans="1:26">
      <c r="C41" s="252">
        <f t="shared" si="0"/>
        <v>43040</v>
      </c>
      <c r="D41" s="236">
        <v>43040</v>
      </c>
      <c r="F41" s="67">
        <v>-0.60121008799999953</v>
      </c>
      <c r="G41" s="67">
        <v>2.3510999666666661E-2</v>
      </c>
      <c r="H41" s="67">
        <v>-0.12041539700000004</v>
      </c>
      <c r="I41" s="67">
        <v>-0.10556188799999995</v>
      </c>
      <c r="J41" s="67">
        <v>-7.2717966666666675E-2</v>
      </c>
      <c r="K41" s="67">
        <v>7.2625213999999966E-2</v>
      </c>
      <c r="L41" s="67">
        <v>-8.3892472333333218E-2</v>
      </c>
      <c r="M41" s="67">
        <v>-0.31475857766666626</v>
      </c>
      <c r="P41" s="70"/>
      <c r="Q41" s="70"/>
      <c r="R41" s="70"/>
    </row>
    <row r="42" spans="1:26">
      <c r="C42" s="252">
        <f t="shared" si="0"/>
        <v>43070</v>
      </c>
      <c r="D42" s="236">
        <v>43070</v>
      </c>
      <c r="F42" s="67">
        <v>-0.52636192466666665</v>
      </c>
      <c r="G42" s="67">
        <v>2.5428368999999992E-2</v>
      </c>
      <c r="H42" s="67">
        <v>-7.8320693999999885E-2</v>
      </c>
      <c r="I42" s="67">
        <v>-0.1191833963333338</v>
      </c>
      <c r="J42" s="67">
        <v>-6.7768545333333333E-2</v>
      </c>
      <c r="K42" s="67">
        <v>6.684687100000003E-2</v>
      </c>
      <c r="L42" s="67">
        <v>-7.1056230666666512E-2</v>
      </c>
      <c r="M42" s="67">
        <v>-0.28230829833333321</v>
      </c>
      <c r="P42" s="70"/>
      <c r="Q42" s="70"/>
      <c r="R42" s="70"/>
    </row>
    <row r="43" spans="1:26">
      <c r="C43" s="252">
        <f t="shared" si="0"/>
        <v>43101</v>
      </c>
      <c r="D43" s="236">
        <v>43101</v>
      </c>
      <c r="F43" s="67">
        <v>-0.55405408033333192</v>
      </c>
      <c r="G43" s="67">
        <v>2.561772133333334E-2</v>
      </c>
      <c r="H43" s="67">
        <v>-8.6350373333333327E-2</v>
      </c>
      <c r="I43" s="67">
        <v>-0.11768694466666699</v>
      </c>
      <c r="J43" s="67">
        <v>-6.2756001999999991E-2</v>
      </c>
      <c r="K43" s="67">
        <v>5.2960939000000047E-2</v>
      </c>
      <c r="L43" s="67">
        <v>-7.3880289999999849E-2</v>
      </c>
      <c r="M43" s="67">
        <v>-0.29195913066666518</v>
      </c>
      <c r="P43" s="70"/>
      <c r="Q43" s="70"/>
      <c r="R43" s="70"/>
    </row>
    <row r="44" spans="1:26" ht="11.25" customHeight="1">
      <c r="C44" s="252">
        <f t="shared" si="0"/>
        <v>43132</v>
      </c>
      <c r="D44" s="236">
        <v>43132</v>
      </c>
      <c r="F44" s="67">
        <v>-0.61045779700000058</v>
      </c>
      <c r="G44" s="67">
        <v>1.2691314000000006E-2</v>
      </c>
      <c r="H44" s="67">
        <v>-8.1169706999999952E-2</v>
      </c>
      <c r="I44" s="67">
        <v>-0.12164071166666691</v>
      </c>
      <c r="J44" s="67">
        <v>-7.4695402000000008E-2</v>
      </c>
      <c r="K44" s="67">
        <v>4.5550227000000054E-2</v>
      </c>
      <c r="L44" s="67">
        <v>-7.3537115333333347E-2</v>
      </c>
      <c r="M44" s="67">
        <v>-0.31765640200000039</v>
      </c>
      <c r="O44" s="878" t="s">
        <v>565</v>
      </c>
      <c r="P44" s="878"/>
      <c r="Q44" s="878"/>
      <c r="R44" s="878"/>
      <c r="S44" s="878"/>
      <c r="T44" s="878"/>
    </row>
    <row r="45" spans="1:26">
      <c r="C45" s="252">
        <f t="shared" si="0"/>
        <v>43160</v>
      </c>
      <c r="D45" s="236">
        <v>43160</v>
      </c>
      <c r="F45" s="67">
        <v>-0.78974244233333324</v>
      </c>
      <c r="G45" s="67">
        <v>5.2510050000000004E-3</v>
      </c>
      <c r="H45" s="67">
        <v>-0.13732671200000002</v>
      </c>
      <c r="I45" s="67">
        <v>-0.12749779766666669</v>
      </c>
      <c r="J45" s="67">
        <v>-0.10461249333333332</v>
      </c>
      <c r="K45" s="67">
        <v>4.5019987333333324E-2</v>
      </c>
      <c r="L45" s="67">
        <v>-8.0694047000000019E-2</v>
      </c>
      <c r="M45" s="67">
        <v>-0.38988238466666642</v>
      </c>
      <c r="O45" s="878"/>
      <c r="P45" s="878"/>
      <c r="Q45" s="878"/>
      <c r="R45" s="878"/>
      <c r="S45" s="878"/>
      <c r="T45" s="878"/>
    </row>
    <row r="46" spans="1:26">
      <c r="C46" s="252">
        <f t="shared" si="0"/>
        <v>43191</v>
      </c>
      <c r="D46" s="236">
        <v>43191</v>
      </c>
      <c r="F46" s="67">
        <v>-0.81023922133333359</v>
      </c>
      <c r="G46" s="67">
        <v>-6.4869986666666645E-3</v>
      </c>
      <c r="H46" s="67">
        <v>-0.11787032233333333</v>
      </c>
      <c r="I46" s="67">
        <v>-0.13479883299999995</v>
      </c>
      <c r="J46" s="67">
        <v>-0.12884476733333336</v>
      </c>
      <c r="K46" s="67">
        <v>4.3409177666666701E-2</v>
      </c>
      <c r="L46" s="67">
        <v>-8.0744715333333286E-2</v>
      </c>
      <c r="M46" s="67">
        <v>-0.38490276233333365</v>
      </c>
      <c r="O46" s="250" t="s">
        <v>403</v>
      </c>
      <c r="P46" s="70"/>
      <c r="Q46" s="70"/>
      <c r="R46" s="70"/>
    </row>
    <row r="47" spans="1:26">
      <c r="A47" s="248" t="s">
        <v>184</v>
      </c>
      <c r="B47" s="248" t="s">
        <v>44</v>
      </c>
      <c r="C47" s="252">
        <f t="shared" si="0"/>
        <v>43221</v>
      </c>
      <c r="D47" s="236">
        <v>43221</v>
      </c>
      <c r="F47" s="67">
        <v>-0.85606788133333334</v>
      </c>
      <c r="G47" s="67">
        <v>-1.8711129999999999E-2</v>
      </c>
      <c r="H47" s="67">
        <v>-0.11811294433333332</v>
      </c>
      <c r="I47" s="67">
        <v>-0.14341615266666669</v>
      </c>
      <c r="J47" s="67">
        <v>-0.14229011599999999</v>
      </c>
      <c r="K47" s="67">
        <v>4.9155004666666648E-2</v>
      </c>
      <c r="L47" s="67">
        <v>-9.5046914999999968E-2</v>
      </c>
      <c r="M47" s="67">
        <v>-0.38764562800000002</v>
      </c>
    </row>
    <row r="48" spans="1:26" s="195" customFormat="1">
      <c r="A48" s="70"/>
      <c r="B48" s="70"/>
      <c r="C48" s="252">
        <f t="shared" si="0"/>
        <v>43252</v>
      </c>
      <c r="D48" s="236">
        <v>43252</v>
      </c>
      <c r="E48" s="70"/>
      <c r="F48" s="67">
        <v>-0.78918723533333357</v>
      </c>
      <c r="G48" s="67">
        <v>-1.7762732000000003E-2</v>
      </c>
      <c r="H48" s="67">
        <v>-9.6302661999999983E-2</v>
      </c>
      <c r="I48" s="67">
        <v>-0.14545939399999988</v>
      </c>
      <c r="J48" s="67">
        <v>-0.13096724000000004</v>
      </c>
      <c r="K48" s="67">
        <v>4.9772235666666664E-2</v>
      </c>
      <c r="L48" s="67">
        <v>-0.10504514699999987</v>
      </c>
      <c r="M48" s="67">
        <v>-0.34342229600000035</v>
      </c>
      <c r="S48" s="70"/>
      <c r="T48" s="70"/>
      <c r="U48" s="70"/>
      <c r="V48" s="70"/>
      <c r="W48" s="70"/>
      <c r="X48" s="70"/>
      <c r="Y48" s="70"/>
      <c r="Z48" s="70"/>
    </row>
    <row r="49" spans="1:26" s="195" customFormat="1">
      <c r="A49" s="70"/>
      <c r="B49" s="70"/>
      <c r="C49" s="252">
        <f t="shared" si="0"/>
        <v>43282</v>
      </c>
      <c r="D49" s="236">
        <v>43282</v>
      </c>
      <c r="E49" s="70"/>
      <c r="F49" s="67">
        <v>-0.82262742833333313</v>
      </c>
      <c r="G49" s="67">
        <v>3.2185180000000018E-3</v>
      </c>
      <c r="H49" s="67">
        <v>-0.13784822500000005</v>
      </c>
      <c r="I49" s="67">
        <v>-0.13831570466666654</v>
      </c>
      <c r="J49" s="67">
        <v>-0.11785907733333333</v>
      </c>
      <c r="K49" s="67">
        <v>6.0387850666666659E-2</v>
      </c>
      <c r="L49" s="67">
        <v>-0.12377001833333345</v>
      </c>
      <c r="M49" s="67">
        <v>-0.36844077166666644</v>
      </c>
      <c r="S49" s="70"/>
      <c r="T49" s="70"/>
      <c r="U49" s="70"/>
      <c r="V49" s="70"/>
      <c r="W49" s="70"/>
      <c r="X49" s="70"/>
      <c r="Y49" s="70"/>
      <c r="Z49" s="70"/>
    </row>
    <row r="50" spans="1:26" s="195" customFormat="1">
      <c r="A50" s="70"/>
      <c r="B50" s="70"/>
      <c r="C50" s="252">
        <f t="shared" si="0"/>
        <v>43313</v>
      </c>
      <c r="D50" s="236">
        <v>43313</v>
      </c>
      <c r="E50" s="70"/>
      <c r="F50" s="67">
        <v>-0.79346918033333314</v>
      </c>
      <c r="G50" s="67">
        <v>4.1842432000000013E-2</v>
      </c>
      <c r="H50" s="67">
        <v>-0.18589852766666665</v>
      </c>
      <c r="I50" s="67">
        <v>-0.13001227133333351</v>
      </c>
      <c r="J50" s="67">
        <v>-9.6818958333333344E-2</v>
      </c>
      <c r="K50" s="67">
        <v>5.2978550000000069E-2</v>
      </c>
      <c r="L50" s="67">
        <v>-0.12074637766666672</v>
      </c>
      <c r="M50" s="67">
        <v>-0.35481402733333295</v>
      </c>
      <c r="S50" s="70"/>
      <c r="T50" s="70"/>
      <c r="U50" s="70"/>
      <c r="V50" s="70"/>
      <c r="W50" s="70"/>
      <c r="X50" s="70"/>
      <c r="Y50" s="70"/>
      <c r="Z50" s="70"/>
    </row>
    <row r="51" spans="1:26" s="195" customFormat="1">
      <c r="A51" s="70"/>
      <c r="B51" s="70"/>
      <c r="C51" s="252">
        <f t="shared" si="0"/>
        <v>43344</v>
      </c>
      <c r="D51" s="236">
        <v>43344</v>
      </c>
      <c r="E51" s="70"/>
      <c r="F51" s="67">
        <v>-0.75124742333333505</v>
      </c>
      <c r="G51" s="67">
        <v>4.2525058000000004E-2</v>
      </c>
      <c r="H51" s="67">
        <v>-0.18019426966666655</v>
      </c>
      <c r="I51" s="67">
        <v>-0.12833540733333321</v>
      </c>
      <c r="J51" s="67">
        <v>-8.1822282666666635E-2</v>
      </c>
      <c r="K51" s="67">
        <v>5.7977606000000008E-2</v>
      </c>
      <c r="L51" s="67">
        <v>-0.10365869333333341</v>
      </c>
      <c r="M51" s="67">
        <v>-0.35773943433333533</v>
      </c>
      <c r="S51" s="70"/>
      <c r="T51" s="70"/>
      <c r="U51" s="70"/>
      <c r="V51" s="70"/>
      <c r="W51" s="70"/>
      <c r="X51" s="70"/>
      <c r="Y51" s="70"/>
      <c r="Z51" s="70"/>
    </row>
    <row r="52" spans="1:26" s="195" customFormat="1">
      <c r="A52" s="70"/>
      <c r="B52" s="70"/>
      <c r="C52" s="252">
        <f t="shared" si="0"/>
        <v>43374</v>
      </c>
      <c r="D52" s="236">
        <v>43374</v>
      </c>
      <c r="E52" s="70"/>
      <c r="F52" s="67">
        <v>-0.74826745366666836</v>
      </c>
      <c r="G52" s="67">
        <v>3.0493235999999996E-2</v>
      </c>
      <c r="H52" s="67">
        <v>-0.17420347033333336</v>
      </c>
      <c r="I52" s="67">
        <v>-0.14889486500000035</v>
      </c>
      <c r="J52" s="67">
        <v>-7.9575806000000041E-2</v>
      </c>
      <c r="K52" s="67">
        <v>5.7122388333333295E-2</v>
      </c>
      <c r="L52" s="67">
        <v>-7.80785869999997E-2</v>
      </c>
      <c r="M52" s="67">
        <v>-0.35513034966666823</v>
      </c>
      <c r="S52" s="70"/>
      <c r="T52" s="70"/>
      <c r="U52" s="70"/>
      <c r="V52" s="70"/>
      <c r="W52" s="70"/>
      <c r="X52" s="70"/>
      <c r="Y52" s="70"/>
      <c r="Z52" s="70"/>
    </row>
    <row r="53" spans="1:26" s="195" customFormat="1">
      <c r="A53" s="70"/>
      <c r="B53" s="70"/>
      <c r="C53" s="252">
        <f t="shared" si="0"/>
        <v>43405</v>
      </c>
      <c r="D53" s="236">
        <v>43405</v>
      </c>
      <c r="E53" s="70"/>
      <c r="F53" s="67">
        <v>-0.76214105233333329</v>
      </c>
      <c r="G53" s="67">
        <v>-1.2064879999999925E-3</v>
      </c>
      <c r="H53" s="67">
        <v>-0.16362659233333327</v>
      </c>
      <c r="I53" s="67">
        <v>-0.17337367166666628</v>
      </c>
      <c r="J53" s="67">
        <v>-8.4949229000000043E-2</v>
      </c>
      <c r="K53" s="67">
        <v>6.5470690333333276E-2</v>
      </c>
      <c r="L53" s="67">
        <v>-6.0096530999999911E-2</v>
      </c>
      <c r="M53" s="67">
        <v>-0.34435923066666707</v>
      </c>
      <c r="S53" s="70"/>
      <c r="T53" s="70"/>
      <c r="U53" s="70"/>
      <c r="V53" s="70"/>
      <c r="W53" s="70"/>
      <c r="X53" s="70"/>
      <c r="Y53" s="70"/>
      <c r="Z53" s="70"/>
    </row>
    <row r="54" spans="1:26" s="195" customFormat="1">
      <c r="A54" s="70"/>
      <c r="B54" s="70"/>
      <c r="C54" s="252">
        <f t="shared" si="0"/>
        <v>43435</v>
      </c>
      <c r="D54" s="236">
        <v>43435</v>
      </c>
      <c r="E54" s="70"/>
      <c r="F54" s="67">
        <v>-0.73786622133333302</v>
      </c>
      <c r="G54" s="67">
        <v>3.2073060000000113E-3</v>
      </c>
      <c r="H54" s="67">
        <v>-0.14813835299999997</v>
      </c>
      <c r="I54" s="67">
        <v>-0.18542447600000025</v>
      </c>
      <c r="J54" s="67">
        <v>-8.75044773333334E-2</v>
      </c>
      <c r="K54" s="67">
        <v>6.0478280666666613E-2</v>
      </c>
      <c r="L54" s="67">
        <v>-5.3594031333333382E-2</v>
      </c>
      <c r="M54" s="67">
        <v>-0.32689047033333263</v>
      </c>
      <c r="S54" s="70"/>
      <c r="T54" s="70"/>
      <c r="U54" s="70"/>
      <c r="V54" s="70"/>
      <c r="W54" s="70"/>
      <c r="X54" s="70"/>
      <c r="Y54" s="70"/>
      <c r="Z54" s="70"/>
    </row>
    <row r="55" spans="1:26" s="195" customFormat="1">
      <c r="A55" s="70"/>
      <c r="B55" s="70"/>
      <c r="C55" s="252">
        <f t="shared" si="0"/>
        <v>43466</v>
      </c>
      <c r="D55" s="236">
        <v>43466</v>
      </c>
      <c r="E55" s="70"/>
      <c r="F55" s="67">
        <v>-0.71424316433333301</v>
      </c>
      <c r="G55" s="67">
        <v>6.7459946666666749E-3</v>
      </c>
      <c r="H55" s="67">
        <v>-0.13220099499999977</v>
      </c>
      <c r="I55" s="67">
        <v>-0.17235077699999987</v>
      </c>
      <c r="J55" s="67">
        <v>-8.0336943000000008E-2</v>
      </c>
      <c r="K55" s="67">
        <v>5.2258034999999974E-2</v>
      </c>
      <c r="L55" s="67">
        <v>-6.6345275333333564E-2</v>
      </c>
      <c r="M55" s="67">
        <v>-0.32201320366666647</v>
      </c>
      <c r="S55" s="70"/>
      <c r="T55" s="70"/>
      <c r="U55" s="70"/>
      <c r="V55" s="70"/>
      <c r="W55" s="70"/>
      <c r="X55" s="70"/>
      <c r="Y55" s="70"/>
      <c r="Z55" s="70"/>
    </row>
    <row r="56" spans="1:26" s="195" customFormat="1">
      <c r="A56" s="70"/>
      <c r="B56" s="70"/>
      <c r="C56" s="252">
        <f t="shared" si="0"/>
        <v>43497</v>
      </c>
      <c r="D56" s="236">
        <v>43497</v>
      </c>
      <c r="E56" s="70"/>
      <c r="F56" s="67">
        <v>-0.72260354233333457</v>
      </c>
      <c r="G56" s="67">
        <v>3.4127709999999928E-3</v>
      </c>
      <c r="H56" s="67">
        <v>-0.10913889199999995</v>
      </c>
      <c r="I56" s="67">
        <v>-0.15915801033333354</v>
      </c>
      <c r="J56" s="67">
        <v>-7.5871891666666663E-2</v>
      </c>
      <c r="K56" s="67">
        <v>5.0635133666666624E-2</v>
      </c>
      <c r="L56" s="67">
        <v>-7.0519580000000096E-2</v>
      </c>
      <c r="M56" s="67">
        <v>-0.36196307300000097</v>
      </c>
      <c r="S56" s="70"/>
      <c r="T56" s="70"/>
      <c r="U56" s="70"/>
      <c r="V56" s="70"/>
      <c r="W56" s="70"/>
      <c r="X56" s="70"/>
      <c r="Y56" s="70"/>
      <c r="Z56" s="70"/>
    </row>
    <row r="57" spans="1:26" s="195" customFormat="1">
      <c r="A57" s="70"/>
      <c r="B57" s="70"/>
      <c r="C57" s="252">
        <f t="shared" si="0"/>
        <v>43525</v>
      </c>
      <c r="D57" s="236">
        <v>43525</v>
      </c>
      <c r="E57" s="70"/>
      <c r="F57" s="67">
        <v>-0.82387642966666697</v>
      </c>
      <c r="G57" s="67">
        <v>-1.6088330000000018E-3</v>
      </c>
      <c r="H57" s="67">
        <v>-0.11203455066666665</v>
      </c>
      <c r="I57" s="67">
        <v>-0.15347541466666662</v>
      </c>
      <c r="J57" s="67">
        <v>-9.8837208333333329E-2</v>
      </c>
      <c r="K57" s="67">
        <v>5.2171503666666674E-2</v>
      </c>
      <c r="L57" s="67">
        <v>-8.8202730333333354E-2</v>
      </c>
      <c r="M57" s="67">
        <v>-0.42188919633333372</v>
      </c>
      <c r="S57" s="70"/>
      <c r="T57" s="70"/>
      <c r="U57" s="70"/>
      <c r="V57" s="70"/>
      <c r="W57" s="70"/>
      <c r="X57" s="70"/>
      <c r="Y57" s="70"/>
      <c r="Z57" s="70"/>
    </row>
    <row r="58" spans="1:26" s="195" customFormat="1">
      <c r="A58" s="70"/>
      <c r="B58" s="70"/>
      <c r="C58" s="252">
        <f t="shared" si="0"/>
        <v>43556</v>
      </c>
      <c r="D58" s="236">
        <v>43556</v>
      </c>
      <c r="E58" s="70"/>
      <c r="F58" s="67">
        <v>-0.9240926690000002</v>
      </c>
      <c r="G58" s="67">
        <v>-1.7707901333333335E-2</v>
      </c>
      <c r="H58" s="67">
        <v>-0.14222499566666666</v>
      </c>
      <c r="I58" s="67">
        <v>-0.15851178400000007</v>
      </c>
      <c r="J58" s="67">
        <v>-0.12818848566666668</v>
      </c>
      <c r="K58" s="67">
        <v>5.1491667666666692E-2</v>
      </c>
      <c r="L58" s="67">
        <v>-9.6383246000000103E-2</v>
      </c>
      <c r="M58" s="67">
        <v>-0.4325679240000001</v>
      </c>
      <c r="S58" s="70"/>
      <c r="T58" s="70"/>
      <c r="U58" s="70"/>
      <c r="V58" s="70"/>
      <c r="W58" s="70"/>
      <c r="X58" s="70"/>
      <c r="Y58" s="70"/>
      <c r="Z58" s="70"/>
    </row>
    <row r="59" spans="1:26" s="195" customFormat="1">
      <c r="A59" s="248" t="s">
        <v>185</v>
      </c>
      <c r="B59" s="248" t="s">
        <v>45</v>
      </c>
      <c r="C59" s="252">
        <f t="shared" si="0"/>
        <v>43586</v>
      </c>
      <c r="D59" s="236">
        <v>43586</v>
      </c>
      <c r="E59" s="70"/>
      <c r="F59" s="67">
        <v>-1.0093584683333325</v>
      </c>
      <c r="G59" s="67">
        <v>-1.0391414999999994E-2</v>
      </c>
      <c r="H59" s="67">
        <v>-0.17882920699999999</v>
      </c>
      <c r="I59" s="67">
        <v>-0.1624467783333334</v>
      </c>
      <c r="J59" s="67">
        <v>-0.15966596100000002</v>
      </c>
      <c r="K59" s="67">
        <v>5.1850726999999999E-2</v>
      </c>
      <c r="L59" s="67">
        <v>-0.11788339866666672</v>
      </c>
      <c r="M59" s="67">
        <v>-0.43199243533333237</v>
      </c>
      <c r="S59" s="70"/>
      <c r="T59" s="70"/>
      <c r="U59" s="70"/>
      <c r="V59" s="70"/>
      <c r="W59" s="70"/>
      <c r="X59" s="70"/>
      <c r="Y59" s="70"/>
      <c r="Z59" s="70"/>
    </row>
    <row r="60" spans="1:26" s="195" customFormat="1">
      <c r="A60" s="70"/>
      <c r="B60" s="70"/>
      <c r="C60" s="252">
        <f t="shared" si="0"/>
        <v>43617</v>
      </c>
      <c r="D60" s="236">
        <v>43617</v>
      </c>
      <c r="E60" s="70"/>
      <c r="F60" s="67">
        <v>-0.94419262766666612</v>
      </c>
      <c r="G60" s="67">
        <v>-1.3196710999999993E-2</v>
      </c>
      <c r="H60" s="67">
        <v>-0.177429066</v>
      </c>
      <c r="I60" s="67">
        <v>-0.14747284833333332</v>
      </c>
      <c r="J60" s="67">
        <v>-0.147923683</v>
      </c>
      <c r="K60" s="67">
        <v>5.1814961000000041E-2</v>
      </c>
      <c r="L60" s="67">
        <v>-0.12958748966666664</v>
      </c>
      <c r="M60" s="67">
        <v>-0.38039779066666618</v>
      </c>
      <c r="S60" s="70"/>
      <c r="T60" s="70"/>
      <c r="U60" s="70"/>
      <c r="V60" s="70"/>
      <c r="W60" s="70"/>
      <c r="X60" s="70"/>
      <c r="Y60" s="70"/>
      <c r="Z60" s="70"/>
    </row>
    <row r="61" spans="1:26" s="195" customFormat="1">
      <c r="A61" s="70"/>
      <c r="B61" s="70"/>
      <c r="C61" s="252">
        <f t="shared" si="0"/>
        <v>43647</v>
      </c>
      <c r="D61" s="236">
        <v>43647</v>
      </c>
      <c r="E61" s="70"/>
      <c r="F61" s="67">
        <v>-0.84677234099999998</v>
      </c>
      <c r="G61" s="67">
        <v>5.9226434666666675E-2</v>
      </c>
      <c r="H61" s="67">
        <v>-0.16907377499999993</v>
      </c>
      <c r="I61" s="67">
        <v>-0.14246955566666666</v>
      </c>
      <c r="J61" s="67">
        <v>-0.13491459600000005</v>
      </c>
      <c r="K61" s="67">
        <v>5.969574699999998E-2</v>
      </c>
      <c r="L61" s="67">
        <v>-0.13968995766666648</v>
      </c>
      <c r="M61" s="67">
        <v>-0.37954663833333352</v>
      </c>
      <c r="S61" s="70"/>
      <c r="T61" s="70"/>
      <c r="U61" s="70"/>
      <c r="V61" s="70"/>
      <c r="W61" s="70"/>
      <c r="X61" s="70"/>
      <c r="Y61" s="70"/>
      <c r="Z61" s="70"/>
    </row>
    <row r="62" spans="1:26" s="195" customFormat="1">
      <c r="A62" s="70"/>
      <c r="B62" s="70"/>
      <c r="C62" s="252">
        <f t="shared" si="0"/>
        <v>43678</v>
      </c>
      <c r="D62" s="236">
        <v>43678</v>
      </c>
      <c r="E62" s="70"/>
      <c r="F62" s="67">
        <v>-0.76257803100000143</v>
      </c>
      <c r="G62" s="67">
        <v>5.166898000000001E-2</v>
      </c>
      <c r="H62" s="67">
        <v>-0.13622316466666667</v>
      </c>
      <c r="I62" s="67">
        <v>-0.13241029400000023</v>
      </c>
      <c r="J62" s="67">
        <v>-0.10122713533333337</v>
      </c>
      <c r="K62" s="67">
        <v>5.3912109333333402E-2</v>
      </c>
      <c r="L62" s="67">
        <v>-0.13759882133333334</v>
      </c>
      <c r="M62" s="67">
        <v>-0.3606997050000012</v>
      </c>
      <c r="S62" s="70"/>
      <c r="T62" s="70"/>
      <c r="U62" s="70"/>
      <c r="V62" s="70"/>
      <c r="W62" s="70"/>
      <c r="X62" s="70"/>
      <c r="Y62" s="70"/>
      <c r="Z62" s="70"/>
    </row>
    <row r="63" spans="1:26" s="195" customFormat="1">
      <c r="A63" s="70"/>
      <c r="B63" s="70"/>
      <c r="C63" s="252">
        <f t="shared" si="0"/>
        <v>43709</v>
      </c>
      <c r="D63" s="236">
        <v>43709</v>
      </c>
      <c r="E63" s="70"/>
      <c r="F63" s="67">
        <v>-0.75767600199999929</v>
      </c>
      <c r="G63" s="67">
        <v>5.696724566666668E-2</v>
      </c>
      <c r="H63" s="67">
        <v>-0.14797538133333324</v>
      </c>
      <c r="I63" s="67">
        <v>-0.13546866500000004</v>
      </c>
      <c r="J63" s="67">
        <v>-8.9597910333333419E-2</v>
      </c>
      <c r="K63" s="67">
        <v>5.8960116666666638E-2</v>
      </c>
      <c r="L63" s="67">
        <v>-0.1256569619999999</v>
      </c>
      <c r="M63" s="67">
        <v>-0.37490444566666609</v>
      </c>
      <c r="S63" s="70"/>
      <c r="T63" s="70"/>
      <c r="U63" s="70"/>
      <c r="V63" s="70"/>
      <c r="W63" s="70"/>
      <c r="X63" s="70"/>
      <c r="Y63" s="70"/>
      <c r="Z63" s="70"/>
    </row>
    <row r="64" spans="1:26">
      <c r="C64" s="252">
        <f t="shared" si="0"/>
        <v>43739</v>
      </c>
      <c r="D64" s="236">
        <v>43739</v>
      </c>
      <c r="F64" s="67">
        <v>-0.78512354399999973</v>
      </c>
      <c r="G64" s="67">
        <v>-5.565760000000009E-4</v>
      </c>
      <c r="H64" s="67">
        <v>-0.14280550466666661</v>
      </c>
      <c r="I64" s="67">
        <v>-0.14782233166666672</v>
      </c>
      <c r="J64" s="67">
        <v>-7.7215943333333356E-2</v>
      </c>
      <c r="K64" s="67">
        <v>5.7766156333333381E-2</v>
      </c>
      <c r="L64" s="67">
        <v>-0.10242461533333334</v>
      </c>
      <c r="M64" s="67">
        <v>-0.37206472933333301</v>
      </c>
    </row>
    <row r="65" spans="1:26">
      <c r="C65" s="252">
        <f t="shared" si="0"/>
        <v>43770</v>
      </c>
      <c r="D65" s="236">
        <v>43770</v>
      </c>
      <c r="F65" s="67">
        <v>-0.77510495000000101</v>
      </c>
      <c r="G65" s="67">
        <v>2.3003306666666565E-3</v>
      </c>
      <c r="H65" s="67">
        <v>-0.14806926066666645</v>
      </c>
      <c r="I65" s="67">
        <v>-0.16351765866666645</v>
      </c>
      <c r="J65" s="67">
        <v>-8.003538333333339E-2</v>
      </c>
      <c r="K65" s="67">
        <v>6.2717618666666544E-2</v>
      </c>
      <c r="L65" s="67">
        <v>-8.6620442999999797E-2</v>
      </c>
      <c r="M65" s="67">
        <v>-0.36188015366666815</v>
      </c>
    </row>
    <row r="66" spans="1:26">
      <c r="C66" s="252">
        <f t="shared" si="0"/>
        <v>43800</v>
      </c>
      <c r="D66" s="236">
        <v>43800</v>
      </c>
      <c r="F66" s="67">
        <v>-0.72567367066666799</v>
      </c>
      <c r="G66" s="67">
        <v>1.1650166666666627E-3</v>
      </c>
      <c r="H66" s="67">
        <v>-9.617172633333318E-2</v>
      </c>
      <c r="I66" s="67">
        <v>-0.18157964166666693</v>
      </c>
      <c r="J66" s="67">
        <v>-7.7958956666666704E-2</v>
      </c>
      <c r="K66" s="67">
        <v>5.7643310000000045E-2</v>
      </c>
      <c r="L66" s="67">
        <v>-8.1524843000000152E-2</v>
      </c>
      <c r="M66" s="67">
        <v>-0.3472468296666677</v>
      </c>
    </row>
    <row r="67" spans="1:26">
      <c r="C67" s="252">
        <f t="shared" si="0"/>
        <v>43831</v>
      </c>
      <c r="D67" s="236">
        <v>43831</v>
      </c>
      <c r="F67" s="67">
        <v>-0.69781514733333361</v>
      </c>
      <c r="G67" s="67">
        <v>1.4268119999999993E-3</v>
      </c>
      <c r="H67" s="67">
        <v>-7.2614156333333152E-2</v>
      </c>
      <c r="I67" s="67">
        <v>-0.16701628366666682</v>
      </c>
      <c r="J67" s="67">
        <v>-7.5376848666666718E-2</v>
      </c>
      <c r="K67" s="67">
        <v>5.3228553666666678E-2</v>
      </c>
      <c r="L67" s="67">
        <v>-8.2585132666666741E-2</v>
      </c>
      <c r="M67" s="67">
        <v>-0.35487809166666695</v>
      </c>
    </row>
    <row r="68" spans="1:26">
      <c r="C68" s="252">
        <f t="shared" si="0"/>
        <v>43862</v>
      </c>
      <c r="D68" s="236">
        <v>43862</v>
      </c>
      <c r="F68" s="67">
        <v>-0.73138746799999876</v>
      </c>
      <c r="G68" s="67">
        <v>3.4246928333333336E-2</v>
      </c>
      <c r="H68" s="67">
        <v>-6.7056238666666629E-2</v>
      </c>
      <c r="I68" s="67">
        <v>-0.15668868566666694</v>
      </c>
      <c r="J68" s="67">
        <v>-8.6904338333333345E-2</v>
      </c>
      <c r="K68" s="67">
        <v>5.0990856333333445E-2</v>
      </c>
      <c r="L68" s="67">
        <v>-8.5969711333333476E-2</v>
      </c>
      <c r="M68" s="67">
        <v>-0.42000627866666518</v>
      </c>
    </row>
    <row r="69" spans="1:26">
      <c r="C69" s="252">
        <f t="shared" si="0"/>
        <v>43891</v>
      </c>
      <c r="D69" s="236">
        <v>43891</v>
      </c>
      <c r="F69" s="67">
        <v>-0.80532329699999994</v>
      </c>
      <c r="G69" s="67">
        <v>3.4156852333333335E-2</v>
      </c>
      <c r="H69" s="67">
        <v>-9.2092346999999977E-2</v>
      </c>
      <c r="I69" s="67">
        <v>-0.13618893299999993</v>
      </c>
      <c r="J69" s="67">
        <v>-9.6149137666666662E-2</v>
      </c>
      <c r="K69" s="67">
        <v>5.3490495999999978E-2</v>
      </c>
      <c r="L69" s="67">
        <v>-9.719355866666668E-2</v>
      </c>
      <c r="M69" s="67">
        <v>-0.47134666899999994</v>
      </c>
    </row>
    <row r="70" spans="1:26">
      <c r="C70" s="252">
        <f t="shared" si="0"/>
        <v>43922</v>
      </c>
      <c r="D70" s="236">
        <v>43922</v>
      </c>
      <c r="F70" s="67">
        <v>-0.72045564700000009</v>
      </c>
      <c r="G70" s="67">
        <v>3.0581178333333337E-2</v>
      </c>
      <c r="H70" s="67">
        <v>-8.3368334333333322E-2</v>
      </c>
      <c r="I70" s="67">
        <v>-0.12041066666666665</v>
      </c>
      <c r="J70" s="67">
        <v>-7.9157905333333348E-2</v>
      </c>
      <c r="K70" s="67">
        <v>4.8075578000000015E-2</v>
      </c>
      <c r="L70" s="67">
        <v>-9.0474741333333372E-2</v>
      </c>
      <c r="M70" s="67">
        <v>-0.42570075566666665</v>
      </c>
    </row>
    <row r="71" spans="1:26">
      <c r="A71" s="248" t="s">
        <v>186</v>
      </c>
      <c r="B71" s="248" t="s">
        <v>46</v>
      </c>
      <c r="C71" s="252">
        <f t="shared" si="0"/>
        <v>43952</v>
      </c>
      <c r="D71" s="236">
        <v>43952</v>
      </c>
      <c r="F71" s="67">
        <v>-0.65960766133333415</v>
      </c>
      <c r="G71" s="67">
        <v>-1.6233275000000002E-2</v>
      </c>
      <c r="H71" s="67">
        <v>-5.3823281333333348E-2</v>
      </c>
      <c r="I71" s="67">
        <v>-0.1094032673333333</v>
      </c>
      <c r="J71" s="67">
        <v>-5.8769494333333339E-2</v>
      </c>
      <c r="K71" s="67">
        <v>4.519051733333334E-2</v>
      </c>
      <c r="L71" s="67">
        <v>-8.6552365000000075E-2</v>
      </c>
      <c r="M71" s="67">
        <v>-0.3800164956666674</v>
      </c>
    </row>
    <row r="72" spans="1:26">
      <c r="A72" s="248"/>
      <c r="B72" s="248"/>
      <c r="C72" s="252">
        <f t="shared" ref="C72:C102" si="1">+D72</f>
        <v>43983</v>
      </c>
      <c r="D72" s="236">
        <v>43983</v>
      </c>
      <c r="F72" s="67">
        <v>-0.63066262699999909</v>
      </c>
      <c r="G72" s="67">
        <v>-2.1143444999999997E-2</v>
      </c>
      <c r="H72" s="67">
        <v>-6.5751354333333317E-2</v>
      </c>
      <c r="I72" s="67">
        <v>-0.11524882633333339</v>
      </c>
      <c r="J72" s="67">
        <v>-5.0726322333333351E-2</v>
      </c>
      <c r="K72" s="67">
        <v>4.1029663000000029E-2</v>
      </c>
      <c r="L72" s="67">
        <v>-7.1661330000000065E-2</v>
      </c>
      <c r="M72" s="67">
        <v>-0.34716101199999894</v>
      </c>
    </row>
    <row r="73" spans="1:26">
      <c r="A73" s="248"/>
      <c r="B73" s="248"/>
      <c r="C73" s="252">
        <f t="shared" si="1"/>
        <v>44013</v>
      </c>
      <c r="D73" s="236">
        <v>44013</v>
      </c>
      <c r="F73" s="67">
        <v>-0.68797213233333299</v>
      </c>
      <c r="G73" s="67">
        <v>-2.165933733333333E-2</v>
      </c>
      <c r="H73" s="67">
        <v>-5.6397305000000092E-2</v>
      </c>
      <c r="I73" s="67">
        <v>-0.13737769633333335</v>
      </c>
      <c r="J73" s="67">
        <v>-6.7425114000000008E-2</v>
      </c>
      <c r="K73" s="67">
        <v>5.1079353999999987E-2</v>
      </c>
      <c r="L73" s="67">
        <v>-8.1781068333333526E-2</v>
      </c>
      <c r="M73" s="67">
        <v>-0.37441096533333273</v>
      </c>
    </row>
    <row r="74" spans="1:26">
      <c r="A74" s="248"/>
      <c r="B74" s="248"/>
      <c r="C74" s="252">
        <f t="shared" si="1"/>
        <v>44044</v>
      </c>
      <c r="D74" s="236">
        <v>44044</v>
      </c>
      <c r="F74" s="67">
        <v>-0.68821224933333236</v>
      </c>
      <c r="G74" s="67">
        <v>-1.0087738999999997E-2</v>
      </c>
      <c r="H74" s="67">
        <v>-5.8982903000000052E-2</v>
      </c>
      <c r="I74" s="67">
        <v>-0.14642128466666654</v>
      </c>
      <c r="J74" s="67">
        <v>-6.5531107333333338E-2</v>
      </c>
      <c r="K74" s="67">
        <v>5.1222966666666647E-2</v>
      </c>
      <c r="L74" s="67">
        <v>-8.7718769666666432E-2</v>
      </c>
      <c r="M74" s="67">
        <v>-0.37069341233333264</v>
      </c>
    </row>
    <row r="75" spans="1:26">
      <c r="A75" s="248"/>
      <c r="B75" s="248"/>
      <c r="C75" s="252">
        <f t="shared" si="1"/>
        <v>44075</v>
      </c>
      <c r="D75" s="236">
        <v>44075</v>
      </c>
      <c r="F75" s="67">
        <v>-0.64176989233333337</v>
      </c>
      <c r="G75" s="67">
        <v>1.665059533333333E-2</v>
      </c>
      <c r="H75" s="67">
        <v>-4.4841513999999964E-2</v>
      </c>
      <c r="I75" s="67">
        <v>-0.15364919766666671</v>
      </c>
      <c r="J75" s="67">
        <v>-5.8788672666666646E-2</v>
      </c>
      <c r="K75" s="67">
        <v>5.7750251666666703E-2</v>
      </c>
      <c r="L75" s="67">
        <v>-8.1335755666666731E-2</v>
      </c>
      <c r="M75" s="67">
        <v>-0.37755559933333332</v>
      </c>
    </row>
    <row r="76" spans="1:26">
      <c r="A76" s="248"/>
      <c r="B76" s="248"/>
      <c r="C76" s="252">
        <f t="shared" si="1"/>
        <v>44105</v>
      </c>
      <c r="D76" s="236">
        <v>44105</v>
      </c>
      <c r="F76" s="67">
        <v>-0.61826327733333375</v>
      </c>
      <c r="G76" s="67">
        <v>2.1195829999999999E-2</v>
      </c>
      <c r="H76" s="67">
        <v>-4.456999766666659E-2</v>
      </c>
      <c r="I76" s="67">
        <v>-0.15694538633333341</v>
      </c>
      <c r="J76" s="67">
        <v>-5.9460114333333355E-2</v>
      </c>
      <c r="K76" s="67">
        <v>6.2822466000000007E-2</v>
      </c>
      <c r="L76" s="67">
        <v>-6.7332981666666306E-2</v>
      </c>
      <c r="M76" s="67">
        <v>-0.37397309333333412</v>
      </c>
    </row>
    <row r="77" spans="1:26">
      <c r="C77" s="252">
        <f t="shared" si="1"/>
        <v>44136</v>
      </c>
      <c r="D77" s="236">
        <v>44136</v>
      </c>
      <c r="F77" s="67">
        <v>-0.56317416766666695</v>
      </c>
      <c r="G77" s="67">
        <v>2.085402133333333E-2</v>
      </c>
      <c r="H77" s="67">
        <v>-1.7690802666666606E-2</v>
      </c>
      <c r="I77" s="67">
        <v>-0.17117149166666681</v>
      </c>
      <c r="J77" s="67">
        <v>-6.5578919999999985E-2</v>
      </c>
      <c r="K77" s="67">
        <v>7.4821537999999993E-2</v>
      </c>
      <c r="L77" s="67">
        <v>-5.0707525000000031E-2</v>
      </c>
      <c r="M77" s="67">
        <v>-0.3537009876666668</v>
      </c>
    </row>
    <row r="78" spans="1:26">
      <c r="C78" s="252">
        <f t="shared" si="1"/>
        <v>44166</v>
      </c>
      <c r="D78" s="236">
        <v>44166</v>
      </c>
      <c r="F78" s="67">
        <v>-0.5949459503333332</v>
      </c>
      <c r="G78" s="67">
        <v>-5.1778683666666658E-2</v>
      </c>
      <c r="H78" s="67">
        <v>-4.4641433333341611E-4</v>
      </c>
      <c r="I78" s="67">
        <v>-0.17695572833333359</v>
      </c>
      <c r="J78" s="67">
        <v>-7.1212227999999989E-2</v>
      </c>
      <c r="K78" s="67">
        <v>7.2946176666666654E-2</v>
      </c>
      <c r="L78" s="67">
        <v>-4.9482574999999918E-2</v>
      </c>
      <c r="M78" s="67">
        <v>-0.31801649766666634</v>
      </c>
    </row>
    <row r="79" spans="1:26">
      <c r="A79" s="248"/>
      <c r="B79" s="248"/>
      <c r="C79" s="252">
        <f t="shared" si="1"/>
        <v>44197</v>
      </c>
      <c r="D79" s="236">
        <v>44197</v>
      </c>
      <c r="F79" s="67">
        <v>-0.5888452673333322</v>
      </c>
      <c r="G79" s="67">
        <v>-5.0221995999999991E-2</v>
      </c>
      <c r="H79" s="67">
        <v>-4.5293399999999876E-3</v>
      </c>
      <c r="I79" s="67">
        <v>-0.17095371533333356</v>
      </c>
      <c r="J79" s="67">
        <v>-6.9562926333333275E-2</v>
      </c>
      <c r="K79" s="67">
        <v>6.5955514000000035E-2</v>
      </c>
      <c r="L79" s="67">
        <v>-5.0956669666666871E-2</v>
      </c>
      <c r="M79" s="67">
        <v>-0.30857613399999867</v>
      </c>
    </row>
    <row r="80" spans="1:26" s="195" customFormat="1">
      <c r="A80" s="248"/>
      <c r="B80" s="248"/>
      <c r="C80" s="252">
        <f t="shared" si="1"/>
        <v>44228</v>
      </c>
      <c r="D80" s="236">
        <v>44228</v>
      </c>
      <c r="E80" s="70"/>
      <c r="F80" s="67">
        <v>-0.68269403466666589</v>
      </c>
      <c r="G80" s="67">
        <v>-4.8956293333333317E-2</v>
      </c>
      <c r="H80" s="67">
        <v>-4.9227716666666685E-2</v>
      </c>
      <c r="I80" s="67">
        <v>-0.15754559433333354</v>
      </c>
      <c r="J80" s="67">
        <v>-7.7538150999999986E-2</v>
      </c>
      <c r="K80" s="67">
        <v>5.6962555000000047E-2</v>
      </c>
      <c r="L80" s="67">
        <v>-5.6417857333333557E-2</v>
      </c>
      <c r="M80" s="67">
        <v>-0.34997097699999885</v>
      </c>
      <c r="S80" s="70"/>
      <c r="T80" s="70"/>
      <c r="U80" s="70"/>
      <c r="V80" s="70"/>
      <c r="W80" s="70"/>
      <c r="X80" s="70"/>
      <c r="Y80" s="70"/>
      <c r="Z80" s="70"/>
    </row>
    <row r="81" spans="1:26" s="195" customFormat="1">
      <c r="A81" s="248"/>
      <c r="B81" s="248"/>
      <c r="C81" s="252">
        <f t="shared" si="1"/>
        <v>44256</v>
      </c>
      <c r="D81" s="236">
        <v>44256</v>
      </c>
      <c r="E81" s="70"/>
      <c r="F81" s="67">
        <v>-0.73949640333333344</v>
      </c>
      <c r="G81" s="67">
        <v>1.2085239999999999E-2</v>
      </c>
      <c r="H81" s="67">
        <v>-7.2041181666666704E-2</v>
      </c>
      <c r="I81" s="67">
        <v>-0.15509646966666671</v>
      </c>
      <c r="J81" s="67">
        <v>-9.3002317000000001E-2</v>
      </c>
      <c r="K81" s="67">
        <v>5.6966273999999997E-2</v>
      </c>
      <c r="L81" s="67">
        <v>-6.7062518666666709E-2</v>
      </c>
      <c r="M81" s="67">
        <v>-0.42134543033333327</v>
      </c>
      <c r="S81" s="70"/>
      <c r="T81" s="70"/>
      <c r="U81" s="70"/>
      <c r="V81" s="70"/>
      <c r="W81" s="70"/>
      <c r="X81" s="70"/>
      <c r="Y81" s="70"/>
      <c r="Z81" s="70"/>
    </row>
    <row r="82" spans="1:26" s="195" customFormat="1">
      <c r="A82" s="248"/>
      <c r="B82" s="248"/>
      <c r="C82" s="252">
        <f t="shared" si="1"/>
        <v>44287</v>
      </c>
      <c r="D82" s="236">
        <v>44287</v>
      </c>
      <c r="E82" s="70"/>
      <c r="F82" s="67">
        <v>-0.79346427699999955</v>
      </c>
      <c r="G82" s="67">
        <v>4.9902574666666658E-2</v>
      </c>
      <c r="H82" s="67">
        <v>-9.6028009333333331E-2</v>
      </c>
      <c r="I82" s="67">
        <v>-0.15088946733333339</v>
      </c>
      <c r="J82" s="67">
        <v>-0.11321980999999999</v>
      </c>
      <c r="K82" s="67">
        <v>6.0135343666666695E-2</v>
      </c>
      <c r="L82" s="67">
        <v>-7.5577087666666765E-2</v>
      </c>
      <c r="M82" s="67">
        <v>-0.46778782099999944</v>
      </c>
      <c r="S82" s="70"/>
      <c r="T82" s="70"/>
      <c r="U82" s="70"/>
      <c r="V82" s="70"/>
      <c r="W82" s="70"/>
      <c r="X82" s="70"/>
      <c r="Y82" s="70"/>
      <c r="Z82" s="70"/>
    </row>
    <row r="83" spans="1:26" s="195" customFormat="1">
      <c r="A83" s="248" t="s">
        <v>187</v>
      </c>
      <c r="B83" s="248" t="s">
        <v>47</v>
      </c>
      <c r="C83" s="252">
        <f t="shared" si="1"/>
        <v>44317</v>
      </c>
      <c r="D83" s="236">
        <v>44317</v>
      </c>
      <c r="E83" s="70"/>
      <c r="F83" s="67">
        <v>-0.78522533233333269</v>
      </c>
      <c r="G83" s="67">
        <v>5.0705057666666657E-2</v>
      </c>
      <c r="H83" s="67">
        <v>-9.2934427333333292E-2</v>
      </c>
      <c r="I83" s="67">
        <v>-0.1515100893333334</v>
      </c>
      <c r="J83" s="67">
        <v>-0.122134094</v>
      </c>
      <c r="K83" s="67">
        <v>6.6071567000000012E-2</v>
      </c>
      <c r="L83" s="67">
        <v>-8.5890181333333274E-2</v>
      </c>
      <c r="M83" s="67">
        <v>-0.44953316499999935</v>
      </c>
      <c r="S83" s="70"/>
      <c r="T83" s="70"/>
      <c r="U83" s="70"/>
      <c r="V83" s="70"/>
      <c r="W83" s="70"/>
      <c r="X83" s="70"/>
      <c r="Y83" s="70"/>
      <c r="Z83" s="70"/>
    </row>
    <row r="84" spans="1:26" s="195" customFormat="1">
      <c r="A84" s="248"/>
      <c r="B84" s="248"/>
      <c r="C84" s="252">
        <f t="shared" si="1"/>
        <v>44348</v>
      </c>
      <c r="D84" s="236">
        <v>44348</v>
      </c>
      <c r="E84" s="70"/>
      <c r="F84" s="67">
        <v>-0.78608055133333321</v>
      </c>
      <c r="G84" s="67">
        <v>6.7032599666666651E-2</v>
      </c>
      <c r="H84" s="67">
        <v>-0.11683465766666662</v>
      </c>
      <c r="I84" s="67">
        <v>-0.15025566733333331</v>
      </c>
      <c r="J84" s="67">
        <v>-0.12349569533333334</v>
      </c>
      <c r="K84" s="67">
        <v>6.430484233333332E-2</v>
      </c>
      <c r="L84" s="67">
        <v>-9.4891352000000026E-2</v>
      </c>
      <c r="M84" s="67">
        <v>-0.43194062099999991</v>
      </c>
      <c r="S84" s="70"/>
      <c r="T84" s="70"/>
      <c r="U84" s="70"/>
      <c r="V84" s="70"/>
      <c r="W84" s="70"/>
      <c r="X84" s="70"/>
      <c r="Y84" s="70"/>
      <c r="Z84" s="70"/>
    </row>
    <row r="85" spans="1:26" s="195" customFormat="1">
      <c r="A85" s="248"/>
      <c r="B85" s="248"/>
      <c r="C85" s="252">
        <f t="shared" si="1"/>
        <v>44378</v>
      </c>
      <c r="D85" s="236">
        <v>44378</v>
      </c>
      <c r="E85" s="70"/>
      <c r="F85" s="67">
        <v>-0.82390220300000094</v>
      </c>
      <c r="G85" s="67">
        <v>2.2969622999999995E-2</v>
      </c>
      <c r="H85" s="67">
        <v>-0.11427424766666673</v>
      </c>
      <c r="I85" s="67">
        <v>-0.15195489866666653</v>
      </c>
      <c r="J85" s="67">
        <v>-0.11606985666666669</v>
      </c>
      <c r="K85" s="67">
        <v>6.4607332666666642E-2</v>
      </c>
      <c r="L85" s="67">
        <v>-0.10934482599999996</v>
      </c>
      <c r="M85" s="67">
        <v>-0.41983532966666764</v>
      </c>
      <c r="S85" s="70"/>
      <c r="T85" s="70"/>
      <c r="U85" s="70"/>
      <c r="V85" s="70"/>
      <c r="W85" s="70"/>
      <c r="X85" s="70"/>
      <c r="Y85" s="70"/>
      <c r="Z85" s="70"/>
    </row>
    <row r="86" spans="1:26" s="195" customFormat="1">
      <c r="A86" s="248"/>
      <c r="B86" s="248"/>
      <c r="C86" s="252">
        <f t="shared" si="1"/>
        <v>44409</v>
      </c>
      <c r="D86" s="236">
        <v>44409</v>
      </c>
      <c r="E86" s="70"/>
      <c r="F86" s="67">
        <v>-0.89074006200000089</v>
      </c>
      <c r="G86" s="67">
        <v>2.532517033333332E-2</v>
      </c>
      <c r="H86" s="67">
        <v>-0.16867750666666656</v>
      </c>
      <c r="I86" s="67">
        <v>-0.14040748266666672</v>
      </c>
      <c r="J86" s="67">
        <v>-0.10363313600000003</v>
      </c>
      <c r="K86" s="67">
        <v>5.7251366333333303E-2</v>
      </c>
      <c r="L86" s="67">
        <v>-0.12240936033333329</v>
      </c>
      <c r="M86" s="67">
        <v>-0.43818911300000096</v>
      </c>
      <c r="S86" s="70"/>
      <c r="T86" s="70"/>
      <c r="U86" s="70"/>
      <c r="V86" s="70"/>
      <c r="W86" s="70"/>
      <c r="X86" s="70"/>
      <c r="Y86" s="70"/>
      <c r="Z86" s="70"/>
    </row>
    <row r="87" spans="1:26" s="195" customFormat="1">
      <c r="A87" s="248"/>
      <c r="B87" s="248"/>
      <c r="C87" s="252">
        <f t="shared" si="1"/>
        <v>44440</v>
      </c>
      <c r="D87" s="236">
        <v>44440</v>
      </c>
      <c r="E87" s="70"/>
      <c r="F87" s="67">
        <v>-0.922668028999998</v>
      </c>
      <c r="G87" s="67">
        <v>-5.8121939999999884E-3</v>
      </c>
      <c r="H87" s="67">
        <v>-0.16758400066666665</v>
      </c>
      <c r="I87" s="67">
        <v>-0.14377535099999986</v>
      </c>
      <c r="J87" s="67">
        <v>-9.1878046666666699E-2</v>
      </c>
      <c r="K87" s="67">
        <v>6.4848122333333397E-2</v>
      </c>
      <c r="L87" s="67">
        <v>-0.12055858233333318</v>
      </c>
      <c r="M87" s="67">
        <v>-0.45790797666666505</v>
      </c>
      <c r="S87" s="70"/>
      <c r="T87" s="70"/>
      <c r="U87" s="70"/>
      <c r="V87" s="70"/>
      <c r="W87" s="70"/>
      <c r="X87" s="70"/>
      <c r="Y87" s="70"/>
      <c r="Z87" s="70"/>
    </row>
    <row r="88" spans="1:26" s="195" customFormat="1">
      <c r="A88" s="248"/>
      <c r="B88" s="248"/>
      <c r="C88" s="252">
        <f t="shared" si="1"/>
        <v>44470</v>
      </c>
      <c r="D88" s="236">
        <v>44470</v>
      </c>
      <c r="E88" s="70"/>
      <c r="F88" s="67">
        <v>-0.93160316666666787</v>
      </c>
      <c r="G88" s="67">
        <v>-3.6668700000000508E-4</v>
      </c>
      <c r="H88" s="67">
        <v>-0.1983331616666667</v>
      </c>
      <c r="I88" s="67">
        <v>-0.14785033633333333</v>
      </c>
      <c r="J88" s="67">
        <v>-8.745543433333329E-2</v>
      </c>
      <c r="K88" s="67">
        <v>7.605827166666658E-2</v>
      </c>
      <c r="L88" s="67">
        <v>-9.8479160333333315E-2</v>
      </c>
      <c r="M88" s="67">
        <v>-0.47517665866666781</v>
      </c>
      <c r="S88" s="70"/>
      <c r="T88" s="70"/>
      <c r="U88" s="70"/>
      <c r="V88" s="70"/>
      <c r="W88" s="70"/>
      <c r="X88" s="70"/>
      <c r="Y88" s="70"/>
      <c r="Z88" s="70"/>
    </row>
    <row r="89" spans="1:26" s="195" customFormat="1">
      <c r="A89" s="248"/>
      <c r="B89" s="248"/>
      <c r="C89" s="252">
        <f t="shared" si="1"/>
        <v>44501</v>
      </c>
      <c r="D89" s="236">
        <v>44501</v>
      </c>
      <c r="E89" s="70"/>
      <c r="F89" s="67">
        <v>-0.88982061200000095</v>
      </c>
      <c r="G89" s="67">
        <v>-2.7336926666666501E-3</v>
      </c>
      <c r="H89" s="67">
        <v>-0.17490974433333339</v>
      </c>
      <c r="I89" s="67">
        <v>-0.1735426923333333</v>
      </c>
      <c r="J89" s="67">
        <v>-8.9677358666666637E-2</v>
      </c>
      <c r="K89" s="67">
        <v>9.6887855000000064E-2</v>
      </c>
      <c r="L89" s="67">
        <v>-7.4825974000000087E-2</v>
      </c>
      <c r="M89" s="67">
        <v>-0.47101900500000093</v>
      </c>
      <c r="S89" s="70"/>
      <c r="T89" s="70"/>
      <c r="U89" s="70"/>
      <c r="V89" s="70"/>
      <c r="W89" s="70"/>
      <c r="X89" s="70"/>
      <c r="Y89" s="70"/>
      <c r="Z89" s="70"/>
    </row>
    <row r="90" spans="1:26" s="195" customFormat="1">
      <c r="A90" s="248"/>
      <c r="B90" s="248"/>
      <c r="C90" s="252">
        <f t="shared" si="1"/>
        <v>44531</v>
      </c>
      <c r="D90" s="236">
        <v>44531</v>
      </c>
      <c r="E90" s="70"/>
      <c r="F90" s="67">
        <v>-0.89057797033333652</v>
      </c>
      <c r="G90" s="67">
        <v>9.6043606666666552E-3</v>
      </c>
      <c r="H90" s="67">
        <v>-0.19993053600000008</v>
      </c>
      <c r="I90" s="67">
        <v>-0.18422594066666689</v>
      </c>
      <c r="J90" s="67">
        <v>-9.2676415333333345E-2</v>
      </c>
      <c r="K90" s="67">
        <v>9.657639333333326E-2</v>
      </c>
      <c r="L90" s="67">
        <v>-6.6771091000000143E-2</v>
      </c>
      <c r="M90" s="67">
        <v>-0.453154741333336</v>
      </c>
      <c r="S90" s="70"/>
      <c r="T90" s="70"/>
      <c r="U90" s="70"/>
      <c r="V90" s="70"/>
      <c r="W90" s="70"/>
      <c r="X90" s="70"/>
      <c r="Y90" s="70"/>
      <c r="Z90" s="70"/>
    </row>
    <row r="91" spans="1:26" s="195" customFormat="1">
      <c r="A91" s="70"/>
      <c r="B91" s="70"/>
      <c r="C91" s="252">
        <f t="shared" si="1"/>
        <v>44562</v>
      </c>
      <c r="D91" s="236">
        <v>44562</v>
      </c>
      <c r="E91" s="70"/>
      <c r="F91" s="67">
        <v>-0.95319623199999892</v>
      </c>
      <c r="G91" s="67">
        <v>1.1761220999999992E-2</v>
      </c>
      <c r="H91" s="67">
        <v>-0.22739642899999993</v>
      </c>
      <c r="I91" s="67">
        <v>-0.19581490000000021</v>
      </c>
      <c r="J91" s="67">
        <v>-8.7892002666666719E-2</v>
      </c>
      <c r="K91" s="67">
        <v>7.7709147000000076E-2</v>
      </c>
      <c r="L91" s="67">
        <v>-7.3403979333333327E-2</v>
      </c>
      <c r="M91" s="67">
        <v>-0.45815928899999886</v>
      </c>
      <c r="S91" s="70"/>
      <c r="T91" s="70"/>
      <c r="U91" s="70"/>
      <c r="V91" s="70"/>
      <c r="W91" s="70"/>
      <c r="X91" s="70"/>
      <c r="Y91" s="70"/>
      <c r="Z91" s="70"/>
    </row>
    <row r="92" spans="1:26" s="195" customFormat="1">
      <c r="A92" s="70"/>
      <c r="B92" s="70"/>
      <c r="C92" s="252">
        <f t="shared" si="1"/>
        <v>44593</v>
      </c>
      <c r="D92" s="236">
        <v>44593</v>
      </c>
      <c r="E92" s="70"/>
      <c r="F92" s="67">
        <v>-1.0876456806666659</v>
      </c>
      <c r="G92" s="67">
        <v>3.5741469999999824E-3</v>
      </c>
      <c r="H92" s="67">
        <v>-0.27163318600000008</v>
      </c>
      <c r="I92" s="67">
        <v>-0.19741057666666681</v>
      </c>
      <c r="J92" s="67">
        <v>-0.10160771800000003</v>
      </c>
      <c r="K92" s="67">
        <v>6.8960185999999951E-2</v>
      </c>
      <c r="L92" s="67">
        <v>-8.0486579666666724E-2</v>
      </c>
      <c r="M92" s="67">
        <v>-0.50904195333333224</v>
      </c>
      <c r="S92" s="70"/>
      <c r="T92" s="70"/>
      <c r="U92" s="70"/>
      <c r="V92" s="70"/>
      <c r="W92" s="70"/>
      <c r="X92" s="70"/>
      <c r="Y92" s="70"/>
      <c r="Z92" s="70"/>
    </row>
    <row r="93" spans="1:26" s="195" customFormat="1">
      <c r="A93" s="70"/>
      <c r="B93" s="70"/>
      <c r="C93" s="252">
        <f t="shared" si="1"/>
        <v>44621</v>
      </c>
      <c r="D93" s="236">
        <v>44621</v>
      </c>
      <c r="E93" s="70"/>
      <c r="F93" s="67">
        <v>-1.3717925546666669</v>
      </c>
      <c r="G93" s="67">
        <v>5.9252446666666651E-3</v>
      </c>
      <c r="H93" s="67">
        <v>-0.42144254600000003</v>
      </c>
      <c r="I93" s="67">
        <v>-0.20633274800000004</v>
      </c>
      <c r="J93" s="67">
        <v>-0.12394027633333334</v>
      </c>
      <c r="K93" s="67">
        <v>6.7485956666666666E-2</v>
      </c>
      <c r="L93" s="67">
        <v>-8.6912838333333367E-2</v>
      </c>
      <c r="M93" s="67">
        <v>-0.60657534733333351</v>
      </c>
      <c r="S93" s="70"/>
      <c r="T93" s="70"/>
      <c r="U93" s="70"/>
      <c r="V93" s="70"/>
      <c r="W93" s="70"/>
      <c r="X93" s="70"/>
      <c r="Y93" s="70"/>
      <c r="Z93" s="70"/>
    </row>
    <row r="94" spans="1:26" s="195" customFormat="1">
      <c r="A94" s="70"/>
      <c r="B94" s="70"/>
      <c r="C94" s="252">
        <f t="shared" si="1"/>
        <v>44652</v>
      </c>
      <c r="D94" s="236">
        <v>44652</v>
      </c>
      <c r="E94" s="70"/>
      <c r="F94" s="67">
        <v>-1.5487092873333341</v>
      </c>
      <c r="G94" s="67">
        <v>-8.1598133333333368E-3</v>
      </c>
      <c r="H94" s="67">
        <v>-0.50441781333333358</v>
      </c>
      <c r="I94" s="67">
        <v>-0.2085225773333334</v>
      </c>
      <c r="J94" s="67">
        <v>-0.14419526266666666</v>
      </c>
      <c r="K94" s="67">
        <v>7.79968993333333E-2</v>
      </c>
      <c r="L94" s="67">
        <v>-9.5120161000000175E-2</v>
      </c>
      <c r="M94" s="67">
        <v>-0.66629055900000012</v>
      </c>
      <c r="S94" s="70"/>
      <c r="T94" s="70"/>
      <c r="U94" s="70"/>
      <c r="V94" s="70"/>
      <c r="W94" s="70"/>
      <c r="X94" s="70"/>
      <c r="Y94" s="70"/>
      <c r="Z94" s="70"/>
    </row>
    <row r="95" spans="1:26" s="195" customFormat="1">
      <c r="A95" s="248" t="s">
        <v>188</v>
      </c>
      <c r="B95" s="248" t="s">
        <v>48</v>
      </c>
      <c r="C95" s="252">
        <f t="shared" si="1"/>
        <v>44682</v>
      </c>
      <c r="D95" s="236">
        <v>44682</v>
      </c>
      <c r="E95" s="70"/>
      <c r="F95" s="67">
        <v>-1.6424661666666671</v>
      </c>
      <c r="G95" s="67">
        <v>-8.6015216666666724E-3</v>
      </c>
      <c r="H95" s="67">
        <v>-0.54973234366666668</v>
      </c>
      <c r="I95" s="67">
        <v>-0.21175865900000004</v>
      </c>
      <c r="J95" s="67">
        <v>-0.15306190166666667</v>
      </c>
      <c r="K95" s="67">
        <v>8.4258826666666675E-2</v>
      </c>
      <c r="L95" s="67">
        <v>-0.1181922546666667</v>
      </c>
      <c r="M95" s="67">
        <v>-0.68537831266666704</v>
      </c>
      <c r="S95" s="70"/>
      <c r="T95" s="70"/>
      <c r="U95" s="70"/>
      <c r="V95" s="70"/>
      <c r="W95" s="70"/>
      <c r="X95" s="70"/>
      <c r="Y95" s="70"/>
      <c r="Z95" s="70"/>
    </row>
    <row r="96" spans="1:26" s="195" customFormat="1">
      <c r="A96" s="248"/>
      <c r="B96" s="248"/>
      <c r="C96" s="252">
        <f t="shared" si="1"/>
        <v>44713</v>
      </c>
      <c r="D96" s="236">
        <v>44713</v>
      </c>
      <c r="E96" s="70"/>
      <c r="F96" s="67">
        <v>-1.502930326</v>
      </c>
      <c r="G96" s="67">
        <v>-2.0747050333333336E-2</v>
      </c>
      <c r="H96" s="67">
        <v>-0.44419835066666657</v>
      </c>
      <c r="I96" s="67">
        <v>-0.20627496600000028</v>
      </c>
      <c r="J96" s="67">
        <v>-0.15744342866666666</v>
      </c>
      <c r="K96" s="67">
        <v>8.2347424666666696E-2</v>
      </c>
      <c r="L96" s="67">
        <v>-0.1388208766666667</v>
      </c>
      <c r="M96" s="67">
        <v>-0.61779307833333308</v>
      </c>
      <c r="S96" s="70"/>
      <c r="T96" s="70"/>
      <c r="U96" s="70"/>
      <c r="V96" s="70"/>
      <c r="W96" s="70"/>
      <c r="X96" s="70"/>
      <c r="Y96" s="70"/>
      <c r="Z96" s="70"/>
    </row>
    <row r="97" spans="1:26" s="195" customFormat="1">
      <c r="A97" s="248"/>
      <c r="B97" s="248"/>
      <c r="C97" s="252">
        <f t="shared" si="1"/>
        <v>44743</v>
      </c>
      <c r="D97" s="236">
        <v>44743</v>
      </c>
      <c r="E97" s="70"/>
      <c r="F97" s="67">
        <v>-1.4629593556666662</v>
      </c>
      <c r="G97" s="67">
        <v>-2.0559530000000001E-3</v>
      </c>
      <c r="H97" s="67">
        <v>-0.46076270500000011</v>
      </c>
      <c r="I97" s="67">
        <v>-0.19629394466666653</v>
      </c>
      <c r="J97" s="67">
        <v>-0.15890937999999999</v>
      </c>
      <c r="K97" s="67">
        <v>9.037009200000011E-2</v>
      </c>
      <c r="L97" s="67">
        <v>-0.15672775333333341</v>
      </c>
      <c r="M97" s="67">
        <v>-0.57857971166666633</v>
      </c>
      <c r="S97" s="70"/>
      <c r="T97" s="70"/>
      <c r="U97" s="70"/>
      <c r="V97" s="70"/>
      <c r="W97" s="70"/>
      <c r="X97" s="70"/>
      <c r="Y97" s="70"/>
      <c r="Z97" s="70"/>
    </row>
    <row r="98" spans="1:26" s="195" customFormat="1">
      <c r="A98" s="70"/>
      <c r="B98" s="70"/>
      <c r="C98" s="252">
        <f t="shared" si="1"/>
        <v>44774</v>
      </c>
      <c r="D98" s="236">
        <v>44774</v>
      </c>
      <c r="E98" s="70"/>
      <c r="F98" s="67">
        <v>-1.6255359389999997</v>
      </c>
      <c r="G98" s="67">
        <v>7.2071803333333328E-3</v>
      </c>
      <c r="H98" s="67">
        <v>-0.64066705733333318</v>
      </c>
      <c r="I98" s="67">
        <v>-0.19429161999999997</v>
      </c>
      <c r="J98" s="67">
        <v>-0.15032195333333334</v>
      </c>
      <c r="K98" s="67">
        <v>7.6943310000000056E-2</v>
      </c>
      <c r="L98" s="67">
        <v>-0.15617677633333338</v>
      </c>
      <c r="M98" s="67">
        <v>-0.56822902233333328</v>
      </c>
      <c r="S98" s="70"/>
      <c r="T98" s="70"/>
      <c r="U98" s="70"/>
      <c r="V98" s="70"/>
      <c r="W98" s="70"/>
      <c r="X98" s="70"/>
      <c r="Y98" s="70"/>
      <c r="Z98" s="70"/>
    </row>
    <row r="99" spans="1:26" s="195" customFormat="1">
      <c r="A99" s="70"/>
      <c r="B99" s="70"/>
      <c r="C99" s="252">
        <f t="shared" si="1"/>
        <v>44805</v>
      </c>
      <c r="D99" s="236">
        <v>44805</v>
      </c>
      <c r="E99" s="70"/>
      <c r="F99" s="67">
        <v>-1.6133556673333322</v>
      </c>
      <c r="G99" s="67">
        <v>1.8190685333333345E-2</v>
      </c>
      <c r="H99" s="67">
        <v>-0.65790056866666691</v>
      </c>
      <c r="I99" s="67">
        <v>-0.19314230099999963</v>
      </c>
      <c r="J99" s="67">
        <v>-0.14145644000000002</v>
      </c>
      <c r="K99" s="67">
        <v>9.0971370666666607E-2</v>
      </c>
      <c r="L99" s="67">
        <v>-0.14535071966666654</v>
      </c>
      <c r="M99" s="67">
        <v>-0.58466769399999907</v>
      </c>
      <c r="S99" s="70"/>
      <c r="T99" s="70"/>
      <c r="U99" s="70"/>
      <c r="V99" s="70"/>
      <c r="W99" s="70"/>
      <c r="X99" s="70"/>
      <c r="Y99" s="70"/>
      <c r="Z99" s="70"/>
    </row>
    <row r="100" spans="1:26" s="195" customFormat="1">
      <c r="A100" s="70"/>
      <c r="B100" s="70"/>
      <c r="C100" s="252">
        <f t="shared" si="1"/>
        <v>44835</v>
      </c>
      <c r="D100" s="236">
        <v>44835</v>
      </c>
      <c r="E100" s="70"/>
      <c r="F100" s="67">
        <v>-1.6401796873333332</v>
      </c>
      <c r="G100" s="67">
        <v>1.8805866666666694E-3</v>
      </c>
      <c r="H100" s="67">
        <v>-0.66065037899999923</v>
      </c>
      <c r="I100" s="67">
        <v>-0.21582908466666678</v>
      </c>
      <c r="J100" s="67">
        <v>-0.13794919266666666</v>
      </c>
      <c r="K100" s="67">
        <v>9.3073708333333297E-2</v>
      </c>
      <c r="L100" s="67">
        <v>-0.12289372366666665</v>
      </c>
      <c r="M100" s="67">
        <v>-0.59781160233333364</v>
      </c>
      <c r="S100" s="70"/>
      <c r="T100" s="70"/>
      <c r="U100" s="70"/>
      <c r="V100" s="70"/>
      <c r="W100" s="70"/>
      <c r="X100" s="70"/>
      <c r="Y100" s="70"/>
      <c r="Z100" s="70"/>
    </row>
    <row r="101" spans="1:26" s="195" customFormat="1">
      <c r="A101" s="70"/>
      <c r="B101" s="70"/>
      <c r="C101" s="252">
        <f t="shared" si="1"/>
        <v>44866</v>
      </c>
      <c r="D101" s="236">
        <v>44866</v>
      </c>
      <c r="E101" s="70"/>
      <c r="F101" s="67">
        <v>-1.3908872433333315</v>
      </c>
      <c r="G101" s="67">
        <v>-1.7214503333333217E-3</v>
      </c>
      <c r="H101" s="67">
        <v>-0.44800375233333306</v>
      </c>
      <c r="I101" s="67">
        <v>-0.23446761799999993</v>
      </c>
      <c r="J101" s="67">
        <v>-0.1402270246666667</v>
      </c>
      <c r="K101" s="67">
        <v>0.10593501199999984</v>
      </c>
      <c r="L101" s="67">
        <v>-0.11292329000000002</v>
      </c>
      <c r="M101" s="67">
        <v>-0.55947911999999844</v>
      </c>
      <c r="S101" s="70"/>
      <c r="T101" s="70"/>
      <c r="U101" s="70"/>
      <c r="V101" s="70"/>
      <c r="W101" s="70"/>
      <c r="X101" s="70"/>
      <c r="Y101" s="70"/>
      <c r="Z101" s="70"/>
    </row>
    <row r="102" spans="1:26" s="195" customFormat="1">
      <c r="A102" s="70"/>
      <c r="B102" s="70"/>
      <c r="C102" s="252">
        <f t="shared" si="1"/>
        <v>44896</v>
      </c>
      <c r="D102" s="236">
        <v>44896</v>
      </c>
      <c r="E102" s="70"/>
      <c r="F102" s="67">
        <v>-1.4321063073333316</v>
      </c>
      <c r="G102" s="67">
        <v>-1.1990467999999992E-2</v>
      </c>
      <c r="H102" s="67">
        <v>-0.47234646066666641</v>
      </c>
      <c r="I102" s="67">
        <v>-0.24804233599999997</v>
      </c>
      <c r="J102" s="67">
        <v>-0.13824251833333337</v>
      </c>
      <c r="K102" s="67">
        <v>8.5613692666666796E-2</v>
      </c>
      <c r="L102" s="67">
        <v>-0.11449072333333318</v>
      </c>
      <c r="M102" s="67">
        <v>-0.53260749366666538</v>
      </c>
      <c r="S102" s="70"/>
      <c r="T102" s="70"/>
      <c r="U102" s="70"/>
      <c r="V102" s="70"/>
      <c r="W102" s="70"/>
      <c r="X102" s="70"/>
      <c r="Y102" s="70"/>
      <c r="Z102" s="70"/>
    </row>
    <row r="103" spans="1:26" s="195" customFormat="1">
      <c r="A103" s="70"/>
      <c r="B103" s="70"/>
      <c r="C103" s="252">
        <f t="shared" ref="C103:C140" si="2">+D103</f>
        <v>44927</v>
      </c>
      <c r="D103" s="236">
        <v>44927</v>
      </c>
      <c r="E103" s="70"/>
      <c r="F103" s="67">
        <v>-1.3561631819999977</v>
      </c>
      <c r="G103" s="67">
        <v>-1.9414366666665415E-4</v>
      </c>
      <c r="H103" s="67">
        <v>-0.41516434900000043</v>
      </c>
      <c r="I103" s="67">
        <v>-0.23255931166666652</v>
      </c>
      <c r="J103" s="67">
        <v>-0.14202259400000003</v>
      </c>
      <c r="K103" s="67">
        <v>7.4867947333333365E-2</v>
      </c>
      <c r="L103" s="67">
        <v>-0.12379369299999951</v>
      </c>
      <c r="M103" s="67">
        <v>-0.51729703799999782</v>
      </c>
      <c r="S103" s="70"/>
      <c r="T103" s="70"/>
      <c r="U103" s="70"/>
      <c r="V103" s="70"/>
      <c r="W103" s="70"/>
      <c r="X103" s="70"/>
      <c r="Y103" s="70"/>
      <c r="Z103" s="70"/>
    </row>
    <row r="104" spans="1:26" s="195" customFormat="1">
      <c r="A104" s="70"/>
      <c r="B104" s="70"/>
      <c r="C104" s="252">
        <f t="shared" si="2"/>
        <v>44958</v>
      </c>
      <c r="D104" s="236">
        <v>44958</v>
      </c>
      <c r="E104" s="70"/>
      <c r="F104" s="67">
        <v>-1.4030717709999996</v>
      </c>
      <c r="G104" s="67">
        <v>3.4873916666666766E-3</v>
      </c>
      <c r="H104" s="67">
        <v>-0.40435181333333348</v>
      </c>
      <c r="I104" s="67">
        <v>-0.22552842500000006</v>
      </c>
      <c r="J104" s="67">
        <v>-0.16108220400000001</v>
      </c>
      <c r="K104" s="67">
        <v>6.161786833333352E-2</v>
      </c>
      <c r="L104" s="67">
        <v>-0.12903506333333306</v>
      </c>
      <c r="M104" s="67">
        <v>-0.54817952533333314</v>
      </c>
      <c r="S104" s="70"/>
      <c r="T104" s="70"/>
      <c r="U104" s="70"/>
      <c r="V104" s="70"/>
      <c r="W104" s="70"/>
      <c r="X104" s="70"/>
      <c r="Y104" s="70"/>
      <c r="Z104" s="70"/>
    </row>
    <row r="105" spans="1:26" s="195" customFormat="1">
      <c r="A105" s="70"/>
      <c r="B105" s="70"/>
      <c r="C105" s="252">
        <f t="shared" si="2"/>
        <v>44986</v>
      </c>
      <c r="D105" s="236">
        <v>44986</v>
      </c>
      <c r="E105" s="70"/>
      <c r="F105" s="67">
        <v>-1.378274795666667</v>
      </c>
      <c r="G105" s="67">
        <v>7.3998765333333341E-2</v>
      </c>
      <c r="H105" s="67">
        <v>-0.33453000900000007</v>
      </c>
      <c r="I105" s="67">
        <v>-0.22717952699999999</v>
      </c>
      <c r="J105" s="67">
        <v>-0.20283539600000003</v>
      </c>
      <c r="K105" s="67">
        <v>7.1881649333333297E-2</v>
      </c>
      <c r="L105" s="67">
        <v>-0.1393903536666668</v>
      </c>
      <c r="M105" s="67">
        <v>-0.62021992466666653</v>
      </c>
      <c r="S105" s="70"/>
      <c r="T105" s="70"/>
      <c r="U105" s="70"/>
      <c r="V105" s="70"/>
      <c r="W105" s="70"/>
      <c r="X105" s="70"/>
      <c r="Y105" s="70"/>
      <c r="Z105" s="70"/>
    </row>
    <row r="106" spans="1:26" s="195" customFormat="1">
      <c r="A106" s="70"/>
      <c r="B106" s="70"/>
      <c r="C106" s="252">
        <f t="shared" si="2"/>
        <v>45017</v>
      </c>
      <c r="D106" s="236">
        <v>45017</v>
      </c>
      <c r="E106" s="70"/>
      <c r="F106" s="67">
        <v>-1.3897779133333328</v>
      </c>
      <c r="G106" s="67">
        <v>8.4983064666666649E-2</v>
      </c>
      <c r="H106" s="67">
        <v>-0.28347902066666669</v>
      </c>
      <c r="I106" s="67">
        <v>-0.23282156499999976</v>
      </c>
      <c r="J106" s="67">
        <v>-0.22663494766666664</v>
      </c>
      <c r="K106" s="67">
        <v>6.2420353333333317E-2</v>
      </c>
      <c r="L106" s="67">
        <v>-0.14915055533333335</v>
      </c>
      <c r="M106" s="67">
        <v>-0.64509524266666629</v>
      </c>
      <c r="S106" s="70"/>
      <c r="T106" s="70"/>
      <c r="U106" s="70"/>
      <c r="V106" s="70"/>
      <c r="W106" s="70"/>
      <c r="X106" s="70"/>
      <c r="Y106" s="70"/>
      <c r="Z106" s="70"/>
    </row>
    <row r="107" spans="1:26" s="195" customFormat="1">
      <c r="A107" s="248" t="s">
        <v>189</v>
      </c>
      <c r="B107" s="248" t="s">
        <v>49</v>
      </c>
      <c r="C107" s="252">
        <f t="shared" si="2"/>
        <v>45047</v>
      </c>
      <c r="D107" s="236">
        <v>45047</v>
      </c>
      <c r="E107" s="70"/>
      <c r="F107" s="67">
        <v>-1.4684983466666659</v>
      </c>
      <c r="G107" s="67">
        <v>7.0902216666666656E-2</v>
      </c>
      <c r="H107" s="67">
        <v>-0.28570781133333323</v>
      </c>
      <c r="I107" s="67">
        <v>-0.24369247233333341</v>
      </c>
      <c r="J107" s="67">
        <v>-0.2400159673333333</v>
      </c>
      <c r="K107" s="67">
        <v>6.4464571999999998E-2</v>
      </c>
      <c r="L107" s="67">
        <v>-0.1714695846666667</v>
      </c>
      <c r="M107" s="67">
        <v>-0.66297929966666591</v>
      </c>
      <c r="S107" s="70"/>
      <c r="T107" s="70"/>
      <c r="U107" s="70"/>
      <c r="V107" s="70"/>
      <c r="W107" s="70"/>
      <c r="X107" s="70"/>
      <c r="Y107" s="70"/>
      <c r="Z107" s="70"/>
    </row>
    <row r="108" spans="1:26" s="195" customFormat="1">
      <c r="A108" s="70"/>
      <c r="B108" s="70"/>
      <c r="C108" s="252">
        <f t="shared" si="2"/>
        <v>45078</v>
      </c>
      <c r="D108" s="236">
        <v>45078</v>
      </c>
      <c r="E108" s="70"/>
      <c r="F108" s="67">
        <v>-1.5315207966666655</v>
      </c>
      <c r="G108" s="67">
        <v>-2.4512423333333559E-3</v>
      </c>
      <c r="H108" s="67">
        <v>-0.31897434699999999</v>
      </c>
      <c r="I108" s="67">
        <v>-0.23194388600000004</v>
      </c>
      <c r="J108" s="67">
        <v>-0.22476014900000005</v>
      </c>
      <c r="K108" s="67">
        <v>6.0078370333333367E-2</v>
      </c>
      <c r="L108" s="67">
        <v>-0.18797687233333332</v>
      </c>
      <c r="M108" s="67">
        <v>-0.62549267033333222</v>
      </c>
      <c r="S108" s="70"/>
      <c r="T108" s="70"/>
      <c r="U108" s="70"/>
      <c r="V108" s="70"/>
      <c r="W108" s="70"/>
      <c r="X108" s="70"/>
      <c r="Y108" s="70"/>
      <c r="Z108" s="70"/>
    </row>
    <row r="109" spans="1:26" s="195" customFormat="1">
      <c r="A109" s="70"/>
      <c r="B109" s="70"/>
      <c r="C109" s="252">
        <f t="shared" si="2"/>
        <v>45108</v>
      </c>
      <c r="D109" s="236">
        <v>45108</v>
      </c>
      <c r="E109" s="70"/>
      <c r="F109" s="67">
        <v>-1.576075192</v>
      </c>
      <c r="G109" s="67">
        <v>-4.6936245000000008E-2</v>
      </c>
      <c r="H109" s="67">
        <v>-0.33580828166666671</v>
      </c>
      <c r="I109" s="67">
        <v>-0.22685158500000011</v>
      </c>
      <c r="J109" s="67">
        <v>-0.21446526366666671</v>
      </c>
      <c r="K109" s="67">
        <v>6.2701137666666643E-2</v>
      </c>
      <c r="L109" s="67">
        <v>-0.21412277633333329</v>
      </c>
      <c r="M109" s="67">
        <v>-0.60059217799999975</v>
      </c>
      <c r="S109" s="70"/>
      <c r="T109" s="70"/>
      <c r="U109" s="70"/>
      <c r="V109" s="70"/>
      <c r="W109" s="70"/>
      <c r="X109" s="70"/>
      <c r="Y109" s="70"/>
      <c r="Z109" s="70"/>
    </row>
    <row r="110" spans="1:26" s="195" customFormat="1">
      <c r="A110" s="70"/>
      <c r="B110" s="70"/>
      <c r="C110" s="252">
        <f t="shared" si="2"/>
        <v>45139</v>
      </c>
      <c r="D110" s="236">
        <v>45139</v>
      </c>
      <c r="E110" s="70"/>
      <c r="F110" s="67">
        <v>-1.5268961383333344</v>
      </c>
      <c r="G110" s="67">
        <v>-2.2888929999999971E-2</v>
      </c>
      <c r="H110" s="67">
        <v>-0.37400286166666702</v>
      </c>
      <c r="I110" s="67">
        <v>-0.1976016950000003</v>
      </c>
      <c r="J110" s="67">
        <v>-0.18931872733333338</v>
      </c>
      <c r="K110" s="67">
        <v>5.2011559999999998E-2</v>
      </c>
      <c r="L110" s="67">
        <v>-0.21468837466666638</v>
      </c>
      <c r="M110" s="67">
        <v>-0.5804071096666672</v>
      </c>
      <c r="S110" s="70"/>
      <c r="T110" s="70"/>
      <c r="U110" s="70"/>
      <c r="V110" s="70"/>
      <c r="W110" s="70"/>
      <c r="X110" s="70"/>
      <c r="Y110" s="70"/>
      <c r="Z110" s="70"/>
    </row>
    <row r="111" spans="1:26" s="195" customFormat="1">
      <c r="A111" s="70"/>
      <c r="B111" s="70"/>
      <c r="C111" s="252">
        <f t="shared" si="2"/>
        <v>45170</v>
      </c>
      <c r="D111" s="236">
        <v>45170</v>
      </c>
      <c r="E111" s="70"/>
      <c r="F111" s="67">
        <v>-1.4428909369999983</v>
      </c>
      <c r="G111" s="67">
        <v>-2.5646893666666681E-2</v>
      </c>
      <c r="H111" s="67">
        <v>-0.34559748433333332</v>
      </c>
      <c r="I111" s="67">
        <v>-0.19278776466666658</v>
      </c>
      <c r="J111" s="67">
        <v>-0.17027442233333326</v>
      </c>
      <c r="K111" s="67">
        <v>5.5929253333333408E-2</v>
      </c>
      <c r="L111" s="67">
        <v>-0.19779035633333311</v>
      </c>
      <c r="M111" s="67">
        <v>-0.56672326899999881</v>
      </c>
      <c r="S111" s="70"/>
      <c r="T111" s="70"/>
      <c r="U111" s="70"/>
      <c r="V111" s="70"/>
      <c r="W111" s="70"/>
      <c r="X111" s="70"/>
      <c r="Y111" s="70"/>
      <c r="Z111" s="70"/>
    </row>
    <row r="112" spans="1:26" s="195" customFormat="1">
      <c r="A112" s="70"/>
      <c r="B112" s="70"/>
      <c r="C112" s="252">
        <f t="shared" si="2"/>
        <v>45200</v>
      </c>
      <c r="D112" s="236">
        <v>45200</v>
      </c>
      <c r="E112" s="70"/>
      <c r="F112" s="67">
        <v>-1.393169678</v>
      </c>
      <c r="G112" s="67">
        <v>4.0054150000000182E-3</v>
      </c>
      <c r="H112" s="67">
        <v>-0.32901089933333327</v>
      </c>
      <c r="I112" s="67">
        <v>-0.20104453999999955</v>
      </c>
      <c r="J112" s="67">
        <v>-0.17149238266666669</v>
      </c>
      <c r="K112" s="67">
        <v>6.2638159333333332E-2</v>
      </c>
      <c r="L112" s="67">
        <v>-0.16783944900000061</v>
      </c>
      <c r="M112" s="67">
        <v>-0.59042598133333335</v>
      </c>
      <c r="S112" s="70"/>
      <c r="T112" s="70"/>
      <c r="U112" s="70"/>
      <c r="V112" s="70"/>
      <c r="W112" s="70"/>
      <c r="X112" s="70"/>
      <c r="Y112" s="70"/>
      <c r="Z112" s="70"/>
    </row>
    <row r="113" spans="1:26" s="195" customFormat="1">
      <c r="A113" s="70"/>
      <c r="B113" s="70"/>
      <c r="C113" s="252">
        <f t="shared" si="2"/>
        <v>45231</v>
      </c>
      <c r="D113" s="236">
        <v>45231</v>
      </c>
      <c r="E113" s="70"/>
      <c r="F113" s="67">
        <v>-1.2696282283333327</v>
      </c>
      <c r="G113" s="67">
        <v>5.4110006666666776E-3</v>
      </c>
      <c r="H113" s="67">
        <v>-0.22286324333333332</v>
      </c>
      <c r="I113" s="67">
        <v>-0.22947518000000028</v>
      </c>
      <c r="J113" s="67">
        <v>-0.18982238566666662</v>
      </c>
      <c r="K113" s="67">
        <v>7.5563336666666661E-2</v>
      </c>
      <c r="L113" s="67">
        <v>-0.14991224100000058</v>
      </c>
      <c r="M113" s="67">
        <v>-0.55852951566666531</v>
      </c>
      <c r="S113" s="70"/>
      <c r="T113" s="70"/>
      <c r="U113" s="70"/>
      <c r="V113" s="70"/>
      <c r="W113" s="70"/>
      <c r="X113" s="70"/>
      <c r="Y113" s="70"/>
      <c r="Z113" s="70"/>
    </row>
    <row r="114" spans="1:26" s="195" customFormat="1">
      <c r="A114" s="70"/>
      <c r="B114" s="70"/>
      <c r="C114" s="252">
        <f t="shared" si="2"/>
        <v>45261</v>
      </c>
      <c r="D114" s="236">
        <v>45261</v>
      </c>
      <c r="E114" s="70"/>
      <c r="F114" s="67">
        <v>-1.2192200220000025</v>
      </c>
      <c r="G114" s="67">
        <v>1.4648977333333379E-2</v>
      </c>
      <c r="H114" s="67">
        <v>-0.20322811233333327</v>
      </c>
      <c r="I114" s="67">
        <v>-0.24640556233333327</v>
      </c>
      <c r="J114" s="67">
        <v>-0.19000673700000006</v>
      </c>
      <c r="K114" s="67">
        <v>6.7851170333333308E-2</v>
      </c>
      <c r="L114" s="67">
        <v>-0.14240155666666654</v>
      </c>
      <c r="M114" s="67">
        <v>-0.51967820133333598</v>
      </c>
      <c r="S114" s="70"/>
      <c r="T114" s="70"/>
      <c r="U114" s="70"/>
      <c r="V114" s="70"/>
      <c r="W114" s="70"/>
      <c r="X114" s="70"/>
      <c r="Y114" s="70"/>
      <c r="Z114" s="70"/>
    </row>
    <row r="115" spans="1:26" s="195" customFormat="1">
      <c r="C115" s="252">
        <f t="shared" si="2"/>
        <v>45292</v>
      </c>
      <c r="D115" s="236">
        <v>45292</v>
      </c>
      <c r="E115" s="70"/>
      <c r="F115" s="67">
        <v>-1.1974270493333339</v>
      </c>
      <c r="G115" s="67">
        <v>1.6946042333333352E-2</v>
      </c>
      <c r="H115" s="67">
        <v>-0.18353143833333341</v>
      </c>
      <c r="I115" s="67">
        <v>-0.24454408566666702</v>
      </c>
      <c r="J115" s="67">
        <v>-0.18705727833333333</v>
      </c>
      <c r="K115" s="67">
        <v>6.0237748666666785E-2</v>
      </c>
      <c r="L115" s="67">
        <v>-0.15615014366666594</v>
      </c>
      <c r="M115" s="67">
        <v>-0.50332789433333436</v>
      </c>
      <c r="S115" s="70"/>
      <c r="T115" s="70"/>
      <c r="U115" s="70"/>
      <c r="V115" s="70"/>
      <c r="W115" s="70"/>
      <c r="X115" s="70"/>
      <c r="Y115" s="70"/>
      <c r="Z115" s="70"/>
    </row>
    <row r="116" spans="1:26" s="195" customFormat="1">
      <c r="A116" s="70"/>
      <c r="B116" s="70"/>
      <c r="C116" s="252">
        <f t="shared" si="2"/>
        <v>45324</v>
      </c>
      <c r="D116" s="236">
        <v>45324</v>
      </c>
      <c r="E116" s="70"/>
      <c r="F116" s="67">
        <v>-1.3174712873333327</v>
      </c>
      <c r="G116" s="67">
        <v>4.8707059999999911E-3</v>
      </c>
      <c r="H116" s="67">
        <v>-0.21229940899999988</v>
      </c>
      <c r="I116" s="67">
        <v>-0.24032431199999918</v>
      </c>
      <c r="J116" s="67">
        <v>-0.19058977133333338</v>
      </c>
      <c r="K116" s="67">
        <v>5.7440818333333407E-2</v>
      </c>
      <c r="L116" s="67">
        <v>-0.16453062633333276</v>
      </c>
      <c r="M116" s="67">
        <v>-0.57203869300000099</v>
      </c>
      <c r="S116" s="70"/>
      <c r="T116" s="70"/>
      <c r="U116" s="70"/>
      <c r="V116" s="70"/>
      <c r="W116" s="70"/>
      <c r="X116" s="70"/>
      <c r="Y116" s="70"/>
      <c r="Z116" s="70"/>
    </row>
    <row r="117" spans="1:26">
      <c r="C117" s="252">
        <f t="shared" si="2"/>
        <v>45354</v>
      </c>
      <c r="D117" s="236">
        <v>45354</v>
      </c>
      <c r="F117" s="67">
        <v>-1.4952355713333332</v>
      </c>
      <c r="G117" s="67">
        <v>1.6926393333333255E-3</v>
      </c>
      <c r="H117" s="67">
        <v>-0.25547557466666665</v>
      </c>
      <c r="I117" s="67">
        <v>-0.241060258</v>
      </c>
      <c r="J117" s="67">
        <v>-0.22145385333333334</v>
      </c>
      <c r="K117" s="67">
        <v>6.2131347333333337E-2</v>
      </c>
      <c r="L117" s="67">
        <v>-0.18220352799999998</v>
      </c>
      <c r="M117" s="67">
        <v>-0.65886634399999988</v>
      </c>
    </row>
    <row r="118" spans="1:26">
      <c r="A118" s="63"/>
      <c r="B118" s="248"/>
      <c r="C118" s="252">
        <f t="shared" si="2"/>
        <v>45386</v>
      </c>
      <c r="D118" s="236">
        <v>45386</v>
      </c>
      <c r="F118" s="67">
        <v>-1.6934700463333332</v>
      </c>
      <c r="G118" s="67">
        <v>-2.8631188000000009E-2</v>
      </c>
      <c r="H118" s="67">
        <v>-0.3117560333333334</v>
      </c>
      <c r="I118" s="67">
        <v>-0.25654609700000003</v>
      </c>
      <c r="J118" s="67">
        <v>-0.2548166586666667</v>
      </c>
      <c r="K118" s="67">
        <v>6.701788233333332E-2</v>
      </c>
      <c r="L118" s="67">
        <v>-0.19710056066666673</v>
      </c>
      <c r="M118" s="67">
        <v>-0.71163739099999979</v>
      </c>
    </row>
    <row r="119" spans="1:26">
      <c r="A119" s="63">
        <v>2024</v>
      </c>
      <c r="B119" s="248" t="s">
        <v>506</v>
      </c>
      <c r="C119" s="252">
        <f t="shared" si="2"/>
        <v>45417</v>
      </c>
      <c r="D119" s="236">
        <v>45417</v>
      </c>
      <c r="F119" s="67">
        <v>-1.8722313509999993</v>
      </c>
      <c r="G119" s="67">
        <v>-0.1372343966666667</v>
      </c>
      <c r="H119" s="67">
        <v>-0.34476132633333328</v>
      </c>
      <c r="I119" s="67">
        <v>-0.24598479899999998</v>
      </c>
      <c r="J119" s="67">
        <v>-0.27022759766666665</v>
      </c>
      <c r="K119" s="67">
        <v>6.6310995666666706E-2</v>
      </c>
      <c r="L119" s="67">
        <v>-0.2269178040000002</v>
      </c>
      <c r="M119" s="67">
        <v>-0.7134164229999993</v>
      </c>
    </row>
    <row r="120" spans="1:26">
      <c r="C120" s="252">
        <f t="shared" si="2"/>
        <v>45449</v>
      </c>
      <c r="D120" s="236">
        <v>45449</v>
      </c>
      <c r="F120" s="67">
        <v>-1.8292466473333329</v>
      </c>
      <c r="G120" s="67">
        <v>-0.15115872166666666</v>
      </c>
      <c r="H120" s="67">
        <v>-0.32012598033333339</v>
      </c>
      <c r="I120" s="67">
        <v>-0.24435339366666667</v>
      </c>
      <c r="J120" s="67">
        <v>-0.25303870199999995</v>
      </c>
      <c r="K120" s="67">
        <v>6.2109665999999966E-2</v>
      </c>
      <c r="L120" s="67">
        <v>-0.24900950699999988</v>
      </c>
      <c r="M120" s="67">
        <v>-0.67367000866666649</v>
      </c>
    </row>
    <row r="121" spans="1:26">
      <c r="A121" s="63"/>
      <c r="B121" s="248"/>
      <c r="C121" s="252">
        <f t="shared" si="2"/>
        <v>45480</v>
      </c>
      <c r="D121" s="236">
        <v>45480</v>
      </c>
      <c r="F121" s="67">
        <v>-1.6828378946666671</v>
      </c>
      <c r="G121" s="67">
        <v>-0.12531420799999995</v>
      </c>
      <c r="H121" s="67">
        <v>-0.26233383099999996</v>
      </c>
      <c r="I121" s="67">
        <v>-0.23060313733333321</v>
      </c>
      <c r="J121" s="67">
        <v>-0.22041247133333339</v>
      </c>
      <c r="K121" s="67">
        <v>6.4551869666666706E-2</v>
      </c>
      <c r="L121" s="67">
        <v>-0.26907787999999977</v>
      </c>
      <c r="M121" s="67">
        <v>-0.63964823666666748</v>
      </c>
    </row>
    <row r="122" spans="1:26">
      <c r="C122" s="252">
        <f t="shared" si="2"/>
        <v>45512</v>
      </c>
      <c r="D122" s="236">
        <v>45512</v>
      </c>
      <c r="F122" s="67">
        <v>-1.5312774026666673</v>
      </c>
      <c r="G122" s="67">
        <v>-1.9355743333333349E-2</v>
      </c>
      <c r="H122" s="67">
        <v>-0.27137635633333324</v>
      </c>
      <c r="I122" s="67">
        <v>-0.22581562733333349</v>
      </c>
      <c r="J122" s="67">
        <v>-0.18152449200000001</v>
      </c>
      <c r="K122" s="67">
        <v>5.6970698000000007E-2</v>
      </c>
      <c r="L122" s="67">
        <v>-0.27183800799999996</v>
      </c>
      <c r="M122" s="67">
        <v>-0.61833787366666737</v>
      </c>
    </row>
    <row r="123" spans="1:26">
      <c r="C123" s="252">
        <f t="shared" si="2"/>
        <v>45544</v>
      </c>
      <c r="D123" s="236">
        <v>45544</v>
      </c>
      <c r="F123" s="67">
        <v>-1.5339050530000007</v>
      </c>
      <c r="G123" s="67">
        <v>-3.6157576666666622E-3</v>
      </c>
      <c r="H123" s="67">
        <v>-0.29891947599999974</v>
      </c>
      <c r="I123" s="67">
        <v>-0.21720581766666627</v>
      </c>
      <c r="J123" s="67">
        <v>-0.1713294583333333</v>
      </c>
      <c r="K123" s="67">
        <v>6.6310326000000044E-2</v>
      </c>
      <c r="L123" s="67">
        <v>-0.26283176833333366</v>
      </c>
      <c r="M123" s="67">
        <v>-0.64631310100000094</v>
      </c>
    </row>
    <row r="124" spans="1:26">
      <c r="C124" s="252">
        <f t="shared" si="2"/>
        <v>45575</v>
      </c>
      <c r="D124" s="236">
        <v>45575</v>
      </c>
      <c r="F124" s="67">
        <v>-1.5692629953333319</v>
      </c>
      <c r="G124" s="67">
        <v>-3.8012820000000455E-3</v>
      </c>
      <c r="H124" s="67">
        <v>-0.32038667300000007</v>
      </c>
      <c r="I124" s="67">
        <v>-0.23833134966666658</v>
      </c>
      <c r="J124" s="67">
        <v>-0.17410653499999998</v>
      </c>
      <c r="K124" s="67">
        <v>7.2728864666666615E-2</v>
      </c>
      <c r="L124" s="67">
        <v>-0.23012073733333363</v>
      </c>
      <c r="M124" s="67">
        <v>-0.67524528299999831</v>
      </c>
    </row>
    <row r="125" spans="1:26">
      <c r="C125" s="252">
        <f t="shared" si="2"/>
        <v>45607</v>
      </c>
      <c r="D125" s="236">
        <v>45607</v>
      </c>
      <c r="F125" s="67">
        <v>-1.5134994283333334</v>
      </c>
      <c r="G125" s="67">
        <v>-2.1483076999999989E-2</v>
      </c>
      <c r="H125" s="67">
        <v>-0.27545954300000014</v>
      </c>
      <c r="I125" s="67">
        <v>-0.25599948300000019</v>
      </c>
      <c r="J125" s="67">
        <v>-0.18413879666666663</v>
      </c>
      <c r="K125" s="67">
        <v>8.5311863333333293E-2</v>
      </c>
      <c r="L125" s="67">
        <v>-0.2031452660000003</v>
      </c>
      <c r="M125" s="67">
        <v>-0.65858512599999941</v>
      </c>
    </row>
    <row r="126" spans="1:26">
      <c r="C126" s="252">
        <f t="shared" si="2"/>
        <v>45638</v>
      </c>
      <c r="D126" s="236">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c r="C127" s="252">
        <f t="shared" si="2"/>
        <v>45669</v>
      </c>
      <c r="D127" s="236">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c r="A128" s="63"/>
      <c r="B128" s="248"/>
      <c r="C128" s="252">
        <f t="shared" si="2"/>
        <v>45700</v>
      </c>
      <c r="D128" s="236">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c r="C129" s="252">
        <f t="shared" si="2"/>
        <v>45728</v>
      </c>
      <c r="D129" s="236">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c r="C130" s="252">
        <f t="shared" si="2"/>
        <v>45759</v>
      </c>
      <c r="D130" s="236">
        <v>45759</v>
      </c>
      <c r="F130" s="762">
        <v>-1.7301501100000007</v>
      </c>
      <c r="G130" s="762">
        <v>-2.2054389999999993E-2</v>
      </c>
      <c r="H130" s="762">
        <v>-0.26019783400000002</v>
      </c>
      <c r="I130" s="762">
        <v>-0.25115627299999976</v>
      </c>
      <c r="J130" s="763">
        <v>-0.2697114143333334</v>
      </c>
      <c r="K130" s="763">
        <v>6.6372310333333351E-2</v>
      </c>
      <c r="L130" s="763">
        <v>-0.22147995466666656</v>
      </c>
      <c r="M130" s="763">
        <v>-0.77192255433333445</v>
      </c>
    </row>
    <row r="131" spans="1:13">
      <c r="A131" s="63">
        <v>2025</v>
      </c>
      <c r="B131" s="248" t="s">
        <v>525</v>
      </c>
      <c r="C131" s="252">
        <f t="shared" si="2"/>
        <v>45789</v>
      </c>
      <c r="D131" s="236">
        <v>45789</v>
      </c>
      <c r="F131" s="762">
        <v>-1.7347972816666672</v>
      </c>
      <c r="G131" s="762">
        <v>-4.9100719333333334E-2</v>
      </c>
      <c r="H131" s="762">
        <v>-0.24676729400000003</v>
      </c>
      <c r="I131" s="762">
        <v>-0.24545561866666663</v>
      </c>
      <c r="J131" s="763">
        <v>-0.27610919833333325</v>
      </c>
      <c r="K131" s="763">
        <v>6.6240149666666664E-2</v>
      </c>
      <c r="L131" s="763">
        <v>-0.24405417133333335</v>
      </c>
      <c r="M131" s="763">
        <v>-0.7395504296666674</v>
      </c>
    </row>
    <row r="132" spans="1:13">
      <c r="C132" s="252">
        <f t="shared" si="2"/>
        <v>45820</v>
      </c>
      <c r="D132" s="236">
        <v>45820</v>
      </c>
      <c r="F132" s="762">
        <v>-1.7794511413333312</v>
      </c>
      <c r="G132" s="762">
        <v>-5.9157870666666675E-2</v>
      </c>
      <c r="H132" s="762">
        <v>-0.30205251266666688</v>
      </c>
      <c r="I132" s="762">
        <v>-0.22864323533333303</v>
      </c>
      <c r="J132" s="763">
        <v>-0.25638110866666664</v>
      </c>
      <c r="K132" s="763">
        <v>6.6648344333333359E-2</v>
      </c>
      <c r="L132" s="763">
        <v>-0.28949711999999983</v>
      </c>
      <c r="M132" s="763">
        <v>-0.71036763833333139</v>
      </c>
    </row>
    <row r="133" spans="1:13">
      <c r="C133" s="252">
        <f t="shared" si="2"/>
        <v>45850</v>
      </c>
      <c r="D133" s="236">
        <v>45850</v>
      </c>
      <c r="F133" s="67">
        <v>-1.7276378393333336</v>
      </c>
      <c r="G133" s="67">
        <v>-4.6771640333333357E-2</v>
      </c>
      <c r="H133" s="67">
        <v>-0.30228840499999998</v>
      </c>
      <c r="I133" s="67">
        <v>-0.20944011433333343</v>
      </c>
      <c r="J133" s="67">
        <v>-0.23343687199999999</v>
      </c>
      <c r="K133" s="67">
        <v>6.6675913333333267E-2</v>
      </c>
      <c r="L133" s="67">
        <v>-0.31480753166666664</v>
      </c>
      <c r="M133" s="67">
        <v>-0.68756918933333322</v>
      </c>
    </row>
    <row r="134" spans="1:13">
      <c r="C134" s="252">
        <f t="shared" si="2"/>
        <v>45881</v>
      </c>
      <c r="D134" s="236">
        <v>45881</v>
      </c>
      <c r="F134" s="67">
        <v>-1.6691737103333326</v>
      </c>
      <c r="G134" s="67">
        <v>1.3664866666666362E-4</v>
      </c>
      <c r="H134" s="67">
        <v>-0.33489049566666679</v>
      </c>
      <c r="I134" s="67">
        <v>-0.19740236933333347</v>
      </c>
      <c r="J134" s="67">
        <v>-0.20264721499999999</v>
      </c>
      <c r="K134" s="67">
        <v>5.4818931999999938E-2</v>
      </c>
      <c r="L134" s="67">
        <v>-0.31845346866666635</v>
      </c>
      <c r="M134" s="67">
        <v>-0.67073574233333266</v>
      </c>
    </row>
    <row r="135" spans="1:13">
      <c r="C135" s="252">
        <f t="shared" si="2"/>
        <v>45912</v>
      </c>
      <c r="D135" s="236">
        <v>45912</v>
      </c>
      <c r="F135" s="67">
        <v>-1.5962173556666703</v>
      </c>
      <c r="G135" s="67">
        <v>8.9529266666667467E-4</v>
      </c>
      <c r="H135" s="67">
        <v>-0.29022437166666654</v>
      </c>
      <c r="I135" s="67">
        <v>-0.20684277200000051</v>
      </c>
      <c r="J135" s="67">
        <v>-0.19494402599999999</v>
      </c>
      <c r="K135" s="67">
        <v>6.6106432666666631E-2</v>
      </c>
      <c r="L135" s="67">
        <v>-0.28124749600000037</v>
      </c>
      <c r="M135" s="67">
        <v>-0.6899604153333363</v>
      </c>
    </row>
    <row r="136" spans="1:13">
      <c r="C136" s="252">
        <f t="shared" si="2"/>
        <v>45942</v>
      </c>
      <c r="D136" s="236">
        <v>45942</v>
      </c>
      <c r="F136" s="67">
        <v>-1.5572979686666653</v>
      </c>
      <c r="G136" s="67">
        <v>-4.0287243999999993E-2</v>
      </c>
      <c r="H136" s="67">
        <v>-0.23271203366666671</v>
      </c>
      <c r="I136" s="67">
        <v>-0.18846485133333318</v>
      </c>
      <c r="J136" s="67">
        <v>-0.19191812733333327</v>
      </c>
      <c r="K136" s="67">
        <v>8.0855282333333472E-2</v>
      </c>
      <c r="L136" s="67">
        <v>-0.2496559660000004</v>
      </c>
      <c r="M136" s="67">
        <v>-0.73511502866666523</v>
      </c>
    </row>
    <row r="137" spans="1:13">
      <c r="C137" s="252">
        <f t="shared" si="2"/>
        <v>45973</v>
      </c>
      <c r="D137" s="236">
        <v>45973</v>
      </c>
      <c r="F137" s="762">
        <v>-1.5738984039999995</v>
      </c>
      <c r="G137" s="762">
        <v>-6.2436634333333352E-2</v>
      </c>
      <c r="H137" s="762">
        <v>-0.24567372866666673</v>
      </c>
      <c r="I137" s="762">
        <v>-0.21279098766666638</v>
      </c>
      <c r="J137" s="763">
        <v>-0.208611819</v>
      </c>
      <c r="K137" s="763">
        <v>9.7332178333333394E-2</v>
      </c>
      <c r="L137" s="763">
        <v>-0.21877389500000027</v>
      </c>
      <c r="M137" s="763">
        <v>-0.72294351766666598</v>
      </c>
    </row>
    <row r="138" spans="1:13">
      <c r="C138" s="252">
        <f t="shared" si="2"/>
        <v>46003</v>
      </c>
      <c r="D138" s="236">
        <v>46003</v>
      </c>
      <c r="F138" s="762">
        <v>-1.5621856436666648</v>
      </c>
      <c r="G138" s="762">
        <v>-2.9798993000000013E-2</v>
      </c>
      <c r="H138" s="762">
        <v>-0.24328414766666637</v>
      </c>
      <c r="I138" s="762">
        <v>-0.23677204866666626</v>
      </c>
      <c r="J138" s="763">
        <v>-0.18998649466666667</v>
      </c>
      <c r="K138" s="763">
        <v>9.0352290333333488E-2</v>
      </c>
      <c r="L138" s="763">
        <v>-0.20718443199999942</v>
      </c>
      <c r="M138" s="763">
        <v>-0.74551181799999966</v>
      </c>
    </row>
    <row r="139" spans="1:13">
      <c r="C139" s="252">
        <f t="shared" si="2"/>
        <v>46034</v>
      </c>
      <c r="D139" s="236">
        <v>46034</v>
      </c>
      <c r="F139" s="762">
        <v>-1.4488492793333339</v>
      </c>
      <c r="G139" s="762">
        <v>3.0967138999999984E-2</v>
      </c>
      <c r="H139" s="762">
        <v>-0.246661612333333</v>
      </c>
      <c r="I139" s="762">
        <v>-0.24808440533333342</v>
      </c>
      <c r="J139" s="762">
        <v>-0.17223276266666662</v>
      </c>
      <c r="K139" s="762">
        <v>7.3921686333333375E-2</v>
      </c>
      <c r="L139" s="762">
        <v>-0.18026966966666591</v>
      </c>
      <c r="M139" s="762">
        <v>-0.70648965466666824</v>
      </c>
    </row>
    <row r="140" spans="1:13">
      <c r="C140" s="252">
        <f t="shared" si="2"/>
        <v>46065</v>
      </c>
      <c r="D140" s="236">
        <v>46065</v>
      </c>
      <c r="F140" s="762">
        <v>-1.4472633966666675</v>
      </c>
      <c r="G140" s="762">
        <v>2.8525434333333335E-2</v>
      </c>
      <c r="H140" s="762">
        <v>-0.17960303933333294</v>
      </c>
      <c r="I140" s="762">
        <v>-0.24060821366666679</v>
      </c>
      <c r="J140" s="762">
        <v>-0.18104637433333326</v>
      </c>
      <c r="K140" s="762">
        <v>7.3822907666666812E-2</v>
      </c>
      <c r="L140" s="762">
        <v>-0.18957491033333296</v>
      </c>
      <c r="M140" s="762">
        <v>-0.75877920100000174</v>
      </c>
    </row>
  </sheetData>
  <sheetProtection algorithmName="SHA-512" hashValue="pFnlQkMjIE7FGO8gk0HDDpy+Z98//8bVpqjiGZPL43/iWSey28Phip2YVigB1Z0CeK9DLwMCwPdGqDv1fFv4lA==" saltValue="4PYkZBtQ2yuoR1lIaE5B/Q==" spinCount="100000" sheet="1" objects="1" scenarios="1"/>
  <mergeCells count="4">
    <mergeCell ref="F2:M2"/>
    <mergeCell ref="E3:E4"/>
    <mergeCell ref="O26:P26"/>
    <mergeCell ref="O44:T45"/>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5"/>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J28" sqref="J28"/>
    </sheetView>
  </sheetViews>
  <sheetFormatPr defaultColWidth="10.5703125" defaultRowHeight="11.25"/>
  <cols>
    <col min="1" max="2" width="10.5703125" style="196"/>
    <col min="3" max="3" width="14.5703125" style="196" customWidth="1"/>
    <col min="4" max="4" width="5.42578125" style="196" customWidth="1"/>
    <col min="5" max="5" width="6.42578125" style="196" customWidth="1"/>
    <col min="6" max="16384" width="10.5703125" style="196"/>
  </cols>
  <sheetData>
    <row r="1" spans="1:17" ht="13.9" hidden="1" customHeight="1">
      <c r="G1" s="197">
        <v>2018</v>
      </c>
      <c r="H1" s="197">
        <v>2019</v>
      </c>
      <c r="I1" s="197">
        <v>2020</v>
      </c>
      <c r="J1" s="197">
        <v>2021</v>
      </c>
      <c r="K1" s="197">
        <v>2022</v>
      </c>
      <c r="L1" s="197">
        <v>2023</v>
      </c>
      <c r="M1" s="197">
        <v>2024</v>
      </c>
      <c r="N1" s="197"/>
    </row>
    <row r="2" spans="1:17" ht="12" customHeight="1">
      <c r="G2" s="197"/>
      <c r="H2" s="197"/>
      <c r="I2" s="197"/>
      <c r="J2" s="197"/>
      <c r="K2" s="197"/>
      <c r="L2" s="197"/>
    </row>
    <row r="3" spans="1:17" ht="15" customHeight="1">
      <c r="A3" s="206"/>
      <c r="B3" s="444"/>
      <c r="C3" s="879" t="s">
        <v>487</v>
      </c>
      <c r="D3" s="206"/>
      <c r="E3" s="206"/>
      <c r="F3" s="703" t="s">
        <v>43</v>
      </c>
      <c r="G3" s="703" t="s">
        <v>44</v>
      </c>
      <c r="H3" s="703" t="s">
        <v>45</v>
      </c>
      <c r="I3" s="703" t="s">
        <v>46</v>
      </c>
      <c r="J3" s="703" t="s">
        <v>47</v>
      </c>
      <c r="K3" s="703" t="s">
        <v>48</v>
      </c>
      <c r="L3" s="703" t="s">
        <v>49</v>
      </c>
      <c r="M3" s="703" t="s">
        <v>506</v>
      </c>
      <c r="N3" s="703" t="s">
        <v>525</v>
      </c>
      <c r="O3" s="703" t="s">
        <v>535</v>
      </c>
    </row>
    <row r="4" spans="1:17" ht="24" customHeight="1">
      <c r="A4" s="203" t="s">
        <v>485</v>
      </c>
      <c r="B4" s="445" t="s">
        <v>486</v>
      </c>
      <c r="C4" s="880"/>
      <c r="D4" s="204"/>
      <c r="E4" s="204"/>
      <c r="F4" s="205"/>
      <c r="G4" s="205"/>
      <c r="H4" s="205"/>
      <c r="I4" s="205"/>
      <c r="J4" s="205"/>
      <c r="K4" s="205"/>
      <c r="L4" s="205"/>
    </row>
    <row r="5" spans="1:17">
      <c r="A5" s="201">
        <f>+B5</f>
        <v>42736</v>
      </c>
      <c r="B5" s="202">
        <v>42736</v>
      </c>
      <c r="C5" s="198">
        <v>1433402</v>
      </c>
      <c r="E5" s="196" t="s">
        <v>109</v>
      </c>
      <c r="F5" s="198">
        <f t="shared" ref="F5:F16" si="0">(+C5)/1000</f>
        <v>1433.402</v>
      </c>
      <c r="G5" s="198">
        <f t="shared" ref="G5:G16" si="1">(+C17)/1000</f>
        <v>1468.6310000000001</v>
      </c>
      <c r="H5" s="198">
        <f t="shared" ref="H5:H16" si="2">(+C29)/1000</f>
        <v>1499.9280000000001</v>
      </c>
      <c r="I5" s="198">
        <f t="shared" ref="I5:I16" si="3">(+C41)/1000</f>
        <v>1538.6210000000001</v>
      </c>
      <c r="J5" s="198">
        <f>+C53/1000</f>
        <v>1531.6890000000001</v>
      </c>
      <c r="K5" s="198">
        <f t="shared" ref="K5:K16" si="4">+C65/1000</f>
        <v>1568.9269999999999</v>
      </c>
      <c r="L5" s="198">
        <f>C77/1000</f>
        <v>1604.163</v>
      </c>
      <c r="M5" s="198">
        <f>C89/1000</f>
        <v>1646.54</v>
      </c>
      <c r="N5" s="198">
        <f>+C101/1000</f>
        <v>1705.2159999999999</v>
      </c>
      <c r="O5" s="198">
        <f>+C113/1000</f>
        <v>1719.8510000000001</v>
      </c>
    </row>
    <row r="6" spans="1:17">
      <c r="A6" s="201">
        <f t="shared" ref="A6:A69" si="5">+B6</f>
        <v>42767</v>
      </c>
      <c r="B6" s="202">
        <v>42767</v>
      </c>
      <c r="C6" s="198">
        <v>1437782</v>
      </c>
      <c r="E6" s="196" t="s">
        <v>110</v>
      </c>
      <c r="F6" s="198">
        <f t="shared" si="0"/>
        <v>1437.7819999999999</v>
      </c>
      <c r="G6" s="198">
        <f t="shared" si="1"/>
        <v>1474.3030000000001</v>
      </c>
      <c r="H6" s="198">
        <f t="shared" si="2"/>
        <v>1507.2429999999999</v>
      </c>
      <c r="I6" s="198">
        <f t="shared" si="3"/>
        <v>1542.328</v>
      </c>
      <c r="J6" s="198">
        <f t="shared" ref="J6:J16" si="6">+C54/1000</f>
        <v>1536.2470000000001</v>
      </c>
      <c r="K6" s="198">
        <f t="shared" si="4"/>
        <v>1572.876</v>
      </c>
      <c r="L6" s="198">
        <f t="shared" ref="L6:L16" si="7">C78/1000</f>
        <v>1610.1569999999999</v>
      </c>
      <c r="M6" s="198">
        <f t="shared" ref="M6:M16" si="8">C90/1000</f>
        <v>1653.88</v>
      </c>
      <c r="N6" s="198">
        <f>+C102/1000</f>
        <v>1709.1849999999999</v>
      </c>
      <c r="O6" s="198">
        <f>+C114/1000</f>
        <v>1723.3689999999999</v>
      </c>
      <c r="P6" s="199" t="s">
        <v>418</v>
      </c>
    </row>
    <row r="7" spans="1:17">
      <c r="A7" s="201">
        <f t="shared" si="5"/>
        <v>42795</v>
      </c>
      <c r="B7" s="202">
        <v>42795</v>
      </c>
      <c r="C7" s="198">
        <v>1452052</v>
      </c>
      <c r="E7" s="196" t="s">
        <v>111</v>
      </c>
      <c r="F7" s="198">
        <f t="shared" si="0"/>
        <v>1452.0519999999999</v>
      </c>
      <c r="G7" s="198">
        <f t="shared" si="1"/>
        <v>1489.0909999999999</v>
      </c>
      <c r="H7" s="198">
        <f t="shared" si="2"/>
        <v>1521.259</v>
      </c>
      <c r="I7" s="198">
        <f t="shared" si="3"/>
        <v>1529.905</v>
      </c>
      <c r="J7" s="198">
        <f t="shared" si="6"/>
        <v>1546.9369999999999</v>
      </c>
      <c r="K7" s="198">
        <f t="shared" si="4"/>
        <v>1582.8579999999999</v>
      </c>
      <c r="L7" s="198">
        <f t="shared" si="7"/>
        <v>1621.3789999999999</v>
      </c>
      <c r="M7" s="198">
        <f t="shared" si="8"/>
        <v>1665.7170000000001</v>
      </c>
      <c r="N7" s="198">
        <f>+C103/1000</f>
        <v>1720.212</v>
      </c>
      <c r="O7" s="198">
        <f>+C115/1000</f>
        <v>1735.136</v>
      </c>
      <c r="Q7" s="199"/>
    </row>
    <row r="8" spans="1:17">
      <c r="A8" s="201">
        <f t="shared" si="5"/>
        <v>42826</v>
      </c>
      <c r="B8" s="202">
        <v>42826</v>
      </c>
      <c r="C8" s="198">
        <v>1475786</v>
      </c>
      <c r="E8" s="196" t="s">
        <v>112</v>
      </c>
      <c r="F8" s="198">
        <f t="shared" si="0"/>
        <v>1475.7860000000001</v>
      </c>
      <c r="G8" s="198">
        <f t="shared" si="1"/>
        <v>1514.171</v>
      </c>
      <c r="H8" s="198">
        <f t="shared" si="2"/>
        <v>1545.5250000000001</v>
      </c>
      <c r="I8" s="198">
        <f t="shared" si="3"/>
        <v>1520.59</v>
      </c>
      <c r="J8" s="198">
        <f t="shared" si="6"/>
        <v>1557.6869999999999</v>
      </c>
      <c r="K8" s="198">
        <f t="shared" si="4"/>
        <v>1599.51</v>
      </c>
      <c r="L8" s="198">
        <f t="shared" si="7"/>
        <v>1639.6980000000001</v>
      </c>
      <c r="M8" s="198">
        <f t="shared" si="8"/>
        <v>1691.566</v>
      </c>
      <c r="N8" s="198">
        <f>+C104/1000</f>
        <v>1742.3119999999999</v>
      </c>
    </row>
    <row r="9" spans="1:17">
      <c r="A9" s="201">
        <f t="shared" si="5"/>
        <v>42856</v>
      </c>
      <c r="B9" s="202">
        <v>42856</v>
      </c>
      <c r="C9" s="198">
        <v>1503700</v>
      </c>
      <c r="E9" s="196" t="s">
        <v>113</v>
      </c>
      <c r="F9" s="198">
        <f t="shared" si="0"/>
        <v>1503.7</v>
      </c>
      <c r="G9" s="198">
        <f t="shared" si="1"/>
        <v>1539.9459999999999</v>
      </c>
      <c r="H9" s="198">
        <f t="shared" si="2"/>
        <v>1577.9870000000001</v>
      </c>
      <c r="I9" s="198">
        <f t="shared" si="3"/>
        <v>1523.653</v>
      </c>
      <c r="J9" s="198">
        <f t="shared" si="6"/>
        <v>1573.9490000000001</v>
      </c>
      <c r="K9" s="198">
        <f t="shared" si="4"/>
        <v>1622.421</v>
      </c>
      <c r="L9" s="198">
        <f t="shared" si="7"/>
        <v>1664.1880000000001</v>
      </c>
      <c r="M9" s="198">
        <f t="shared" si="8"/>
        <v>1721.5260000000001</v>
      </c>
      <c r="N9" s="198">
        <f t="shared" ref="N9:N16" si="9">+C105/1000</f>
        <v>1763.8240000000001</v>
      </c>
    </row>
    <row r="10" spans="1:17">
      <c r="A10" s="201">
        <f t="shared" si="5"/>
        <v>42887</v>
      </c>
      <c r="B10" s="202">
        <v>42887</v>
      </c>
      <c r="C10" s="704">
        <v>1525457</v>
      </c>
      <c r="E10" s="196" t="s">
        <v>114</v>
      </c>
      <c r="F10" s="198">
        <f t="shared" si="0"/>
        <v>1525.4570000000001</v>
      </c>
      <c r="G10" s="198">
        <f t="shared" si="1"/>
        <v>1554.8209999999999</v>
      </c>
      <c r="H10" s="198">
        <f t="shared" si="2"/>
        <v>1593.5830000000001</v>
      </c>
      <c r="I10" s="198">
        <f t="shared" si="3"/>
        <v>1541.6130000000001</v>
      </c>
      <c r="J10" s="198">
        <f t="shared" si="6"/>
        <v>1596.1120000000001</v>
      </c>
      <c r="K10" s="198">
        <f t="shared" si="4"/>
        <v>1640.77</v>
      </c>
      <c r="L10" s="198">
        <f t="shared" si="7"/>
        <v>1680.8140000000001</v>
      </c>
      <c r="M10" s="198">
        <f t="shared" si="8"/>
        <v>1739.2239999999999</v>
      </c>
      <c r="N10" s="198">
        <f t="shared" si="9"/>
        <v>1783.5160000000001</v>
      </c>
    </row>
    <row r="11" spans="1:17">
      <c r="A11" s="201">
        <f t="shared" si="5"/>
        <v>42917</v>
      </c>
      <c r="B11" s="202">
        <v>42917</v>
      </c>
      <c r="C11" s="198">
        <v>1532009</v>
      </c>
      <c r="E11" s="196" t="s">
        <v>115</v>
      </c>
      <c r="F11" s="198">
        <f t="shared" si="0"/>
        <v>1532.009</v>
      </c>
      <c r="G11" s="198">
        <f t="shared" si="1"/>
        <v>1563.56</v>
      </c>
      <c r="H11" s="198">
        <f t="shared" si="2"/>
        <v>1600.405</v>
      </c>
      <c r="I11" s="198">
        <f t="shared" si="3"/>
        <v>1554.33</v>
      </c>
      <c r="J11" s="198">
        <f t="shared" si="6"/>
        <v>1606.5329999999999</v>
      </c>
      <c r="K11" s="198">
        <f t="shared" si="4"/>
        <v>1645.75</v>
      </c>
      <c r="L11" s="198">
        <f t="shared" si="7"/>
        <v>1686.6289999999999</v>
      </c>
      <c r="M11" s="198">
        <f t="shared" si="8"/>
        <v>1749.095</v>
      </c>
      <c r="N11" s="198">
        <f t="shared" si="9"/>
        <v>1788.24</v>
      </c>
    </row>
    <row r="12" spans="1:17">
      <c r="A12" s="201">
        <f t="shared" si="5"/>
        <v>42948</v>
      </c>
      <c r="B12" s="202">
        <v>42948</v>
      </c>
      <c r="C12" s="198">
        <v>1525489</v>
      </c>
      <c r="E12" s="196" t="s">
        <v>116</v>
      </c>
      <c r="F12" s="198">
        <f t="shared" si="0"/>
        <v>1525.489</v>
      </c>
      <c r="G12" s="198">
        <f t="shared" si="1"/>
        <v>1559.1969999999999</v>
      </c>
      <c r="H12" s="198">
        <f t="shared" si="2"/>
        <v>1595.4459999999999</v>
      </c>
      <c r="I12" s="198">
        <f t="shared" si="3"/>
        <v>1553.8789999999999</v>
      </c>
      <c r="J12" s="198">
        <f t="shared" si="6"/>
        <v>1604.453</v>
      </c>
      <c r="K12" s="198">
        <f t="shared" si="4"/>
        <v>1642.5509999999999</v>
      </c>
      <c r="L12" s="198">
        <f t="shared" si="7"/>
        <v>1681.8140000000001</v>
      </c>
      <c r="M12" s="198">
        <f t="shared" si="8"/>
        <v>1744.13</v>
      </c>
      <c r="N12" s="198">
        <f t="shared" si="9"/>
        <v>1780.808</v>
      </c>
    </row>
    <row r="13" spans="1:17">
      <c r="A13" s="201">
        <f t="shared" si="5"/>
        <v>42979</v>
      </c>
      <c r="B13" s="202">
        <v>42979</v>
      </c>
      <c r="C13" s="198">
        <v>1514241</v>
      </c>
      <c r="E13" s="196" t="s">
        <v>117</v>
      </c>
      <c r="F13" s="198">
        <f t="shared" si="0"/>
        <v>1514.241</v>
      </c>
      <c r="G13" s="198">
        <f t="shared" si="1"/>
        <v>1546.848</v>
      </c>
      <c r="H13" s="198">
        <f t="shared" si="2"/>
        <v>1585.6759999999999</v>
      </c>
      <c r="I13" s="198">
        <f t="shared" si="3"/>
        <v>1549.077</v>
      </c>
      <c r="J13" s="198">
        <f t="shared" si="6"/>
        <v>1600.41</v>
      </c>
      <c r="K13" s="198">
        <f t="shared" si="4"/>
        <v>1636.971</v>
      </c>
      <c r="L13" s="198">
        <f>C85/1000</f>
        <v>1677.607</v>
      </c>
      <c r="M13" s="198">
        <f t="shared" si="8"/>
        <v>1740.383</v>
      </c>
      <c r="N13" s="198">
        <f t="shared" si="9"/>
        <v>1772.0630000000001</v>
      </c>
    </row>
    <row r="14" spans="1:17">
      <c r="A14" s="201">
        <f t="shared" si="5"/>
        <v>43009</v>
      </c>
      <c r="B14" s="202">
        <v>43009</v>
      </c>
      <c r="C14" s="198">
        <v>1496040</v>
      </c>
      <c r="E14" s="196" t="s">
        <v>118</v>
      </c>
      <c r="F14" s="198">
        <f t="shared" si="0"/>
        <v>1496.04</v>
      </c>
      <c r="G14" s="198">
        <f t="shared" si="1"/>
        <v>1528.59</v>
      </c>
      <c r="H14" s="198">
        <f t="shared" si="2"/>
        <v>1566.4459999999999</v>
      </c>
      <c r="I14" s="198">
        <f t="shared" si="3"/>
        <v>1544.3779999999999</v>
      </c>
      <c r="J14" s="198">
        <f t="shared" si="6"/>
        <v>1585.829</v>
      </c>
      <c r="K14" s="198">
        <f t="shared" si="4"/>
        <v>1620.7909999999999</v>
      </c>
      <c r="L14" s="198">
        <f t="shared" si="7"/>
        <v>1661.597</v>
      </c>
      <c r="M14" s="198">
        <f t="shared" si="8"/>
        <v>1724.665</v>
      </c>
      <c r="N14" s="198">
        <f t="shared" si="9"/>
        <v>1753.125</v>
      </c>
    </row>
    <row r="15" spans="1:17">
      <c r="A15" s="201">
        <f t="shared" si="5"/>
        <v>43040</v>
      </c>
      <c r="B15" s="202">
        <v>43040</v>
      </c>
      <c r="C15" s="198">
        <v>1485757</v>
      </c>
      <c r="E15" s="196" t="s">
        <v>119</v>
      </c>
      <c r="F15" s="198">
        <f t="shared" si="0"/>
        <v>1485.7570000000001</v>
      </c>
      <c r="G15" s="198">
        <f t="shared" si="1"/>
        <v>1521.95</v>
      </c>
      <c r="H15" s="198">
        <f t="shared" si="2"/>
        <v>1556.826</v>
      </c>
      <c r="I15" s="198">
        <f t="shared" si="3"/>
        <v>1545.566</v>
      </c>
      <c r="J15" s="198">
        <f t="shared" si="6"/>
        <v>1583.1310000000001</v>
      </c>
      <c r="K15" s="198">
        <f t="shared" si="4"/>
        <v>1617.0060000000001</v>
      </c>
      <c r="L15" s="198">
        <f t="shared" si="7"/>
        <v>1658.116</v>
      </c>
      <c r="M15" s="198">
        <f t="shared" si="8"/>
        <v>1702.0419999999999</v>
      </c>
      <c r="N15" s="198">
        <f t="shared" si="9"/>
        <v>1741.4860000000001</v>
      </c>
    </row>
    <row r="16" spans="1:17">
      <c r="A16" s="201">
        <f t="shared" si="5"/>
        <v>43070</v>
      </c>
      <c r="B16" s="202">
        <v>43070</v>
      </c>
      <c r="C16" s="198">
        <v>1475044</v>
      </c>
      <c r="E16" s="196" t="s">
        <v>120</v>
      </c>
      <c r="F16" s="198">
        <f t="shared" si="0"/>
        <v>1475.0440000000001</v>
      </c>
      <c r="G16" s="198">
        <f t="shared" si="1"/>
        <v>1506.912</v>
      </c>
      <c r="H16" s="198">
        <f t="shared" si="2"/>
        <v>1545.192</v>
      </c>
      <c r="I16" s="198">
        <f t="shared" si="3"/>
        <v>1536.3</v>
      </c>
      <c r="J16" s="198">
        <f t="shared" si="6"/>
        <v>1571.672</v>
      </c>
      <c r="K16" s="198">
        <f t="shared" si="4"/>
        <v>1607.7339999999999</v>
      </c>
      <c r="L16" s="198">
        <f t="shared" si="7"/>
        <v>1648.877</v>
      </c>
      <c r="M16" s="198">
        <f t="shared" si="8"/>
        <v>1708.8720000000001</v>
      </c>
      <c r="N16" s="198">
        <f t="shared" si="9"/>
        <v>1729.787</v>
      </c>
    </row>
    <row r="17" spans="1:18">
      <c r="A17" s="201">
        <f t="shared" si="5"/>
        <v>43101</v>
      </c>
      <c r="B17" s="202">
        <v>43101</v>
      </c>
      <c r="C17" s="198">
        <v>1468631</v>
      </c>
    </row>
    <row r="18" spans="1:18">
      <c r="A18" s="201">
        <f t="shared" si="5"/>
        <v>43132</v>
      </c>
      <c r="B18" s="202">
        <v>43132</v>
      </c>
      <c r="C18" s="198">
        <v>1474303</v>
      </c>
    </row>
    <row r="19" spans="1:18">
      <c r="A19" s="201">
        <f t="shared" si="5"/>
        <v>43160</v>
      </c>
      <c r="B19" s="202">
        <v>43160</v>
      </c>
      <c r="C19" s="198">
        <v>1489091</v>
      </c>
    </row>
    <row r="20" spans="1:18">
      <c r="A20" s="201">
        <f t="shared" si="5"/>
        <v>43191</v>
      </c>
      <c r="B20" s="202">
        <v>43191</v>
      </c>
      <c r="C20" s="198">
        <v>1514171</v>
      </c>
    </row>
    <row r="21" spans="1:18">
      <c r="A21" s="201">
        <f t="shared" si="5"/>
        <v>43221</v>
      </c>
      <c r="B21" s="202">
        <v>43221</v>
      </c>
      <c r="C21" s="198">
        <v>1539946</v>
      </c>
    </row>
    <row r="22" spans="1:18">
      <c r="A22" s="201">
        <f t="shared" si="5"/>
        <v>43252</v>
      </c>
      <c r="B22" s="202">
        <v>43252</v>
      </c>
      <c r="C22" s="198">
        <v>1554821</v>
      </c>
    </row>
    <row r="23" spans="1:18">
      <c r="A23" s="201">
        <f t="shared" si="5"/>
        <v>43282</v>
      </c>
      <c r="B23" s="202">
        <v>43282</v>
      </c>
      <c r="C23" s="198">
        <v>1563560</v>
      </c>
    </row>
    <row r="24" spans="1:18">
      <c r="A24" s="201">
        <f t="shared" si="5"/>
        <v>43313</v>
      </c>
      <c r="B24" s="202">
        <v>43313</v>
      </c>
      <c r="C24" s="198">
        <v>1559197</v>
      </c>
      <c r="P24" s="200" t="s">
        <v>121</v>
      </c>
    </row>
    <row r="25" spans="1:18">
      <c r="A25" s="201">
        <f t="shared" si="5"/>
        <v>43344</v>
      </c>
      <c r="B25" s="202">
        <v>43344</v>
      </c>
      <c r="C25" s="198">
        <v>1546848</v>
      </c>
    </row>
    <row r="26" spans="1:18">
      <c r="A26" s="201">
        <f t="shared" si="5"/>
        <v>43374</v>
      </c>
      <c r="B26" s="202">
        <v>43374</v>
      </c>
      <c r="C26" s="198">
        <v>1528590</v>
      </c>
      <c r="P26" s="199" t="s">
        <v>488</v>
      </c>
      <c r="R26" s="199"/>
    </row>
    <row r="27" spans="1:18">
      <c r="A27" s="201">
        <f t="shared" si="5"/>
        <v>43405</v>
      </c>
      <c r="B27" s="202">
        <v>43405</v>
      </c>
      <c r="C27" s="198">
        <v>1521950</v>
      </c>
    </row>
    <row r="28" spans="1:18">
      <c r="A28" s="201">
        <f t="shared" si="5"/>
        <v>43435</v>
      </c>
      <c r="B28" s="202">
        <v>43435</v>
      </c>
      <c r="C28" s="198">
        <v>1506912</v>
      </c>
    </row>
    <row r="29" spans="1:18">
      <c r="A29" s="201">
        <f t="shared" si="5"/>
        <v>43466</v>
      </c>
      <c r="B29" s="202">
        <v>43466</v>
      </c>
      <c r="C29" s="198">
        <v>1499928</v>
      </c>
    </row>
    <row r="30" spans="1:18">
      <c r="A30" s="201">
        <f t="shared" si="5"/>
        <v>43497</v>
      </c>
      <c r="B30" s="202">
        <v>43497</v>
      </c>
      <c r="C30" s="198">
        <v>1507243</v>
      </c>
    </row>
    <row r="31" spans="1:18">
      <c r="A31" s="201">
        <f t="shared" si="5"/>
        <v>43525</v>
      </c>
      <c r="B31" s="202">
        <v>43525</v>
      </c>
      <c r="C31" s="198">
        <v>1521259</v>
      </c>
    </row>
    <row r="32" spans="1:18">
      <c r="A32" s="201">
        <f t="shared" si="5"/>
        <v>43556</v>
      </c>
      <c r="B32" s="202">
        <v>43556</v>
      </c>
      <c r="C32" s="198">
        <v>1545525</v>
      </c>
    </row>
    <row r="33" spans="1:16">
      <c r="A33" s="201">
        <f t="shared" si="5"/>
        <v>43586</v>
      </c>
      <c r="B33" s="202">
        <v>43586</v>
      </c>
      <c r="C33" s="198">
        <v>1577987</v>
      </c>
    </row>
    <row r="34" spans="1:16">
      <c r="A34" s="201">
        <f t="shared" si="5"/>
        <v>43617</v>
      </c>
      <c r="B34" s="202">
        <v>43617</v>
      </c>
      <c r="C34" s="198">
        <v>1593583</v>
      </c>
    </row>
    <row r="35" spans="1:16">
      <c r="A35" s="201">
        <f t="shared" si="5"/>
        <v>43647</v>
      </c>
      <c r="B35" s="202">
        <v>43647</v>
      </c>
      <c r="C35" s="198">
        <v>1600405</v>
      </c>
    </row>
    <row r="36" spans="1:16">
      <c r="A36" s="201">
        <f t="shared" si="5"/>
        <v>43678</v>
      </c>
      <c r="B36" s="202">
        <v>43678</v>
      </c>
      <c r="C36" s="198">
        <v>1595446</v>
      </c>
    </row>
    <row r="37" spans="1:16">
      <c r="A37" s="201">
        <f t="shared" si="5"/>
        <v>43709</v>
      </c>
      <c r="B37" s="202">
        <v>43709</v>
      </c>
      <c r="C37" s="198">
        <v>1585676</v>
      </c>
    </row>
    <row r="38" spans="1:16">
      <c r="A38" s="201">
        <f t="shared" si="5"/>
        <v>43739</v>
      </c>
      <c r="B38" s="202">
        <v>43739</v>
      </c>
      <c r="C38" s="198">
        <v>1566446</v>
      </c>
    </row>
    <row r="39" spans="1:16">
      <c r="A39" s="201">
        <f t="shared" si="5"/>
        <v>43770</v>
      </c>
      <c r="B39" s="202">
        <v>43770</v>
      </c>
      <c r="C39" s="198">
        <v>1556826</v>
      </c>
    </row>
    <row r="40" spans="1:16">
      <c r="A40" s="201">
        <f t="shared" si="5"/>
        <v>43800</v>
      </c>
      <c r="B40" s="202">
        <v>43800</v>
      </c>
      <c r="C40" s="198">
        <v>1545192</v>
      </c>
    </row>
    <row r="41" spans="1:16">
      <c r="A41" s="201">
        <f t="shared" si="5"/>
        <v>43831</v>
      </c>
      <c r="B41" s="202">
        <v>43831</v>
      </c>
      <c r="C41" s="198">
        <v>1538621</v>
      </c>
    </row>
    <row r="42" spans="1:16">
      <c r="A42" s="201">
        <f t="shared" si="5"/>
        <v>43862</v>
      </c>
      <c r="B42" s="202">
        <v>43862</v>
      </c>
      <c r="C42" s="198">
        <v>1542328</v>
      </c>
    </row>
    <row r="43" spans="1:16">
      <c r="A43" s="201">
        <f t="shared" si="5"/>
        <v>43891</v>
      </c>
      <c r="B43" s="202">
        <v>43891</v>
      </c>
      <c r="C43" s="198">
        <v>1529905</v>
      </c>
    </row>
    <row r="44" spans="1:16">
      <c r="A44" s="201">
        <f t="shared" si="5"/>
        <v>43922</v>
      </c>
      <c r="B44" s="202">
        <v>43922</v>
      </c>
      <c r="C44" s="198">
        <v>1520590</v>
      </c>
      <c r="P44" s="200" t="s">
        <v>471</v>
      </c>
    </row>
    <row r="45" spans="1:16">
      <c r="A45" s="201">
        <f t="shared" si="5"/>
        <v>43952</v>
      </c>
      <c r="B45" s="202">
        <v>43952</v>
      </c>
      <c r="C45" s="198">
        <v>1523653</v>
      </c>
    </row>
    <row r="46" spans="1:16">
      <c r="A46" s="201">
        <f t="shared" si="5"/>
        <v>43983</v>
      </c>
      <c r="B46" s="202">
        <v>43983</v>
      </c>
      <c r="C46" s="198">
        <v>1541613</v>
      </c>
    </row>
    <row r="47" spans="1:16">
      <c r="A47" s="201">
        <f t="shared" si="5"/>
        <v>44013</v>
      </c>
      <c r="B47" s="202">
        <v>44013</v>
      </c>
      <c r="C47" s="198">
        <v>1554330</v>
      </c>
    </row>
    <row r="48" spans="1:16">
      <c r="A48" s="201">
        <f t="shared" si="5"/>
        <v>44044</v>
      </c>
      <c r="B48" s="202">
        <v>44044</v>
      </c>
      <c r="C48" s="198">
        <v>1553879</v>
      </c>
    </row>
    <row r="49" spans="1:3">
      <c r="A49" s="201">
        <f t="shared" si="5"/>
        <v>44075</v>
      </c>
      <c r="B49" s="202">
        <v>44075</v>
      </c>
      <c r="C49" s="198">
        <v>1549077</v>
      </c>
    </row>
    <row r="50" spans="1:3">
      <c r="A50" s="201">
        <f t="shared" si="5"/>
        <v>44105</v>
      </c>
      <c r="B50" s="202">
        <v>44105</v>
      </c>
      <c r="C50" s="198">
        <v>1544378</v>
      </c>
    </row>
    <row r="51" spans="1:3">
      <c r="A51" s="201">
        <f t="shared" si="5"/>
        <v>44136</v>
      </c>
      <c r="B51" s="202">
        <v>44136</v>
      </c>
      <c r="C51" s="198">
        <v>1545566</v>
      </c>
    </row>
    <row r="52" spans="1:3">
      <c r="A52" s="201">
        <f t="shared" si="5"/>
        <v>44166</v>
      </c>
      <c r="B52" s="202">
        <v>44166</v>
      </c>
      <c r="C52" s="198">
        <v>1536300</v>
      </c>
    </row>
    <row r="53" spans="1:3">
      <c r="A53" s="201">
        <f t="shared" si="5"/>
        <v>44197</v>
      </c>
      <c r="B53" s="202">
        <v>44197</v>
      </c>
      <c r="C53" s="198">
        <v>1531689</v>
      </c>
    </row>
    <row r="54" spans="1:3">
      <c r="A54" s="201">
        <f t="shared" si="5"/>
        <v>44228</v>
      </c>
      <c r="B54" s="202">
        <v>44228</v>
      </c>
      <c r="C54" s="198">
        <v>1536247</v>
      </c>
    </row>
    <row r="55" spans="1:3">
      <c r="A55" s="201">
        <f t="shared" si="5"/>
        <v>44256</v>
      </c>
      <c r="B55" s="202">
        <v>44256</v>
      </c>
      <c r="C55" s="198">
        <v>1546937</v>
      </c>
    </row>
    <row r="56" spans="1:3">
      <c r="A56" s="201">
        <f t="shared" si="5"/>
        <v>44287</v>
      </c>
      <c r="B56" s="202">
        <v>44287</v>
      </c>
      <c r="C56" s="198">
        <v>1557687</v>
      </c>
    </row>
    <row r="57" spans="1:3">
      <c r="A57" s="201">
        <f t="shared" si="5"/>
        <v>44317</v>
      </c>
      <c r="B57" s="202">
        <v>44317</v>
      </c>
      <c r="C57" s="198">
        <v>1573949</v>
      </c>
    </row>
    <row r="58" spans="1:3">
      <c r="A58" s="201">
        <f t="shared" si="5"/>
        <v>44348</v>
      </c>
      <c r="B58" s="202">
        <v>44348</v>
      </c>
      <c r="C58" s="198">
        <v>1596112</v>
      </c>
    </row>
    <row r="59" spans="1:3">
      <c r="A59" s="201">
        <f t="shared" si="5"/>
        <v>44378</v>
      </c>
      <c r="B59" s="202">
        <v>44378</v>
      </c>
      <c r="C59" s="198">
        <v>1606533</v>
      </c>
    </row>
    <row r="60" spans="1:3">
      <c r="A60" s="201">
        <f t="shared" si="5"/>
        <v>44409</v>
      </c>
      <c r="B60" s="202">
        <v>44409</v>
      </c>
      <c r="C60" s="198">
        <v>1604453</v>
      </c>
    </row>
    <row r="61" spans="1:3">
      <c r="A61" s="201">
        <f t="shared" si="5"/>
        <v>44440</v>
      </c>
      <c r="B61" s="202">
        <v>44440</v>
      </c>
      <c r="C61" s="198">
        <v>1600410</v>
      </c>
    </row>
    <row r="62" spans="1:3">
      <c r="A62" s="201">
        <f t="shared" si="5"/>
        <v>44470</v>
      </c>
      <c r="B62" s="202">
        <v>44470</v>
      </c>
      <c r="C62" s="198">
        <v>1585829</v>
      </c>
    </row>
    <row r="63" spans="1:3">
      <c r="A63" s="201">
        <f t="shared" si="5"/>
        <v>44501</v>
      </c>
      <c r="B63" s="202">
        <v>44501</v>
      </c>
      <c r="C63" s="198">
        <v>1583131</v>
      </c>
    </row>
    <row r="64" spans="1:3">
      <c r="A64" s="201">
        <f t="shared" si="5"/>
        <v>44531</v>
      </c>
      <c r="B64" s="202">
        <v>44531</v>
      </c>
      <c r="C64" s="198">
        <v>1571672</v>
      </c>
    </row>
    <row r="65" spans="1:12">
      <c r="A65" s="201">
        <f t="shared" si="5"/>
        <v>44562</v>
      </c>
      <c r="B65" s="202">
        <v>44562</v>
      </c>
      <c r="C65" s="198">
        <v>1568927</v>
      </c>
    </row>
    <row r="66" spans="1:12">
      <c r="A66" s="201">
        <f t="shared" si="5"/>
        <v>44593</v>
      </c>
      <c r="B66" s="202">
        <v>44593</v>
      </c>
      <c r="C66" s="198">
        <v>1572876</v>
      </c>
    </row>
    <row r="67" spans="1:12">
      <c r="A67" s="201">
        <f t="shared" si="5"/>
        <v>44621</v>
      </c>
      <c r="B67" s="202">
        <v>44621</v>
      </c>
      <c r="C67" s="198">
        <v>1582858</v>
      </c>
    </row>
    <row r="68" spans="1:12">
      <c r="A68" s="201">
        <f t="shared" si="5"/>
        <v>44652</v>
      </c>
      <c r="B68" s="202">
        <v>44652</v>
      </c>
      <c r="C68" s="198">
        <v>1599510</v>
      </c>
    </row>
    <row r="69" spans="1:12">
      <c r="A69" s="201">
        <f t="shared" si="5"/>
        <v>44682</v>
      </c>
      <c r="B69" s="202">
        <v>44682</v>
      </c>
      <c r="C69" s="198">
        <v>1622421</v>
      </c>
    </row>
    <row r="70" spans="1:12">
      <c r="A70" s="201">
        <f t="shared" ref="A70:A84" si="10">+B70</f>
        <v>44713</v>
      </c>
      <c r="B70" s="202">
        <v>44713</v>
      </c>
      <c r="C70" s="198">
        <v>1640770</v>
      </c>
    </row>
    <row r="71" spans="1:12">
      <c r="A71" s="201">
        <f t="shared" si="10"/>
        <v>44743</v>
      </c>
      <c r="B71" s="202">
        <v>44743</v>
      </c>
      <c r="C71" s="198">
        <v>1645750</v>
      </c>
    </row>
    <row r="72" spans="1:12">
      <c r="A72" s="201">
        <f t="shared" si="10"/>
        <v>44774</v>
      </c>
      <c r="B72" s="202">
        <v>44774</v>
      </c>
      <c r="C72" s="198">
        <v>1642551</v>
      </c>
    </row>
    <row r="73" spans="1:12">
      <c r="A73" s="201">
        <f t="shared" si="10"/>
        <v>44805</v>
      </c>
      <c r="B73" s="202">
        <v>44805</v>
      </c>
      <c r="C73" s="198">
        <v>1636971</v>
      </c>
    </row>
    <row r="74" spans="1:12">
      <c r="A74" s="201">
        <f t="shared" si="10"/>
        <v>44835</v>
      </c>
      <c r="B74" s="202">
        <v>44835</v>
      </c>
      <c r="C74" s="198">
        <v>1620791</v>
      </c>
    </row>
    <row r="75" spans="1:12">
      <c r="A75" s="201">
        <f t="shared" si="10"/>
        <v>44866</v>
      </c>
      <c r="B75" s="202">
        <v>44866</v>
      </c>
      <c r="C75" s="198">
        <v>1617006</v>
      </c>
    </row>
    <row r="76" spans="1:12">
      <c r="A76" s="674">
        <f t="shared" si="10"/>
        <v>44896</v>
      </c>
      <c r="B76" s="675">
        <v>44896</v>
      </c>
      <c r="C76" s="705">
        <v>1607734</v>
      </c>
      <c r="D76" s="676"/>
      <c r="E76" s="676"/>
      <c r="F76" s="676"/>
      <c r="G76" s="676"/>
      <c r="H76" s="676"/>
      <c r="I76" s="676"/>
      <c r="J76" s="676"/>
      <c r="K76" s="676"/>
      <c r="L76" s="676"/>
    </row>
    <row r="77" spans="1:12">
      <c r="A77" s="674">
        <f t="shared" si="10"/>
        <v>44927</v>
      </c>
      <c r="B77" s="675">
        <v>44927</v>
      </c>
      <c r="C77" s="705">
        <v>1604163</v>
      </c>
      <c r="D77" s="676"/>
      <c r="E77" s="676"/>
      <c r="F77" s="676"/>
      <c r="G77" s="676"/>
      <c r="H77" s="676"/>
      <c r="I77" s="676"/>
      <c r="J77" s="676"/>
      <c r="K77" s="676"/>
      <c r="L77" s="676"/>
    </row>
    <row r="78" spans="1:12">
      <c r="A78" s="234">
        <f t="shared" si="10"/>
        <v>44958</v>
      </c>
      <c r="B78" s="241">
        <v>44958</v>
      </c>
      <c r="C78" s="705">
        <v>1610157</v>
      </c>
    </row>
    <row r="79" spans="1:12">
      <c r="A79" s="234">
        <f t="shared" si="10"/>
        <v>44986</v>
      </c>
      <c r="B79" s="241">
        <v>44986</v>
      </c>
      <c r="C79" s="705">
        <v>1621379</v>
      </c>
    </row>
    <row r="80" spans="1:12">
      <c r="A80" s="234">
        <f t="shared" si="10"/>
        <v>45017</v>
      </c>
      <c r="B80" s="241">
        <v>45017</v>
      </c>
      <c r="C80" s="705">
        <v>1639698</v>
      </c>
    </row>
    <row r="81" spans="1:3">
      <c r="A81" s="234">
        <f t="shared" si="10"/>
        <v>45047</v>
      </c>
      <c r="B81" s="241">
        <v>45047</v>
      </c>
      <c r="C81" s="705">
        <v>1664188</v>
      </c>
    </row>
    <row r="82" spans="1:3">
      <c r="A82" s="234">
        <f t="shared" si="10"/>
        <v>45078</v>
      </c>
      <c r="B82" s="241">
        <v>45078</v>
      </c>
      <c r="C82" s="705">
        <v>1680814</v>
      </c>
    </row>
    <row r="83" spans="1:3">
      <c r="A83" s="234">
        <f t="shared" si="10"/>
        <v>45108</v>
      </c>
      <c r="B83" s="241">
        <v>45108</v>
      </c>
      <c r="C83" s="705">
        <v>1686629</v>
      </c>
    </row>
    <row r="84" spans="1:3">
      <c r="A84" s="234">
        <f t="shared" si="10"/>
        <v>45139</v>
      </c>
      <c r="B84" s="241">
        <v>45139</v>
      </c>
      <c r="C84" s="705">
        <v>1681814</v>
      </c>
    </row>
    <row r="85" spans="1:3">
      <c r="A85" s="234">
        <f t="shared" ref="A85:A89" si="11">+B85</f>
        <v>45170</v>
      </c>
      <c r="B85" s="241">
        <v>45170</v>
      </c>
      <c r="C85" s="705">
        <v>1677607</v>
      </c>
    </row>
    <row r="86" spans="1:3">
      <c r="A86" s="234">
        <f t="shared" si="11"/>
        <v>45200</v>
      </c>
      <c r="B86" s="241">
        <v>45200</v>
      </c>
      <c r="C86" s="705">
        <v>1661597</v>
      </c>
    </row>
    <row r="87" spans="1:3">
      <c r="A87" s="234">
        <f t="shared" si="11"/>
        <v>45231</v>
      </c>
      <c r="B87" s="241">
        <v>45231</v>
      </c>
      <c r="C87" s="705">
        <v>1658116</v>
      </c>
    </row>
    <row r="88" spans="1:3">
      <c r="A88" s="234">
        <f t="shared" si="11"/>
        <v>45261</v>
      </c>
      <c r="B88" s="241">
        <v>45261</v>
      </c>
      <c r="C88" s="705">
        <v>1648877</v>
      </c>
    </row>
    <row r="89" spans="1:3">
      <c r="A89" s="234">
        <f t="shared" si="11"/>
        <v>45292</v>
      </c>
      <c r="B89" s="241">
        <v>45292</v>
      </c>
      <c r="C89" s="705">
        <v>1646540</v>
      </c>
    </row>
    <row r="90" spans="1:3">
      <c r="A90" s="234">
        <f t="shared" ref="A90:A115" si="12">+B90</f>
        <v>45323</v>
      </c>
      <c r="B90" s="241">
        <v>45323</v>
      </c>
      <c r="C90" s="705">
        <v>1653880</v>
      </c>
    </row>
    <row r="91" spans="1:3">
      <c r="A91" s="234">
        <f t="shared" si="12"/>
        <v>45352</v>
      </c>
      <c r="B91" s="241">
        <v>45352</v>
      </c>
      <c r="C91" s="705">
        <v>1665717</v>
      </c>
    </row>
    <row r="92" spans="1:3">
      <c r="A92" s="234">
        <f t="shared" si="12"/>
        <v>45383</v>
      </c>
      <c r="B92" s="241">
        <v>45383</v>
      </c>
      <c r="C92" s="705">
        <v>1691566</v>
      </c>
    </row>
    <row r="93" spans="1:3">
      <c r="A93" s="234">
        <f t="shared" si="12"/>
        <v>45413</v>
      </c>
      <c r="B93" s="241">
        <v>45413</v>
      </c>
      <c r="C93" s="705">
        <v>1721526</v>
      </c>
    </row>
    <row r="94" spans="1:3">
      <c r="A94" s="234">
        <f t="shared" si="12"/>
        <v>45444</v>
      </c>
      <c r="B94" s="241">
        <v>45444</v>
      </c>
      <c r="C94" s="705">
        <v>1739224</v>
      </c>
    </row>
    <row r="95" spans="1:3">
      <c r="A95" s="234">
        <f t="shared" si="12"/>
        <v>45474</v>
      </c>
      <c r="B95" s="241">
        <v>45474</v>
      </c>
      <c r="C95" s="705">
        <v>1749095</v>
      </c>
    </row>
    <row r="96" spans="1:3">
      <c r="A96" s="234">
        <f t="shared" si="12"/>
        <v>45505</v>
      </c>
      <c r="B96" s="241">
        <v>45505</v>
      </c>
      <c r="C96" s="705">
        <v>1744130</v>
      </c>
    </row>
    <row r="97" spans="1:3">
      <c r="A97" s="234">
        <f t="shared" si="12"/>
        <v>45536</v>
      </c>
      <c r="B97" s="241">
        <v>45536</v>
      </c>
      <c r="C97" s="705">
        <v>1740383</v>
      </c>
    </row>
    <row r="98" spans="1:3">
      <c r="A98" s="234">
        <f t="shared" si="12"/>
        <v>45566</v>
      </c>
      <c r="B98" s="241">
        <v>45566</v>
      </c>
      <c r="C98" s="705">
        <v>1724665</v>
      </c>
    </row>
    <row r="99" spans="1:3">
      <c r="A99" s="234">
        <f t="shared" si="12"/>
        <v>45597</v>
      </c>
      <c r="B99" s="241">
        <v>45597</v>
      </c>
      <c r="C99" s="705">
        <v>1702042</v>
      </c>
    </row>
    <row r="100" spans="1:3">
      <c r="A100" s="234">
        <f t="shared" si="12"/>
        <v>45627</v>
      </c>
      <c r="B100" s="241">
        <v>45627</v>
      </c>
      <c r="C100" s="705">
        <v>1708872</v>
      </c>
    </row>
    <row r="101" spans="1:3">
      <c r="A101" s="234">
        <f t="shared" si="12"/>
        <v>45658</v>
      </c>
      <c r="B101" s="241">
        <v>45658</v>
      </c>
      <c r="C101" s="705">
        <v>1705216</v>
      </c>
    </row>
    <row r="102" spans="1:3">
      <c r="A102" s="234">
        <f t="shared" si="12"/>
        <v>45689</v>
      </c>
      <c r="B102" s="241">
        <v>45689</v>
      </c>
      <c r="C102" s="705">
        <v>1709185</v>
      </c>
    </row>
    <row r="103" spans="1:3">
      <c r="A103" s="234">
        <f t="shared" si="12"/>
        <v>45717</v>
      </c>
      <c r="B103" s="241">
        <v>45717</v>
      </c>
      <c r="C103" s="705">
        <v>1720212</v>
      </c>
    </row>
    <row r="104" spans="1:3">
      <c r="A104" s="234">
        <f t="shared" si="12"/>
        <v>45748</v>
      </c>
      <c r="B104" s="241">
        <v>45748</v>
      </c>
      <c r="C104" s="705">
        <v>1742312</v>
      </c>
    </row>
    <row r="105" spans="1:3">
      <c r="A105" s="234">
        <f t="shared" si="12"/>
        <v>45778</v>
      </c>
      <c r="B105" s="241">
        <v>45778</v>
      </c>
      <c r="C105" s="705">
        <v>1763824</v>
      </c>
    </row>
    <row r="106" spans="1:3">
      <c r="A106" s="234">
        <f t="shared" si="12"/>
        <v>45809</v>
      </c>
      <c r="B106" s="241">
        <v>45809</v>
      </c>
      <c r="C106" s="705">
        <v>1783516</v>
      </c>
    </row>
    <row r="107" spans="1:3">
      <c r="A107" s="234">
        <f t="shared" si="12"/>
        <v>45839</v>
      </c>
      <c r="B107" s="241">
        <v>45839</v>
      </c>
      <c r="C107" s="705">
        <v>1788240</v>
      </c>
    </row>
    <row r="108" spans="1:3">
      <c r="A108" s="234">
        <f t="shared" si="12"/>
        <v>45870</v>
      </c>
      <c r="B108" s="241">
        <v>45870</v>
      </c>
      <c r="C108" s="705">
        <v>1780808</v>
      </c>
    </row>
    <row r="109" spans="1:3">
      <c r="A109" s="234">
        <f t="shared" si="12"/>
        <v>45901</v>
      </c>
      <c r="B109" s="241">
        <v>45901</v>
      </c>
      <c r="C109" s="705">
        <v>1772063</v>
      </c>
    </row>
    <row r="110" spans="1:3">
      <c r="A110" s="234">
        <f t="shared" si="12"/>
        <v>45931</v>
      </c>
      <c r="B110" s="241">
        <v>45931</v>
      </c>
      <c r="C110" s="705">
        <v>1753125</v>
      </c>
    </row>
    <row r="111" spans="1:3">
      <c r="A111" s="234">
        <f t="shared" si="12"/>
        <v>45962</v>
      </c>
      <c r="B111" s="241">
        <v>45962</v>
      </c>
      <c r="C111" s="705">
        <v>1741486</v>
      </c>
    </row>
    <row r="112" spans="1:3">
      <c r="A112" s="234">
        <f t="shared" si="12"/>
        <v>45992</v>
      </c>
      <c r="B112" s="241">
        <v>45992</v>
      </c>
      <c r="C112" s="705">
        <v>1729787</v>
      </c>
    </row>
    <row r="113" spans="1:3">
      <c r="A113" s="234">
        <f t="shared" si="12"/>
        <v>46023</v>
      </c>
      <c r="B113" s="241">
        <v>46023</v>
      </c>
      <c r="C113" s="705">
        <v>1719851</v>
      </c>
    </row>
    <row r="114" spans="1:3">
      <c r="A114" s="234">
        <f t="shared" si="12"/>
        <v>46054</v>
      </c>
      <c r="B114" s="241">
        <v>46054</v>
      </c>
      <c r="C114" s="705">
        <v>1723369</v>
      </c>
    </row>
    <row r="115" spans="1:3">
      <c r="A115" s="234">
        <f t="shared" si="12"/>
        <v>46082</v>
      </c>
      <c r="B115" s="241">
        <v>46082</v>
      </c>
      <c r="C115" s="705">
        <v>1735136</v>
      </c>
    </row>
  </sheetData>
  <sheetProtection algorithmName="SHA-512" hashValue="fdIR+RiVnbf0tA3h+RISyAG0CijSCAJXJ3b71bzdCkr5t0ZRcSRUfCjacvwGYEXiRUuUP2YIrsPMX+Tnv6uAbA==" saltValue="nmPxnjH3Anzlgr7UyOOEOQ==" spinCount="100000" sheet="1" objects="1" scenarios="1"/>
  <mergeCells count="1">
    <mergeCell ref="C3:C4"/>
  </mergeCells>
  <phoneticPr fontId="63" type="noConversion"/>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J23" sqref="J23:O2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852" t="s">
        <v>404</v>
      </c>
      <c r="D2" s="852"/>
      <c r="E2" s="852"/>
      <c r="F2" s="852"/>
      <c r="G2" s="852"/>
      <c r="H2" s="852"/>
      <c r="J2" s="852" t="s">
        <v>406</v>
      </c>
      <c r="K2" s="852"/>
      <c r="L2" s="852"/>
      <c r="M2" s="852"/>
      <c r="N2" s="852"/>
      <c r="O2" s="852"/>
    </row>
    <row r="3" spans="3:15">
      <c r="C3" s="852"/>
      <c r="D3" s="852"/>
      <c r="E3" s="852"/>
      <c r="F3" s="852"/>
      <c r="G3" s="852"/>
      <c r="H3" s="852"/>
      <c r="J3" s="852"/>
      <c r="K3" s="852"/>
      <c r="L3" s="852"/>
      <c r="M3" s="852"/>
      <c r="N3" s="852"/>
      <c r="O3" s="852"/>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2" t="s">
        <v>2</v>
      </c>
      <c r="J19" s="851" t="s">
        <v>154</v>
      </c>
      <c r="K19" s="851"/>
      <c r="L19" s="851"/>
      <c r="M19" s="851"/>
      <c r="N19" s="851"/>
      <c r="O19" s="851"/>
      <c r="P19" s="7"/>
    </row>
    <row r="20" spans="3:16" s="1" customFormat="1">
      <c r="C20" s="4"/>
      <c r="J20" s="851"/>
      <c r="K20" s="851"/>
      <c r="L20" s="851"/>
      <c r="M20" s="851"/>
      <c r="N20" s="851"/>
      <c r="O20" s="851"/>
      <c r="P20" s="7"/>
    </row>
    <row r="21" spans="3:16">
      <c r="J21" s="352" t="s">
        <v>2</v>
      </c>
    </row>
    <row r="22" spans="3:16">
      <c r="J22" s="4"/>
    </row>
    <row r="23" spans="3:16" s="1" customFormat="1">
      <c r="C23" s="852" t="s">
        <v>408</v>
      </c>
      <c r="D23" s="852"/>
      <c r="E23" s="852"/>
      <c r="F23" s="852"/>
      <c r="G23" s="852"/>
      <c r="H23" s="852"/>
      <c r="J23" s="852" t="s">
        <v>411</v>
      </c>
      <c r="K23" s="852"/>
      <c r="L23" s="852"/>
      <c r="M23" s="852"/>
      <c r="N23" s="852"/>
      <c r="O23" s="852"/>
      <c r="P23" s="7"/>
    </row>
    <row r="24" spans="3:16" s="1" customFormat="1">
      <c r="C24" s="852"/>
      <c r="D24" s="852"/>
      <c r="E24" s="852"/>
      <c r="F24" s="852"/>
      <c r="G24" s="852"/>
      <c r="H24" s="852"/>
      <c r="J24" s="852"/>
      <c r="K24" s="852"/>
      <c r="L24" s="852"/>
      <c r="M24" s="852"/>
      <c r="N24" s="852"/>
      <c r="O24" s="852"/>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51" t="s">
        <v>154</v>
      </c>
      <c r="D40" s="851"/>
      <c r="E40" s="851"/>
      <c r="F40" s="851"/>
      <c r="G40" s="851"/>
      <c r="H40" s="851"/>
      <c r="J40" s="851" t="s">
        <v>155</v>
      </c>
      <c r="K40" s="851"/>
      <c r="L40" s="851"/>
      <c r="M40" s="851"/>
      <c r="N40" s="851"/>
      <c r="O40" s="851"/>
    </row>
    <row r="41" spans="3:15">
      <c r="C41" s="851"/>
      <c r="D41" s="851"/>
      <c r="E41" s="851"/>
      <c r="F41" s="851"/>
      <c r="G41" s="851"/>
      <c r="H41" s="851"/>
      <c r="J41" s="851"/>
      <c r="K41" s="851"/>
      <c r="L41" s="851"/>
      <c r="M41" s="851"/>
      <c r="N41" s="851"/>
      <c r="O41" s="851"/>
    </row>
    <row r="42" spans="3:15">
      <c r="C42" s="352" t="s">
        <v>2</v>
      </c>
      <c r="D42" s="6"/>
      <c r="E42" s="6"/>
      <c r="F42" s="6"/>
      <c r="G42" s="6"/>
      <c r="H42" s="6"/>
      <c r="J42" s="352" t="s">
        <v>79</v>
      </c>
      <c r="K42" s="6"/>
      <c r="L42" s="6"/>
      <c r="M42" s="6"/>
      <c r="N42" s="6"/>
      <c r="O42" s="6"/>
    </row>
    <row r="43" spans="3:15">
      <c r="C43" s="4"/>
    </row>
    <row r="72" spans="3:16" s="1" customFormat="1">
      <c r="C72" s="4"/>
      <c r="J72" s="4"/>
      <c r="P72" s="7"/>
    </row>
    <row r="90" spans="3:16" s="1" customFormat="1">
      <c r="C90" s="4"/>
      <c r="P90" s="7"/>
    </row>
  </sheetData>
  <sheetProtection algorithmName="SHA-512" hashValue="33hN+5OkJZDL2Yvh0T4xYXFM1kKapf6jzvgovviX1idv5DOBajzOnUt0f9vkbk0bm6rmm0e/ibupcR3H+L17RQ==" saltValue="CoYbis66+GsO5u838mQ4SA=="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33" activePane="bottomRight" state="frozen"/>
      <selection activeCell="C1" sqref="C1"/>
      <selection pane="topRight" activeCell="E1" sqref="E1"/>
      <selection pane="bottomLeft" activeCell="C6" sqref="C6"/>
      <selection pane="bottomRight" activeCell="G37" sqref="G37"/>
    </sheetView>
  </sheetViews>
  <sheetFormatPr defaultColWidth="10.5703125" defaultRowHeight="11.25"/>
  <cols>
    <col min="1" max="1" width="8" style="207" customWidth="1"/>
    <col min="2" max="2" width="11.5703125" style="207" customWidth="1"/>
    <col min="3" max="4" width="10.5703125" style="207"/>
    <col min="5" max="5" width="15.42578125" style="207" customWidth="1"/>
    <col min="6" max="6" width="15.5703125" style="207" customWidth="1"/>
    <col min="7" max="8" width="15.42578125" style="207" customWidth="1"/>
    <col min="9" max="9" width="10.5703125" style="207"/>
    <col min="10" max="10" width="57" style="207" customWidth="1"/>
    <col min="11" max="16384" width="10.5703125" style="207"/>
  </cols>
  <sheetData>
    <row r="2" spans="2:13">
      <c r="C2" s="229"/>
      <c r="D2" s="446"/>
    </row>
    <row r="3" spans="2:13" ht="33.75">
      <c r="C3" s="227"/>
      <c r="D3" s="231"/>
      <c r="E3" s="228" t="s">
        <v>122</v>
      </c>
      <c r="F3" s="228" t="s">
        <v>123</v>
      </c>
      <c r="G3" s="228" t="s">
        <v>124</v>
      </c>
      <c r="H3" s="228" t="s">
        <v>125</v>
      </c>
    </row>
    <row r="4" spans="2:13" ht="22.5">
      <c r="C4" s="230" t="s">
        <v>485</v>
      </c>
      <c r="D4" s="492" t="s">
        <v>486</v>
      </c>
      <c r="E4" s="447" t="s">
        <v>126</v>
      </c>
      <c r="F4" s="447" t="s">
        <v>127</v>
      </c>
      <c r="G4" s="447" t="s">
        <v>128</v>
      </c>
      <c r="H4" s="447" t="s">
        <v>129</v>
      </c>
    </row>
    <row r="5" spans="2:13">
      <c r="C5" s="225"/>
      <c r="D5" s="224"/>
      <c r="E5" s="208"/>
      <c r="F5" s="208"/>
      <c r="G5" s="208"/>
      <c r="H5" s="208"/>
    </row>
    <row r="6" spans="2:13">
      <c r="C6" s="731">
        <f>+D6</f>
        <v>40179</v>
      </c>
      <c r="D6" s="732">
        <v>40179</v>
      </c>
      <c r="E6" s="733">
        <v>16.776032467503043</v>
      </c>
      <c r="F6" s="733">
        <v>16.074098867447471</v>
      </c>
      <c r="G6" s="733">
        <v>10.231236921382139</v>
      </c>
      <c r="H6" s="733">
        <v>0.57478815745812606</v>
      </c>
      <c r="J6" s="213" t="s">
        <v>511</v>
      </c>
      <c r="M6" s="210"/>
    </row>
    <row r="7" spans="2:13">
      <c r="C7" s="731">
        <f t="shared" ref="C7:C58" si="0">+D7</f>
        <v>40269</v>
      </c>
      <c r="D7" s="732">
        <v>40269</v>
      </c>
      <c r="E7" s="733">
        <v>17.336869006534815</v>
      </c>
      <c r="F7" s="733">
        <v>16.588013621881203</v>
      </c>
      <c r="G7" s="733">
        <v>12.11162768627155</v>
      </c>
      <c r="H7" s="733">
        <v>0.5463940655185322</v>
      </c>
      <c r="J7" s="700" t="s">
        <v>508</v>
      </c>
      <c r="M7" s="210"/>
    </row>
    <row r="8" spans="2:13">
      <c r="B8" s="207" t="s">
        <v>130</v>
      </c>
      <c r="C8" s="731">
        <f t="shared" si="0"/>
        <v>40360</v>
      </c>
      <c r="D8" s="732">
        <v>40360</v>
      </c>
      <c r="E8" s="733">
        <v>17.640683826450733</v>
      </c>
      <c r="F8" s="733">
        <v>16.881747888260538</v>
      </c>
      <c r="G8" s="733">
        <v>12.349577743002225</v>
      </c>
      <c r="H8" s="733">
        <v>0.52794918400206037</v>
      </c>
      <c r="J8" s="210"/>
      <c r="M8" s="210"/>
    </row>
    <row r="9" spans="2:13">
      <c r="C9" s="731">
        <f t="shared" si="0"/>
        <v>40452</v>
      </c>
      <c r="D9" s="732">
        <v>40452</v>
      </c>
      <c r="E9" s="733">
        <v>18.035702818096862</v>
      </c>
      <c r="F9" s="733">
        <v>17.233186378078781</v>
      </c>
      <c r="G9" s="733">
        <v>12.021828035325598</v>
      </c>
      <c r="H9" s="733">
        <v>0.63139567364397708</v>
      </c>
      <c r="J9" s="210"/>
      <c r="M9" s="210"/>
    </row>
    <row r="10" spans="2:13">
      <c r="C10" s="731">
        <f t="shared" si="0"/>
        <v>40544</v>
      </c>
      <c r="D10" s="732">
        <v>40544</v>
      </c>
      <c r="E10" s="733">
        <v>17.879467937103744</v>
      </c>
      <c r="F10" s="733">
        <v>17.084356557847642</v>
      </c>
      <c r="G10" s="733">
        <v>13.134305760520357</v>
      </c>
      <c r="H10" s="733">
        <v>0.64138476523435639</v>
      </c>
      <c r="J10" s="210"/>
      <c r="M10" s="210"/>
    </row>
    <row r="11" spans="2:13">
      <c r="C11" s="731">
        <f t="shared" si="0"/>
        <v>40634</v>
      </c>
      <c r="D11" s="732">
        <v>40634</v>
      </c>
      <c r="E11" s="733">
        <v>17.693589611755993</v>
      </c>
      <c r="F11" s="733">
        <v>16.912337884700452</v>
      </c>
      <c r="G11" s="733">
        <v>14.156732851781411</v>
      </c>
      <c r="H11" s="733">
        <v>0.59240996250657041</v>
      </c>
      <c r="J11" s="211"/>
      <c r="M11" s="210"/>
    </row>
    <row r="12" spans="2:13">
      <c r="B12" s="207" t="s">
        <v>131</v>
      </c>
      <c r="C12" s="731">
        <f t="shared" si="0"/>
        <v>40725</v>
      </c>
      <c r="D12" s="732">
        <v>40725</v>
      </c>
      <c r="E12" s="733">
        <v>17.932843934581626</v>
      </c>
      <c r="F12" s="733">
        <v>17.123397404681082</v>
      </c>
      <c r="G12" s="733">
        <v>13.932478507365898</v>
      </c>
      <c r="H12" s="733">
        <v>0.78538579089592553</v>
      </c>
      <c r="J12" s="212"/>
      <c r="M12" s="210"/>
    </row>
    <row r="13" spans="2:13">
      <c r="C13" s="731">
        <f t="shared" si="0"/>
        <v>40817</v>
      </c>
      <c r="D13" s="732">
        <v>40817</v>
      </c>
      <c r="E13" s="733">
        <v>17.678877943401815</v>
      </c>
      <c r="F13" s="733">
        <v>16.813923518522653</v>
      </c>
      <c r="G13" s="733">
        <v>13.5582619323886</v>
      </c>
      <c r="H13" s="733">
        <v>0.73769788491007937</v>
      </c>
      <c r="M13" s="210"/>
    </row>
    <row r="14" spans="2:13">
      <c r="C14" s="731">
        <f t="shared" si="0"/>
        <v>40909</v>
      </c>
      <c r="D14" s="732">
        <v>40909</v>
      </c>
      <c r="E14" s="733">
        <v>18.101451554270373</v>
      </c>
      <c r="F14" s="733">
        <v>17.300624731276422</v>
      </c>
      <c r="G14" s="733">
        <v>15.13461891355526</v>
      </c>
      <c r="H14" s="733">
        <v>0.70388636642194669</v>
      </c>
      <c r="J14" s="210"/>
      <c r="M14" s="210"/>
    </row>
    <row r="15" spans="2:13">
      <c r="C15" s="731">
        <f t="shared" si="0"/>
        <v>41000</v>
      </c>
      <c r="D15" s="732">
        <v>41000</v>
      </c>
      <c r="E15" s="733">
        <v>18.346466764943084</v>
      </c>
      <c r="F15" s="733">
        <v>17.573678326595285</v>
      </c>
      <c r="G15" s="733">
        <v>15.147578900309371</v>
      </c>
      <c r="H15" s="733">
        <v>0.73955351911828171</v>
      </c>
      <c r="I15" s="214"/>
      <c r="J15" s="210"/>
      <c r="M15" s="210"/>
    </row>
    <row r="16" spans="2:13">
      <c r="B16" s="207" t="s">
        <v>132</v>
      </c>
      <c r="C16" s="731">
        <f t="shared" si="0"/>
        <v>41091</v>
      </c>
      <c r="D16" s="732">
        <v>41091</v>
      </c>
      <c r="E16" s="733">
        <v>19.109140409787436</v>
      </c>
      <c r="F16" s="733">
        <v>18.249875982705401</v>
      </c>
      <c r="G16" s="733">
        <v>16.131733621226651</v>
      </c>
      <c r="H16" s="733">
        <v>0.72554380325830936</v>
      </c>
      <c r="I16" s="214"/>
      <c r="J16" s="210"/>
      <c r="M16" s="210"/>
    </row>
    <row r="17" spans="1:13">
      <c r="C17" s="731">
        <f t="shared" si="0"/>
        <v>41183</v>
      </c>
      <c r="D17" s="732">
        <v>41183</v>
      </c>
      <c r="E17" s="733">
        <v>19.88875507898231</v>
      </c>
      <c r="F17" s="733">
        <v>18.973868905329677</v>
      </c>
      <c r="G17" s="733">
        <v>17.797412732912161</v>
      </c>
      <c r="H17" s="733">
        <v>0.75490025967083618</v>
      </c>
      <c r="I17" s="214"/>
      <c r="J17" s="210"/>
      <c r="M17" s="210"/>
    </row>
    <row r="18" spans="1:13">
      <c r="C18" s="731">
        <f t="shared" si="0"/>
        <v>41275</v>
      </c>
      <c r="D18" s="732">
        <v>41275</v>
      </c>
      <c r="E18" s="733">
        <v>19.973050993263659</v>
      </c>
      <c r="F18" s="733">
        <v>18.988997067589441</v>
      </c>
      <c r="G18" s="733">
        <v>16.426839972321762</v>
      </c>
      <c r="H18" s="733">
        <v>0.80423693365619042</v>
      </c>
      <c r="I18" s="214"/>
      <c r="J18" s="210"/>
      <c r="M18" s="210"/>
    </row>
    <row r="19" spans="1:13">
      <c r="C19" s="731">
        <f t="shared" si="0"/>
        <v>41365</v>
      </c>
      <c r="D19" s="732">
        <v>41365</v>
      </c>
      <c r="E19" s="733">
        <v>20.159463020414332</v>
      </c>
      <c r="F19" s="733">
        <v>19.102141149054532</v>
      </c>
      <c r="G19" s="733">
        <v>17.284253688030851</v>
      </c>
      <c r="H19" s="733">
        <v>0.80108176270105591</v>
      </c>
      <c r="I19" s="214"/>
      <c r="J19" s="210"/>
      <c r="M19" s="210"/>
    </row>
    <row r="20" spans="1:13">
      <c r="B20" s="207" t="s">
        <v>133</v>
      </c>
      <c r="C20" s="731">
        <f t="shared" si="0"/>
        <v>41456</v>
      </c>
      <c r="D20" s="732">
        <v>41456</v>
      </c>
      <c r="E20" s="733">
        <v>20.117969130123452</v>
      </c>
      <c r="F20" s="733">
        <v>19.048276085630715</v>
      </c>
      <c r="G20" s="733">
        <v>18.314515232669383</v>
      </c>
      <c r="H20" s="733">
        <v>0.81665253581303743</v>
      </c>
      <c r="I20" s="214"/>
      <c r="J20" s="210"/>
      <c r="M20" s="210"/>
    </row>
    <row r="21" spans="1:13">
      <c r="C21" s="731">
        <f t="shared" si="0"/>
        <v>41548</v>
      </c>
      <c r="D21" s="732">
        <v>41548</v>
      </c>
      <c r="E21" s="733">
        <v>20.539703121723036</v>
      </c>
      <c r="F21" s="733">
        <v>19.632540254293577</v>
      </c>
      <c r="G21" s="733">
        <v>16.937974615391838</v>
      </c>
      <c r="H21" s="733">
        <v>0.8522550335750555</v>
      </c>
      <c r="I21" s="214"/>
      <c r="J21" s="210"/>
      <c r="M21" s="210"/>
    </row>
    <row r="22" spans="1:13">
      <c r="C22" s="731">
        <f t="shared" si="0"/>
        <v>41640</v>
      </c>
      <c r="D22" s="732">
        <v>41640</v>
      </c>
      <c r="E22" s="733">
        <v>20.61295698331395</v>
      </c>
      <c r="F22" s="733">
        <v>19.704791270176617</v>
      </c>
      <c r="G22" s="733">
        <v>17.175524973747997</v>
      </c>
      <c r="H22" s="733">
        <v>0.86715214352178338</v>
      </c>
      <c r="I22" s="214"/>
      <c r="J22" s="210"/>
      <c r="M22" s="210"/>
    </row>
    <row r="23" spans="1:13">
      <c r="C23" s="731">
        <f t="shared" si="0"/>
        <v>41730</v>
      </c>
      <c r="D23" s="732">
        <v>41730</v>
      </c>
      <c r="E23" s="733">
        <v>20.144512345893087</v>
      </c>
      <c r="F23" s="733">
        <v>19.277707464565712</v>
      </c>
      <c r="G23" s="733">
        <v>17.137614786266688</v>
      </c>
      <c r="H23" s="733">
        <v>0.85726507069591795</v>
      </c>
      <c r="I23" s="214"/>
      <c r="J23" s="210"/>
      <c r="M23" s="210"/>
    </row>
    <row r="24" spans="1:13">
      <c r="B24" s="215" t="s">
        <v>134</v>
      </c>
      <c r="C24" s="731">
        <f t="shared" si="0"/>
        <v>41821</v>
      </c>
      <c r="D24" s="732">
        <v>41821</v>
      </c>
      <c r="E24" s="733">
        <v>19.129932327677469</v>
      </c>
      <c r="F24" s="733">
        <v>18.239899902065549</v>
      </c>
      <c r="G24" s="733">
        <v>16.96822045799933</v>
      </c>
      <c r="H24" s="733">
        <v>0.8913053274076792</v>
      </c>
      <c r="I24" s="214"/>
      <c r="M24" s="210"/>
    </row>
    <row r="25" spans="1:13">
      <c r="C25" s="731">
        <f t="shared" si="0"/>
        <v>41913</v>
      </c>
      <c r="D25" s="732">
        <v>41913</v>
      </c>
      <c r="E25" s="733">
        <v>18.610149521965877</v>
      </c>
      <c r="F25" s="733">
        <v>17.603778367479322</v>
      </c>
      <c r="G25" s="733">
        <v>17.445418347375618</v>
      </c>
      <c r="H25" s="733">
        <v>0.98472006299286807</v>
      </c>
      <c r="I25" s="214"/>
      <c r="J25" s="882" t="s">
        <v>557</v>
      </c>
      <c r="M25" s="210"/>
    </row>
    <row r="26" spans="1:13">
      <c r="C26" s="731">
        <f t="shared" si="0"/>
        <v>42005</v>
      </c>
      <c r="D26" s="732">
        <v>42005</v>
      </c>
      <c r="E26" s="733">
        <v>17.627214248768976</v>
      </c>
      <c r="F26" s="733">
        <v>17.256057779410352</v>
      </c>
      <c r="G26" s="733">
        <v>16.337686915967407</v>
      </c>
      <c r="H26" s="733">
        <v>1.0778895844914087</v>
      </c>
      <c r="I26" s="214"/>
      <c r="J26" s="882"/>
      <c r="M26" s="210"/>
    </row>
    <row r="27" spans="1:13">
      <c r="C27" s="731">
        <f t="shared" si="0"/>
        <v>42095</v>
      </c>
      <c r="D27" s="732">
        <v>42095</v>
      </c>
      <c r="E27" s="733">
        <v>17.283119258265398</v>
      </c>
      <c r="F27" s="733">
        <v>16.800954173524328</v>
      </c>
      <c r="G27" s="733">
        <v>16.231233769563016</v>
      </c>
      <c r="H27" s="733">
        <v>1.0977344772294171</v>
      </c>
      <c r="I27" s="214"/>
      <c r="J27" s="882"/>
      <c r="M27" s="210"/>
    </row>
    <row r="28" spans="1:13">
      <c r="B28" s="207" t="s">
        <v>135</v>
      </c>
      <c r="C28" s="731">
        <f t="shared" si="0"/>
        <v>42186</v>
      </c>
      <c r="D28" s="732">
        <v>42186</v>
      </c>
      <c r="E28" s="733">
        <v>16.792167765687861</v>
      </c>
      <c r="F28" s="733">
        <v>16.391277905195235</v>
      </c>
      <c r="G28" s="733">
        <v>17.270963783280276</v>
      </c>
      <c r="H28" s="733">
        <v>1.2795716395833294</v>
      </c>
      <c r="I28" s="214"/>
      <c r="J28" s="882"/>
      <c r="M28" s="210"/>
    </row>
    <row r="29" spans="1:13">
      <c r="C29" s="731">
        <f t="shared" si="0"/>
        <v>42278</v>
      </c>
      <c r="D29" s="732">
        <v>42278</v>
      </c>
      <c r="E29" s="733">
        <v>16.436173619631081</v>
      </c>
      <c r="F29" s="733">
        <v>15.962271770873132</v>
      </c>
      <c r="G29" s="733">
        <v>15.11242886785274</v>
      </c>
      <c r="H29" s="733">
        <v>1.2118949764663791</v>
      </c>
      <c r="I29" s="214"/>
      <c r="J29" s="882"/>
      <c r="M29" s="210"/>
    </row>
    <row r="30" spans="1:13">
      <c r="C30" s="286">
        <f t="shared" si="0"/>
        <v>42370</v>
      </c>
      <c r="D30" s="493">
        <v>42370</v>
      </c>
      <c r="E30" s="494">
        <v>15.380354283480584</v>
      </c>
      <c r="F30" s="494">
        <v>15.189978154836266</v>
      </c>
      <c r="G30" s="494">
        <v>13.959209268023789</v>
      </c>
      <c r="H30" s="494">
        <v>1.2264942107529258</v>
      </c>
      <c r="I30" s="214"/>
      <c r="J30" s="882"/>
      <c r="M30" s="210"/>
    </row>
    <row r="31" spans="1:13">
      <c r="C31" s="226">
        <f t="shared" si="0"/>
        <v>42461</v>
      </c>
      <c r="D31" s="493">
        <v>42461</v>
      </c>
      <c r="E31" s="494">
        <v>14.725992426900362</v>
      </c>
      <c r="F31" s="494">
        <v>14.528734416913096</v>
      </c>
      <c r="G31" s="494">
        <v>13.390908906876557</v>
      </c>
      <c r="H31" s="494">
        <v>1.3570076000379672</v>
      </c>
      <c r="I31" s="214"/>
      <c r="J31" s="882"/>
      <c r="M31" s="210"/>
    </row>
    <row r="32" spans="1:13">
      <c r="A32" s="207">
        <v>2016</v>
      </c>
      <c r="B32" s="207" t="s">
        <v>136</v>
      </c>
      <c r="C32" s="226">
        <f t="shared" si="0"/>
        <v>42552</v>
      </c>
      <c r="D32" s="493">
        <v>42552</v>
      </c>
      <c r="E32" s="494">
        <v>13.944966151504767</v>
      </c>
      <c r="F32" s="494">
        <v>13.843005817674289</v>
      </c>
      <c r="G32" s="494">
        <v>12.32541260596085</v>
      </c>
      <c r="H32" s="494">
        <v>1.3322608243071761</v>
      </c>
      <c r="I32" s="214"/>
      <c r="J32" s="882"/>
      <c r="M32" s="210"/>
    </row>
    <row r="33" spans="1:14">
      <c r="C33" s="226">
        <f t="shared" si="0"/>
        <v>42644</v>
      </c>
      <c r="D33" s="493">
        <v>42644</v>
      </c>
      <c r="E33" s="494">
        <v>13.28079710404112</v>
      </c>
      <c r="F33" s="494">
        <v>13.172145643038048</v>
      </c>
      <c r="G33" s="494">
        <v>12.330872423865292</v>
      </c>
      <c r="H33" s="494">
        <v>1.3096837791674341</v>
      </c>
      <c r="I33" s="214"/>
      <c r="J33" s="882"/>
      <c r="K33" s="218"/>
      <c r="L33" s="218"/>
      <c r="M33" s="217"/>
      <c r="N33" s="218"/>
    </row>
    <row r="34" spans="1:14">
      <c r="C34" s="226">
        <f t="shared" si="0"/>
        <v>42736</v>
      </c>
      <c r="D34" s="493">
        <v>42736</v>
      </c>
      <c r="E34" s="494">
        <v>12.714876441129737</v>
      </c>
      <c r="F34" s="494">
        <v>12.548750507524105</v>
      </c>
      <c r="G34" s="494">
        <v>12.640447293972887</v>
      </c>
      <c r="H34" s="494">
        <v>1.3710648607659335</v>
      </c>
      <c r="I34" s="214"/>
      <c r="J34" s="882"/>
      <c r="M34" s="210"/>
    </row>
    <row r="35" spans="1:14">
      <c r="C35" s="226">
        <f t="shared" si="0"/>
        <v>42826</v>
      </c>
      <c r="D35" s="493">
        <v>42826</v>
      </c>
      <c r="E35" s="494">
        <v>11.810871802147298</v>
      </c>
      <c r="F35" s="494">
        <v>11.732884836181741</v>
      </c>
      <c r="G35" s="494">
        <v>11.533459649808831</v>
      </c>
      <c r="H35" s="494">
        <v>1.3597810503241927</v>
      </c>
      <c r="I35" s="214"/>
      <c r="J35" s="216" t="s">
        <v>473</v>
      </c>
      <c r="M35" s="210"/>
    </row>
    <row r="36" spans="1:14">
      <c r="A36" s="207">
        <v>2017</v>
      </c>
      <c r="B36" s="207" t="s">
        <v>43</v>
      </c>
      <c r="C36" s="226">
        <f t="shared" si="0"/>
        <v>42917</v>
      </c>
      <c r="D36" s="493">
        <v>42917</v>
      </c>
      <c r="E36" s="494">
        <v>11.261285895127216</v>
      </c>
      <c r="F36" s="494">
        <v>11.214699130681922</v>
      </c>
      <c r="G36" s="494">
        <v>9.982471626900141</v>
      </c>
      <c r="H36" s="494">
        <v>1.3268972655732136</v>
      </c>
      <c r="I36" s="214"/>
      <c r="J36" s="697"/>
      <c r="M36" s="210"/>
    </row>
    <row r="37" spans="1:14">
      <c r="C37" s="226">
        <f t="shared" si="0"/>
        <v>43009</v>
      </c>
      <c r="D37" s="493">
        <v>43009</v>
      </c>
      <c r="E37" s="494">
        <v>10.610674988891523</v>
      </c>
      <c r="F37" s="494">
        <v>10.565629103035267</v>
      </c>
      <c r="G37" s="494">
        <v>10.009666148240729</v>
      </c>
      <c r="H37" s="494">
        <v>1.4779558883905952</v>
      </c>
      <c r="I37" s="214"/>
      <c r="J37" s="697" t="s">
        <v>512</v>
      </c>
      <c r="M37" s="210"/>
    </row>
    <row r="38" spans="1:14">
      <c r="C38" s="226">
        <f t="shared" si="0"/>
        <v>43101</v>
      </c>
      <c r="D38" s="493">
        <v>43101</v>
      </c>
      <c r="E38" s="494">
        <v>10.016302586809546</v>
      </c>
      <c r="F38" s="494">
        <v>9.9444667518693493</v>
      </c>
      <c r="G38" s="494">
        <v>9.3324687556037951</v>
      </c>
      <c r="H38" s="494">
        <v>1.3358392757890059</v>
      </c>
      <c r="I38" s="214"/>
      <c r="J38" s="697" t="s">
        <v>507</v>
      </c>
      <c r="M38" s="210"/>
    </row>
    <row r="39" spans="1:14">
      <c r="C39" s="226">
        <f t="shared" si="0"/>
        <v>43191</v>
      </c>
      <c r="D39" s="493">
        <v>43191</v>
      </c>
      <c r="E39" s="494">
        <v>9.4863682884391896</v>
      </c>
      <c r="F39" s="494">
        <v>9.4469900092262318</v>
      </c>
      <c r="G39" s="494">
        <v>8.0786923062799705</v>
      </c>
      <c r="H39" s="494">
        <v>1.4351976789898302</v>
      </c>
      <c r="I39" s="214"/>
      <c r="J39" s="210"/>
      <c r="M39" s="210"/>
    </row>
    <row r="40" spans="1:14">
      <c r="A40" s="207">
        <v>2018</v>
      </c>
      <c r="B40" s="215" t="s">
        <v>44</v>
      </c>
      <c r="C40" s="226">
        <f t="shared" si="0"/>
        <v>43282</v>
      </c>
      <c r="D40" s="493">
        <v>43282</v>
      </c>
      <c r="E40" s="494">
        <v>8.8691225274576055</v>
      </c>
      <c r="F40" s="494">
        <v>8.8959465456075311</v>
      </c>
      <c r="G40" s="494">
        <v>8.0602810067295891</v>
      </c>
      <c r="H40" s="494">
        <v>1.3780071835564502</v>
      </c>
      <c r="I40" s="214"/>
      <c r="J40" s="210"/>
      <c r="M40" s="210"/>
    </row>
    <row r="41" spans="1:14">
      <c r="C41" s="226">
        <f t="shared" si="0"/>
        <v>43374</v>
      </c>
      <c r="D41" s="493">
        <v>43374</v>
      </c>
      <c r="E41" s="494">
        <v>8.3353511848762114</v>
      </c>
      <c r="F41" s="494">
        <v>8.3123055742485707</v>
      </c>
      <c r="G41" s="494">
        <v>7.7530914654287679</v>
      </c>
      <c r="H41" s="494">
        <v>1.3169335960415434</v>
      </c>
      <c r="I41" s="214"/>
      <c r="J41" s="210"/>
      <c r="M41" s="210"/>
    </row>
    <row r="42" spans="1:14">
      <c r="C42" s="226">
        <f t="shared" si="0"/>
        <v>43466</v>
      </c>
      <c r="D42" s="493">
        <v>43466</v>
      </c>
      <c r="E42" s="494">
        <v>8.1190677590321396</v>
      </c>
      <c r="F42" s="494">
        <v>8.0654599998649648</v>
      </c>
      <c r="G42" s="494">
        <v>6.811026873848153</v>
      </c>
      <c r="H42" s="494">
        <v>1.2584893289116577</v>
      </c>
      <c r="I42" s="214"/>
      <c r="J42" s="210"/>
      <c r="M42" s="210"/>
    </row>
    <row r="43" spans="1:14">
      <c r="C43" s="226">
        <f t="shared" si="0"/>
        <v>43556</v>
      </c>
      <c r="D43" s="493">
        <v>43556</v>
      </c>
      <c r="E43" s="494">
        <v>7.78159307149516</v>
      </c>
      <c r="F43" s="494">
        <v>7.7340169273491695</v>
      </c>
      <c r="G43" s="494">
        <v>6.3932068011387617</v>
      </c>
      <c r="H43" s="494">
        <v>1.1586843528418502</v>
      </c>
      <c r="I43" s="214"/>
      <c r="J43" s="210"/>
      <c r="M43" s="210"/>
    </row>
    <row r="44" spans="1:14">
      <c r="A44" s="207">
        <v>2019</v>
      </c>
      <c r="B44" s="219" t="s">
        <v>45</v>
      </c>
      <c r="C44" s="226">
        <f t="shared" si="0"/>
        <v>43647</v>
      </c>
      <c r="D44" s="493">
        <v>43647</v>
      </c>
      <c r="E44" s="494">
        <v>7.4484064794143618</v>
      </c>
      <c r="F44" s="494">
        <v>7.4761188853258176</v>
      </c>
      <c r="G44" s="494">
        <v>6.2116669450234419</v>
      </c>
      <c r="H44" s="494">
        <v>1.1621783089291027</v>
      </c>
      <c r="I44" s="214"/>
      <c r="J44" s="210"/>
      <c r="M44" s="210"/>
    </row>
    <row r="45" spans="1:14">
      <c r="C45" s="226">
        <f t="shared" si="0"/>
        <v>43739</v>
      </c>
      <c r="D45" s="493">
        <v>43739</v>
      </c>
      <c r="E45" s="494">
        <v>7.2056577352845901</v>
      </c>
      <c r="F45" s="494">
        <v>7.1999957732973927</v>
      </c>
      <c r="G45" s="494">
        <v>6.7605128266626089</v>
      </c>
      <c r="H45" s="494">
        <v>1.1239941794104396</v>
      </c>
      <c r="I45" s="214"/>
      <c r="J45" s="210"/>
      <c r="M45" s="210"/>
    </row>
    <row r="46" spans="1:14">
      <c r="C46" s="226">
        <f t="shared" si="0"/>
        <v>43831</v>
      </c>
      <c r="D46" s="493">
        <v>43831</v>
      </c>
      <c r="E46" s="494">
        <v>7.366349009256254</v>
      </c>
      <c r="F46" s="494">
        <v>7.3759177821450512</v>
      </c>
      <c r="G46" s="494">
        <v>6.274166465491759</v>
      </c>
      <c r="H46" s="494">
        <v>0.95534915492788486</v>
      </c>
      <c r="I46" s="214"/>
      <c r="J46" s="210"/>
      <c r="M46" s="210"/>
    </row>
    <row r="47" spans="1:14">
      <c r="C47" s="226">
        <f t="shared" si="0"/>
        <v>43922</v>
      </c>
      <c r="D47" s="493">
        <v>43922</v>
      </c>
      <c r="E47" s="494">
        <v>9.742460039147522</v>
      </c>
      <c r="F47" s="494">
        <v>9.8202747995790265</v>
      </c>
      <c r="G47" s="494">
        <v>6.8748118041005073</v>
      </c>
      <c r="H47" s="494">
        <v>0.63046769882541176</v>
      </c>
      <c r="I47" s="214"/>
      <c r="J47" s="210"/>
      <c r="M47" s="210"/>
    </row>
    <row r="48" spans="1:14">
      <c r="A48" s="207">
        <v>2020</v>
      </c>
      <c r="B48" s="207" t="s">
        <v>46</v>
      </c>
      <c r="C48" s="226">
        <f t="shared" si="0"/>
        <v>44013</v>
      </c>
      <c r="D48" s="493">
        <v>44013</v>
      </c>
      <c r="E48" s="494">
        <v>9.4840236600419434</v>
      </c>
      <c r="F48" s="494">
        <v>9.5132826070213223</v>
      </c>
      <c r="G48" s="494">
        <v>8.0227899683509669</v>
      </c>
      <c r="H48" s="494">
        <v>1.0332954452744179</v>
      </c>
      <c r="I48" s="214"/>
      <c r="J48" s="210"/>
      <c r="M48" s="210"/>
    </row>
    <row r="49" spans="1:52">
      <c r="C49" s="226">
        <f t="shared" si="0"/>
        <v>44105</v>
      </c>
      <c r="D49" s="493">
        <v>44105</v>
      </c>
      <c r="E49" s="494">
        <v>8.9305137180804923</v>
      </c>
      <c r="F49" s="494">
        <v>8.933202863233447</v>
      </c>
      <c r="G49" s="494">
        <v>8.5341166946999856</v>
      </c>
      <c r="H49" s="494">
        <v>0.88987083809035228</v>
      </c>
      <c r="I49" s="214"/>
      <c r="J49" s="210"/>
      <c r="M49" s="210"/>
    </row>
    <row r="50" spans="1:52">
      <c r="C50" s="226">
        <f t="shared" si="0"/>
        <v>44197</v>
      </c>
      <c r="D50" s="493">
        <v>44197</v>
      </c>
      <c r="E50" s="494">
        <v>8.6718064441747646</v>
      </c>
      <c r="F50" s="494">
        <v>8.6241853936277231</v>
      </c>
      <c r="G50" s="494">
        <v>9.0374030618446834</v>
      </c>
      <c r="H50" s="494">
        <v>0.96060662980078904</v>
      </c>
      <c r="I50" s="214"/>
      <c r="J50" s="210"/>
      <c r="M50" s="210"/>
    </row>
    <row r="51" spans="1:52">
      <c r="C51" s="226">
        <f t="shared" si="0"/>
        <v>44287</v>
      </c>
      <c r="D51" s="493">
        <v>44287</v>
      </c>
      <c r="E51" s="494">
        <v>8.5428896868587074</v>
      </c>
      <c r="F51" s="494">
        <v>8.5212915638474538</v>
      </c>
      <c r="G51" s="494">
        <v>8.1789610479375501</v>
      </c>
      <c r="H51" s="494">
        <v>1.2939604525634036</v>
      </c>
      <c r="I51" s="214"/>
      <c r="J51" s="210"/>
      <c r="M51" s="210"/>
    </row>
    <row r="52" spans="1:52" ht="11.25" customHeight="1">
      <c r="A52" s="207">
        <v>2021</v>
      </c>
      <c r="B52" s="207" t="s">
        <v>47</v>
      </c>
      <c r="C52" s="226">
        <f t="shared" si="0"/>
        <v>44378</v>
      </c>
      <c r="D52" s="495">
        <v>44378</v>
      </c>
      <c r="E52" s="496">
        <v>7.6798511039163877</v>
      </c>
      <c r="F52" s="496">
        <v>7.7194651928941092</v>
      </c>
      <c r="G52" s="496">
        <v>6.6725890975779301</v>
      </c>
      <c r="H52" s="496">
        <v>1.3473917113578213</v>
      </c>
      <c r="I52" s="214"/>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row>
    <row r="53" spans="1:52">
      <c r="C53" s="226">
        <f t="shared" si="0"/>
        <v>44470</v>
      </c>
      <c r="D53" s="493">
        <v>44470</v>
      </c>
      <c r="E53" s="494">
        <v>7.0735940452426904</v>
      </c>
      <c r="F53" s="494">
        <v>7.077862433846426</v>
      </c>
      <c r="G53" s="494">
        <v>5.9934946245041107</v>
      </c>
      <c r="H53" s="494">
        <v>1.3489081738268034</v>
      </c>
      <c r="I53" s="214"/>
      <c r="J53" s="698"/>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row>
    <row r="54" spans="1:52">
      <c r="C54" s="226">
        <f t="shared" si="0"/>
        <v>44562</v>
      </c>
      <c r="D54" s="493">
        <v>44562</v>
      </c>
      <c r="E54" s="494">
        <v>6.8681819629977126</v>
      </c>
      <c r="F54" s="494">
        <v>6.8281703927300583</v>
      </c>
      <c r="G54" s="494">
        <v>6.3474477834240393</v>
      </c>
      <c r="H54" s="494">
        <v>1.3349912646280861</v>
      </c>
      <c r="I54" s="214"/>
      <c r="J54" s="698"/>
      <c r="M54" s="210"/>
      <c r="AY54" s="221"/>
      <c r="AZ54" s="221"/>
    </row>
    <row r="55" spans="1:52">
      <c r="C55" s="226">
        <f t="shared" si="0"/>
        <v>44652</v>
      </c>
      <c r="D55" s="493">
        <v>44652</v>
      </c>
      <c r="E55" s="494">
        <v>6.87553639117258</v>
      </c>
      <c r="F55" s="494">
        <v>6.8868178926809742</v>
      </c>
      <c r="G55" s="494">
        <v>7.4148805431809723</v>
      </c>
      <c r="H55" s="494">
        <v>1.2938289019809621</v>
      </c>
      <c r="I55" s="214"/>
      <c r="J55" s="698"/>
      <c r="M55" s="210"/>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row>
    <row r="56" spans="1:52">
      <c r="A56" s="207">
        <v>2022</v>
      </c>
      <c r="B56" s="207" t="s">
        <v>48</v>
      </c>
      <c r="C56" s="226">
        <f t="shared" si="0"/>
        <v>44743</v>
      </c>
      <c r="D56" s="493">
        <v>44743</v>
      </c>
      <c r="E56" s="494">
        <v>6.6384224078976972</v>
      </c>
      <c r="F56" s="494">
        <v>6.6786436901169068</v>
      </c>
      <c r="G56" s="494">
        <v>7.0085132321286645</v>
      </c>
      <c r="H56" s="494">
        <v>1.2852644640169137</v>
      </c>
      <c r="I56" s="214"/>
      <c r="J56" s="881" t="s">
        <v>558</v>
      </c>
      <c r="M56" s="210"/>
    </row>
    <row r="57" spans="1:52">
      <c r="C57" s="226">
        <f t="shared" si="0"/>
        <v>44835</v>
      </c>
      <c r="D57" s="493">
        <v>44835</v>
      </c>
      <c r="E57" s="494">
        <v>6.4273283498755491</v>
      </c>
      <c r="F57" s="701">
        <v>6.4409316913696344</v>
      </c>
      <c r="G57" s="702">
        <v>6.549065160590704</v>
      </c>
      <c r="H57" s="494">
        <v>1.3230189234302385</v>
      </c>
      <c r="I57" s="214"/>
      <c r="J57" s="881"/>
      <c r="M57" s="210"/>
    </row>
    <row r="58" spans="1:52">
      <c r="B58" s="222"/>
      <c r="C58" s="226">
        <f t="shared" si="0"/>
        <v>44927</v>
      </c>
      <c r="D58" s="493">
        <v>44927</v>
      </c>
      <c r="E58" s="699">
        <v>6.0958637417245205</v>
      </c>
      <c r="F58" s="699">
        <v>6.1176246389363724</v>
      </c>
      <c r="G58" s="699">
        <v>6.6517203968748442</v>
      </c>
      <c r="H58" s="494">
        <v>1.2962548690527507</v>
      </c>
      <c r="I58" s="214"/>
      <c r="J58" s="881"/>
      <c r="M58" s="210"/>
    </row>
    <row r="59" spans="1:52">
      <c r="C59" s="226">
        <f t="shared" ref="C59:C62" si="1">+D59</f>
        <v>45017</v>
      </c>
      <c r="D59" s="493">
        <v>45017</v>
      </c>
      <c r="E59" s="699">
        <v>6.1154568772127229</v>
      </c>
      <c r="F59" s="699">
        <v>6.1507721848256161</v>
      </c>
      <c r="G59" s="699">
        <v>5.9743906156059507</v>
      </c>
      <c r="H59" s="494">
        <v>1.3118361219341628</v>
      </c>
      <c r="I59" s="214"/>
      <c r="J59" s="881"/>
      <c r="M59" s="210"/>
    </row>
    <row r="60" spans="1:52">
      <c r="A60" s="207">
        <v>2023</v>
      </c>
      <c r="B60" s="207" t="s">
        <v>49</v>
      </c>
      <c r="C60" s="689">
        <f t="shared" si="1"/>
        <v>45108</v>
      </c>
      <c r="D60" s="690">
        <v>45108</v>
      </c>
      <c r="E60" s="691">
        <v>6.2424673493764944</v>
      </c>
      <c r="F60" s="691">
        <v>6.2857919496408057</v>
      </c>
      <c r="G60" s="691">
        <v>5.9837582680546912</v>
      </c>
      <c r="H60" s="691">
        <v>1.3023045407154064</v>
      </c>
      <c r="I60" s="214"/>
      <c r="J60" s="881"/>
      <c r="M60" s="210"/>
    </row>
    <row r="61" spans="1:52">
      <c r="C61" s="689">
        <f t="shared" si="1"/>
        <v>45200</v>
      </c>
      <c r="D61" s="690">
        <v>45200</v>
      </c>
      <c r="E61" s="691">
        <v>6.1351764684025873</v>
      </c>
      <c r="F61" s="691">
        <v>6.1616307504276762</v>
      </c>
      <c r="G61" s="691">
        <v>5.8483181894760401</v>
      </c>
      <c r="H61" s="691">
        <v>1.2314696423274687</v>
      </c>
      <c r="I61" s="214"/>
      <c r="J61" s="881"/>
      <c r="M61" s="210"/>
    </row>
    <row r="62" spans="1:52">
      <c r="C62" s="226">
        <f t="shared" si="1"/>
        <v>45292</v>
      </c>
      <c r="D62" s="493">
        <v>45292</v>
      </c>
      <c r="E62" s="699">
        <v>5.8072264565337015</v>
      </c>
      <c r="F62" s="699">
        <v>5.858851505225072</v>
      </c>
      <c r="G62" s="699">
        <v>5.0610740569145047</v>
      </c>
      <c r="H62" s="691">
        <v>1.2518745385785639</v>
      </c>
      <c r="I62" s="214"/>
      <c r="J62" s="881"/>
    </row>
    <row r="63" spans="1:52">
      <c r="C63" s="226">
        <f t="shared" ref="C63:C66" si="2">+D63</f>
        <v>45383</v>
      </c>
      <c r="D63" s="493">
        <v>45383</v>
      </c>
      <c r="E63" s="691">
        <v>5.3977395052734751</v>
      </c>
      <c r="F63" s="691">
        <v>5.4501749053522559</v>
      </c>
      <c r="G63" s="699">
        <v>4.8862110185981065</v>
      </c>
      <c r="H63" s="691">
        <v>1.313005307415253</v>
      </c>
      <c r="I63" s="214"/>
      <c r="J63" s="881"/>
    </row>
    <row r="64" spans="1:52">
      <c r="A64" s="207">
        <v>2024</v>
      </c>
      <c r="B64" s="207" t="s">
        <v>506</v>
      </c>
      <c r="C64" s="689">
        <f t="shared" si="2"/>
        <v>45474</v>
      </c>
      <c r="D64" s="690">
        <v>45474</v>
      </c>
      <c r="E64" s="691">
        <v>5.0612700796807344</v>
      </c>
      <c r="F64" s="691">
        <v>5.0819207792865893</v>
      </c>
      <c r="G64" s="699">
        <v>5.3314174998544193</v>
      </c>
      <c r="H64" s="691">
        <v>1.2260315691859158</v>
      </c>
      <c r="I64" s="214"/>
      <c r="J64" s="881"/>
    </row>
    <row r="65" spans="1:10">
      <c r="C65" s="689">
        <f t="shared" si="2"/>
        <v>45566</v>
      </c>
      <c r="D65" s="690">
        <v>45566</v>
      </c>
      <c r="E65" s="691">
        <v>4.736165070965864</v>
      </c>
      <c r="F65" s="691">
        <v>4.7633639442018714</v>
      </c>
      <c r="G65" s="699">
        <v>4.8587048371244999</v>
      </c>
      <c r="H65" s="691">
        <v>1.2241916968602242</v>
      </c>
      <c r="I65" s="214"/>
      <c r="J65" s="881"/>
    </row>
    <row r="66" spans="1:10">
      <c r="C66" s="226">
        <f t="shared" si="2"/>
        <v>45658</v>
      </c>
      <c r="D66" s="493">
        <v>45658</v>
      </c>
      <c r="E66" s="691">
        <v>4.5749653440703808</v>
      </c>
      <c r="F66" s="691">
        <v>4.6290389594308925</v>
      </c>
      <c r="G66" s="699">
        <v>5.0000437538036246</v>
      </c>
      <c r="H66" s="691">
        <v>1.13284024568833</v>
      </c>
      <c r="I66" s="214"/>
      <c r="J66" s="210" t="s">
        <v>472</v>
      </c>
    </row>
    <row r="67" spans="1:10">
      <c r="C67" s="226">
        <f t="shared" ref="C67:C73" si="3">+D67</f>
        <v>45748</v>
      </c>
      <c r="D67" s="493">
        <v>45748</v>
      </c>
      <c r="E67" s="691">
        <v>4.4928625456047477</v>
      </c>
      <c r="F67" s="691">
        <v>4.5035894108980834</v>
      </c>
      <c r="G67" s="699">
        <v>5.10477940070591</v>
      </c>
      <c r="H67" s="691">
        <v>1.1370660679478666</v>
      </c>
      <c r="I67" s="214"/>
      <c r="J67" s="210"/>
    </row>
    <row r="68" spans="1:10">
      <c r="A68" s="207">
        <v>2025</v>
      </c>
      <c r="B68" s="207" t="s">
        <v>525</v>
      </c>
      <c r="C68" s="689">
        <f t="shared" si="3"/>
        <v>45839</v>
      </c>
      <c r="D68" s="690">
        <v>45839</v>
      </c>
      <c r="E68" s="691">
        <v>4.3520805886878682</v>
      </c>
      <c r="F68" s="691">
        <v>4.3691702398663068</v>
      </c>
      <c r="G68" s="699">
        <v>4.4913575547623283</v>
      </c>
      <c r="H68" s="691">
        <v>1.1715059034994055</v>
      </c>
      <c r="I68" s="214"/>
      <c r="J68" s="210"/>
    </row>
    <row r="69" spans="1:10">
      <c r="C69" s="689">
        <f t="shared" si="3"/>
        <v>45931</v>
      </c>
      <c r="D69" s="690">
        <v>45931</v>
      </c>
      <c r="E69" s="691">
        <v>4.2528808098113489</v>
      </c>
      <c r="F69" s="699">
        <v>4.2398275669274383</v>
      </c>
      <c r="G69" s="699">
        <v>4.825970123362338</v>
      </c>
      <c r="H69" s="691">
        <v>1.1032869040849413</v>
      </c>
      <c r="I69" s="214"/>
      <c r="J69" s="210"/>
    </row>
    <row r="70" spans="1:10">
      <c r="C70" s="689">
        <f t="shared" si="3"/>
        <v>46023</v>
      </c>
      <c r="D70" s="493">
        <v>46023</v>
      </c>
      <c r="E70" s="691">
        <v>3.9701492219119743</v>
      </c>
      <c r="F70" s="691">
        <v>3.9521639885828184</v>
      </c>
      <c r="G70" s="220"/>
      <c r="H70" s="691">
        <v>1.0621823951548415</v>
      </c>
      <c r="I70" s="214"/>
      <c r="J70" s="210"/>
    </row>
    <row r="71" spans="1:10">
      <c r="C71" s="689">
        <f t="shared" si="3"/>
        <v>46113</v>
      </c>
      <c r="D71" s="493">
        <v>46113</v>
      </c>
      <c r="E71" s="220"/>
      <c r="F71" s="209"/>
      <c r="G71" s="220"/>
      <c r="H71" s="220"/>
      <c r="I71" s="214"/>
      <c r="J71" s="210"/>
    </row>
    <row r="72" spans="1:10">
      <c r="A72" s="207">
        <v>2026</v>
      </c>
      <c r="B72" s="207" t="s">
        <v>535</v>
      </c>
      <c r="C72" s="689">
        <f t="shared" si="3"/>
        <v>46204</v>
      </c>
      <c r="D72" s="690">
        <v>46204</v>
      </c>
      <c r="E72" s="220"/>
      <c r="F72" s="209"/>
      <c r="G72" s="220"/>
      <c r="H72" s="220"/>
      <c r="I72" s="214"/>
      <c r="J72" s="210"/>
    </row>
    <row r="73" spans="1:10">
      <c r="C73" s="689">
        <f t="shared" si="3"/>
        <v>46296</v>
      </c>
      <c r="D73" s="690">
        <v>46296</v>
      </c>
      <c r="E73" s="220"/>
      <c r="F73" s="209"/>
      <c r="G73" s="220"/>
      <c r="H73" s="220"/>
      <c r="I73" s="214"/>
      <c r="J73" s="210"/>
    </row>
    <row r="74" spans="1:10">
      <c r="D74" s="223"/>
      <c r="E74" s="220"/>
      <c r="F74" s="209"/>
      <c r="G74" s="220"/>
      <c r="H74" s="220"/>
      <c r="I74" s="214"/>
      <c r="J74" s="210"/>
    </row>
    <row r="75" spans="1:10">
      <c r="D75" s="223"/>
      <c r="E75" s="220"/>
      <c r="F75" s="209"/>
      <c r="G75" s="220"/>
      <c r="H75" s="220"/>
      <c r="I75" s="214"/>
      <c r="J75" s="210"/>
    </row>
    <row r="76" spans="1:10">
      <c r="D76" s="223"/>
      <c r="E76" s="220"/>
      <c r="F76" s="209"/>
      <c r="G76" s="220"/>
      <c r="H76" s="220"/>
      <c r="I76" s="214"/>
      <c r="J76" s="210"/>
    </row>
    <row r="77" spans="1:10">
      <c r="D77" s="223"/>
      <c r="E77" s="220"/>
      <c r="F77" s="220"/>
      <c r="G77" s="220"/>
      <c r="H77" s="220"/>
      <c r="I77" s="214"/>
      <c r="J77" s="210"/>
    </row>
    <row r="78" spans="1:10">
      <c r="D78" s="223"/>
      <c r="E78" s="220"/>
      <c r="F78" s="220"/>
      <c r="G78" s="220"/>
      <c r="H78" s="220"/>
      <c r="I78" s="214"/>
      <c r="J78" s="210"/>
    </row>
    <row r="79" spans="1:10">
      <c r="D79" s="223"/>
      <c r="E79" s="220"/>
      <c r="F79" s="220"/>
      <c r="G79" s="220"/>
      <c r="H79" s="220"/>
      <c r="J79" s="210"/>
    </row>
    <row r="80" spans="1:10">
      <c r="D80" s="223"/>
      <c r="F80" s="220"/>
      <c r="G80" s="220"/>
      <c r="H80" s="220"/>
      <c r="J80" s="210"/>
    </row>
    <row r="81" spans="4:10">
      <c r="D81" s="223"/>
      <c r="F81" s="220"/>
      <c r="G81" s="220"/>
      <c r="H81" s="220"/>
      <c r="J81" s="210"/>
    </row>
    <row r="82" spans="4:10">
      <c r="D82" s="223"/>
      <c r="F82" s="220"/>
      <c r="G82" s="220"/>
      <c r="H82" s="220"/>
      <c r="J82" s="210"/>
    </row>
    <row r="83" spans="4:10">
      <c r="D83" s="223"/>
      <c r="F83" s="220"/>
      <c r="G83" s="220"/>
      <c r="H83" s="220"/>
      <c r="J83" s="210"/>
    </row>
    <row r="84" spans="4:10">
      <c r="D84" s="223"/>
      <c r="F84" s="220"/>
      <c r="G84" s="220"/>
      <c r="H84" s="220"/>
      <c r="J84" s="210"/>
    </row>
    <row r="85" spans="4:10">
      <c r="D85" s="223"/>
      <c r="F85" s="220"/>
      <c r="G85" s="220"/>
      <c r="H85" s="220"/>
      <c r="J85" s="210"/>
    </row>
    <row r="86" spans="4:10">
      <c r="D86" s="223"/>
      <c r="G86" s="220"/>
      <c r="H86" s="220"/>
      <c r="J86" s="210"/>
    </row>
    <row r="87" spans="4:10">
      <c r="D87" s="223"/>
      <c r="J87" s="210"/>
    </row>
    <row r="88" spans="4:10">
      <c r="D88" s="223"/>
      <c r="J88" s="210"/>
    </row>
    <row r="89" spans="4:10">
      <c r="D89" s="223"/>
      <c r="J89" s="210"/>
    </row>
  </sheetData>
  <sheetProtection algorithmName="SHA-512" hashValue="obuTxI7nWKASjBfJ+yQtMeD+BAgsG5zKzJrI5xpMvfZ0dANVbwM66+RtI7ck538kGOMO/Ix3aE3W+Tp5IrGqfA==" saltValue="Res+nzPxE1Mq81g1jvFAOw==" spinCount="100000" sheet="1" objects="1" scenarios="1"/>
  <mergeCells count="2">
    <mergeCell ref="J56:J65"/>
    <mergeCell ref="J25:J34"/>
  </mergeCells>
  <phoneticPr fontId="63"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20" zoomScaleNormal="120" workbookViewId="0">
      <pane xSplit="2" ySplit="4" topLeftCell="C11" activePane="bottomRight" state="frozen"/>
      <selection pane="topRight" activeCell="C1" sqref="C1"/>
      <selection pane="bottomLeft" activeCell="A5" sqref="A5"/>
      <selection pane="bottomRight" activeCell="M46" sqref="M46"/>
    </sheetView>
  </sheetViews>
  <sheetFormatPr defaultColWidth="8.5703125" defaultRowHeight="11.25"/>
  <cols>
    <col min="1" max="2" width="15.5703125" style="260" customWidth="1"/>
    <col min="3" max="9" width="8.5703125" style="260"/>
    <col min="10" max="10" width="13.5703125" style="260" customWidth="1"/>
    <col min="11" max="12" width="8.5703125" style="260"/>
    <col min="13" max="13" width="56.42578125" style="260" customWidth="1"/>
    <col min="14" max="18" width="8.5703125" style="260"/>
    <col min="19" max="16384" width="8.5703125" style="262"/>
  </cols>
  <sheetData>
    <row r="2" spans="1:13" ht="36.6" customHeight="1">
      <c r="A2" s="410"/>
      <c r="B2" s="413"/>
      <c r="C2" s="411" t="s">
        <v>142</v>
      </c>
      <c r="D2" s="411" t="s">
        <v>143</v>
      </c>
      <c r="E2" s="411" t="s">
        <v>142</v>
      </c>
      <c r="F2" s="411" t="s">
        <v>143</v>
      </c>
      <c r="G2" s="883" t="s">
        <v>139</v>
      </c>
      <c r="H2" s="883"/>
      <c r="I2" s="883"/>
      <c r="J2" s="412" t="s">
        <v>140</v>
      </c>
      <c r="K2" s="412" t="s">
        <v>141</v>
      </c>
    </row>
    <row r="3" spans="1:13" ht="45">
      <c r="A3" s="405" t="s">
        <v>485</v>
      </c>
      <c r="B3" s="414" t="s">
        <v>486</v>
      </c>
      <c r="C3" s="406" t="s">
        <v>137</v>
      </c>
      <c r="D3" s="406" t="s">
        <v>138</v>
      </c>
      <c r="E3" s="406" t="s">
        <v>137</v>
      </c>
      <c r="F3" s="406" t="s">
        <v>138</v>
      </c>
      <c r="G3" s="407"/>
      <c r="H3" s="407"/>
      <c r="I3" s="408"/>
      <c r="J3" s="409" t="s">
        <v>144</v>
      </c>
      <c r="K3" s="409" t="s">
        <v>145</v>
      </c>
    </row>
    <row r="4" spans="1:13">
      <c r="A4" s="400"/>
      <c r="B4" s="402"/>
      <c r="C4" s="398"/>
      <c r="D4" s="398"/>
      <c r="E4" s="398"/>
      <c r="F4" s="398"/>
      <c r="G4" s="261"/>
      <c r="H4" s="261"/>
      <c r="J4" s="399"/>
      <c r="K4" s="399"/>
    </row>
    <row r="5" spans="1:13">
      <c r="A5" s="401"/>
      <c r="B5" s="403"/>
      <c r="C5" s="263"/>
      <c r="D5" s="263"/>
      <c r="E5" s="263"/>
      <c r="F5" s="263"/>
      <c r="G5" s="263"/>
      <c r="H5" s="263"/>
      <c r="J5" s="264"/>
      <c r="K5" s="264"/>
    </row>
    <row r="6" spans="1:13">
      <c r="A6" s="401">
        <v>42370</v>
      </c>
      <c r="B6" s="403">
        <f t="shared" ref="B6:B37" si="0">+A6</f>
        <v>42370</v>
      </c>
      <c r="C6" s="765">
        <v>1023.331134139501</v>
      </c>
      <c r="D6" s="765">
        <v>1032.1058227752148</v>
      </c>
      <c r="E6" s="263">
        <f>+C6/AVERAGE($C$18:$C$21)*100</f>
        <v>86.089689795590729</v>
      </c>
      <c r="F6" s="263">
        <f>+D6/AVERAGE($D$18:$D$21)*100</f>
        <v>88.826602239956458</v>
      </c>
      <c r="G6" s="263"/>
      <c r="H6" s="263"/>
      <c r="J6" s="264"/>
      <c r="K6" s="264"/>
      <c r="L6" s="264"/>
    </row>
    <row r="7" spans="1:13" ht="13.9" customHeight="1">
      <c r="A7" s="401">
        <v>42461</v>
      </c>
      <c r="B7" s="403">
        <f t="shared" si="0"/>
        <v>42461</v>
      </c>
      <c r="C7" s="765">
        <v>1018.3189022975824</v>
      </c>
      <c r="D7" s="765">
        <v>1034.3226217281908</v>
      </c>
      <c r="E7" s="263">
        <f t="shared" ref="E7:E45" si="1">+C7/AVERAGE($C$18:$C$21)*100</f>
        <v>85.668026201022968</v>
      </c>
      <c r="F7" s="263">
        <f t="shared" ref="F7:F45" si="2">+D7/AVERAGE($D$18:$D$21)*100</f>
        <v>89.017387636663628</v>
      </c>
      <c r="G7" s="263"/>
      <c r="J7" s="264"/>
      <c r="K7" s="264"/>
      <c r="L7" s="264"/>
    </row>
    <row r="8" spans="1:13" ht="22.9" customHeight="1">
      <c r="A8" s="401">
        <v>42552</v>
      </c>
      <c r="B8" s="403">
        <f t="shared" si="0"/>
        <v>42552</v>
      </c>
      <c r="C8" s="765">
        <v>1025.5336669867354</v>
      </c>
      <c r="D8" s="765">
        <v>1038.8289757754214</v>
      </c>
      <c r="E8" s="263">
        <f t="shared" si="1"/>
        <v>86.274982085893654</v>
      </c>
      <c r="F8" s="263">
        <f t="shared" si="2"/>
        <v>89.405220075617848</v>
      </c>
      <c r="G8" s="263"/>
      <c r="H8" s="263">
        <v>2016</v>
      </c>
      <c r="I8" s="260" t="s">
        <v>147</v>
      </c>
      <c r="J8" s="264"/>
      <c r="K8" s="264"/>
      <c r="L8" s="264"/>
      <c r="M8" s="729" t="s">
        <v>475</v>
      </c>
    </row>
    <row r="9" spans="1:13">
      <c r="A9" s="401">
        <v>42644</v>
      </c>
      <c r="B9" s="403">
        <f t="shared" si="0"/>
        <v>42644</v>
      </c>
      <c r="C9" s="765">
        <v>1037.827628951399</v>
      </c>
      <c r="D9" s="765">
        <v>1046.1838577106282</v>
      </c>
      <c r="E9" s="263">
        <f t="shared" si="1"/>
        <v>87.30923516057085</v>
      </c>
      <c r="F9" s="263">
        <f t="shared" si="2"/>
        <v>90.038206691683811</v>
      </c>
      <c r="G9" s="263"/>
      <c r="H9" s="263"/>
      <c r="J9" s="264"/>
      <c r="K9" s="264"/>
      <c r="L9" s="264"/>
    </row>
    <row r="10" spans="1:13">
      <c r="A10" s="401">
        <v>42736</v>
      </c>
      <c r="B10" s="403">
        <f t="shared" si="0"/>
        <v>42736</v>
      </c>
      <c r="C10" s="765">
        <v>1048.1093263945932</v>
      </c>
      <c r="D10" s="765">
        <v>1047.0273710895378</v>
      </c>
      <c r="E10" s="263">
        <f t="shared" si="1"/>
        <v>88.174202631927045</v>
      </c>
      <c r="F10" s="263">
        <f t="shared" si="2"/>
        <v>90.11080237493556</v>
      </c>
      <c r="G10" s="263"/>
      <c r="H10" s="263"/>
      <c r="J10" s="264">
        <v>0.99069413420633623</v>
      </c>
      <c r="K10" s="264">
        <v>8.062764233005737E-2</v>
      </c>
      <c r="L10" s="264"/>
    </row>
    <row r="11" spans="1:13">
      <c r="A11" s="401">
        <v>42826</v>
      </c>
      <c r="B11" s="403">
        <f t="shared" si="0"/>
        <v>42826</v>
      </c>
      <c r="C11" s="765">
        <v>1057.1133338505958</v>
      </c>
      <c r="D11" s="765">
        <v>1061.6070429063227</v>
      </c>
      <c r="E11" s="263">
        <f t="shared" si="1"/>
        <v>88.931681988260962</v>
      </c>
      <c r="F11" s="263">
        <f t="shared" si="2"/>
        <v>91.36557943430374</v>
      </c>
      <c r="G11" s="263"/>
      <c r="H11" s="263"/>
      <c r="J11" s="264">
        <v>0.85907139925713238</v>
      </c>
      <c r="K11" s="264">
        <v>1.3924823953373107</v>
      </c>
      <c r="L11" s="264"/>
    </row>
    <row r="12" spans="1:13">
      <c r="A12" s="401">
        <v>42917</v>
      </c>
      <c r="B12" s="403">
        <f t="shared" si="0"/>
        <v>42917</v>
      </c>
      <c r="C12" s="765">
        <v>1070.554799350756</v>
      </c>
      <c r="D12" s="765">
        <v>1073.6573507895384</v>
      </c>
      <c r="E12" s="263">
        <f t="shared" si="1"/>
        <v>90.062470993600826</v>
      </c>
      <c r="F12" s="263">
        <f t="shared" si="2"/>
        <v>92.40267067203483</v>
      </c>
      <c r="G12" s="263"/>
      <c r="H12" s="263">
        <v>2017</v>
      </c>
      <c r="I12" s="260" t="s">
        <v>148</v>
      </c>
      <c r="J12" s="264">
        <v>1.2715254901949606</v>
      </c>
      <c r="K12" s="264">
        <v>1.1351005971311281</v>
      </c>
      <c r="L12" s="264"/>
    </row>
    <row r="13" spans="1:13">
      <c r="A13" s="401">
        <v>43009</v>
      </c>
      <c r="B13" s="403">
        <f t="shared" si="0"/>
        <v>43009</v>
      </c>
      <c r="C13" s="765">
        <v>1089.3912134914319</v>
      </c>
      <c r="D13" s="765">
        <v>1083.6883512579464</v>
      </c>
      <c r="E13" s="263">
        <f t="shared" si="1"/>
        <v>91.647120376516028</v>
      </c>
      <c r="F13" s="263">
        <f t="shared" si="2"/>
        <v>93.265973318928374</v>
      </c>
      <c r="G13" s="263"/>
      <c r="H13" s="263"/>
      <c r="J13" s="264">
        <v>1.759500228488946</v>
      </c>
      <c r="K13" s="264">
        <v>0.9342832199706379</v>
      </c>
      <c r="L13" s="264"/>
    </row>
    <row r="14" spans="1:13">
      <c r="A14" s="401">
        <v>43101</v>
      </c>
      <c r="B14" s="403">
        <f t="shared" si="0"/>
        <v>43101</v>
      </c>
      <c r="C14" s="765">
        <v>1093.9305812351693</v>
      </c>
      <c r="D14" s="765">
        <v>1081.6444832676318</v>
      </c>
      <c r="E14" s="263">
        <f t="shared" si="1"/>
        <v>92.029003374002542</v>
      </c>
      <c r="F14" s="263">
        <f t="shared" si="2"/>
        <v>93.090070959886859</v>
      </c>
      <c r="G14" s="263"/>
      <c r="H14" s="263"/>
      <c r="J14" s="264">
        <v>0.41668848504743039</v>
      </c>
      <c r="K14" s="264">
        <v>-0.18860293071730894</v>
      </c>
      <c r="L14" s="264"/>
    </row>
    <row r="15" spans="1:13">
      <c r="A15" s="401">
        <v>43191</v>
      </c>
      <c r="B15" s="403">
        <f t="shared" si="0"/>
        <v>43191</v>
      </c>
      <c r="C15" s="765">
        <v>1118.9371390711988</v>
      </c>
      <c r="D15" s="765">
        <v>1102.7441427581741</v>
      </c>
      <c r="E15" s="263">
        <f t="shared" si="1"/>
        <v>94.132727901810966</v>
      </c>
      <c r="F15" s="263">
        <f t="shared" si="2"/>
        <v>94.905980743173785</v>
      </c>
      <c r="G15" s="263"/>
      <c r="H15" s="263"/>
      <c r="J15" s="264">
        <v>2.2859364446868682</v>
      </c>
      <c r="K15" s="264">
        <v>1.9507019003878838</v>
      </c>
      <c r="L15" s="264"/>
    </row>
    <row r="16" spans="1:13">
      <c r="A16" s="401">
        <v>43282</v>
      </c>
      <c r="B16" s="403">
        <f t="shared" si="0"/>
        <v>43282</v>
      </c>
      <c r="C16" s="765">
        <v>1126.0768282647941</v>
      </c>
      <c r="D16" s="765">
        <v>1109.8257479949514</v>
      </c>
      <c r="E16" s="263">
        <f t="shared" si="1"/>
        <v>94.733367916961484</v>
      </c>
      <c r="F16" s="263">
        <f t="shared" si="2"/>
        <v>95.515448219964298</v>
      </c>
      <c r="G16" s="263"/>
      <c r="H16" s="263">
        <v>2018</v>
      </c>
      <c r="I16" s="260" t="s">
        <v>149</v>
      </c>
      <c r="J16" s="264">
        <v>0.6380777743709416</v>
      </c>
      <c r="K16" s="264">
        <v>0.64218026305402987</v>
      </c>
      <c r="L16" s="264"/>
    </row>
    <row r="17" spans="1:14">
      <c r="A17" s="401">
        <v>43374</v>
      </c>
      <c r="B17" s="403">
        <f t="shared" si="0"/>
        <v>43374</v>
      </c>
      <c r="C17" s="765">
        <v>1128.711138090461</v>
      </c>
      <c r="D17" s="765">
        <v>1107.9297171078097</v>
      </c>
      <c r="E17" s="263">
        <f t="shared" si="1"/>
        <v>94.954984271776908</v>
      </c>
      <c r="F17" s="263">
        <f t="shared" si="2"/>
        <v>95.352269234117728</v>
      </c>
      <c r="G17" s="263"/>
      <c r="H17" s="263"/>
      <c r="J17" s="264">
        <v>0.23393695346045718</v>
      </c>
      <c r="K17" s="264">
        <v>-0.17084041261135496</v>
      </c>
      <c r="L17" s="264"/>
    </row>
    <row r="18" spans="1:14">
      <c r="A18" s="401">
        <v>43466</v>
      </c>
      <c r="B18" s="403">
        <f t="shared" si="0"/>
        <v>43466</v>
      </c>
      <c r="C18" s="765">
        <v>1167.0725080341249</v>
      </c>
      <c r="D18" s="765">
        <v>1146.1631060157908</v>
      </c>
      <c r="E18" s="263">
        <f t="shared" si="1"/>
        <v>98.182207922468393</v>
      </c>
      <c r="F18" s="263">
        <f t="shared" si="2"/>
        <v>98.642767120936128</v>
      </c>
      <c r="G18" s="263"/>
      <c r="H18" s="263"/>
      <c r="J18" s="764">
        <v>3.3986879945707926</v>
      </c>
      <c r="K18" s="764">
        <v>3.4508857662729042</v>
      </c>
      <c r="L18" s="264"/>
    </row>
    <row r="19" spans="1:14">
      <c r="A19" s="401">
        <v>43556</v>
      </c>
      <c r="B19" s="403">
        <f t="shared" si="0"/>
        <v>43556</v>
      </c>
      <c r="C19" s="765">
        <v>1188.2810199867042</v>
      </c>
      <c r="D19" s="765">
        <v>1164.2927037338529</v>
      </c>
      <c r="E19" s="263">
        <f t="shared" si="1"/>
        <v>99.966414572800531</v>
      </c>
      <c r="F19" s="263">
        <f t="shared" si="2"/>
        <v>100.20306310002726</v>
      </c>
      <c r="G19" s="263"/>
      <c r="H19" s="263"/>
      <c r="J19" s="764">
        <v>1.8172403005451798</v>
      </c>
      <c r="K19" s="764">
        <v>1.5817642029224714</v>
      </c>
      <c r="L19" s="264"/>
    </row>
    <row r="20" spans="1:14">
      <c r="A20" s="401">
        <v>43647</v>
      </c>
      <c r="B20" s="403">
        <f t="shared" si="0"/>
        <v>43647</v>
      </c>
      <c r="C20" s="765">
        <v>1192.8431982767888</v>
      </c>
      <c r="D20" s="765">
        <v>1164.8282686626881</v>
      </c>
      <c r="E20" s="263">
        <f t="shared" si="1"/>
        <v>100.3502165511463</v>
      </c>
      <c r="F20" s="263">
        <f t="shared" si="2"/>
        <v>100.24915567295685</v>
      </c>
      <c r="G20" s="263"/>
      <c r="H20" s="263">
        <v>2019</v>
      </c>
      <c r="I20" s="260" t="s">
        <v>150</v>
      </c>
      <c r="J20" s="764">
        <v>0.38393092318646893</v>
      </c>
      <c r="K20" s="764">
        <v>4.5999165597933711E-2</v>
      </c>
      <c r="L20" s="264"/>
    </row>
    <row r="21" spans="1:14">
      <c r="A21" s="401">
        <v>43739</v>
      </c>
      <c r="B21" s="403">
        <f t="shared" si="0"/>
        <v>43739</v>
      </c>
      <c r="C21" s="765">
        <v>1206.5242470002238</v>
      </c>
      <c r="D21" s="765">
        <v>1172.4489058442587</v>
      </c>
      <c r="E21" s="263">
        <f t="shared" si="1"/>
        <v>101.50116095358479</v>
      </c>
      <c r="F21" s="263">
        <f t="shared" si="2"/>
        <v>100.90501410607978</v>
      </c>
      <c r="G21" s="263"/>
      <c r="H21" s="263"/>
      <c r="I21" s="268"/>
      <c r="J21" s="764">
        <v>1.1469276719018069</v>
      </c>
      <c r="K21" s="764">
        <v>0.65422838598514943</v>
      </c>
      <c r="L21" s="264"/>
    </row>
    <row r="22" spans="1:14">
      <c r="A22" s="401">
        <v>43831</v>
      </c>
      <c r="B22" s="403">
        <f t="shared" si="0"/>
        <v>43831</v>
      </c>
      <c r="C22" s="765">
        <v>1221.9246386019761</v>
      </c>
      <c r="D22" s="765">
        <v>1183.2841587391001</v>
      </c>
      <c r="E22" s="263">
        <f t="shared" si="1"/>
        <v>102.79674836561084</v>
      </c>
      <c r="F22" s="263">
        <f t="shared" si="2"/>
        <v>101.83753350265819</v>
      </c>
      <c r="G22" s="263"/>
      <c r="H22" s="263"/>
      <c r="J22" s="264">
        <v>1.2764262003057212</v>
      </c>
      <c r="K22" s="264">
        <v>0.92415565751578299</v>
      </c>
      <c r="L22" s="264"/>
    </row>
    <row r="23" spans="1:14">
      <c r="A23" s="401">
        <v>43922</v>
      </c>
      <c r="B23" s="403">
        <f t="shared" si="0"/>
        <v>43922</v>
      </c>
      <c r="C23" s="765">
        <v>1194.1287094299078</v>
      </c>
      <c r="D23" s="765">
        <v>1173.4872504654165</v>
      </c>
      <c r="E23" s="263">
        <f t="shared" si="1"/>
        <v>100.45836263671795</v>
      </c>
      <c r="F23" s="263">
        <f t="shared" si="2"/>
        <v>100.99437764091923</v>
      </c>
      <c r="G23" s="263"/>
      <c r="H23" s="263"/>
      <c r="J23" s="264">
        <v>-2.2747662412200924</v>
      </c>
      <c r="K23" s="264">
        <v>-0.8279421473978914</v>
      </c>
      <c r="L23" s="264"/>
    </row>
    <row r="24" spans="1:14">
      <c r="A24" s="401">
        <v>44013</v>
      </c>
      <c r="B24" s="403">
        <f t="shared" si="0"/>
        <v>44013</v>
      </c>
      <c r="C24" s="765">
        <v>1220.5076810482178</v>
      </c>
      <c r="D24" s="765">
        <v>1195.2501311365638</v>
      </c>
      <c r="E24" s="263">
        <f t="shared" si="1"/>
        <v>102.67754410006373</v>
      </c>
      <c r="F24" s="263">
        <f t="shared" si="2"/>
        <v>102.86736653635408</v>
      </c>
      <c r="G24" s="263"/>
      <c r="H24" s="263">
        <v>2020</v>
      </c>
      <c r="I24" s="260" t="s">
        <v>151</v>
      </c>
      <c r="J24" s="264">
        <v>2.2090559761270327</v>
      </c>
      <c r="K24" s="264">
        <v>1.8545476878863383</v>
      </c>
      <c r="L24" s="264"/>
      <c r="M24" s="404" t="s">
        <v>531</v>
      </c>
    </row>
    <row r="25" spans="1:14">
      <c r="A25" s="401">
        <v>44105</v>
      </c>
      <c r="B25" s="403">
        <f t="shared" si="0"/>
        <v>44105</v>
      </c>
      <c r="C25" s="765">
        <v>1238.2425555216753</v>
      </c>
      <c r="D25" s="765">
        <v>1207.814112376054</v>
      </c>
      <c r="E25" s="263">
        <f t="shared" si="1"/>
        <v>104.16952435068667</v>
      </c>
      <c r="F25" s="263">
        <f t="shared" si="2"/>
        <v>103.94866628244954</v>
      </c>
      <c r="G25" s="263"/>
      <c r="H25" s="263"/>
      <c r="I25" s="268"/>
      <c r="J25" s="264">
        <v>1.4530735651107136</v>
      </c>
      <c r="K25" s="264">
        <v>1.051159160095068</v>
      </c>
      <c r="L25" s="264"/>
    </row>
    <row r="26" spans="1:14">
      <c r="A26" s="401">
        <v>44197</v>
      </c>
      <c r="B26" s="403">
        <f t="shared" si="0"/>
        <v>44197</v>
      </c>
      <c r="C26" s="765">
        <v>1250.9308699013693</v>
      </c>
      <c r="D26" s="765">
        <v>1207.7124147129607</v>
      </c>
      <c r="E26" s="263">
        <f>+C26/AVERAGE($C$18:$C$21)*100</f>
        <v>105.23695307686856</v>
      </c>
      <c r="F26" s="263">
        <f t="shared" si="2"/>
        <v>103.93991382929117</v>
      </c>
      <c r="G26" s="263"/>
      <c r="H26" s="263"/>
      <c r="J26" s="264">
        <v>1.0247034656589022</v>
      </c>
      <c r="K26" s="264">
        <v>-8.4199763896890545E-3</v>
      </c>
      <c r="L26" s="264"/>
    </row>
    <row r="27" spans="1:14" ht="22.5">
      <c r="A27" s="401">
        <v>44287</v>
      </c>
      <c r="B27" s="403">
        <f t="shared" si="0"/>
        <v>44287</v>
      </c>
      <c r="C27" s="765">
        <v>1252.143026840947</v>
      </c>
      <c r="D27" s="765">
        <v>1205.5577684574093</v>
      </c>
      <c r="E27" s="263">
        <f t="shared" si="1"/>
        <v>105.33892809886332</v>
      </c>
      <c r="F27" s="263">
        <f t="shared" si="2"/>
        <v>103.75447750901631</v>
      </c>
      <c r="G27" s="263"/>
      <c r="H27" s="263"/>
      <c r="J27" s="264">
        <v>9.6900393838154741E-2</v>
      </c>
      <c r="K27" s="264">
        <v>-0.1784072291799248</v>
      </c>
      <c r="L27" s="264"/>
      <c r="M27" s="265" t="s">
        <v>476</v>
      </c>
      <c r="N27" s="266"/>
    </row>
    <row r="28" spans="1:14">
      <c r="A28" s="401">
        <v>44378</v>
      </c>
      <c r="B28" s="403">
        <f t="shared" si="0"/>
        <v>44378</v>
      </c>
      <c r="C28" s="765">
        <v>1273.9582869393582</v>
      </c>
      <c r="D28" s="765">
        <v>1210.4357710871166</v>
      </c>
      <c r="E28" s="263">
        <f t="shared" si="1"/>
        <v>107.17417859797141</v>
      </c>
      <c r="F28" s="263">
        <f t="shared" si="2"/>
        <v>104.17429531233941</v>
      </c>
      <c r="G28" s="263"/>
      <c r="H28" s="263">
        <v>2021</v>
      </c>
      <c r="I28" s="260" t="s">
        <v>152</v>
      </c>
      <c r="J28" s="264">
        <v>1.7422338846904211</v>
      </c>
      <c r="K28" s="264">
        <v>0.40462620351648582</v>
      </c>
      <c r="L28" s="264"/>
    </row>
    <row r="29" spans="1:14">
      <c r="A29" s="401">
        <v>44470</v>
      </c>
      <c r="B29" s="403">
        <f t="shared" si="0"/>
        <v>44470</v>
      </c>
      <c r="C29" s="765">
        <v>1297.5995395557602</v>
      </c>
      <c r="D29" s="765">
        <v>1208.5781176363973</v>
      </c>
      <c r="E29" s="263">
        <f t="shared" si="1"/>
        <v>109.16304421167781</v>
      </c>
      <c r="F29" s="263">
        <f t="shared" si="2"/>
        <v>104.01441922160772</v>
      </c>
      <c r="G29" s="263"/>
      <c r="H29" s="263"/>
      <c r="I29" s="268"/>
      <c r="J29" s="264">
        <v>1.8557320799882149</v>
      </c>
      <c r="K29" s="264">
        <v>-0.15346980774128838</v>
      </c>
      <c r="L29" s="264"/>
    </row>
    <row r="30" spans="1:14">
      <c r="A30" s="401">
        <v>44562</v>
      </c>
      <c r="B30" s="403">
        <f t="shared" si="0"/>
        <v>44562</v>
      </c>
      <c r="C30" s="765">
        <v>1324.2112867888848</v>
      </c>
      <c r="D30" s="765">
        <v>1200.4987490657761</v>
      </c>
      <c r="E30" s="263">
        <f t="shared" si="1"/>
        <v>111.4018083690342</v>
      </c>
      <c r="F30" s="263">
        <f t="shared" si="2"/>
        <v>103.31908077613431</v>
      </c>
      <c r="G30" s="263"/>
      <c r="H30" s="263"/>
      <c r="J30" s="264">
        <v>2.0508443800955121</v>
      </c>
      <c r="K30" s="264">
        <v>-0.66850197374266429</v>
      </c>
      <c r="L30" s="264"/>
    </row>
    <row r="31" spans="1:14">
      <c r="A31" s="401">
        <v>44652</v>
      </c>
      <c r="B31" s="403">
        <f t="shared" si="0"/>
        <v>44652</v>
      </c>
      <c r="C31" s="765">
        <v>1353.3603358708644</v>
      </c>
      <c r="D31" s="765">
        <v>1174.8384361733349</v>
      </c>
      <c r="E31" s="263">
        <f t="shared" si="1"/>
        <v>113.85402789953272</v>
      </c>
      <c r="F31" s="263">
        <f t="shared" si="2"/>
        <v>101.11066536334179</v>
      </c>
      <c r="G31" s="263"/>
      <c r="J31" s="264">
        <v>2.2012385314026375</v>
      </c>
      <c r="K31" s="264">
        <v>-2.1374710229735712</v>
      </c>
      <c r="L31" s="264"/>
    </row>
    <row r="32" spans="1:14">
      <c r="A32" s="401">
        <v>44743</v>
      </c>
      <c r="B32" s="403">
        <f t="shared" si="0"/>
        <v>44743</v>
      </c>
      <c r="C32" s="765">
        <v>1385.8957379066696</v>
      </c>
      <c r="D32" s="765">
        <v>1171.4284224762689</v>
      </c>
      <c r="E32" s="263">
        <f t="shared" si="1"/>
        <v>116.59113085203163</v>
      </c>
      <c r="F32" s="263">
        <f t="shared" si="2"/>
        <v>100.8171877725579</v>
      </c>
      <c r="G32" s="263"/>
      <c r="H32" s="260">
        <v>2022</v>
      </c>
      <c r="I32" s="260" t="s">
        <v>153</v>
      </c>
      <c r="J32" s="264">
        <v>2.4040457794907439</v>
      </c>
      <c r="K32" s="264">
        <v>-0.29025384189617398</v>
      </c>
      <c r="L32" s="264"/>
    </row>
    <row r="33" spans="1:20">
      <c r="A33" s="401">
        <v>44835</v>
      </c>
      <c r="B33" s="403">
        <f t="shared" si="0"/>
        <v>44835</v>
      </c>
      <c r="C33" s="765">
        <v>1414.1098906101736</v>
      </c>
      <c r="D33" s="765">
        <v>1164.0133610912301</v>
      </c>
      <c r="E33" s="263">
        <f t="shared" si="1"/>
        <v>118.96470043577398</v>
      </c>
      <c r="F33" s="263">
        <f t="shared" si="2"/>
        <v>100.17902190458261</v>
      </c>
      <c r="G33" s="270"/>
      <c r="I33" s="268"/>
      <c r="J33" s="264">
        <v>2.0358062970970821</v>
      </c>
      <c r="K33" s="264">
        <v>-0.63299312555214726</v>
      </c>
      <c r="L33" s="264"/>
    </row>
    <row r="34" spans="1:20">
      <c r="A34" s="401">
        <v>44927</v>
      </c>
      <c r="B34" s="403">
        <f t="shared" si="0"/>
        <v>44927</v>
      </c>
      <c r="C34" s="765">
        <v>1485.3710675199493</v>
      </c>
      <c r="D34" s="765">
        <v>1204.5277970935292</v>
      </c>
      <c r="E34" s="263">
        <f t="shared" si="1"/>
        <v>124.95968330101239</v>
      </c>
      <c r="F34" s="263">
        <f t="shared" si="2"/>
        <v>103.66583460570247</v>
      </c>
      <c r="G34" s="264"/>
      <c r="J34" s="264">
        <v>5.0392955584963204</v>
      </c>
      <c r="K34" s="264">
        <v>3.4805816974744914</v>
      </c>
      <c r="L34" s="264"/>
    </row>
    <row r="35" spans="1:20">
      <c r="A35" s="401">
        <v>45017</v>
      </c>
      <c r="B35" s="403">
        <f t="shared" si="0"/>
        <v>45017</v>
      </c>
      <c r="C35" s="766">
        <v>1537.1491082200312</v>
      </c>
      <c r="D35" s="766">
        <v>1231.8906064251812</v>
      </c>
      <c r="E35" s="263">
        <f t="shared" si="1"/>
        <v>129.31561005178187</v>
      </c>
      <c r="F35" s="263">
        <f t="shared" si="2"/>
        <v>106.02077275936482</v>
      </c>
      <c r="G35" s="264"/>
      <c r="J35" s="264">
        <v>3.4858657094037255</v>
      </c>
      <c r="K35" s="264">
        <v>2.2716627542906878</v>
      </c>
      <c r="L35" s="264"/>
    </row>
    <row r="36" spans="1:20">
      <c r="A36" s="401">
        <v>45108</v>
      </c>
      <c r="B36" s="403">
        <f t="shared" si="0"/>
        <v>45108</v>
      </c>
      <c r="C36" s="766">
        <v>1597.7521809167918</v>
      </c>
      <c r="D36" s="766">
        <v>1259.3004835345159</v>
      </c>
      <c r="E36" s="263">
        <f t="shared" si="1"/>
        <v>134.41395950590152</v>
      </c>
      <c r="F36" s="263">
        <f t="shared" si="2"/>
        <v>108.37976172901355</v>
      </c>
      <c r="G36" s="264"/>
      <c r="H36" s="260">
        <v>2023</v>
      </c>
      <c r="I36" s="260" t="s">
        <v>474</v>
      </c>
      <c r="J36" s="264">
        <v>3.9425630456200196</v>
      </c>
      <c r="K36" s="264">
        <v>2.2250252551949643</v>
      </c>
      <c r="L36" s="264"/>
    </row>
    <row r="37" spans="1:20">
      <c r="A37" s="706">
        <v>45200</v>
      </c>
      <c r="B37" s="707">
        <f t="shared" si="0"/>
        <v>45200</v>
      </c>
      <c r="C37" s="766">
        <v>1646.7860798416361</v>
      </c>
      <c r="D37" s="766">
        <v>1292.4805278346669</v>
      </c>
      <c r="E37" s="263">
        <f t="shared" si="1"/>
        <v>138.53903007893535</v>
      </c>
      <c r="F37" s="263">
        <f t="shared" si="2"/>
        <v>111.23535127450101</v>
      </c>
      <c r="G37" s="708"/>
      <c r="J37" s="264">
        <v>3.0689301826963344</v>
      </c>
      <c r="K37" s="264">
        <v>2.6347996156583378</v>
      </c>
      <c r="O37" s="266"/>
      <c r="P37" s="266"/>
      <c r="Q37" s="266"/>
      <c r="R37" s="266"/>
      <c r="S37" s="267"/>
      <c r="T37" s="267"/>
    </row>
    <row r="38" spans="1:20">
      <c r="A38" s="401">
        <v>45292</v>
      </c>
      <c r="B38" s="403">
        <f t="shared" ref="B38:B41" si="3">+A38</f>
        <v>45292</v>
      </c>
      <c r="C38" s="766">
        <v>1676.9657191503593</v>
      </c>
      <c r="D38" s="766">
        <v>1305.0396489108507</v>
      </c>
      <c r="E38" s="263">
        <f t="shared" si="1"/>
        <v>141.07794998428497</v>
      </c>
      <c r="F38" s="263">
        <f t="shared" si="2"/>
        <v>112.31623273810709</v>
      </c>
      <c r="H38" s="709"/>
      <c r="I38" s="709"/>
      <c r="J38" s="264">
        <v>1.8326387184196591</v>
      </c>
      <c r="K38" s="264">
        <v>0.97170679214985967</v>
      </c>
    </row>
    <row r="39" spans="1:20">
      <c r="A39" s="401">
        <v>45383</v>
      </c>
      <c r="B39" s="403">
        <f t="shared" si="3"/>
        <v>45383</v>
      </c>
      <c r="C39" s="766">
        <v>1809.6483204506794</v>
      </c>
      <c r="D39" s="766">
        <v>1405.0489422035218</v>
      </c>
      <c r="E39" s="263">
        <f t="shared" si="1"/>
        <v>152.24012770579213</v>
      </c>
      <c r="F39" s="263">
        <f t="shared" si="2"/>
        <v>120.92337894305783</v>
      </c>
      <c r="J39" s="264">
        <v>7.9120640204585868</v>
      </c>
      <c r="K39" s="264">
        <v>7.6633145495721919</v>
      </c>
    </row>
    <row r="40" spans="1:20">
      <c r="A40" s="401">
        <v>45474</v>
      </c>
      <c r="B40" s="403">
        <f t="shared" si="3"/>
        <v>45474</v>
      </c>
      <c r="C40" s="766">
        <v>1829.9834959874352</v>
      </c>
      <c r="D40" s="766">
        <v>1416.2556958785135</v>
      </c>
      <c r="E40" s="263">
        <f t="shared" si="1"/>
        <v>153.95086325902074</v>
      </c>
      <c r="F40" s="263">
        <f t="shared" si="2"/>
        <v>121.88787098362492</v>
      </c>
      <c r="H40" s="260">
        <v>2024</v>
      </c>
      <c r="I40" s="260" t="s">
        <v>513</v>
      </c>
      <c r="J40" s="264">
        <v>1.1237086956039803</v>
      </c>
      <c r="K40" s="264">
        <v>0.79760592947148723</v>
      </c>
    </row>
    <row r="41" spans="1:20" ht="10.15" customHeight="1">
      <c r="A41" s="706">
        <v>45566</v>
      </c>
      <c r="B41" s="707">
        <f t="shared" si="3"/>
        <v>45566</v>
      </c>
      <c r="C41" s="766">
        <v>1875.7763847708418</v>
      </c>
      <c r="D41" s="766">
        <v>1431.0458951543976</v>
      </c>
      <c r="E41" s="263">
        <f t="shared" si="1"/>
        <v>157.80327765225863</v>
      </c>
      <c r="F41" s="263">
        <f t="shared" si="2"/>
        <v>123.16076676537344</v>
      </c>
      <c r="J41" s="264">
        <v>2.5023662171716552</v>
      </c>
      <c r="K41" s="264">
        <v>1.0443170197956135</v>
      </c>
    </row>
    <row r="42" spans="1:20">
      <c r="A42" s="401">
        <v>45658</v>
      </c>
      <c r="B42" s="403">
        <f t="shared" ref="B42:B49" si="4">+A42</f>
        <v>45658</v>
      </c>
      <c r="C42" s="766">
        <v>1924.5179229861633</v>
      </c>
      <c r="D42" s="766">
        <v>1449.7010329482871</v>
      </c>
      <c r="E42" s="263">
        <f t="shared" si="1"/>
        <v>161.90375282117392</v>
      </c>
      <c r="F42" s="263">
        <f t="shared" si="2"/>
        <v>124.76629254381903</v>
      </c>
      <c r="J42" s="264">
        <v>2.598472750326053</v>
      </c>
      <c r="K42" s="264">
        <v>1.3036016424809844</v>
      </c>
    </row>
    <row r="43" spans="1:20">
      <c r="A43" s="401">
        <v>45748</v>
      </c>
      <c r="B43" s="403">
        <f t="shared" si="4"/>
        <v>45748</v>
      </c>
      <c r="C43" s="766">
        <v>1989.1783336720562</v>
      </c>
      <c r="D43" s="766">
        <v>1491.288476815369</v>
      </c>
      <c r="E43" s="263">
        <f t="shared" si="1"/>
        <v>167.34343359731378</v>
      </c>
      <c r="F43" s="263">
        <f t="shared" si="2"/>
        <v>128.34545201859544</v>
      </c>
      <c r="J43" s="264">
        <v>3.3598237726756537</v>
      </c>
      <c r="K43" s="264">
        <v>2.8686910557347574</v>
      </c>
      <c r="M43" s="404" t="s">
        <v>530</v>
      </c>
      <c r="N43" s="269"/>
    </row>
    <row r="44" spans="1:20">
      <c r="A44" s="401">
        <v>45839</v>
      </c>
      <c r="B44" s="403">
        <f t="shared" si="4"/>
        <v>45839</v>
      </c>
      <c r="C44" s="766">
        <v>2015.6319038511137</v>
      </c>
      <c r="D44" s="766">
        <v>1497.9085182768647</v>
      </c>
      <c r="E44" s="263">
        <f t="shared" si="1"/>
        <v>169.5688908073262</v>
      </c>
      <c r="F44" s="263">
        <f t="shared" si="2"/>
        <v>128.91519571806526</v>
      </c>
      <c r="H44" s="260">
        <v>2025</v>
      </c>
      <c r="I44" s="260" t="s">
        <v>541</v>
      </c>
      <c r="J44" s="264">
        <v>1.3298742365760745</v>
      </c>
      <c r="K44" s="264">
        <v>0.44391421005497023</v>
      </c>
      <c r="L44" s="262"/>
      <c r="N44" s="262"/>
    </row>
    <row r="45" spans="1:20">
      <c r="A45" s="706">
        <v>45931</v>
      </c>
      <c r="B45" s="707">
        <f t="shared" si="4"/>
        <v>45931</v>
      </c>
      <c r="C45" s="766">
        <v>2068.2222927936123</v>
      </c>
      <c r="D45" s="766">
        <v>1523.9587858024049</v>
      </c>
      <c r="E45" s="263">
        <f t="shared" si="1"/>
        <v>173.99315790841098</v>
      </c>
      <c r="F45" s="263">
        <f t="shared" si="2"/>
        <v>131.1571719773539</v>
      </c>
      <c r="J45" s="264">
        <v>2.6091266387487764</v>
      </c>
      <c r="K45" s="264">
        <v>1.7391093786893919</v>
      </c>
      <c r="L45" s="262"/>
      <c r="M45" s="262"/>
      <c r="N45" s="262"/>
    </row>
    <row r="46" spans="1:20">
      <c r="A46" s="401">
        <v>46023</v>
      </c>
      <c r="B46" s="707">
        <f t="shared" si="4"/>
        <v>46023</v>
      </c>
      <c r="C46" s="766">
        <v>2119.8581861969574</v>
      </c>
      <c r="D46" s="766">
        <v>1534.9809987423066</v>
      </c>
      <c r="E46" s="263">
        <f>+C46/AVERAGE($C$18:$C$21)*100</f>
        <v>178.33712624584473</v>
      </c>
      <c r="F46" s="263">
        <f>+D46/AVERAGE($D$18:$D$21)*100</f>
        <v>132.10578180302483</v>
      </c>
      <c r="J46" s="264">
        <v>2.4966317007249188</v>
      </c>
      <c r="K46" s="264">
        <v>0.72326187837803957</v>
      </c>
      <c r="L46" s="262"/>
      <c r="M46" s="262"/>
      <c r="N46" s="262"/>
    </row>
    <row r="47" spans="1:20">
      <c r="A47" s="401">
        <v>46113</v>
      </c>
      <c r="B47" s="707">
        <f t="shared" si="4"/>
        <v>46113</v>
      </c>
      <c r="L47" s="262"/>
      <c r="M47" s="262"/>
      <c r="N47" s="262"/>
    </row>
    <row r="48" spans="1:20">
      <c r="A48" s="401">
        <v>46204</v>
      </c>
      <c r="B48" s="707">
        <f t="shared" si="4"/>
        <v>46204</v>
      </c>
      <c r="H48" s="260">
        <v>2026</v>
      </c>
      <c r="I48" s="260" t="s">
        <v>540</v>
      </c>
      <c r="L48" s="262"/>
      <c r="M48" s="262"/>
      <c r="N48" s="262"/>
    </row>
    <row r="49" spans="1:14">
      <c r="A49" s="706">
        <v>46296</v>
      </c>
      <c r="B49" s="707">
        <f t="shared" si="4"/>
        <v>46296</v>
      </c>
      <c r="L49" s="262"/>
      <c r="M49" s="262"/>
      <c r="N49" s="262"/>
    </row>
    <row r="50" spans="1:14">
      <c r="L50" s="262"/>
      <c r="M50" s="262"/>
      <c r="N50" s="262"/>
    </row>
    <row r="51" spans="1:14">
      <c r="L51" s="262"/>
      <c r="M51" s="262"/>
      <c r="N51" s="262"/>
    </row>
    <row r="52" spans="1:14">
      <c r="L52" s="262"/>
      <c r="M52" s="262"/>
      <c r="N52" s="262"/>
    </row>
    <row r="53" spans="1:14">
      <c r="L53" s="262"/>
      <c r="M53" s="262"/>
      <c r="N53" s="262"/>
    </row>
    <row r="54" spans="1:14">
      <c r="N54" s="269"/>
    </row>
    <row r="55" spans="1:14">
      <c r="N55" s="269"/>
    </row>
    <row r="56" spans="1:14">
      <c r="N56" s="269"/>
    </row>
  </sheetData>
  <sheetProtection algorithmName="SHA-512" hashValue="GBAJp3sE6fc/SLgzZdKS6akfPTcEnpJTWG7sE1rmCQEnCP8XIzNWd441jAf05KTzxjBIpSnoSNpwcccrTLIBPg==" saltValue="/a09Ch/S3Oz5vNs7n8rwtQ==" spinCount="100000" sheet="1" objects="1" scenarios="1"/>
  <mergeCells count="1">
    <mergeCell ref="G2:I2"/>
  </mergeCells>
  <phoneticPr fontId="63" type="noConversion"/>
  <pageMargins left="0.7" right="0.7" top="0.75" bottom="0.75" header="0.3" footer="0.3"/>
  <pageSetup paperSize="9" orientation="portrait" r:id="rId1"/>
  <ignoredErrors>
    <ignoredError sqref="I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9"/>
  <sheetViews>
    <sheetView showGridLines="0" zoomScaleNormal="100" workbookViewId="0">
      <pane xSplit="4" ySplit="4" topLeftCell="E16" activePane="bottomRight" state="frozen"/>
      <selection activeCell="C1" sqref="C1"/>
      <selection pane="topRight" activeCell="E1" sqref="E1"/>
      <selection pane="bottomLeft" activeCell="C6" sqref="C6"/>
      <selection pane="bottomRight" activeCell="H108" sqref="H108"/>
    </sheetView>
  </sheetViews>
  <sheetFormatPr defaultColWidth="9.42578125" defaultRowHeight="11.25"/>
  <cols>
    <col min="1" max="2" width="9.42578125" style="273" hidden="1" customWidth="1"/>
    <col min="3" max="3" width="13.5703125" style="273" bestFit="1" customWidth="1"/>
    <col min="4" max="4" width="11.42578125" style="273" bestFit="1" customWidth="1"/>
    <col min="5" max="5" width="21.5703125" style="273" bestFit="1" customWidth="1"/>
    <col min="6" max="6" width="37.5703125" style="273" bestFit="1" customWidth="1"/>
    <col min="7" max="7" width="23" style="273" bestFit="1" customWidth="1"/>
    <col min="8" max="8" width="56.42578125" style="273" customWidth="1"/>
    <col min="9" max="92" width="13.42578125" style="273" customWidth="1"/>
    <col min="93" max="16384" width="9.42578125" style="273"/>
  </cols>
  <sheetData>
    <row r="2" spans="1:92" ht="53.25" customHeight="1">
      <c r="C2" s="473"/>
      <c r="D2" s="473"/>
      <c r="E2" s="474" t="s">
        <v>82</v>
      </c>
      <c r="F2" s="364" t="s">
        <v>83</v>
      </c>
      <c r="G2" s="364" t="s">
        <v>84</v>
      </c>
    </row>
    <row r="3" spans="1:92" ht="15" customHeight="1">
      <c r="C3" s="153" t="s">
        <v>485</v>
      </c>
      <c r="D3" s="151" t="s">
        <v>486</v>
      </c>
      <c r="E3" s="153" t="s">
        <v>85</v>
      </c>
      <c r="F3" s="450" t="s">
        <v>86</v>
      </c>
      <c r="G3" s="450" t="s">
        <v>87</v>
      </c>
    </row>
    <row r="4" spans="1:92" ht="15" customHeight="1">
      <c r="C4" s="150"/>
      <c r="D4" s="283"/>
      <c r="E4" s="150"/>
      <c r="F4" s="475"/>
      <c r="G4" s="475"/>
    </row>
    <row r="5" spans="1:92">
      <c r="C5" s="476">
        <v>42736</v>
      </c>
      <c r="D5" s="276">
        <v>42736</v>
      </c>
      <c r="E5" s="157">
        <v>3.0490122006135989</v>
      </c>
      <c r="F5" s="157">
        <v>1.8649486900185197</v>
      </c>
      <c r="G5" s="157">
        <v>60.59</v>
      </c>
      <c r="K5" s="271"/>
      <c r="N5" s="687"/>
      <c r="O5" s="687"/>
      <c r="P5" s="687"/>
    </row>
    <row r="6" spans="1:92" s="274" customFormat="1">
      <c r="A6" s="273"/>
      <c r="B6" s="273"/>
      <c r="C6" s="476">
        <v>42767</v>
      </c>
      <c r="D6" s="276">
        <v>42767</v>
      </c>
      <c r="E6" s="157">
        <v>3.2468494523573366</v>
      </c>
      <c r="F6" s="157">
        <v>1.5230222418156858</v>
      </c>
      <c r="G6" s="157">
        <v>59.66</v>
      </c>
      <c r="H6" s="271" t="s">
        <v>419</v>
      </c>
      <c r="I6" s="273"/>
      <c r="J6" s="273"/>
      <c r="K6" s="273"/>
      <c r="L6" s="273"/>
      <c r="M6" s="273"/>
      <c r="N6" s="687"/>
      <c r="O6" s="687"/>
      <c r="P6" s="687"/>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c r="C7" s="476">
        <v>42795</v>
      </c>
      <c r="D7" s="276">
        <v>42795</v>
      </c>
      <c r="E7" s="157">
        <v>2.3118935280417974</v>
      </c>
      <c r="F7" s="157">
        <v>1.1204056865417256</v>
      </c>
      <c r="G7" s="157">
        <v>59.03</v>
      </c>
      <c r="N7" s="687"/>
      <c r="O7" s="687"/>
      <c r="P7" s="687"/>
    </row>
    <row r="8" spans="1:92">
      <c r="C8" s="476">
        <v>42826</v>
      </c>
      <c r="D8" s="276">
        <v>42826</v>
      </c>
      <c r="E8" s="157">
        <v>1.5666677058454148</v>
      </c>
      <c r="F8" s="157">
        <v>1.0479281834778753</v>
      </c>
      <c r="G8" s="157">
        <v>60.75</v>
      </c>
      <c r="N8" s="687"/>
      <c r="O8" s="687"/>
      <c r="P8" s="687"/>
    </row>
    <row r="9" spans="1:92">
      <c r="C9" s="476">
        <v>42856</v>
      </c>
      <c r="D9" s="276">
        <v>42856</v>
      </c>
      <c r="E9" s="157">
        <v>4.4122059147166937E-3</v>
      </c>
      <c r="F9" s="157">
        <v>0.80974200054801937</v>
      </c>
      <c r="G9" s="157">
        <v>59.66</v>
      </c>
      <c r="N9" s="687"/>
      <c r="O9" s="687"/>
      <c r="P9" s="687"/>
    </row>
    <row r="10" spans="1:92">
      <c r="C10" s="476">
        <v>42887</v>
      </c>
      <c r="D10" s="276">
        <v>42887</v>
      </c>
      <c r="E10" s="157">
        <v>-0.10622130581250389</v>
      </c>
      <c r="F10" s="157">
        <v>1.3872005131966292</v>
      </c>
      <c r="G10" s="157">
        <v>58.88</v>
      </c>
      <c r="N10" s="687"/>
      <c r="O10" s="687"/>
      <c r="P10" s="687"/>
    </row>
    <row r="11" spans="1:92">
      <c r="A11" s="274">
        <v>2017</v>
      </c>
      <c r="B11" s="274" t="s">
        <v>43</v>
      </c>
      <c r="C11" s="476">
        <v>42917</v>
      </c>
      <c r="D11" s="276">
        <v>42917</v>
      </c>
      <c r="E11" s="157">
        <v>-0.67865911798233869</v>
      </c>
      <c r="F11" s="157">
        <v>1.5502221129956029</v>
      </c>
      <c r="G11" s="157">
        <v>60.12</v>
      </c>
      <c r="N11" s="687"/>
      <c r="O11" s="687"/>
      <c r="P11" s="687"/>
    </row>
    <row r="12" spans="1:92">
      <c r="C12" s="476">
        <v>42948</v>
      </c>
      <c r="D12" s="276">
        <v>42948</v>
      </c>
      <c r="E12" s="157">
        <v>0.25654678460313995</v>
      </c>
      <c r="F12" s="157">
        <v>1.8624558612914566</v>
      </c>
      <c r="G12" s="157">
        <v>60.28</v>
      </c>
      <c r="N12" s="687"/>
      <c r="O12" s="687"/>
      <c r="P12" s="687"/>
    </row>
    <row r="13" spans="1:92">
      <c r="C13" s="476">
        <v>42979</v>
      </c>
      <c r="D13" s="276">
        <v>42979</v>
      </c>
      <c r="E13" s="157">
        <v>1.1521283310919284</v>
      </c>
      <c r="F13" s="157">
        <v>0.94435782471407048</v>
      </c>
      <c r="G13" s="157">
        <v>62.15</v>
      </c>
      <c r="N13" s="687"/>
      <c r="O13" s="687"/>
      <c r="P13" s="687"/>
    </row>
    <row r="14" spans="1:92">
      <c r="C14" s="476">
        <v>43009</v>
      </c>
      <c r="D14" s="276">
        <v>43009</v>
      </c>
      <c r="E14" s="157">
        <v>2.368009773163493</v>
      </c>
      <c r="F14" s="157">
        <v>0.5095420875811385</v>
      </c>
      <c r="G14" s="157">
        <v>62.15</v>
      </c>
      <c r="N14" s="687"/>
      <c r="O14" s="687"/>
      <c r="P14" s="687"/>
    </row>
    <row r="15" spans="1:92">
      <c r="C15" s="476">
        <v>43040</v>
      </c>
      <c r="D15" s="276">
        <v>43040</v>
      </c>
      <c r="E15" s="157">
        <v>2.8471937380069035</v>
      </c>
      <c r="F15" s="157">
        <v>0.28360432395067026</v>
      </c>
      <c r="G15" s="157">
        <v>63.4</v>
      </c>
      <c r="N15" s="687"/>
      <c r="O15" s="687"/>
      <c r="P15" s="687"/>
    </row>
    <row r="16" spans="1:92">
      <c r="C16" s="476">
        <v>43070</v>
      </c>
      <c r="D16" s="276">
        <v>43070</v>
      </c>
      <c r="E16" s="157">
        <v>2.4057051333981727</v>
      </c>
      <c r="F16" s="157">
        <v>0.75002904788872282</v>
      </c>
      <c r="G16" s="157">
        <v>62.15</v>
      </c>
      <c r="N16" s="687"/>
      <c r="O16" s="687"/>
      <c r="P16" s="687"/>
    </row>
    <row r="17" spans="1:16">
      <c r="C17" s="476">
        <v>43101</v>
      </c>
      <c r="D17" s="276">
        <v>43101</v>
      </c>
      <c r="E17" s="157">
        <v>2.1076545700242866</v>
      </c>
      <c r="F17" s="157">
        <v>0.76683181475130091</v>
      </c>
      <c r="G17" s="157">
        <v>61.21</v>
      </c>
      <c r="N17" s="687"/>
      <c r="O17" s="687"/>
      <c r="P17" s="687"/>
    </row>
    <row r="18" spans="1:16">
      <c r="C18" s="476">
        <v>43132</v>
      </c>
      <c r="D18" s="276">
        <v>43132</v>
      </c>
      <c r="E18" s="157">
        <v>1.4407789343309219</v>
      </c>
      <c r="F18" s="157">
        <v>0.53309257388205467</v>
      </c>
      <c r="G18" s="157">
        <v>61.53</v>
      </c>
      <c r="N18" s="687"/>
      <c r="O18" s="687"/>
      <c r="P18" s="687"/>
    </row>
    <row r="19" spans="1:16">
      <c r="C19" s="476">
        <v>43160</v>
      </c>
      <c r="D19" s="276">
        <v>43160</v>
      </c>
      <c r="E19" s="157">
        <v>1.0223939265877391</v>
      </c>
      <c r="F19" s="157">
        <v>0.37854433758055528</v>
      </c>
      <c r="G19" s="157">
        <v>59.35</v>
      </c>
      <c r="N19" s="687"/>
      <c r="O19" s="687"/>
      <c r="P19" s="687"/>
    </row>
    <row r="20" spans="1:16">
      <c r="C20" s="476">
        <v>43191</v>
      </c>
      <c r="D20" s="276">
        <v>43191</v>
      </c>
      <c r="E20" s="157">
        <v>0.89383213790594773</v>
      </c>
      <c r="F20" s="157">
        <v>0.6866343004092279</v>
      </c>
      <c r="G20" s="157">
        <v>59.81</v>
      </c>
      <c r="I20" s="282"/>
      <c r="J20" s="282"/>
      <c r="K20" s="282"/>
      <c r="L20" s="282"/>
      <c r="M20" s="282"/>
      <c r="N20" s="687"/>
      <c r="O20" s="687"/>
      <c r="P20" s="687"/>
    </row>
    <row r="21" spans="1:16">
      <c r="C21" s="476">
        <v>43221</v>
      </c>
      <c r="D21" s="276">
        <v>43221</v>
      </c>
      <c r="E21" s="157">
        <v>1.4483843964220311</v>
      </c>
      <c r="F21" s="157">
        <v>1.2070928209189757</v>
      </c>
      <c r="G21" s="157">
        <v>59.35</v>
      </c>
      <c r="H21" s="884" t="s">
        <v>88</v>
      </c>
      <c r="I21" s="282"/>
      <c r="J21" s="282"/>
      <c r="K21" s="282"/>
      <c r="L21" s="282"/>
      <c r="M21" s="282"/>
      <c r="N21" s="687"/>
      <c r="O21" s="687"/>
      <c r="P21" s="687"/>
    </row>
    <row r="22" spans="1:16">
      <c r="C22" s="476">
        <v>43252</v>
      </c>
      <c r="D22" s="276">
        <v>43252</v>
      </c>
      <c r="E22" s="157">
        <v>2.8067378134450038</v>
      </c>
      <c r="F22" s="157">
        <v>1.8226909331902297</v>
      </c>
      <c r="G22" s="157">
        <v>59.97</v>
      </c>
      <c r="H22" s="884"/>
      <c r="I22" s="282"/>
      <c r="J22" s="282"/>
      <c r="K22" s="282"/>
      <c r="L22" s="282"/>
      <c r="M22" s="282"/>
      <c r="N22" s="687"/>
      <c r="O22" s="687"/>
      <c r="P22" s="687"/>
    </row>
    <row r="23" spans="1:16">
      <c r="A23" s="274">
        <v>2018</v>
      </c>
      <c r="B23" s="274" t="s">
        <v>44</v>
      </c>
      <c r="C23" s="476">
        <v>43282</v>
      </c>
      <c r="D23" s="276">
        <v>43282</v>
      </c>
      <c r="E23" s="157">
        <v>3.0479427089531441</v>
      </c>
      <c r="F23" s="157">
        <v>2.1030735441021964</v>
      </c>
      <c r="G23" s="157">
        <v>59.5</v>
      </c>
      <c r="H23" s="884"/>
      <c r="I23" s="282"/>
      <c r="J23" s="282"/>
      <c r="K23" s="282"/>
      <c r="L23" s="282"/>
      <c r="M23" s="282"/>
      <c r="N23" s="687"/>
      <c r="O23" s="687"/>
      <c r="P23" s="687"/>
    </row>
    <row r="24" spans="1:16" ht="17.25" customHeight="1">
      <c r="C24" s="476">
        <v>43313</v>
      </c>
      <c r="D24" s="276">
        <v>43313</v>
      </c>
      <c r="E24" s="157">
        <v>2.9953400836318256</v>
      </c>
      <c r="F24" s="157">
        <v>2.3153856894221558</v>
      </c>
      <c r="G24" s="157">
        <v>59.97</v>
      </c>
      <c r="H24" s="884"/>
      <c r="I24" s="282"/>
      <c r="J24" s="282"/>
      <c r="K24" s="282"/>
      <c r="L24" s="282"/>
      <c r="M24" s="282"/>
      <c r="N24" s="687"/>
      <c r="O24" s="687"/>
      <c r="P24" s="687"/>
    </row>
    <row r="25" spans="1:16" ht="17.25" customHeight="1">
      <c r="C25" s="476">
        <v>43344</v>
      </c>
      <c r="D25" s="276">
        <v>43344</v>
      </c>
      <c r="E25" s="157">
        <v>1.7212941405712501</v>
      </c>
      <c r="F25" s="157">
        <v>1.6642811173547711</v>
      </c>
      <c r="G25" s="157">
        <v>60.9</v>
      </c>
      <c r="H25" s="884"/>
      <c r="I25" s="282"/>
      <c r="J25" s="282"/>
      <c r="K25" s="282"/>
      <c r="L25" s="282"/>
      <c r="M25" s="282"/>
      <c r="N25" s="687"/>
      <c r="O25" s="687"/>
      <c r="P25" s="687"/>
    </row>
    <row r="26" spans="1:16">
      <c r="C26" s="476">
        <v>43374</v>
      </c>
      <c r="D26" s="276">
        <v>43374</v>
      </c>
      <c r="E26" s="157">
        <v>1.1870058406894257</v>
      </c>
      <c r="F26" s="157">
        <v>0.92696361031832097</v>
      </c>
      <c r="G26" s="157">
        <v>61.53</v>
      </c>
      <c r="H26" s="272" t="s">
        <v>201</v>
      </c>
      <c r="I26" s="282"/>
      <c r="J26" s="282"/>
      <c r="K26" s="282"/>
      <c r="L26" s="282"/>
      <c r="M26" s="282"/>
      <c r="N26" s="687"/>
      <c r="O26" s="687"/>
      <c r="P26" s="687"/>
    </row>
    <row r="27" spans="1:16">
      <c r="C27" s="476">
        <v>43405</v>
      </c>
      <c r="D27" s="276">
        <v>43405</v>
      </c>
      <c r="E27" s="157">
        <v>0.20840667787289657</v>
      </c>
      <c r="F27" s="157">
        <v>-6.4438274102851523E-3</v>
      </c>
      <c r="G27" s="157">
        <v>61.06</v>
      </c>
      <c r="N27" s="687"/>
      <c r="O27" s="687"/>
      <c r="P27" s="687"/>
    </row>
    <row r="28" spans="1:16">
      <c r="C28" s="476">
        <v>43435</v>
      </c>
      <c r="D28" s="276">
        <v>43435</v>
      </c>
      <c r="E28" s="157">
        <v>-0.35263361020371198</v>
      </c>
      <c r="F28" s="157">
        <v>-9.8462001980914593E-2</v>
      </c>
      <c r="G28" s="157">
        <v>60.44</v>
      </c>
      <c r="H28" s="271" t="s">
        <v>420</v>
      </c>
      <c r="N28" s="687"/>
      <c r="O28" s="687"/>
      <c r="P28" s="687"/>
    </row>
    <row r="29" spans="1:16">
      <c r="C29" s="476">
        <v>43466</v>
      </c>
      <c r="D29" s="276">
        <v>43466</v>
      </c>
      <c r="E29" s="157">
        <v>-1.3336139222332566</v>
      </c>
      <c r="F29" s="157">
        <v>7.4288744871031653E-3</v>
      </c>
      <c r="G29" s="157">
        <v>60.75</v>
      </c>
      <c r="N29" s="687"/>
      <c r="O29" s="687"/>
      <c r="P29" s="687"/>
    </row>
    <row r="30" spans="1:16">
      <c r="C30" s="476">
        <v>43497</v>
      </c>
      <c r="D30" s="276">
        <v>43497</v>
      </c>
      <c r="E30" s="157">
        <v>-1.5400229036413804</v>
      </c>
      <c r="F30" s="157">
        <v>0.20356140094206499</v>
      </c>
      <c r="G30" s="157">
        <v>61.37</v>
      </c>
      <c r="N30" s="687"/>
      <c r="O30" s="687"/>
      <c r="P30" s="687"/>
    </row>
    <row r="31" spans="1:16">
      <c r="C31" s="476">
        <v>43525</v>
      </c>
      <c r="D31" s="276">
        <v>43525</v>
      </c>
      <c r="E31" s="157">
        <v>-0.87441439739839311</v>
      </c>
      <c r="F31" s="157">
        <v>1.9456771316983534E-3</v>
      </c>
      <c r="G31" s="157">
        <v>62.77</v>
      </c>
      <c r="N31" s="687"/>
      <c r="O31" s="687"/>
      <c r="P31" s="687"/>
    </row>
    <row r="32" spans="1:16">
      <c r="C32" s="476">
        <v>43556</v>
      </c>
      <c r="D32" s="276">
        <v>43556</v>
      </c>
      <c r="E32" s="157">
        <v>0.7756384192345589</v>
      </c>
      <c r="F32" s="157">
        <v>0.12099668348422021</v>
      </c>
      <c r="G32" s="157">
        <v>61.68</v>
      </c>
      <c r="N32" s="687"/>
      <c r="O32" s="687"/>
      <c r="P32" s="687"/>
    </row>
    <row r="33" spans="1:16">
      <c r="C33" s="476">
        <v>43586</v>
      </c>
      <c r="D33" s="276">
        <v>43586</v>
      </c>
      <c r="E33" s="157">
        <v>2.4293820494148299</v>
      </c>
      <c r="F33" s="157">
        <v>0.66341131801406217</v>
      </c>
      <c r="G33" s="157">
        <v>64.489999999999995</v>
      </c>
      <c r="N33" s="687"/>
      <c r="O33" s="687"/>
      <c r="P33" s="687"/>
    </row>
    <row r="34" spans="1:16">
      <c r="C34" s="476">
        <v>43617</v>
      </c>
      <c r="D34" s="276">
        <v>43617</v>
      </c>
      <c r="E34" s="157">
        <v>2.8166366774405649</v>
      </c>
      <c r="F34" s="157">
        <v>1.4579819429689556</v>
      </c>
      <c r="G34" s="157">
        <v>64.17</v>
      </c>
      <c r="N34" s="687"/>
      <c r="O34" s="687"/>
      <c r="P34" s="687"/>
    </row>
    <row r="35" spans="1:16">
      <c r="A35" s="274">
        <v>2019</v>
      </c>
      <c r="B35" s="274" t="s">
        <v>45</v>
      </c>
      <c r="C35" s="476">
        <v>43647</v>
      </c>
      <c r="D35" s="276">
        <v>43647</v>
      </c>
      <c r="E35" s="157">
        <v>2.6652254578316326</v>
      </c>
      <c r="F35" s="157">
        <v>2.1870410073365987</v>
      </c>
      <c r="G35" s="157">
        <v>65.89</v>
      </c>
      <c r="N35" s="687"/>
      <c r="O35" s="687"/>
      <c r="P35" s="687"/>
    </row>
    <row r="36" spans="1:16">
      <c r="C36" s="476">
        <v>43678</v>
      </c>
      <c r="D36" s="276">
        <v>43678</v>
      </c>
      <c r="E36" s="157">
        <v>1.5090668605511004</v>
      </c>
      <c r="F36" s="157">
        <v>1.8964903755499085</v>
      </c>
      <c r="G36" s="157">
        <v>66.2</v>
      </c>
      <c r="N36" s="687"/>
      <c r="O36" s="687"/>
      <c r="P36" s="687"/>
    </row>
    <row r="37" spans="1:16">
      <c r="C37" s="476">
        <v>43709</v>
      </c>
      <c r="D37" s="276">
        <v>43709</v>
      </c>
      <c r="E37" s="157">
        <v>1.0752662208397989</v>
      </c>
      <c r="F37" s="157">
        <v>1.5250389285092592</v>
      </c>
      <c r="G37" s="157">
        <v>64.64</v>
      </c>
      <c r="N37" s="687"/>
      <c r="O37" s="687"/>
      <c r="P37" s="687"/>
    </row>
    <row r="38" spans="1:16">
      <c r="C38" s="476">
        <v>43739</v>
      </c>
      <c r="D38" s="276">
        <v>43739</v>
      </c>
      <c r="E38" s="157">
        <v>0.29855171514068246</v>
      </c>
      <c r="F38" s="157">
        <v>0.48825630176403401</v>
      </c>
      <c r="G38" s="157">
        <v>64.95</v>
      </c>
      <c r="N38" s="687"/>
      <c r="O38" s="687"/>
      <c r="P38" s="687"/>
    </row>
    <row r="39" spans="1:16">
      <c r="C39" s="476">
        <v>43770</v>
      </c>
      <c r="D39" s="276">
        <v>43770</v>
      </c>
      <c r="E39" s="157">
        <v>0.27029652309757957</v>
      </c>
      <c r="F39" s="157">
        <v>0.2996731909044037</v>
      </c>
      <c r="G39" s="157">
        <v>62.31</v>
      </c>
      <c r="N39" s="687"/>
      <c r="O39" s="687"/>
      <c r="P39" s="687"/>
    </row>
    <row r="40" spans="1:16">
      <c r="C40" s="476">
        <v>43800</v>
      </c>
      <c r="D40" s="276">
        <v>43800</v>
      </c>
      <c r="E40" s="157">
        <v>0.5399089433436588</v>
      </c>
      <c r="F40" s="157">
        <v>-4.4413303315649078E-2</v>
      </c>
      <c r="G40" s="157">
        <v>64.17</v>
      </c>
      <c r="N40" s="687"/>
      <c r="O40" s="687"/>
      <c r="P40" s="687"/>
    </row>
    <row r="41" spans="1:16">
      <c r="C41" s="476">
        <v>43831</v>
      </c>
      <c r="D41" s="276">
        <v>43831</v>
      </c>
      <c r="E41" s="157">
        <v>1.2929844082825159</v>
      </c>
      <c r="F41" s="157">
        <v>6.368973388348742E-2</v>
      </c>
      <c r="G41" s="157">
        <v>63.71</v>
      </c>
      <c r="N41" s="687"/>
      <c r="O41" s="687"/>
      <c r="P41" s="687"/>
    </row>
    <row r="42" spans="1:16">
      <c r="C42" s="476">
        <v>43862</v>
      </c>
      <c r="D42" s="276">
        <v>43862</v>
      </c>
      <c r="E42" s="157">
        <v>1.4658398284066454</v>
      </c>
      <c r="F42" s="157">
        <v>0.10388160440713001</v>
      </c>
      <c r="G42" s="157">
        <v>63.86</v>
      </c>
      <c r="N42" s="687"/>
      <c r="O42" s="687"/>
      <c r="P42" s="687"/>
    </row>
    <row r="43" spans="1:16">
      <c r="C43" s="476">
        <v>43891</v>
      </c>
      <c r="D43" s="276">
        <v>43891</v>
      </c>
      <c r="E43" s="157">
        <v>0.21053700845310441</v>
      </c>
      <c r="F43" s="157">
        <v>0.29920434270978014</v>
      </c>
      <c r="G43" s="157">
        <v>62.93</v>
      </c>
      <c r="H43" s="885" t="s">
        <v>89</v>
      </c>
      <c r="N43" s="687"/>
      <c r="O43" s="687"/>
      <c r="P43" s="687"/>
    </row>
    <row r="44" spans="1:16">
      <c r="C44" s="476">
        <v>43922</v>
      </c>
      <c r="D44" s="276">
        <v>43922</v>
      </c>
      <c r="E44" s="157">
        <v>-2.0882574818832267</v>
      </c>
      <c r="F44" s="157">
        <v>0.38568954154609703</v>
      </c>
      <c r="G44" s="157">
        <v>61.21</v>
      </c>
      <c r="H44" s="885"/>
      <c r="N44" s="687"/>
      <c r="O44" s="687"/>
      <c r="P44" s="687"/>
    </row>
    <row r="45" spans="1:16">
      <c r="C45" s="476">
        <v>43952</v>
      </c>
      <c r="D45" s="276">
        <v>43952</v>
      </c>
      <c r="E45" s="157">
        <v>-3.5390289209707659</v>
      </c>
      <c r="F45" s="157">
        <v>0.2361411632229693</v>
      </c>
      <c r="G45" s="157">
        <v>61.53</v>
      </c>
      <c r="H45" s="885"/>
      <c r="N45" s="687"/>
      <c r="O45" s="687"/>
      <c r="P45" s="687"/>
    </row>
    <row r="46" spans="1:16">
      <c r="C46" s="476">
        <v>43983</v>
      </c>
      <c r="D46" s="276">
        <v>43983</v>
      </c>
      <c r="E46" s="157">
        <v>-3.3213528758803457</v>
      </c>
      <c r="F46" s="157">
        <v>-0.33629745220677965</v>
      </c>
      <c r="G46" s="157">
        <v>61.99</v>
      </c>
      <c r="H46" s="885"/>
      <c r="N46" s="687"/>
      <c r="O46" s="687"/>
      <c r="P46" s="687"/>
    </row>
    <row r="47" spans="1:16">
      <c r="A47" s="274">
        <v>2020</v>
      </c>
      <c r="B47" s="274" t="s">
        <v>46</v>
      </c>
      <c r="C47" s="476">
        <v>44013</v>
      </c>
      <c r="D47" s="276">
        <v>44013</v>
      </c>
      <c r="E47" s="157">
        <v>-1.7849198590643156</v>
      </c>
      <c r="F47" s="157">
        <v>-0.97784112434626813</v>
      </c>
      <c r="G47" s="157">
        <v>61.53</v>
      </c>
      <c r="H47" s="885"/>
      <c r="N47" s="687"/>
      <c r="O47" s="687"/>
      <c r="P47" s="687"/>
    </row>
    <row r="48" spans="1:16">
      <c r="C48" s="476">
        <v>44044</v>
      </c>
      <c r="D48" s="276">
        <v>44044</v>
      </c>
      <c r="E48" s="157">
        <v>-0.22158566387373568</v>
      </c>
      <c r="F48" s="157">
        <v>-1.5804030015347137</v>
      </c>
      <c r="G48" s="157">
        <v>62.15</v>
      </c>
      <c r="H48" s="885"/>
      <c r="N48" s="687"/>
      <c r="O48" s="687"/>
      <c r="P48" s="687"/>
    </row>
    <row r="49" spans="1:16">
      <c r="C49" s="476">
        <v>44075</v>
      </c>
      <c r="D49" s="276">
        <v>44075</v>
      </c>
      <c r="E49" s="157">
        <v>0.62606198460006812</v>
      </c>
      <c r="F49" s="157">
        <v>-0.88656573320603504</v>
      </c>
      <c r="G49" s="157">
        <v>64.95</v>
      </c>
      <c r="H49" s="281" t="s">
        <v>499</v>
      </c>
      <c r="N49" s="687"/>
      <c r="O49" s="687"/>
      <c r="P49" s="687"/>
    </row>
    <row r="50" spans="1:16">
      <c r="C50" s="476">
        <v>44105</v>
      </c>
      <c r="D50" s="276">
        <v>44105</v>
      </c>
      <c r="E50" s="157">
        <v>1.3156707021072744</v>
      </c>
      <c r="F50" s="157">
        <v>0.59061693760773526</v>
      </c>
      <c r="G50" s="157">
        <v>64.8</v>
      </c>
      <c r="N50" s="687"/>
      <c r="O50" s="687"/>
      <c r="P50" s="687"/>
    </row>
    <row r="51" spans="1:16">
      <c r="C51" s="476">
        <v>44136</v>
      </c>
      <c r="D51" s="276">
        <v>44136</v>
      </c>
      <c r="E51" s="157">
        <v>1.658000750864419</v>
      </c>
      <c r="F51" s="157">
        <v>2.7163524111452952</v>
      </c>
      <c r="G51" s="157">
        <v>65.11</v>
      </c>
      <c r="N51" s="687"/>
      <c r="O51" s="687"/>
      <c r="P51" s="687"/>
    </row>
    <row r="52" spans="1:16">
      <c r="C52" s="476">
        <v>44166</v>
      </c>
      <c r="D52" s="276">
        <v>44166</v>
      </c>
      <c r="E52" s="157">
        <v>1.8774272812306814</v>
      </c>
      <c r="F52" s="157">
        <v>3.2346301824977219</v>
      </c>
      <c r="G52" s="157">
        <v>64.489999999999995</v>
      </c>
      <c r="N52" s="687"/>
      <c r="O52" s="687"/>
      <c r="P52" s="687"/>
    </row>
    <row r="53" spans="1:16">
      <c r="C53" s="476">
        <v>44197</v>
      </c>
      <c r="D53" s="276">
        <v>44197</v>
      </c>
      <c r="E53" s="157">
        <v>2.1426540554482898</v>
      </c>
      <c r="F53" s="157">
        <v>2.8811552161229992</v>
      </c>
      <c r="G53" s="157">
        <v>63.86</v>
      </c>
      <c r="N53" s="687"/>
      <c r="O53" s="687"/>
      <c r="P53" s="687"/>
    </row>
    <row r="54" spans="1:16">
      <c r="C54" s="476">
        <v>44228</v>
      </c>
      <c r="D54" s="276">
        <v>44228</v>
      </c>
      <c r="E54" s="157">
        <v>2.6672919496908865</v>
      </c>
      <c r="F54" s="157">
        <v>1.8485931998007521</v>
      </c>
      <c r="G54" s="157">
        <v>61.84</v>
      </c>
      <c r="N54" s="687"/>
      <c r="O54" s="687"/>
      <c r="P54" s="687"/>
    </row>
    <row r="55" spans="1:16">
      <c r="C55" s="476">
        <v>44256</v>
      </c>
      <c r="D55" s="276">
        <v>44256</v>
      </c>
      <c r="E55" s="157">
        <v>3.9860087241776476</v>
      </c>
      <c r="F55" s="157">
        <v>1.498575760290044</v>
      </c>
      <c r="G55" s="157">
        <v>60.59</v>
      </c>
      <c r="N55" s="687"/>
      <c r="O55" s="687"/>
      <c r="P55" s="687"/>
    </row>
    <row r="56" spans="1:16">
      <c r="C56" s="476">
        <v>44287</v>
      </c>
      <c r="D56" s="276">
        <v>44287</v>
      </c>
      <c r="E56" s="157">
        <v>4.3443878574965566</v>
      </c>
      <c r="F56" s="157">
        <v>0.84047635370119167</v>
      </c>
      <c r="G56" s="157">
        <v>62.46</v>
      </c>
      <c r="N56" s="687"/>
      <c r="O56" s="687"/>
      <c r="P56" s="687"/>
    </row>
    <row r="57" spans="1:16">
      <c r="C57" s="476">
        <v>44317</v>
      </c>
      <c r="D57" s="276">
        <v>44317</v>
      </c>
      <c r="E57" s="157">
        <v>4.2168185700340644</v>
      </c>
      <c r="F57" s="157">
        <v>0.25589071080225345</v>
      </c>
      <c r="G57" s="157">
        <v>62.31</v>
      </c>
      <c r="N57" s="687"/>
      <c r="O57" s="687"/>
      <c r="P57" s="687"/>
    </row>
    <row r="58" spans="1:16">
      <c r="C58" s="476">
        <v>44348</v>
      </c>
      <c r="D58" s="276">
        <v>44348</v>
      </c>
      <c r="E58" s="157">
        <v>2.5432275702720997</v>
      </c>
      <c r="F58" s="157">
        <v>-0.38632919600403159</v>
      </c>
      <c r="G58" s="157">
        <v>63.24</v>
      </c>
      <c r="N58" s="688"/>
      <c r="O58" s="687"/>
      <c r="P58" s="687"/>
    </row>
    <row r="59" spans="1:16">
      <c r="A59" s="274">
        <v>2021</v>
      </c>
      <c r="B59" s="274" t="s">
        <v>47</v>
      </c>
      <c r="C59" s="476">
        <v>44378</v>
      </c>
      <c r="D59" s="276">
        <v>44378</v>
      </c>
      <c r="E59" s="157">
        <v>1.9013557694207428</v>
      </c>
      <c r="F59" s="157">
        <v>-0.19074907657176121</v>
      </c>
      <c r="G59" s="157">
        <v>65.11</v>
      </c>
      <c r="N59" s="688"/>
      <c r="O59" s="687"/>
      <c r="P59" s="687"/>
    </row>
    <row r="60" spans="1:16">
      <c r="C60" s="476">
        <v>44409</v>
      </c>
      <c r="D60" s="276">
        <v>44409</v>
      </c>
      <c r="E60" s="157">
        <v>2.0218604253656514</v>
      </c>
      <c r="F60" s="157">
        <v>0.32861180018064484</v>
      </c>
      <c r="G60" s="157">
        <v>68.540000000000006</v>
      </c>
      <c r="N60" s="688"/>
      <c r="O60" s="687"/>
      <c r="P60" s="687"/>
    </row>
    <row r="61" spans="1:16">
      <c r="C61" s="476">
        <v>44440</v>
      </c>
      <c r="D61" s="276">
        <v>44440</v>
      </c>
      <c r="E61" s="157">
        <v>3.9394130851812648</v>
      </c>
      <c r="F61" s="157">
        <v>1.7046718942359762</v>
      </c>
      <c r="G61" s="157">
        <v>71.03</v>
      </c>
      <c r="N61" s="688"/>
      <c r="O61" s="687"/>
      <c r="P61" s="687"/>
    </row>
    <row r="62" spans="1:16">
      <c r="C62" s="476">
        <v>44470</v>
      </c>
      <c r="D62" s="276">
        <v>44470</v>
      </c>
      <c r="E62" s="157">
        <v>5.6858802207784942</v>
      </c>
      <c r="F62" s="157">
        <v>3.1652034126335549</v>
      </c>
      <c r="G62" s="157">
        <v>72.27</v>
      </c>
      <c r="N62" s="688"/>
      <c r="O62" s="687"/>
      <c r="P62" s="687"/>
    </row>
    <row r="63" spans="1:16">
      <c r="C63" s="476">
        <v>44501</v>
      </c>
      <c r="D63" s="276">
        <v>44501</v>
      </c>
      <c r="E63" s="157">
        <v>7.3439399202185118</v>
      </c>
      <c r="F63" s="157">
        <v>4.8371827375567111</v>
      </c>
      <c r="G63" s="157">
        <v>75.39</v>
      </c>
      <c r="N63" s="688"/>
      <c r="O63" s="687"/>
      <c r="P63" s="687"/>
    </row>
    <row r="64" spans="1:16">
      <c r="C64" s="476">
        <v>44531</v>
      </c>
      <c r="D64" s="276">
        <v>44531</v>
      </c>
      <c r="E64" s="157">
        <v>8.0308926959294489</v>
      </c>
      <c r="F64" s="157">
        <v>5.6574066178302518</v>
      </c>
      <c r="G64" s="157">
        <v>76.790000000000006</v>
      </c>
      <c r="N64" s="688"/>
      <c r="O64" s="687"/>
      <c r="P64" s="687"/>
    </row>
    <row r="65" spans="1:16">
      <c r="C65" s="476">
        <v>44562</v>
      </c>
      <c r="D65" s="276">
        <v>44562</v>
      </c>
      <c r="E65" s="157">
        <v>8.7365632899023318</v>
      </c>
      <c r="F65" s="157">
        <v>6.0447125164762694</v>
      </c>
      <c r="G65" s="157">
        <v>78.040000000000006</v>
      </c>
      <c r="N65" s="688"/>
      <c r="O65" s="687"/>
      <c r="P65" s="687"/>
    </row>
    <row r="66" spans="1:16">
      <c r="C66" s="476">
        <v>44593</v>
      </c>
      <c r="D66" s="276">
        <v>44593</v>
      </c>
      <c r="E66" s="157">
        <v>9.2857815740847727</v>
      </c>
      <c r="F66" s="157">
        <v>6.5442125719892941</v>
      </c>
      <c r="G66" s="157">
        <v>79.28</v>
      </c>
      <c r="N66" s="688"/>
      <c r="O66" s="687"/>
      <c r="P66" s="687"/>
    </row>
    <row r="67" spans="1:16">
      <c r="C67" s="476">
        <v>44621</v>
      </c>
      <c r="D67" s="276">
        <v>44621</v>
      </c>
      <c r="E67" s="157">
        <v>11.226416913203362</v>
      </c>
      <c r="F67" s="157">
        <v>7.9764230690555271</v>
      </c>
      <c r="G67" s="157">
        <v>80.22</v>
      </c>
      <c r="N67" s="688"/>
      <c r="O67" s="687"/>
      <c r="P67" s="687"/>
    </row>
    <row r="68" spans="1:16">
      <c r="C68" s="476">
        <v>44652</v>
      </c>
      <c r="D68" s="276">
        <v>44652</v>
      </c>
      <c r="E68" s="157">
        <v>15.075879720255948</v>
      </c>
      <c r="F68" s="157">
        <v>10.874204600497549</v>
      </c>
      <c r="G68" s="157">
        <v>82.4</v>
      </c>
      <c r="N68" s="688"/>
      <c r="O68" s="687"/>
      <c r="P68" s="687"/>
    </row>
    <row r="69" spans="1:16">
      <c r="C69" s="476">
        <v>44682</v>
      </c>
      <c r="D69" s="276">
        <v>44682</v>
      </c>
      <c r="E69" s="157">
        <v>18.929025335177574</v>
      </c>
      <c r="F69" s="157">
        <v>12.681324945988504</v>
      </c>
      <c r="G69" s="157">
        <v>83.33</v>
      </c>
      <c r="N69" s="688"/>
      <c r="O69" s="687"/>
      <c r="P69" s="687"/>
    </row>
    <row r="70" spans="1:16">
      <c r="C70" s="476">
        <v>44713</v>
      </c>
      <c r="D70" s="276">
        <v>44713</v>
      </c>
      <c r="E70" s="157">
        <v>20.735201339505814</v>
      </c>
      <c r="F70" s="157">
        <v>13.751349582100069</v>
      </c>
      <c r="G70" s="157">
        <v>84.89</v>
      </c>
      <c r="N70" s="688"/>
      <c r="O70" s="687"/>
      <c r="P70" s="687"/>
    </row>
    <row r="71" spans="1:16">
      <c r="A71" s="274">
        <v>2022</v>
      </c>
      <c r="B71" s="274" t="s">
        <v>48</v>
      </c>
      <c r="C71" s="476">
        <v>44743</v>
      </c>
      <c r="D71" s="276">
        <v>44743</v>
      </c>
      <c r="E71" s="157">
        <v>18.133057416390109</v>
      </c>
      <c r="F71" s="157">
        <v>12.328898503268238</v>
      </c>
      <c r="G71" s="157">
        <v>84.58</v>
      </c>
      <c r="N71" s="688"/>
      <c r="O71" s="687"/>
      <c r="P71" s="687"/>
    </row>
    <row r="72" spans="1:16">
      <c r="C72" s="476">
        <v>44774</v>
      </c>
      <c r="D72" s="276">
        <v>44774</v>
      </c>
      <c r="E72" s="157">
        <v>14.205701248381919</v>
      </c>
      <c r="F72" s="157">
        <v>11.515836751897336</v>
      </c>
      <c r="G72" s="157">
        <v>84.58</v>
      </c>
      <c r="N72" s="688"/>
      <c r="O72" s="687"/>
      <c r="P72" s="687"/>
    </row>
    <row r="73" spans="1:16">
      <c r="C73" s="476">
        <v>44805</v>
      </c>
      <c r="D73" s="276">
        <v>44805</v>
      </c>
      <c r="E73" s="157">
        <v>10.440318901728872</v>
      </c>
      <c r="F73" s="157">
        <v>10.157582876792048</v>
      </c>
      <c r="G73" s="157">
        <v>83.49</v>
      </c>
      <c r="N73" s="688"/>
      <c r="O73" s="687"/>
      <c r="P73" s="687"/>
    </row>
    <row r="74" spans="1:16">
      <c r="C74" s="476">
        <v>44835</v>
      </c>
      <c r="D74" s="276">
        <v>44835</v>
      </c>
      <c r="E74" s="157">
        <v>8.6513686514202881</v>
      </c>
      <c r="F74" s="157">
        <v>9.2892225989703814</v>
      </c>
      <c r="G74" s="157">
        <v>82.4</v>
      </c>
      <c r="N74" s="688"/>
      <c r="O74" s="687"/>
      <c r="P74" s="687"/>
    </row>
    <row r="75" spans="1:16">
      <c r="C75" s="476">
        <v>44866</v>
      </c>
      <c r="D75" s="276">
        <v>44866</v>
      </c>
      <c r="E75" s="157">
        <v>8.9029841627024542</v>
      </c>
      <c r="F75" s="157">
        <v>8.5789922636103189</v>
      </c>
      <c r="G75" s="157">
        <v>82.24</v>
      </c>
      <c r="N75" s="688"/>
      <c r="O75" s="687"/>
      <c r="P75" s="687"/>
    </row>
    <row r="76" spans="1:16">
      <c r="C76" s="476">
        <v>44896</v>
      </c>
      <c r="D76" s="276">
        <v>44896</v>
      </c>
      <c r="E76" s="157">
        <v>9.1594977931520596</v>
      </c>
      <c r="F76" s="157">
        <v>8.4766168656200449</v>
      </c>
      <c r="G76" s="157">
        <v>80.69</v>
      </c>
      <c r="N76" s="688"/>
      <c r="O76" s="687"/>
      <c r="P76" s="687"/>
    </row>
    <row r="77" spans="1:16">
      <c r="C77" s="476">
        <v>44927</v>
      </c>
      <c r="D77" s="276">
        <v>44927</v>
      </c>
      <c r="E77" s="157">
        <v>9.2852185151695252</v>
      </c>
      <c r="F77" s="157">
        <v>9.9941388516603382</v>
      </c>
      <c r="G77" s="157">
        <v>81.78</v>
      </c>
      <c r="N77" s="688"/>
      <c r="O77" s="687"/>
      <c r="P77" s="687"/>
    </row>
    <row r="78" spans="1:16">
      <c r="C78" s="173">
        <v>44958</v>
      </c>
      <c r="D78" s="609">
        <v>44958</v>
      </c>
      <c r="E78" s="157">
        <v>7.5941512574404957</v>
      </c>
      <c r="F78" s="157">
        <v>10.625638833262219</v>
      </c>
      <c r="G78" s="157">
        <v>79.28</v>
      </c>
      <c r="N78" s="688"/>
      <c r="O78" s="687"/>
      <c r="P78" s="687"/>
    </row>
    <row r="79" spans="1:16">
      <c r="C79" s="173">
        <v>44986</v>
      </c>
      <c r="D79" s="609">
        <v>44986</v>
      </c>
      <c r="E79" s="157">
        <v>6.6451577074503554</v>
      </c>
      <c r="F79" s="157">
        <v>10.406984741665926</v>
      </c>
      <c r="G79" s="157">
        <v>78.66</v>
      </c>
      <c r="N79" s="688"/>
      <c r="O79" s="687"/>
      <c r="P79" s="687"/>
    </row>
    <row r="80" spans="1:16">
      <c r="C80" s="173">
        <v>45017</v>
      </c>
      <c r="D80" s="609">
        <v>45017</v>
      </c>
      <c r="E80" s="157">
        <v>5.9371052280755343</v>
      </c>
      <c r="F80" s="157">
        <v>8.5919977931399938</v>
      </c>
      <c r="G80" s="157">
        <v>77.41</v>
      </c>
      <c r="N80" s="688"/>
      <c r="O80" s="687"/>
      <c r="P80" s="687"/>
    </row>
    <row r="81" spans="1:16">
      <c r="C81" s="173">
        <v>45047</v>
      </c>
      <c r="D81" s="609">
        <v>45047</v>
      </c>
      <c r="E81" s="157">
        <v>6.4405174362699658</v>
      </c>
      <c r="F81" s="157">
        <v>8.0465691797431802</v>
      </c>
      <c r="G81" s="157">
        <v>77.41</v>
      </c>
      <c r="N81" s="688"/>
      <c r="O81" s="687"/>
      <c r="P81" s="687"/>
    </row>
    <row r="82" spans="1:16">
      <c r="C82" s="277">
        <v>45078</v>
      </c>
      <c r="D82" s="276">
        <v>45078</v>
      </c>
      <c r="E82" s="157">
        <v>7.6897825387859609</v>
      </c>
      <c r="F82" s="157">
        <v>8.7075463949660268</v>
      </c>
      <c r="G82" s="157">
        <v>78.19</v>
      </c>
      <c r="N82" s="688"/>
      <c r="O82" s="687"/>
      <c r="P82" s="687"/>
    </row>
    <row r="83" spans="1:16">
      <c r="A83" s="274">
        <v>2023</v>
      </c>
      <c r="B83" s="274" t="s">
        <v>49</v>
      </c>
      <c r="C83" s="277">
        <v>45108</v>
      </c>
      <c r="D83" s="276">
        <v>45108</v>
      </c>
      <c r="E83" s="157">
        <v>8.7649569274655939</v>
      </c>
      <c r="F83" s="157">
        <v>9.6173547044820396</v>
      </c>
      <c r="G83" s="157">
        <v>78.19</v>
      </c>
      <c r="N83" s="688"/>
      <c r="O83" s="687"/>
      <c r="P83" s="687"/>
    </row>
    <row r="84" spans="1:16">
      <c r="A84" s="274"/>
      <c r="B84" s="274"/>
      <c r="C84" s="277">
        <v>45139</v>
      </c>
      <c r="D84" s="276">
        <v>45139</v>
      </c>
      <c r="E84" s="157">
        <v>9.7810305490741101</v>
      </c>
      <c r="F84" s="157">
        <v>9.4012366862633598</v>
      </c>
      <c r="G84" s="157">
        <v>78.97</v>
      </c>
      <c r="N84" s="688"/>
      <c r="O84" s="687"/>
      <c r="P84" s="687"/>
    </row>
    <row r="85" spans="1:16">
      <c r="A85" s="274"/>
      <c r="B85" s="274"/>
      <c r="C85" s="173">
        <v>45170</v>
      </c>
      <c r="D85" s="609">
        <v>45170</v>
      </c>
      <c r="E85" s="157">
        <v>8.126208952381786</v>
      </c>
      <c r="F85" s="157">
        <v>6.2748897630704681</v>
      </c>
      <c r="G85" s="157">
        <v>77.260000000000005</v>
      </c>
      <c r="N85" s="688"/>
      <c r="O85" s="687"/>
      <c r="P85" s="687"/>
    </row>
    <row r="86" spans="1:16">
      <c r="C86" s="277">
        <v>45200</v>
      </c>
      <c r="D86" s="276">
        <v>45200</v>
      </c>
      <c r="E86" s="157">
        <v>6.0349741454484906</v>
      </c>
      <c r="F86" s="157">
        <v>3.4783971763886257</v>
      </c>
      <c r="G86" s="157">
        <v>76.95</v>
      </c>
      <c r="N86" s="688"/>
      <c r="O86" s="687"/>
      <c r="P86" s="687"/>
    </row>
    <row r="87" spans="1:16">
      <c r="C87" s="277">
        <v>45231</v>
      </c>
      <c r="D87" s="276">
        <v>45231</v>
      </c>
      <c r="E87" s="157">
        <v>2.5904303721626887</v>
      </c>
      <c r="F87" s="157">
        <v>1.1915179306331902</v>
      </c>
      <c r="G87" s="157">
        <v>74.45</v>
      </c>
      <c r="N87" s="688"/>
      <c r="O87" s="687"/>
      <c r="P87" s="687"/>
    </row>
    <row r="88" spans="1:16">
      <c r="C88" s="277">
        <v>45261</v>
      </c>
      <c r="D88" s="276">
        <v>45261</v>
      </c>
      <c r="E88" s="157">
        <v>1.2175236709657034</v>
      </c>
      <c r="F88" s="157">
        <v>2.3417095320296788</v>
      </c>
      <c r="G88" s="157">
        <v>70.87</v>
      </c>
      <c r="N88" s="688"/>
      <c r="O88" s="687"/>
      <c r="P88" s="687"/>
    </row>
    <row r="89" spans="1:16">
      <c r="C89" s="277">
        <v>45292</v>
      </c>
      <c r="D89" s="276">
        <v>45292</v>
      </c>
      <c r="E89" s="157">
        <v>0.38576073988660919</v>
      </c>
      <c r="F89" s="157">
        <v>2.9856668473007275</v>
      </c>
      <c r="G89" s="157">
        <v>69.78</v>
      </c>
      <c r="N89" s="688"/>
      <c r="O89" s="687"/>
      <c r="P89" s="687"/>
    </row>
    <row r="90" spans="1:16">
      <c r="C90" s="277">
        <v>45323</v>
      </c>
      <c r="D90" s="276">
        <v>45323</v>
      </c>
      <c r="E90" s="157">
        <v>1.3995176130930709</v>
      </c>
      <c r="F90" s="157">
        <v>4.0427231962052224</v>
      </c>
      <c r="G90" s="157">
        <v>68.540000000000006</v>
      </c>
      <c r="N90" s="688"/>
      <c r="O90" s="687"/>
      <c r="P90" s="687"/>
    </row>
    <row r="91" spans="1:16">
      <c r="C91" s="277">
        <v>45352</v>
      </c>
      <c r="D91" s="276">
        <v>45352</v>
      </c>
      <c r="E91" s="157">
        <v>2.5221774317124135</v>
      </c>
      <c r="F91" s="157">
        <v>4.3548039480716172</v>
      </c>
      <c r="G91" s="157">
        <v>69.47</v>
      </c>
      <c r="N91" s="688"/>
      <c r="O91" s="687"/>
      <c r="P91" s="687"/>
    </row>
    <row r="92" spans="1:16">
      <c r="A92" s="274"/>
      <c r="B92" s="274"/>
      <c r="C92" s="277">
        <v>45383</v>
      </c>
      <c r="D92" s="276">
        <v>45383</v>
      </c>
      <c r="E92" s="157">
        <v>4.293315617537008</v>
      </c>
      <c r="F92" s="157">
        <v>5.4929404750700739</v>
      </c>
      <c r="G92" s="157">
        <v>69.94</v>
      </c>
      <c r="N92" s="688"/>
      <c r="O92" s="687"/>
      <c r="P92" s="687"/>
    </row>
    <row r="93" spans="1:16">
      <c r="A93" s="274"/>
      <c r="B93" s="274"/>
      <c r="C93" s="277">
        <v>45413</v>
      </c>
      <c r="D93" s="276">
        <v>45413</v>
      </c>
      <c r="E93" s="157">
        <v>5.0456143575202672</v>
      </c>
      <c r="F93" s="157">
        <v>6.1554531737608276</v>
      </c>
      <c r="G93" s="157">
        <v>69</v>
      </c>
      <c r="N93" s="688"/>
      <c r="O93" s="687"/>
      <c r="P93" s="687"/>
    </row>
    <row r="94" spans="1:16">
      <c r="A94" s="274"/>
      <c r="B94" s="274"/>
      <c r="C94" s="277">
        <v>45444</v>
      </c>
      <c r="D94" s="276">
        <v>45444</v>
      </c>
      <c r="E94" s="157">
        <v>4.9410848256366213</v>
      </c>
      <c r="F94" s="157">
        <v>6.1395784130353848</v>
      </c>
      <c r="G94" s="157">
        <v>71.03</v>
      </c>
      <c r="N94" s="688"/>
      <c r="O94" s="687"/>
      <c r="P94" s="687"/>
    </row>
    <row r="95" spans="1:16">
      <c r="A95" s="274">
        <v>2024</v>
      </c>
      <c r="B95" s="274" t="s">
        <v>506</v>
      </c>
      <c r="C95" s="277">
        <v>45474</v>
      </c>
      <c r="D95" s="276">
        <v>45474</v>
      </c>
      <c r="E95" s="157">
        <v>4.1196527042237419</v>
      </c>
      <c r="F95" s="157">
        <v>5.8048107101348556</v>
      </c>
      <c r="G95" s="157">
        <v>69.31</v>
      </c>
      <c r="N95" s="688"/>
      <c r="O95" s="687"/>
      <c r="P95" s="687"/>
    </row>
    <row r="96" spans="1:16">
      <c r="A96" s="274"/>
      <c r="B96" s="274"/>
      <c r="C96" s="277">
        <v>45505</v>
      </c>
      <c r="D96" s="276">
        <v>45505</v>
      </c>
      <c r="E96" s="157">
        <v>3.7896623342780211</v>
      </c>
      <c r="F96" s="157">
        <v>5.5454638566206693</v>
      </c>
      <c r="G96" s="157">
        <v>71.03</v>
      </c>
      <c r="N96" s="688"/>
      <c r="O96" s="687"/>
      <c r="P96" s="687"/>
    </row>
    <row r="97" spans="1:16">
      <c r="A97" s="274"/>
      <c r="B97" s="274"/>
      <c r="C97" s="277">
        <v>45536</v>
      </c>
      <c r="D97" s="276">
        <v>45536</v>
      </c>
      <c r="E97" s="157">
        <v>3.6169770541875979</v>
      </c>
      <c r="F97" s="157">
        <v>4.7636643204820972</v>
      </c>
      <c r="G97" s="157">
        <v>69.94</v>
      </c>
      <c r="N97" s="688"/>
      <c r="O97" s="687"/>
      <c r="P97" s="687"/>
    </row>
    <row r="98" spans="1:16">
      <c r="A98" s="274"/>
      <c r="B98" s="274"/>
      <c r="C98" s="277">
        <v>45566</v>
      </c>
      <c r="D98" s="276">
        <v>45566</v>
      </c>
      <c r="E98" s="157">
        <v>3.8877326254002087</v>
      </c>
      <c r="F98" s="157">
        <v>3.7871980688828133</v>
      </c>
      <c r="G98" s="157">
        <v>70.25</v>
      </c>
      <c r="N98" s="688"/>
      <c r="O98" s="687"/>
      <c r="P98" s="687"/>
    </row>
    <row r="99" spans="1:16">
      <c r="C99" s="277">
        <v>45597</v>
      </c>
      <c r="D99" s="276">
        <v>45597</v>
      </c>
      <c r="E99" s="157">
        <v>3.9921865807043488</v>
      </c>
      <c r="F99" s="157">
        <v>2.6649524635528277</v>
      </c>
      <c r="G99" s="157">
        <v>71.03</v>
      </c>
    </row>
    <row r="100" spans="1:16">
      <c r="C100" s="277">
        <v>45627</v>
      </c>
      <c r="D100" s="276">
        <v>45627</v>
      </c>
      <c r="E100" s="157">
        <v>5.0860594560582451</v>
      </c>
      <c r="F100" s="157">
        <v>2.8560006465222054</v>
      </c>
      <c r="G100" s="157">
        <v>71.03</v>
      </c>
    </row>
    <row r="101" spans="1:16">
      <c r="C101" s="277">
        <v>45658</v>
      </c>
      <c r="D101" s="276">
        <v>45658</v>
      </c>
      <c r="E101" s="157">
        <v>5.8681724136118385</v>
      </c>
      <c r="F101" s="157">
        <v>3.3396327695049077</v>
      </c>
      <c r="G101" s="157">
        <v>72.900000000000006</v>
      </c>
    </row>
    <row r="102" spans="1:16">
      <c r="C102" s="277">
        <v>45689</v>
      </c>
      <c r="D102" s="276">
        <v>45689</v>
      </c>
      <c r="E102" s="157">
        <v>6.353767541110722</v>
      </c>
      <c r="F102" s="157">
        <v>4.2675246800289557</v>
      </c>
      <c r="G102" s="157">
        <v>71.5</v>
      </c>
    </row>
    <row r="103" spans="1:16">
      <c r="C103" s="277">
        <v>45717</v>
      </c>
      <c r="D103" s="276">
        <v>45717</v>
      </c>
      <c r="E103" s="157">
        <v>5.2243598796872126</v>
      </c>
      <c r="F103" s="157">
        <v>4.3967746662073814</v>
      </c>
      <c r="G103" s="157">
        <v>71.650000000000006</v>
      </c>
    </row>
    <row r="104" spans="1:16">
      <c r="A104" s="274"/>
      <c r="C104" s="277">
        <v>45748</v>
      </c>
      <c r="D104" s="276">
        <v>45748</v>
      </c>
      <c r="E104" s="157">
        <v>3.5635095732946986</v>
      </c>
      <c r="F104" s="157">
        <v>4.4330353367865172</v>
      </c>
      <c r="G104" s="157">
        <v>69.78</v>
      </c>
    </row>
    <row r="105" spans="1:16">
      <c r="C105" s="277">
        <v>45778</v>
      </c>
      <c r="D105" s="276">
        <v>45778</v>
      </c>
      <c r="E105" s="157">
        <v>2.7283937702932359</v>
      </c>
      <c r="F105" s="157">
        <v>4.4331183258708329</v>
      </c>
      <c r="G105" s="157">
        <v>69.78</v>
      </c>
    </row>
    <row r="106" spans="1:16">
      <c r="C106" s="277">
        <v>45809</v>
      </c>
      <c r="D106" s="276">
        <v>45809</v>
      </c>
      <c r="E106" s="157">
        <v>2.959024397077048</v>
      </c>
      <c r="F106" s="157">
        <v>4.4247516913037632</v>
      </c>
      <c r="G106" s="157">
        <v>69.47</v>
      </c>
    </row>
    <row r="107" spans="1:16">
      <c r="A107" s="274">
        <v>2025</v>
      </c>
      <c r="B107" s="274" t="s">
        <v>525</v>
      </c>
      <c r="C107" s="277">
        <v>45839</v>
      </c>
      <c r="D107" s="276">
        <v>45839</v>
      </c>
      <c r="E107" s="157">
        <v>4.2518868998868475</v>
      </c>
      <c r="F107" s="157">
        <v>4.2748561282513586</v>
      </c>
      <c r="G107" s="157">
        <v>70.56</v>
      </c>
    </row>
    <row r="108" spans="1:16">
      <c r="C108" s="277">
        <v>45870</v>
      </c>
      <c r="D108" s="276">
        <v>45870</v>
      </c>
      <c r="E108" s="157">
        <v>4.8507979467998119</v>
      </c>
      <c r="F108" s="157">
        <v>4.1792770863837703</v>
      </c>
      <c r="G108" s="157">
        <v>70.09</v>
      </c>
    </row>
    <row r="109" spans="1:16">
      <c r="C109" s="277">
        <v>45901</v>
      </c>
      <c r="D109" s="276">
        <v>45901</v>
      </c>
      <c r="E109" s="157">
        <v>5.0164725398327947</v>
      </c>
      <c r="F109" s="157">
        <v>3.9634660101046437</v>
      </c>
      <c r="G109" s="157">
        <v>70.72</v>
      </c>
    </row>
    <row r="110" spans="1:16">
      <c r="C110" s="277">
        <v>45931</v>
      </c>
      <c r="D110" s="276">
        <v>45931</v>
      </c>
      <c r="E110" s="157">
        <v>3.9251655198703883</v>
      </c>
      <c r="F110" s="157">
        <v>3.8054587207175805</v>
      </c>
      <c r="G110" s="157">
        <v>70.56</v>
      </c>
    </row>
    <row r="111" spans="1:16">
      <c r="C111" s="277">
        <v>45962</v>
      </c>
      <c r="D111" s="276">
        <v>45962</v>
      </c>
      <c r="E111" s="157">
        <v>3.3670299333933729</v>
      </c>
      <c r="F111" s="157">
        <v>3.1445511524282432</v>
      </c>
      <c r="G111" s="157">
        <v>70.400000000000006</v>
      </c>
    </row>
    <row r="112" spans="1:16">
      <c r="C112" s="277">
        <v>45992</v>
      </c>
      <c r="D112" s="276">
        <v>45992</v>
      </c>
      <c r="E112" s="157">
        <v>2.9845132125052132</v>
      </c>
      <c r="F112" s="157">
        <v>3.2973758346501292</v>
      </c>
      <c r="G112" s="157">
        <v>67.91</v>
      </c>
    </row>
    <row r="113" spans="3:7">
      <c r="C113" s="277">
        <v>46023</v>
      </c>
      <c r="D113" s="276">
        <v>46023</v>
      </c>
      <c r="E113" s="157">
        <v>3.9087243187093446</v>
      </c>
      <c r="F113" s="157">
        <v>3.6618401891629127</v>
      </c>
      <c r="G113" s="157">
        <v>65.260000000000005</v>
      </c>
    </row>
    <row r="114" spans="3:7">
      <c r="C114" s="277">
        <v>46054</v>
      </c>
      <c r="D114" s="276">
        <v>46054</v>
      </c>
      <c r="E114" s="157">
        <v>4.1964190877086915</v>
      </c>
      <c r="F114" s="157">
        <v>4.1990435360489187</v>
      </c>
      <c r="G114" s="157">
        <v>66.510000000000005</v>
      </c>
    </row>
    <row r="115" spans="3:7">
      <c r="C115" s="277">
        <v>46082</v>
      </c>
      <c r="D115" s="276">
        <v>46082</v>
      </c>
      <c r="E115" s="157">
        <v>5.3721408663230275</v>
      </c>
      <c r="F115" s="157">
        <v>3.7373138343164358</v>
      </c>
      <c r="G115" s="157">
        <v>66.36</v>
      </c>
    </row>
    <row r="116" spans="3:7">
      <c r="C116" s="748">
        <v>46113</v>
      </c>
      <c r="D116" s="749">
        <v>46113</v>
      </c>
      <c r="E116" s="159">
        <v>6.5</v>
      </c>
      <c r="F116" s="159">
        <v>3.307203353483712</v>
      </c>
      <c r="G116" s="159"/>
    </row>
    <row r="119" spans="3:7">
      <c r="E119" s="273" t="s">
        <v>365</v>
      </c>
    </row>
  </sheetData>
  <sheetProtection algorithmName="SHA-512" hashValue="Pud0sZ0DobfMp+thkdxcrMbAdPmzv8rdeF6odXdHQOK72kBEHpgUQlVDjFhSlT7wI7JhPDP6+bVL53rDbrzHBw==" saltValue="fTLeSuLAEc8Qqkr2KPWYBA=="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6"/>
  <sheetViews>
    <sheetView showGridLines="0" zoomScaleNormal="100" workbookViewId="0">
      <pane xSplit="4" ySplit="4" topLeftCell="E95" activePane="bottomRight" state="frozen"/>
      <selection activeCell="C1" sqref="C1"/>
      <selection pane="topRight" activeCell="E1" sqref="E1"/>
      <selection pane="bottomLeft" activeCell="C6" sqref="C6"/>
      <selection pane="bottomRight" activeCell="E116" sqref="E116:G116"/>
    </sheetView>
  </sheetViews>
  <sheetFormatPr defaultColWidth="9.42578125" defaultRowHeight="11.25"/>
  <cols>
    <col min="1" max="2" width="9.42578125" style="273" hidden="1" customWidth="1"/>
    <col min="3" max="3" width="14.42578125" style="273" bestFit="1" customWidth="1"/>
    <col min="4" max="4" width="9.42578125" style="273" bestFit="1" customWidth="1"/>
    <col min="5" max="5" width="17.5703125" style="273" customWidth="1"/>
    <col min="6" max="7" width="19.5703125" style="273" customWidth="1"/>
    <col min="8" max="8" width="56.42578125" style="273" customWidth="1"/>
    <col min="9" max="92" width="13.42578125" style="273" customWidth="1"/>
    <col min="93" max="16384" width="9.42578125" style="273"/>
  </cols>
  <sheetData>
    <row r="2" spans="1:92" ht="53.25" customHeight="1">
      <c r="C2" s="148"/>
      <c r="D2" s="278"/>
      <c r="E2" s="364" t="s">
        <v>90</v>
      </c>
      <c r="F2" s="364" t="s">
        <v>91</v>
      </c>
      <c r="G2" s="364" t="s">
        <v>92</v>
      </c>
    </row>
    <row r="3" spans="1:92" ht="21" customHeight="1">
      <c r="C3" s="153" t="s">
        <v>485</v>
      </c>
      <c r="D3" s="280" t="s">
        <v>486</v>
      </c>
      <c r="E3" s="450" t="s">
        <v>93</v>
      </c>
      <c r="F3" s="450" t="s">
        <v>94</v>
      </c>
      <c r="G3" s="450" t="s">
        <v>95</v>
      </c>
    </row>
    <row r="4" spans="1:92" ht="15" customHeight="1">
      <c r="C4" s="150"/>
      <c r="D4" s="149"/>
      <c r="E4" s="275"/>
      <c r="F4" s="275"/>
      <c r="G4" s="275"/>
    </row>
    <row r="5" spans="1:92">
      <c r="C5" s="277">
        <v>42736</v>
      </c>
      <c r="D5" s="276">
        <v>42736</v>
      </c>
      <c r="E5" s="157">
        <v>9.9</v>
      </c>
      <c r="F5" s="157">
        <v>8.92</v>
      </c>
      <c r="G5" s="157">
        <v>7.47</v>
      </c>
      <c r="H5" s="271" t="s">
        <v>421</v>
      </c>
      <c r="K5" s="271"/>
      <c r="N5" s="687"/>
      <c r="O5" s="687"/>
      <c r="P5" s="687"/>
    </row>
    <row r="6" spans="1:92" s="274" customFormat="1">
      <c r="A6" s="273"/>
      <c r="B6" s="273"/>
      <c r="C6" s="277">
        <v>42767</v>
      </c>
      <c r="D6" s="276">
        <v>42767</v>
      </c>
      <c r="E6" s="157">
        <v>9.15</v>
      </c>
      <c r="F6" s="157">
        <v>12.33</v>
      </c>
      <c r="G6" s="157">
        <v>5.09</v>
      </c>
      <c r="H6" s="273"/>
      <c r="I6" s="273"/>
      <c r="J6" s="273"/>
      <c r="K6" s="273"/>
      <c r="L6" s="273"/>
      <c r="M6" s="273"/>
      <c r="N6" s="687"/>
      <c r="O6" s="687"/>
      <c r="P6" s="687"/>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c r="C7" s="277">
        <v>42795</v>
      </c>
      <c r="D7" s="276">
        <v>42795</v>
      </c>
      <c r="E7" s="157">
        <v>11.44</v>
      </c>
      <c r="F7" s="157">
        <v>13.41</v>
      </c>
      <c r="G7" s="157">
        <v>3.36</v>
      </c>
      <c r="N7" s="687"/>
      <c r="O7" s="687"/>
      <c r="P7" s="687"/>
    </row>
    <row r="8" spans="1:92">
      <c r="C8" s="277">
        <v>42826</v>
      </c>
      <c r="D8" s="276">
        <v>42826</v>
      </c>
      <c r="E8" s="157">
        <v>15.3</v>
      </c>
      <c r="F8" s="157">
        <v>15.18</v>
      </c>
      <c r="G8" s="157">
        <v>5.77</v>
      </c>
      <c r="N8" s="687"/>
      <c r="O8" s="687"/>
      <c r="P8" s="687"/>
    </row>
    <row r="9" spans="1:92">
      <c r="C9" s="277">
        <v>42856</v>
      </c>
      <c r="D9" s="276">
        <v>42856</v>
      </c>
      <c r="E9" s="157">
        <v>15.12</v>
      </c>
      <c r="F9" s="157">
        <v>7.95</v>
      </c>
      <c r="G9" s="157">
        <v>5.61</v>
      </c>
      <c r="N9" s="687"/>
      <c r="O9" s="687"/>
      <c r="P9" s="687"/>
    </row>
    <row r="10" spans="1:92">
      <c r="C10" s="277">
        <v>42887</v>
      </c>
      <c r="D10" s="276">
        <v>42887</v>
      </c>
      <c r="E10" s="157">
        <v>8.91</v>
      </c>
      <c r="F10" s="157">
        <v>4.26</v>
      </c>
      <c r="G10" s="157">
        <v>3.43</v>
      </c>
      <c r="N10" s="687"/>
      <c r="O10" s="687"/>
      <c r="P10" s="687"/>
    </row>
    <row r="11" spans="1:92">
      <c r="A11" s="274">
        <v>2017</v>
      </c>
      <c r="B11" s="274" t="s">
        <v>43</v>
      </c>
      <c r="C11" s="277">
        <v>42917</v>
      </c>
      <c r="D11" s="276">
        <v>42917</v>
      </c>
      <c r="E11" s="157">
        <v>11.29</v>
      </c>
      <c r="F11" s="157">
        <v>5.94</v>
      </c>
      <c r="G11" s="157">
        <v>4.71</v>
      </c>
      <c r="N11" s="687"/>
      <c r="O11" s="687"/>
      <c r="P11" s="687"/>
    </row>
    <row r="12" spans="1:92">
      <c r="C12" s="277">
        <v>42948</v>
      </c>
      <c r="D12" s="276">
        <v>42948</v>
      </c>
      <c r="E12" s="157">
        <v>11.21</v>
      </c>
      <c r="F12" s="157">
        <v>5.16</v>
      </c>
      <c r="G12" s="157">
        <v>3.07</v>
      </c>
      <c r="N12" s="687"/>
      <c r="O12" s="687"/>
      <c r="P12" s="687"/>
    </row>
    <row r="13" spans="1:92">
      <c r="C13" s="277">
        <v>42979</v>
      </c>
      <c r="D13" s="276">
        <v>42979</v>
      </c>
      <c r="E13" s="157">
        <v>16.29</v>
      </c>
      <c r="F13" s="157">
        <v>10.35</v>
      </c>
      <c r="G13" s="157">
        <v>0.3</v>
      </c>
      <c r="N13" s="687"/>
      <c r="O13" s="687"/>
      <c r="P13" s="687"/>
    </row>
    <row r="14" spans="1:92">
      <c r="C14" s="277">
        <v>43009</v>
      </c>
      <c r="D14" s="276">
        <v>43009</v>
      </c>
      <c r="E14" s="157">
        <v>17.88</v>
      </c>
      <c r="F14" s="157">
        <v>4.03</v>
      </c>
      <c r="G14" s="157">
        <v>0.31</v>
      </c>
      <c r="N14" s="687"/>
      <c r="O14" s="687"/>
      <c r="P14" s="687"/>
    </row>
    <row r="15" spans="1:92">
      <c r="C15" s="277">
        <v>43040</v>
      </c>
      <c r="D15" s="276">
        <v>43040</v>
      </c>
      <c r="E15" s="157">
        <v>18.97</v>
      </c>
      <c r="F15" s="157">
        <v>8.6</v>
      </c>
      <c r="G15" s="157">
        <v>-1.87</v>
      </c>
      <c r="N15" s="687"/>
      <c r="O15" s="687"/>
      <c r="P15" s="687"/>
    </row>
    <row r="16" spans="1:92">
      <c r="C16" s="277">
        <v>43070</v>
      </c>
      <c r="D16" s="276">
        <v>43070</v>
      </c>
      <c r="E16" s="157">
        <v>21.11</v>
      </c>
      <c r="F16" s="157">
        <v>11.78</v>
      </c>
      <c r="G16" s="157">
        <v>6.77</v>
      </c>
      <c r="N16" s="687"/>
      <c r="O16" s="687"/>
      <c r="P16" s="687"/>
    </row>
    <row r="17" spans="1:16">
      <c r="C17" s="277">
        <v>43101</v>
      </c>
      <c r="D17" s="276">
        <v>43101</v>
      </c>
      <c r="E17" s="157">
        <v>16.350000000000001</v>
      </c>
      <c r="F17" s="157">
        <v>15.6</v>
      </c>
      <c r="G17" s="157">
        <v>2.38</v>
      </c>
      <c r="N17" s="687"/>
      <c r="O17" s="687"/>
      <c r="P17" s="687"/>
    </row>
    <row r="18" spans="1:16">
      <c r="C18" s="277">
        <v>43132</v>
      </c>
      <c r="D18" s="276">
        <v>43132</v>
      </c>
      <c r="E18" s="157">
        <v>18.829999999999998</v>
      </c>
      <c r="F18" s="157">
        <v>12.55</v>
      </c>
      <c r="G18" s="157">
        <v>7.13</v>
      </c>
      <c r="N18" s="687"/>
      <c r="O18" s="687"/>
      <c r="P18" s="687"/>
    </row>
    <row r="19" spans="1:16">
      <c r="C19" s="277">
        <v>43160</v>
      </c>
      <c r="D19" s="276">
        <v>43160</v>
      </c>
      <c r="E19" s="157">
        <v>18.5</v>
      </c>
      <c r="F19" s="157">
        <v>10.62</v>
      </c>
      <c r="G19" s="157">
        <v>6.39</v>
      </c>
      <c r="H19" s="886" t="s">
        <v>96</v>
      </c>
      <c r="N19" s="687"/>
      <c r="O19" s="687"/>
      <c r="P19" s="687"/>
    </row>
    <row r="20" spans="1:16">
      <c r="C20" s="277">
        <v>43191</v>
      </c>
      <c r="D20" s="276">
        <v>43191</v>
      </c>
      <c r="E20" s="157">
        <v>23.23</v>
      </c>
      <c r="F20" s="157">
        <v>7.69</v>
      </c>
      <c r="G20" s="157">
        <v>8.4499999999999993</v>
      </c>
      <c r="H20" s="886"/>
      <c r="N20" s="687"/>
      <c r="O20" s="687"/>
      <c r="P20" s="687"/>
    </row>
    <row r="21" spans="1:16">
      <c r="C21" s="277">
        <v>43221</v>
      </c>
      <c r="D21" s="276">
        <v>43221</v>
      </c>
      <c r="E21" s="157">
        <v>21.92</v>
      </c>
      <c r="F21" s="157">
        <v>12.01</v>
      </c>
      <c r="G21" s="157">
        <v>7.95</v>
      </c>
      <c r="H21" s="886"/>
      <c r="N21" s="687"/>
      <c r="O21" s="687"/>
      <c r="P21" s="687"/>
    </row>
    <row r="22" spans="1:16">
      <c r="C22" s="277">
        <v>43252</v>
      </c>
      <c r="D22" s="276">
        <v>43252</v>
      </c>
      <c r="E22" s="157">
        <v>21.05</v>
      </c>
      <c r="F22" s="157">
        <v>11.7</v>
      </c>
      <c r="G22" s="157">
        <v>4.3899999999999997</v>
      </c>
      <c r="H22" s="281" t="s">
        <v>97</v>
      </c>
      <c r="N22" s="687"/>
      <c r="O22" s="687"/>
      <c r="P22" s="687"/>
    </row>
    <row r="23" spans="1:16">
      <c r="A23" s="274">
        <v>2018</v>
      </c>
      <c r="B23" s="274" t="s">
        <v>44</v>
      </c>
      <c r="C23" s="277">
        <v>43282</v>
      </c>
      <c r="D23" s="276">
        <v>43282</v>
      </c>
      <c r="E23" s="157">
        <v>17.920000000000002</v>
      </c>
      <c r="F23" s="157">
        <v>9.15</v>
      </c>
      <c r="G23" s="157">
        <v>4.3099999999999996</v>
      </c>
      <c r="H23" s="271" t="s">
        <v>422</v>
      </c>
      <c r="N23" s="687"/>
      <c r="O23" s="687"/>
      <c r="P23" s="687"/>
    </row>
    <row r="24" spans="1:16">
      <c r="C24" s="277">
        <v>43313</v>
      </c>
      <c r="D24" s="276">
        <v>43313</v>
      </c>
      <c r="E24" s="157">
        <v>17.39</v>
      </c>
      <c r="F24" s="157">
        <v>10.11</v>
      </c>
      <c r="G24" s="157">
        <v>-0.48</v>
      </c>
      <c r="N24" s="687"/>
      <c r="O24" s="687"/>
      <c r="P24" s="687"/>
    </row>
    <row r="25" spans="1:16">
      <c r="C25" s="277">
        <v>43344</v>
      </c>
      <c r="D25" s="276">
        <v>43344</v>
      </c>
      <c r="E25" s="157">
        <v>14.78</v>
      </c>
      <c r="F25" s="157">
        <v>12.49</v>
      </c>
      <c r="G25" s="157">
        <v>2.59</v>
      </c>
      <c r="N25" s="687"/>
      <c r="O25" s="687"/>
      <c r="P25" s="687"/>
    </row>
    <row r="26" spans="1:16">
      <c r="C26" s="277">
        <v>43374</v>
      </c>
      <c r="D26" s="276">
        <v>43374</v>
      </c>
      <c r="E26" s="157">
        <v>18.260000000000002</v>
      </c>
      <c r="F26" s="157">
        <v>4.47</v>
      </c>
      <c r="G26" s="157">
        <v>0.98</v>
      </c>
      <c r="N26" s="687"/>
      <c r="O26" s="687"/>
      <c r="P26" s="687"/>
    </row>
    <row r="27" spans="1:16">
      <c r="C27" s="277">
        <v>43405</v>
      </c>
      <c r="D27" s="276">
        <v>43405</v>
      </c>
      <c r="E27" s="157">
        <v>14.51</v>
      </c>
      <c r="F27" s="157">
        <v>13.32</v>
      </c>
      <c r="G27" s="157">
        <v>4.0999999999999996</v>
      </c>
      <c r="N27" s="687"/>
      <c r="O27" s="687"/>
      <c r="P27" s="687"/>
    </row>
    <row r="28" spans="1:16">
      <c r="C28" s="277">
        <v>43435</v>
      </c>
      <c r="D28" s="276">
        <v>43435</v>
      </c>
      <c r="E28" s="157">
        <v>12.28</v>
      </c>
      <c r="F28" s="157">
        <v>16.16</v>
      </c>
      <c r="G28" s="157">
        <v>5.07</v>
      </c>
      <c r="N28" s="687"/>
      <c r="O28" s="687"/>
      <c r="P28" s="687"/>
    </row>
    <row r="29" spans="1:16">
      <c r="C29" s="277">
        <v>43466</v>
      </c>
      <c r="D29" s="276">
        <v>43466</v>
      </c>
      <c r="E29" s="157">
        <v>2.13</v>
      </c>
      <c r="F29" s="157">
        <v>9.93</v>
      </c>
      <c r="G29" s="157">
        <v>4.17</v>
      </c>
      <c r="N29" s="687"/>
      <c r="O29" s="687"/>
      <c r="P29" s="687"/>
    </row>
    <row r="30" spans="1:16">
      <c r="C30" s="277">
        <v>43497</v>
      </c>
      <c r="D30" s="276">
        <v>43497</v>
      </c>
      <c r="E30" s="157">
        <v>8.5399999999999991</v>
      </c>
      <c r="F30" s="157">
        <v>9.86</v>
      </c>
      <c r="G30" s="157">
        <v>13.48</v>
      </c>
      <c r="N30" s="687"/>
      <c r="O30" s="687"/>
      <c r="P30" s="687"/>
    </row>
    <row r="31" spans="1:16">
      <c r="C31" s="277">
        <v>43525</v>
      </c>
      <c r="D31" s="276">
        <v>43525</v>
      </c>
      <c r="E31" s="157">
        <v>16.079999999999998</v>
      </c>
      <c r="F31" s="157">
        <v>11.34</v>
      </c>
      <c r="G31" s="157">
        <v>10.98</v>
      </c>
      <c r="N31" s="687"/>
      <c r="O31" s="687"/>
      <c r="P31" s="687"/>
    </row>
    <row r="32" spans="1:16">
      <c r="C32" s="277">
        <v>43556</v>
      </c>
      <c r="D32" s="276">
        <v>43556</v>
      </c>
      <c r="E32" s="157">
        <v>19.489999999999998</v>
      </c>
      <c r="F32" s="157">
        <v>16.02</v>
      </c>
      <c r="G32" s="157">
        <v>20.74</v>
      </c>
      <c r="N32" s="687"/>
      <c r="O32" s="687"/>
      <c r="P32" s="687"/>
    </row>
    <row r="33" spans="1:16">
      <c r="C33" s="277">
        <v>43586</v>
      </c>
      <c r="D33" s="276">
        <v>43586</v>
      </c>
      <c r="E33" s="157">
        <v>18.05</v>
      </c>
      <c r="F33" s="157">
        <v>10.59</v>
      </c>
      <c r="G33" s="157">
        <v>11.47</v>
      </c>
      <c r="N33" s="687"/>
      <c r="O33" s="687"/>
      <c r="P33" s="687"/>
    </row>
    <row r="34" spans="1:16">
      <c r="C34" s="277">
        <v>43617</v>
      </c>
      <c r="D34" s="276">
        <v>43617</v>
      </c>
      <c r="E34" s="157">
        <v>10.43</v>
      </c>
      <c r="F34" s="157">
        <v>4.63</v>
      </c>
      <c r="G34" s="157">
        <v>12.42</v>
      </c>
      <c r="N34" s="687"/>
      <c r="O34" s="687"/>
      <c r="P34" s="687"/>
    </row>
    <row r="35" spans="1:16">
      <c r="A35" s="274">
        <v>2019</v>
      </c>
      <c r="B35" s="274" t="s">
        <v>45</v>
      </c>
      <c r="C35" s="277">
        <v>43647</v>
      </c>
      <c r="D35" s="276">
        <v>43647</v>
      </c>
      <c r="E35" s="157">
        <v>17.12</v>
      </c>
      <c r="F35" s="157">
        <v>1.5</v>
      </c>
      <c r="G35" s="157">
        <v>9.6</v>
      </c>
      <c r="N35" s="687"/>
      <c r="O35" s="687"/>
      <c r="P35" s="687"/>
    </row>
    <row r="36" spans="1:16">
      <c r="C36" s="277">
        <v>43678</v>
      </c>
      <c r="D36" s="276">
        <v>43678</v>
      </c>
      <c r="E36" s="157">
        <v>22.59</v>
      </c>
      <c r="F36" s="157">
        <v>5.45</v>
      </c>
      <c r="G36" s="157">
        <v>5.44</v>
      </c>
      <c r="N36" s="687"/>
      <c r="O36" s="687"/>
      <c r="P36" s="687"/>
    </row>
    <row r="37" spans="1:16">
      <c r="C37" s="277">
        <v>43709</v>
      </c>
      <c r="D37" s="276">
        <v>43709</v>
      </c>
      <c r="E37" s="157">
        <v>16.059999999999999</v>
      </c>
      <c r="F37" s="157">
        <v>9.74</v>
      </c>
      <c r="G37" s="157">
        <v>2.4900000000000002</v>
      </c>
      <c r="N37" s="687"/>
      <c r="O37" s="687"/>
      <c r="P37" s="687"/>
    </row>
    <row r="38" spans="1:16" ht="15" customHeight="1">
      <c r="C38" s="277">
        <v>43739</v>
      </c>
      <c r="D38" s="276">
        <v>43739</v>
      </c>
      <c r="E38" s="157">
        <v>18.64</v>
      </c>
      <c r="F38" s="157">
        <v>5.15</v>
      </c>
      <c r="G38" s="157">
        <v>6.6</v>
      </c>
      <c r="H38" s="887" t="s">
        <v>98</v>
      </c>
      <c r="N38" s="687"/>
      <c r="O38" s="687"/>
      <c r="P38" s="687"/>
    </row>
    <row r="39" spans="1:16">
      <c r="C39" s="277">
        <v>43770</v>
      </c>
      <c r="D39" s="276">
        <v>43770</v>
      </c>
      <c r="E39" s="157">
        <v>17.13</v>
      </c>
      <c r="F39" s="157">
        <v>10.56</v>
      </c>
      <c r="G39" s="157">
        <v>4.3</v>
      </c>
      <c r="H39" s="887"/>
      <c r="N39" s="687"/>
      <c r="O39" s="687"/>
      <c r="P39" s="687"/>
    </row>
    <row r="40" spans="1:16">
      <c r="C40" s="277">
        <v>43800</v>
      </c>
      <c r="D40" s="276">
        <v>43800</v>
      </c>
      <c r="E40" s="157">
        <v>16.93</v>
      </c>
      <c r="F40" s="157">
        <v>15.77</v>
      </c>
      <c r="G40" s="157">
        <v>9.74</v>
      </c>
      <c r="H40" s="281" t="s">
        <v>99</v>
      </c>
      <c r="N40" s="687"/>
      <c r="O40" s="687"/>
      <c r="P40" s="687"/>
    </row>
    <row r="41" spans="1:16">
      <c r="C41" s="277">
        <v>43831</v>
      </c>
      <c r="D41" s="276">
        <v>43831</v>
      </c>
      <c r="E41" s="157">
        <v>16.71</v>
      </c>
      <c r="F41" s="157">
        <v>10.79</v>
      </c>
      <c r="G41" s="157">
        <v>10.130000000000001</v>
      </c>
      <c r="N41" s="687"/>
      <c r="O41" s="687"/>
      <c r="P41" s="687"/>
    </row>
    <row r="42" spans="1:16">
      <c r="C42" s="277">
        <v>43862</v>
      </c>
      <c r="D42" s="276">
        <v>43862</v>
      </c>
      <c r="E42" s="157">
        <v>19.88</v>
      </c>
      <c r="F42" s="157">
        <v>17.53</v>
      </c>
      <c r="G42" s="157">
        <v>11.32</v>
      </c>
      <c r="N42" s="687"/>
      <c r="O42" s="687"/>
      <c r="P42" s="687"/>
    </row>
    <row r="43" spans="1:16">
      <c r="C43" s="277">
        <v>43891</v>
      </c>
      <c r="D43" s="276">
        <v>43891</v>
      </c>
      <c r="E43" s="157">
        <v>24.42</v>
      </c>
      <c r="F43" s="157">
        <v>10.72</v>
      </c>
      <c r="G43" s="157">
        <v>5.83</v>
      </c>
      <c r="N43" s="687"/>
      <c r="O43" s="687"/>
      <c r="P43" s="687"/>
    </row>
    <row r="44" spans="1:16">
      <c r="C44" s="277">
        <v>43922</v>
      </c>
      <c r="D44" s="276">
        <v>43922</v>
      </c>
      <c r="E44" s="157">
        <v>20.3</v>
      </c>
      <c r="F44" s="157">
        <v>-9.86</v>
      </c>
      <c r="G44" s="157">
        <v>-19.88</v>
      </c>
      <c r="N44" s="687"/>
      <c r="O44" s="687"/>
      <c r="P44" s="687"/>
    </row>
    <row r="45" spans="1:16">
      <c r="C45" s="277">
        <v>43952</v>
      </c>
      <c r="D45" s="276">
        <v>43952</v>
      </c>
      <c r="E45" s="157">
        <v>20.7</v>
      </c>
      <c r="F45" s="157">
        <v>-11.56</v>
      </c>
      <c r="G45" s="157">
        <v>-6.16</v>
      </c>
      <c r="N45" s="687"/>
      <c r="O45" s="687"/>
      <c r="P45" s="687"/>
    </row>
    <row r="46" spans="1:16">
      <c r="C46" s="277">
        <v>43983</v>
      </c>
      <c r="D46" s="276">
        <v>43983</v>
      </c>
      <c r="E46" s="157">
        <v>15.16</v>
      </c>
      <c r="F46" s="157">
        <v>-10.18</v>
      </c>
      <c r="G46" s="157">
        <v>-7.15</v>
      </c>
      <c r="N46" s="687"/>
      <c r="O46" s="687"/>
      <c r="P46" s="687"/>
    </row>
    <row r="47" spans="1:16">
      <c r="A47" s="274">
        <v>2020</v>
      </c>
      <c r="B47" s="274" t="s">
        <v>46</v>
      </c>
      <c r="C47" s="277">
        <v>44013</v>
      </c>
      <c r="D47" s="276">
        <v>44013</v>
      </c>
      <c r="E47" s="157">
        <v>20.23</v>
      </c>
      <c r="F47" s="157">
        <v>-6.08</v>
      </c>
      <c r="G47" s="157">
        <v>-10.86</v>
      </c>
      <c r="N47" s="687"/>
      <c r="O47" s="687"/>
      <c r="P47" s="687"/>
    </row>
    <row r="48" spans="1:16">
      <c r="C48" s="277">
        <v>44044</v>
      </c>
      <c r="D48" s="276">
        <v>44044</v>
      </c>
      <c r="E48" s="157">
        <v>17.670000000000002</v>
      </c>
      <c r="F48" s="157">
        <v>-3.03</v>
      </c>
      <c r="G48" s="157">
        <v>-2.3199999999999998</v>
      </c>
      <c r="N48" s="687"/>
      <c r="O48" s="687"/>
      <c r="P48" s="687"/>
    </row>
    <row r="49" spans="1:16">
      <c r="C49" s="277">
        <v>44075</v>
      </c>
      <c r="D49" s="276">
        <v>44075</v>
      </c>
      <c r="E49" s="157">
        <v>16.52</v>
      </c>
      <c r="F49" s="157">
        <v>-0.46</v>
      </c>
      <c r="G49" s="157">
        <v>-6.45</v>
      </c>
      <c r="N49" s="687"/>
      <c r="O49" s="687"/>
      <c r="P49" s="687"/>
    </row>
    <row r="50" spans="1:16">
      <c r="C50" s="277">
        <v>44105</v>
      </c>
      <c r="D50" s="276">
        <v>44105</v>
      </c>
      <c r="E50" s="157">
        <v>18.059999999999999</v>
      </c>
      <c r="F50" s="157">
        <v>-4.51</v>
      </c>
      <c r="G50" s="157">
        <v>-4.87</v>
      </c>
      <c r="N50" s="687"/>
      <c r="O50" s="687"/>
      <c r="P50" s="687"/>
    </row>
    <row r="51" spans="1:16">
      <c r="C51" s="277">
        <v>44136</v>
      </c>
      <c r="D51" s="276">
        <v>44136</v>
      </c>
      <c r="E51" s="157">
        <v>15.17</v>
      </c>
      <c r="F51" s="157">
        <v>-5.73</v>
      </c>
      <c r="G51" s="157">
        <v>-10.64</v>
      </c>
      <c r="N51" s="687"/>
      <c r="O51" s="687"/>
      <c r="P51" s="687"/>
    </row>
    <row r="52" spans="1:16">
      <c r="C52" s="277">
        <v>44166</v>
      </c>
      <c r="D52" s="276">
        <v>44166</v>
      </c>
      <c r="E52" s="157">
        <v>16.739999999999998</v>
      </c>
      <c r="F52" s="157">
        <v>6.19</v>
      </c>
      <c r="G52" s="157">
        <v>-2.57</v>
      </c>
      <c r="N52" s="687"/>
      <c r="O52" s="687"/>
      <c r="P52" s="687"/>
    </row>
    <row r="53" spans="1:16">
      <c r="C53" s="277">
        <v>44197</v>
      </c>
      <c r="D53" s="276">
        <v>44197</v>
      </c>
      <c r="E53" s="157">
        <v>14.78</v>
      </c>
      <c r="F53" s="157">
        <v>8.25</v>
      </c>
      <c r="G53" s="157">
        <v>-0.56000000000000005</v>
      </c>
      <c r="N53" s="687"/>
      <c r="O53" s="687"/>
      <c r="P53" s="687"/>
    </row>
    <row r="54" spans="1:16">
      <c r="C54" s="277">
        <v>44228</v>
      </c>
      <c r="D54" s="276">
        <v>44228</v>
      </c>
      <c r="E54" s="157">
        <v>14.72</v>
      </c>
      <c r="F54" s="157">
        <v>14.58</v>
      </c>
      <c r="G54" s="157">
        <v>3</v>
      </c>
      <c r="N54" s="687"/>
      <c r="O54" s="687"/>
      <c r="P54" s="687"/>
    </row>
    <row r="55" spans="1:16">
      <c r="C55" s="277">
        <v>44256</v>
      </c>
      <c r="D55" s="276">
        <v>44256</v>
      </c>
      <c r="E55" s="157">
        <v>20.75</v>
      </c>
      <c r="F55" s="157">
        <v>17.45</v>
      </c>
      <c r="G55" s="157">
        <v>6.32</v>
      </c>
      <c r="N55" s="687"/>
      <c r="O55" s="687"/>
      <c r="P55" s="687"/>
    </row>
    <row r="56" spans="1:16">
      <c r="C56" s="277">
        <v>44287</v>
      </c>
      <c r="D56" s="276">
        <v>44287</v>
      </c>
      <c r="E56" s="157">
        <v>20.25</v>
      </c>
      <c r="F56" s="157">
        <v>26.19</v>
      </c>
      <c r="G56" s="157">
        <v>-0.79</v>
      </c>
      <c r="N56" s="687"/>
      <c r="O56" s="687"/>
      <c r="P56" s="687"/>
    </row>
    <row r="57" spans="1:16">
      <c r="C57" s="277">
        <v>44317</v>
      </c>
      <c r="D57" s="276">
        <v>44317</v>
      </c>
      <c r="E57" s="157">
        <v>15.4</v>
      </c>
      <c r="F57" s="157">
        <v>25.54</v>
      </c>
      <c r="G57" s="157">
        <v>10.84</v>
      </c>
      <c r="N57" s="687"/>
      <c r="O57" s="687"/>
      <c r="P57" s="687"/>
    </row>
    <row r="58" spans="1:16">
      <c r="C58" s="277">
        <v>44348</v>
      </c>
      <c r="D58" s="276">
        <v>44348</v>
      </c>
      <c r="E58" s="157">
        <v>23.02</v>
      </c>
      <c r="F58" s="157">
        <v>27.85</v>
      </c>
      <c r="G58" s="157">
        <v>16.28</v>
      </c>
      <c r="N58" s="687"/>
      <c r="O58" s="687"/>
      <c r="P58" s="687"/>
    </row>
    <row r="59" spans="1:16">
      <c r="A59" s="274">
        <v>2021</v>
      </c>
      <c r="B59" s="274" t="s">
        <v>47</v>
      </c>
      <c r="C59" s="277">
        <v>44378</v>
      </c>
      <c r="D59" s="276">
        <v>44378</v>
      </c>
      <c r="E59" s="157">
        <v>29.37</v>
      </c>
      <c r="F59" s="157">
        <v>30.89</v>
      </c>
      <c r="G59" s="157">
        <v>6.5</v>
      </c>
      <c r="N59" s="687"/>
      <c r="O59" s="687"/>
      <c r="P59" s="687"/>
    </row>
    <row r="60" spans="1:16">
      <c r="C60" s="277">
        <v>44409</v>
      </c>
      <c r="D60" s="276">
        <v>44409</v>
      </c>
      <c r="E60" s="157">
        <v>35.82</v>
      </c>
      <c r="F60" s="157">
        <v>26.73</v>
      </c>
      <c r="G60" s="157">
        <v>5.38</v>
      </c>
      <c r="N60" s="687"/>
      <c r="O60" s="687"/>
      <c r="P60" s="687"/>
    </row>
    <row r="61" spans="1:16">
      <c r="C61" s="277">
        <v>44440</v>
      </c>
      <c r="D61" s="276">
        <v>44440</v>
      </c>
      <c r="E61" s="157">
        <v>43.5</v>
      </c>
      <c r="F61" s="157">
        <v>33.01</v>
      </c>
      <c r="G61" s="157">
        <v>8.06</v>
      </c>
      <c r="N61" s="687"/>
      <c r="O61" s="687"/>
      <c r="P61" s="687"/>
    </row>
    <row r="62" spans="1:16">
      <c r="C62" s="277">
        <v>44470</v>
      </c>
      <c r="D62" s="276">
        <v>44470</v>
      </c>
      <c r="E62" s="157">
        <v>43.41</v>
      </c>
      <c r="F62" s="157">
        <v>41.37</v>
      </c>
      <c r="G62" s="157">
        <v>13.91</v>
      </c>
      <c r="N62" s="687"/>
      <c r="O62" s="687"/>
      <c r="P62" s="687"/>
    </row>
    <row r="63" spans="1:16">
      <c r="C63" s="277">
        <v>44501</v>
      </c>
      <c r="D63" s="276">
        <v>44501</v>
      </c>
      <c r="E63" s="157">
        <v>39.69</v>
      </c>
      <c r="F63" s="157">
        <v>40.31</v>
      </c>
      <c r="G63" s="157">
        <v>19.89</v>
      </c>
      <c r="N63" s="687"/>
      <c r="O63" s="687"/>
      <c r="P63" s="687"/>
    </row>
    <row r="64" spans="1:16">
      <c r="C64" s="277">
        <v>44531</v>
      </c>
      <c r="D64" s="276">
        <v>44531</v>
      </c>
      <c r="E64" s="157">
        <v>38.4</v>
      </c>
      <c r="F64" s="157">
        <v>43.6</v>
      </c>
      <c r="G64" s="157">
        <v>21.98</v>
      </c>
      <c r="N64" s="687"/>
      <c r="O64" s="687"/>
      <c r="P64" s="687"/>
    </row>
    <row r="65" spans="1:16">
      <c r="C65" s="277">
        <v>44562</v>
      </c>
      <c r="D65" s="276">
        <v>44562</v>
      </c>
      <c r="E65" s="157">
        <v>48.05</v>
      </c>
      <c r="F65" s="157">
        <v>54.13</v>
      </c>
      <c r="G65" s="157">
        <v>35.53</v>
      </c>
      <c r="N65" s="687"/>
      <c r="O65" s="687"/>
      <c r="P65" s="687"/>
    </row>
    <row r="66" spans="1:16">
      <c r="C66" s="277">
        <v>44593</v>
      </c>
      <c r="D66" s="276">
        <v>44593</v>
      </c>
      <c r="E66" s="157">
        <v>53.04</v>
      </c>
      <c r="F66" s="157">
        <v>63.01</v>
      </c>
      <c r="G66" s="157">
        <v>39.94</v>
      </c>
      <c r="N66" s="687"/>
      <c r="O66" s="687"/>
      <c r="P66" s="687"/>
    </row>
    <row r="67" spans="1:16">
      <c r="C67" s="277">
        <v>44621</v>
      </c>
      <c r="D67" s="276">
        <v>44621</v>
      </c>
      <c r="E67" s="157">
        <v>55.53</v>
      </c>
      <c r="F67" s="157">
        <v>62.79</v>
      </c>
      <c r="G67" s="157">
        <v>37.42</v>
      </c>
      <c r="N67" s="687"/>
      <c r="O67" s="687"/>
      <c r="P67" s="687"/>
    </row>
    <row r="68" spans="1:16">
      <c r="C68" s="277">
        <v>44652</v>
      </c>
      <c r="D68" s="276">
        <v>44652</v>
      </c>
      <c r="E68" s="157">
        <v>47.54</v>
      </c>
      <c r="F68" s="157">
        <v>64.739999999999995</v>
      </c>
      <c r="G68" s="157">
        <v>36.9</v>
      </c>
      <c r="N68" s="687"/>
      <c r="O68" s="687"/>
      <c r="P68" s="687"/>
    </row>
    <row r="69" spans="1:16">
      <c r="C69" s="277">
        <v>44682</v>
      </c>
      <c r="D69" s="276">
        <v>44682</v>
      </c>
      <c r="E69" s="157">
        <v>53.07</v>
      </c>
      <c r="F69" s="157">
        <v>60.14</v>
      </c>
      <c r="G69" s="157">
        <v>39.159999999999997</v>
      </c>
      <c r="N69" s="687"/>
      <c r="O69" s="687"/>
      <c r="P69" s="687"/>
    </row>
    <row r="70" spans="1:16">
      <c r="C70" s="277">
        <v>44713</v>
      </c>
      <c r="D70" s="276">
        <v>44713</v>
      </c>
      <c r="E70" s="157">
        <v>56.71</v>
      </c>
      <c r="F70" s="157">
        <v>56.89</v>
      </c>
      <c r="G70" s="157">
        <v>42.52</v>
      </c>
      <c r="N70" s="687"/>
      <c r="O70" s="687"/>
      <c r="P70" s="687"/>
    </row>
    <row r="71" spans="1:16">
      <c r="A71" s="274">
        <v>2022</v>
      </c>
      <c r="B71" s="274" t="s">
        <v>48</v>
      </c>
      <c r="C71" s="277">
        <v>44743</v>
      </c>
      <c r="D71" s="276">
        <v>44743</v>
      </c>
      <c r="E71" s="157">
        <v>52.57</v>
      </c>
      <c r="F71" s="157">
        <v>51.03</v>
      </c>
      <c r="G71" s="157">
        <v>35.46</v>
      </c>
      <c r="N71" s="687"/>
      <c r="O71" s="687"/>
      <c r="P71" s="687"/>
    </row>
    <row r="72" spans="1:16">
      <c r="C72" s="277">
        <v>44774</v>
      </c>
      <c r="D72" s="276">
        <v>44774</v>
      </c>
      <c r="E72" s="157">
        <v>49.01</v>
      </c>
      <c r="F72" s="157">
        <v>55.82</v>
      </c>
      <c r="G72" s="157">
        <v>27.99</v>
      </c>
      <c r="N72" s="687"/>
      <c r="O72" s="687"/>
      <c r="P72" s="687"/>
    </row>
    <row r="73" spans="1:16">
      <c r="C73" s="277">
        <v>44805</v>
      </c>
      <c r="D73" s="276">
        <v>44805</v>
      </c>
      <c r="E73" s="157">
        <v>36.85</v>
      </c>
      <c r="F73" s="157">
        <v>44.9</v>
      </c>
      <c r="G73" s="157">
        <v>23.89</v>
      </c>
      <c r="N73" s="687"/>
      <c r="O73" s="687"/>
      <c r="P73" s="687"/>
    </row>
    <row r="74" spans="1:16">
      <c r="C74" s="277">
        <v>44835</v>
      </c>
      <c r="D74" s="276">
        <v>44835</v>
      </c>
      <c r="E74" s="157">
        <v>35.770000000000003</v>
      </c>
      <c r="F74" s="157">
        <v>39.24</v>
      </c>
      <c r="G74" s="157">
        <v>22.59</v>
      </c>
      <c r="N74" s="687"/>
      <c r="O74" s="687"/>
      <c r="P74" s="687"/>
    </row>
    <row r="75" spans="1:16">
      <c r="C75" s="277">
        <v>44866</v>
      </c>
      <c r="D75" s="276">
        <v>44866</v>
      </c>
      <c r="E75" s="157">
        <v>36.979999999999997</v>
      </c>
      <c r="F75" s="157">
        <v>33.43</v>
      </c>
      <c r="G75" s="157">
        <v>35.36</v>
      </c>
      <c r="N75" s="687"/>
      <c r="O75" s="687"/>
      <c r="P75" s="687"/>
    </row>
    <row r="76" spans="1:16">
      <c r="C76" s="277">
        <v>44896</v>
      </c>
      <c r="D76" s="276">
        <v>44896</v>
      </c>
      <c r="E76" s="157">
        <v>34.299999999999997</v>
      </c>
      <c r="F76" s="157">
        <v>34.71</v>
      </c>
      <c r="G76" s="157">
        <v>41.34</v>
      </c>
      <c r="N76" s="687"/>
      <c r="O76" s="687"/>
      <c r="P76" s="687"/>
    </row>
    <row r="77" spans="1:16">
      <c r="C77" s="277">
        <v>44927</v>
      </c>
      <c r="D77" s="276">
        <v>44927</v>
      </c>
      <c r="E77" s="157">
        <v>26.77</v>
      </c>
      <c r="F77" s="157">
        <v>34.97</v>
      </c>
      <c r="G77" s="157">
        <v>31.43</v>
      </c>
      <c r="I77" s="627"/>
      <c r="N77" s="687"/>
      <c r="O77" s="687"/>
      <c r="P77" s="687"/>
    </row>
    <row r="78" spans="1:16">
      <c r="C78" s="277">
        <v>44958</v>
      </c>
      <c r="D78" s="276">
        <v>44958</v>
      </c>
      <c r="E78" s="157">
        <v>21.06</v>
      </c>
      <c r="F78" s="157">
        <v>28.33</v>
      </c>
      <c r="G78" s="157">
        <v>31.75</v>
      </c>
      <c r="I78" s="627"/>
      <c r="N78" s="687"/>
      <c r="O78" s="687"/>
      <c r="P78" s="687"/>
    </row>
    <row r="79" spans="1:16">
      <c r="C79" s="173">
        <v>44986</v>
      </c>
      <c r="D79" s="609">
        <v>44986</v>
      </c>
      <c r="E79" s="157">
        <v>25.7</v>
      </c>
      <c r="F79" s="157">
        <v>18.82</v>
      </c>
      <c r="G79" s="157">
        <v>22.77</v>
      </c>
      <c r="I79" s="627"/>
      <c r="N79" s="687"/>
      <c r="O79" s="687"/>
      <c r="P79" s="687"/>
    </row>
    <row r="80" spans="1:16">
      <c r="C80" s="173">
        <v>45017</v>
      </c>
      <c r="D80" s="609">
        <v>45017</v>
      </c>
      <c r="E80" s="157">
        <v>18.62</v>
      </c>
      <c r="F80" s="157">
        <v>11.47</v>
      </c>
      <c r="G80" s="157">
        <v>20.36</v>
      </c>
      <c r="I80" s="627"/>
      <c r="N80" s="687"/>
      <c r="O80" s="687"/>
      <c r="P80" s="687"/>
    </row>
    <row r="81" spans="1:16">
      <c r="C81" s="173">
        <v>45047</v>
      </c>
      <c r="D81" s="609">
        <v>45047</v>
      </c>
      <c r="E81" s="157">
        <v>19.95</v>
      </c>
      <c r="F81" s="157">
        <v>13.69</v>
      </c>
      <c r="G81" s="157">
        <v>19.829999999999998</v>
      </c>
      <c r="I81" s="627"/>
      <c r="N81" s="687"/>
      <c r="O81" s="687"/>
      <c r="P81" s="687"/>
    </row>
    <row r="82" spans="1:16">
      <c r="C82" s="277">
        <v>45078</v>
      </c>
      <c r="D82" s="276">
        <v>45078</v>
      </c>
      <c r="E82" s="157">
        <v>20.39</v>
      </c>
      <c r="F82" s="157">
        <v>7.43</v>
      </c>
      <c r="G82" s="157">
        <v>17.82</v>
      </c>
      <c r="I82" s="627"/>
      <c r="N82" s="687"/>
      <c r="O82" s="687"/>
      <c r="P82" s="687"/>
    </row>
    <row r="83" spans="1:16">
      <c r="A83" s="274">
        <v>2023</v>
      </c>
      <c r="B83" s="274" t="s">
        <v>49</v>
      </c>
      <c r="C83" s="277">
        <v>45108</v>
      </c>
      <c r="D83" s="276">
        <v>45108</v>
      </c>
      <c r="E83" s="157">
        <v>22.17</v>
      </c>
      <c r="F83" s="157">
        <v>8.1300000000000008</v>
      </c>
      <c r="G83" s="157">
        <v>16.170000000000002</v>
      </c>
      <c r="I83" s="627"/>
      <c r="N83" s="687"/>
      <c r="O83" s="687"/>
      <c r="P83" s="687"/>
    </row>
    <row r="84" spans="1:16">
      <c r="A84" s="274"/>
      <c r="B84" s="274"/>
      <c r="C84" s="277">
        <v>45139</v>
      </c>
      <c r="D84" s="276">
        <v>45139</v>
      </c>
      <c r="E84" s="157">
        <v>17.309999999999999</v>
      </c>
      <c r="F84" s="157">
        <v>5.33</v>
      </c>
      <c r="G84" s="157">
        <v>11.24</v>
      </c>
      <c r="I84" s="627"/>
      <c r="N84" s="687"/>
      <c r="O84" s="687"/>
      <c r="P84" s="687"/>
    </row>
    <row r="85" spans="1:16">
      <c r="A85" s="274"/>
      <c r="B85" s="274"/>
      <c r="C85" s="173">
        <v>45170</v>
      </c>
      <c r="D85" s="609">
        <v>45170</v>
      </c>
      <c r="E85" s="157">
        <v>19.18</v>
      </c>
      <c r="F85" s="157">
        <v>19.36</v>
      </c>
      <c r="G85" s="157">
        <v>8.1199999999999992</v>
      </c>
      <c r="I85" s="627"/>
      <c r="N85" s="687"/>
      <c r="O85" s="687"/>
      <c r="P85" s="687"/>
    </row>
    <row r="86" spans="1:16">
      <c r="C86" s="277">
        <v>45200</v>
      </c>
      <c r="D86" s="276">
        <v>45200</v>
      </c>
      <c r="E86" s="157">
        <v>15.3</v>
      </c>
      <c r="F86" s="157">
        <v>9.2100000000000009</v>
      </c>
      <c r="G86" s="157">
        <v>11.86</v>
      </c>
      <c r="N86" s="687"/>
      <c r="O86" s="687"/>
      <c r="P86" s="687"/>
    </row>
    <row r="87" spans="1:16">
      <c r="C87" s="277">
        <v>45231</v>
      </c>
      <c r="D87" s="276">
        <v>45231</v>
      </c>
      <c r="E87" s="157">
        <v>14.86</v>
      </c>
      <c r="F87" s="157">
        <v>7.88</v>
      </c>
      <c r="G87" s="157">
        <v>16.899999999999999</v>
      </c>
      <c r="N87" s="687"/>
      <c r="O87" s="687"/>
      <c r="P87" s="687"/>
    </row>
    <row r="88" spans="1:16">
      <c r="C88" s="277">
        <v>45261</v>
      </c>
      <c r="D88" s="276">
        <v>45261</v>
      </c>
      <c r="E88" s="157">
        <v>16.25</v>
      </c>
      <c r="F88" s="157">
        <v>16.04</v>
      </c>
      <c r="G88" s="157">
        <v>27.44</v>
      </c>
      <c r="N88" s="687"/>
      <c r="O88" s="687"/>
      <c r="P88" s="687"/>
    </row>
    <row r="89" spans="1:16">
      <c r="C89" s="277">
        <v>45292</v>
      </c>
      <c r="D89" s="276">
        <v>45292</v>
      </c>
      <c r="E89" s="157">
        <v>15.54</v>
      </c>
      <c r="F89" s="157">
        <v>22.72</v>
      </c>
      <c r="G89" s="157">
        <v>21.69</v>
      </c>
      <c r="N89" s="687"/>
      <c r="O89" s="687"/>
      <c r="P89" s="687"/>
    </row>
    <row r="90" spans="1:16">
      <c r="C90" s="277">
        <v>45323</v>
      </c>
      <c r="D90" s="276">
        <v>45323</v>
      </c>
      <c r="E90" s="157">
        <v>13.54</v>
      </c>
      <c r="F90" s="157">
        <v>18.850000000000001</v>
      </c>
      <c r="G90" s="157">
        <v>24.89</v>
      </c>
      <c r="N90" s="687"/>
      <c r="O90" s="687"/>
      <c r="P90" s="687"/>
    </row>
    <row r="91" spans="1:16">
      <c r="C91" s="277">
        <v>45352</v>
      </c>
      <c r="D91" s="276">
        <v>45352</v>
      </c>
      <c r="E91" s="157">
        <v>15.58</v>
      </c>
      <c r="F91" s="157">
        <v>20.84</v>
      </c>
      <c r="G91" s="157">
        <v>22.22</v>
      </c>
      <c r="N91" s="687"/>
      <c r="O91" s="687"/>
      <c r="P91" s="687"/>
    </row>
    <row r="92" spans="1:16">
      <c r="C92" s="277">
        <v>45383</v>
      </c>
      <c r="D92" s="276">
        <v>45383</v>
      </c>
      <c r="E92" s="157">
        <v>8.91</v>
      </c>
      <c r="F92" s="157">
        <v>14.6</v>
      </c>
      <c r="G92" s="157">
        <v>21.4</v>
      </c>
      <c r="N92" s="687"/>
      <c r="O92" s="687"/>
      <c r="P92" s="687"/>
    </row>
    <row r="93" spans="1:16">
      <c r="C93" s="277">
        <v>45413</v>
      </c>
      <c r="D93" s="276">
        <v>45413</v>
      </c>
      <c r="E93" s="157">
        <v>14.72</v>
      </c>
      <c r="F93" s="157">
        <v>11.1</v>
      </c>
      <c r="G93" s="157">
        <v>17.54</v>
      </c>
      <c r="N93" s="687"/>
      <c r="O93" s="687"/>
      <c r="P93" s="687"/>
    </row>
    <row r="94" spans="1:16">
      <c r="C94" s="277">
        <v>45444</v>
      </c>
      <c r="D94" s="276">
        <v>45444</v>
      </c>
      <c r="E94" s="157">
        <v>15.97</v>
      </c>
      <c r="F94" s="157">
        <v>8.4700000000000006</v>
      </c>
      <c r="G94" s="157">
        <v>23.12</v>
      </c>
      <c r="N94" s="687"/>
      <c r="O94" s="687"/>
      <c r="P94" s="687"/>
    </row>
    <row r="95" spans="1:16">
      <c r="A95" s="274">
        <v>2024</v>
      </c>
      <c r="B95" s="274" t="s">
        <v>506</v>
      </c>
      <c r="C95" s="277">
        <v>45474</v>
      </c>
      <c r="D95" s="276">
        <v>45474</v>
      </c>
      <c r="E95" s="157">
        <v>14.43</v>
      </c>
      <c r="F95" s="157">
        <v>13.31</v>
      </c>
      <c r="G95" s="157">
        <v>18.5</v>
      </c>
      <c r="N95" s="687"/>
      <c r="O95" s="687"/>
      <c r="P95" s="687"/>
    </row>
    <row r="96" spans="1:16">
      <c r="C96" s="277">
        <v>45505</v>
      </c>
      <c r="D96" s="276">
        <v>45505</v>
      </c>
      <c r="E96" s="157">
        <v>15.56</v>
      </c>
      <c r="F96" s="157">
        <v>11.43</v>
      </c>
      <c r="G96" s="157">
        <v>11.37</v>
      </c>
      <c r="N96" s="687"/>
      <c r="O96" s="687"/>
      <c r="P96" s="687"/>
    </row>
    <row r="97" spans="1:16">
      <c r="C97" s="277">
        <v>45536</v>
      </c>
      <c r="D97" s="276">
        <v>45536</v>
      </c>
      <c r="E97" s="157">
        <v>17</v>
      </c>
      <c r="F97" s="157">
        <v>13.64</v>
      </c>
      <c r="G97" s="157">
        <v>25.25</v>
      </c>
      <c r="N97" s="687"/>
      <c r="O97" s="687"/>
      <c r="P97" s="687"/>
    </row>
    <row r="98" spans="1:16">
      <c r="C98" s="277">
        <v>45566</v>
      </c>
      <c r="D98" s="276">
        <v>45566</v>
      </c>
      <c r="E98" s="157">
        <v>13.02</v>
      </c>
      <c r="F98" s="157">
        <v>8.33</v>
      </c>
      <c r="G98" s="157">
        <v>14.81</v>
      </c>
      <c r="N98" s="687"/>
      <c r="O98" s="687"/>
      <c r="P98" s="687"/>
    </row>
    <row r="99" spans="1:16">
      <c r="C99" s="277">
        <v>45597</v>
      </c>
      <c r="D99" s="276">
        <v>45597</v>
      </c>
      <c r="E99" s="157">
        <v>16.649999999999999</v>
      </c>
      <c r="F99" s="157">
        <v>19.47</v>
      </c>
      <c r="G99" s="157">
        <v>23.06</v>
      </c>
    </row>
    <row r="100" spans="1:16">
      <c r="C100" s="277">
        <v>45627</v>
      </c>
      <c r="D100" s="276">
        <v>45627</v>
      </c>
      <c r="E100" s="157">
        <v>20.82</v>
      </c>
      <c r="F100" s="157">
        <v>22.2</v>
      </c>
      <c r="G100" s="157">
        <v>27.71</v>
      </c>
    </row>
    <row r="101" spans="1:16">
      <c r="C101" s="277">
        <v>45658</v>
      </c>
      <c r="D101" s="276">
        <v>45658</v>
      </c>
      <c r="E101" s="157">
        <v>20.82</v>
      </c>
      <c r="F101" s="157">
        <v>15.76</v>
      </c>
      <c r="G101" s="157">
        <v>23.4</v>
      </c>
    </row>
    <row r="102" spans="1:16">
      <c r="C102" s="277">
        <v>45689</v>
      </c>
      <c r="D102" s="276">
        <v>45689</v>
      </c>
      <c r="E102" s="157">
        <v>9.9</v>
      </c>
      <c r="F102" s="157">
        <v>15.01</v>
      </c>
      <c r="G102" s="157">
        <v>17.5</v>
      </c>
    </row>
    <row r="103" spans="1:16">
      <c r="C103" s="277">
        <v>45717</v>
      </c>
      <c r="D103" s="276">
        <v>45717</v>
      </c>
      <c r="E103" s="157">
        <v>13.68</v>
      </c>
      <c r="F103" s="157">
        <v>15.67</v>
      </c>
      <c r="G103" s="157">
        <v>21.31</v>
      </c>
    </row>
    <row r="104" spans="1:16">
      <c r="C104" s="277">
        <v>45748</v>
      </c>
      <c r="D104" s="276">
        <v>45748</v>
      </c>
      <c r="E104" s="157">
        <v>17.760000000000002</v>
      </c>
      <c r="F104" s="157">
        <v>18.62</v>
      </c>
      <c r="G104" s="157">
        <v>22.27</v>
      </c>
    </row>
    <row r="105" spans="1:16">
      <c r="C105" s="277">
        <v>45778</v>
      </c>
      <c r="D105" s="276">
        <v>45778</v>
      </c>
      <c r="E105" s="157">
        <v>17.100000000000001</v>
      </c>
      <c r="F105" s="157">
        <v>11.5</v>
      </c>
      <c r="G105" s="157">
        <v>22.4</v>
      </c>
    </row>
    <row r="106" spans="1:16">
      <c r="C106" s="277">
        <v>45809</v>
      </c>
      <c r="D106" s="276">
        <v>45809</v>
      </c>
      <c r="E106" s="157">
        <v>16.8</v>
      </c>
      <c r="F106" s="157">
        <v>8.6999999999999993</v>
      </c>
      <c r="G106" s="157">
        <v>16.399999999999999</v>
      </c>
    </row>
    <row r="107" spans="1:16">
      <c r="A107" s="274">
        <v>2025</v>
      </c>
      <c r="B107" s="274" t="s">
        <v>525</v>
      </c>
      <c r="C107" s="277">
        <v>45839</v>
      </c>
      <c r="D107" s="276">
        <v>45839</v>
      </c>
      <c r="E107" s="157">
        <v>19.7</v>
      </c>
      <c r="F107" s="157">
        <v>9</v>
      </c>
      <c r="G107" s="157">
        <v>16.3</v>
      </c>
    </row>
    <row r="108" spans="1:16">
      <c r="C108" s="277">
        <v>45870</v>
      </c>
      <c r="D108" s="276">
        <v>45870</v>
      </c>
      <c r="E108" s="157">
        <v>14.9</v>
      </c>
      <c r="F108" s="157">
        <v>7.4</v>
      </c>
      <c r="G108" s="157">
        <v>14.6</v>
      </c>
    </row>
    <row r="109" spans="1:16">
      <c r="C109" s="277">
        <v>45901</v>
      </c>
      <c r="D109" s="276">
        <v>45901</v>
      </c>
      <c r="E109" s="157">
        <v>18</v>
      </c>
      <c r="F109" s="157">
        <v>8</v>
      </c>
      <c r="G109" s="157">
        <v>3.8</v>
      </c>
    </row>
    <row r="110" spans="1:16">
      <c r="C110" s="277">
        <v>45931</v>
      </c>
      <c r="D110" s="276">
        <v>45931</v>
      </c>
      <c r="E110" s="157">
        <v>23.9</v>
      </c>
      <c r="F110" s="157">
        <v>11.9</v>
      </c>
      <c r="G110" s="157">
        <v>11.6</v>
      </c>
    </row>
    <row r="111" spans="1:16">
      <c r="C111" s="277">
        <v>45962</v>
      </c>
      <c r="D111" s="276">
        <v>45962</v>
      </c>
      <c r="E111" s="157">
        <v>24.5</v>
      </c>
      <c r="F111" s="157">
        <v>6.4</v>
      </c>
      <c r="G111" s="157">
        <v>10</v>
      </c>
    </row>
    <row r="112" spans="1:16">
      <c r="C112" s="277">
        <v>45992</v>
      </c>
      <c r="D112" s="276">
        <v>45992</v>
      </c>
      <c r="E112" s="157">
        <v>26.5</v>
      </c>
      <c r="F112" s="157">
        <v>14.7</v>
      </c>
      <c r="G112" s="157">
        <v>23.6</v>
      </c>
    </row>
    <row r="113" spans="3:7">
      <c r="C113" s="277">
        <v>46023</v>
      </c>
      <c r="D113" s="276">
        <v>46023</v>
      </c>
      <c r="E113" s="157">
        <v>21</v>
      </c>
      <c r="F113" s="157">
        <v>14.6</v>
      </c>
      <c r="G113" s="157">
        <v>20.100000000000001</v>
      </c>
    </row>
    <row r="114" spans="3:7">
      <c r="C114" s="277">
        <v>46054</v>
      </c>
      <c r="D114" s="276">
        <v>46054</v>
      </c>
      <c r="E114" s="157">
        <v>26.8</v>
      </c>
      <c r="F114" s="157">
        <v>14.6</v>
      </c>
      <c r="G114" s="157">
        <v>20.8</v>
      </c>
    </row>
    <row r="115" spans="3:7">
      <c r="C115" s="277">
        <v>46082</v>
      </c>
      <c r="D115" s="276">
        <v>46082</v>
      </c>
      <c r="E115" s="157">
        <v>33.5</v>
      </c>
      <c r="F115" s="157">
        <v>21.5</v>
      </c>
      <c r="G115" s="157">
        <v>18.399999999999999</v>
      </c>
    </row>
    <row r="116" spans="3:7">
      <c r="C116" s="748">
        <v>46113</v>
      </c>
      <c r="D116" s="749">
        <v>46113</v>
      </c>
      <c r="E116" s="159">
        <v>37.200000000000003</v>
      </c>
      <c r="F116" s="159">
        <v>29.4</v>
      </c>
      <c r="G116" s="159">
        <v>26.9</v>
      </c>
    </row>
  </sheetData>
  <sheetProtection algorithmName="SHA-512" hashValue="5TnVHnlMFBVL7LNTS+CS1ENzov2i3JzVoaHKI8EKdR42xbuqcYY6bwjnxzLMcJ6GQdM41GEkG0TRs7wVRXyu0A==" saltValue="49552t3mHJ+m/E/JkaV1rQ=="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6"/>
  <sheetViews>
    <sheetView showGridLines="0" zoomScaleNormal="100" workbookViewId="0">
      <pane xSplit="4" ySplit="4" topLeftCell="E89" activePane="bottomRight" state="frozen"/>
      <selection activeCell="C1" sqref="C1"/>
      <selection pane="topRight" activeCell="E1" sqref="E1"/>
      <selection pane="bottomLeft" activeCell="C5" sqref="C5"/>
      <selection pane="bottomRight" activeCell="E116" sqref="E116"/>
    </sheetView>
  </sheetViews>
  <sheetFormatPr defaultColWidth="9.42578125" defaultRowHeight="11.25"/>
  <cols>
    <col min="1" max="2" width="9.42578125" style="273" hidden="1" customWidth="1"/>
    <col min="3" max="3" width="13.5703125" style="273" bestFit="1" customWidth="1"/>
    <col min="4" max="4" width="9.42578125" style="273"/>
    <col min="5" max="5" width="15.5703125" style="273" customWidth="1"/>
    <col min="6" max="6" width="21.42578125" style="273" customWidth="1"/>
    <col min="7" max="7" width="20.42578125" style="273" customWidth="1"/>
    <col min="8" max="8" width="56.42578125" style="273" customWidth="1"/>
    <col min="9" max="92" width="13.42578125" style="273" customWidth="1"/>
    <col min="93" max="16384" width="9.42578125" style="273"/>
  </cols>
  <sheetData>
    <row r="1" spans="1:92" ht="15" customHeight="1">
      <c r="D1" s="274"/>
    </row>
    <row r="2" spans="1:92" ht="30.75" customHeight="1">
      <c r="C2" s="148"/>
      <c r="D2" s="278"/>
      <c r="E2" s="364" t="s">
        <v>100</v>
      </c>
      <c r="F2" s="364" t="s">
        <v>101</v>
      </c>
      <c r="G2" s="364" t="s">
        <v>102</v>
      </c>
    </row>
    <row r="3" spans="1:92" ht="5.25" customHeight="1">
      <c r="D3" s="279"/>
      <c r="E3" s="451"/>
      <c r="F3" s="451"/>
      <c r="G3" s="451"/>
    </row>
    <row r="4" spans="1:92" ht="36" customHeight="1">
      <c r="C4" s="153" t="s">
        <v>485</v>
      </c>
      <c r="D4" s="280" t="s">
        <v>486</v>
      </c>
      <c r="E4" s="450" t="s">
        <v>103</v>
      </c>
      <c r="F4" s="450" t="s">
        <v>104</v>
      </c>
      <c r="G4" s="450" t="s">
        <v>105</v>
      </c>
    </row>
    <row r="5" spans="1:92">
      <c r="C5" s="277">
        <v>42736</v>
      </c>
      <c r="D5" s="276">
        <v>42736</v>
      </c>
      <c r="E5" s="157">
        <v>51.583626597518062</v>
      </c>
      <c r="F5" s="157">
        <v>112.37</v>
      </c>
      <c r="G5" s="157">
        <v>108.86</v>
      </c>
      <c r="K5" s="271"/>
      <c r="O5" s="687"/>
      <c r="P5" s="687"/>
      <c r="Q5" s="687"/>
    </row>
    <row r="6" spans="1:92" s="274" customFormat="1">
      <c r="A6" s="273"/>
      <c r="B6" s="273"/>
      <c r="C6" s="277">
        <v>42767</v>
      </c>
      <c r="D6" s="276">
        <v>42767</v>
      </c>
      <c r="E6" s="157">
        <v>52.557435945920389</v>
      </c>
      <c r="F6" s="157">
        <v>111.87</v>
      </c>
      <c r="G6" s="157">
        <v>112.42</v>
      </c>
      <c r="H6" s="271" t="s">
        <v>423</v>
      </c>
      <c r="I6" s="273"/>
      <c r="J6" s="273"/>
      <c r="K6" s="271"/>
      <c r="L6" s="273"/>
      <c r="M6" s="273"/>
      <c r="N6" s="273"/>
      <c r="O6" s="687"/>
      <c r="P6" s="687"/>
      <c r="Q6" s="687"/>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c r="C7" s="277">
        <v>42795</v>
      </c>
      <c r="D7" s="276">
        <v>42795</v>
      </c>
      <c r="E7" s="157">
        <v>49.596319939917393</v>
      </c>
      <c r="F7" s="157">
        <v>107.6</v>
      </c>
      <c r="G7" s="157">
        <v>114.21</v>
      </c>
      <c r="O7" s="687"/>
      <c r="P7" s="687"/>
      <c r="Q7" s="687"/>
    </row>
    <row r="8" spans="1:92">
      <c r="C8" s="277">
        <v>42826</v>
      </c>
      <c r="D8" s="276">
        <v>42826</v>
      </c>
      <c r="E8" s="157">
        <v>47.471781224190153</v>
      </c>
      <c r="F8" s="157">
        <v>103.96</v>
      </c>
      <c r="G8" s="157">
        <v>114.83</v>
      </c>
      <c r="O8" s="687"/>
      <c r="P8" s="687"/>
      <c r="Q8" s="687"/>
    </row>
    <row r="9" spans="1:92">
      <c r="C9" s="277">
        <v>42856</v>
      </c>
      <c r="D9" s="276">
        <v>42856</v>
      </c>
      <c r="E9" s="157">
        <v>44.745853159603328</v>
      </c>
      <c r="F9" s="157">
        <v>101.09</v>
      </c>
      <c r="G9" s="157">
        <v>110.1</v>
      </c>
      <c r="O9" s="687"/>
      <c r="P9" s="687"/>
      <c r="Q9" s="687"/>
    </row>
    <row r="10" spans="1:92">
      <c r="C10" s="277">
        <v>42887</v>
      </c>
      <c r="D10" s="276">
        <v>42887</v>
      </c>
      <c r="E10" s="157">
        <v>41.939436373183973</v>
      </c>
      <c r="F10" s="157">
        <v>97.97</v>
      </c>
      <c r="G10" s="157">
        <v>106.39</v>
      </c>
      <c r="O10" s="687"/>
      <c r="P10" s="687"/>
      <c r="Q10" s="687"/>
    </row>
    <row r="11" spans="1:92">
      <c r="A11" s="274">
        <v>2017</v>
      </c>
      <c r="B11" s="274" t="s">
        <v>43</v>
      </c>
      <c r="C11" s="277">
        <v>42917</v>
      </c>
      <c r="D11" s="276">
        <v>42917</v>
      </c>
      <c r="E11" s="157">
        <v>44.460395203512931</v>
      </c>
      <c r="F11" s="157">
        <v>99.77</v>
      </c>
      <c r="G11" s="157">
        <v>105.98</v>
      </c>
      <c r="O11" s="687"/>
      <c r="P11" s="687"/>
      <c r="Q11" s="687"/>
    </row>
    <row r="12" spans="1:92">
      <c r="C12" s="277">
        <v>42948</v>
      </c>
      <c r="D12" s="276">
        <v>42948</v>
      </c>
      <c r="E12" s="157">
        <v>43.979848866498742</v>
      </c>
      <c r="F12" s="157">
        <v>92.76</v>
      </c>
      <c r="G12" s="157">
        <v>109.57</v>
      </c>
      <c r="O12" s="687"/>
      <c r="P12" s="687"/>
      <c r="Q12" s="687"/>
    </row>
    <row r="13" spans="1:92">
      <c r="C13" s="277">
        <v>42979</v>
      </c>
      <c r="D13" s="276">
        <v>42979</v>
      </c>
      <c r="E13" s="157">
        <v>48.704926358557643</v>
      </c>
      <c r="F13" s="157">
        <v>92.4</v>
      </c>
      <c r="G13" s="157">
        <v>111.93</v>
      </c>
      <c r="O13" s="687"/>
      <c r="P13" s="687"/>
      <c r="Q13" s="687"/>
    </row>
    <row r="14" spans="1:92">
      <c r="C14" s="277">
        <v>43009</v>
      </c>
      <c r="D14" s="276">
        <v>43009</v>
      </c>
      <c r="E14" s="157">
        <v>52.696204705478273</v>
      </c>
      <c r="F14" s="157">
        <v>94.22</v>
      </c>
      <c r="G14" s="157">
        <v>113.85</v>
      </c>
      <c r="O14" s="687"/>
      <c r="P14" s="687"/>
      <c r="Q14" s="687"/>
    </row>
    <row r="15" spans="1:92">
      <c r="C15" s="277">
        <v>43040</v>
      </c>
      <c r="D15" s="276">
        <v>43040</v>
      </c>
      <c r="E15" s="157">
        <v>53.402217741935488</v>
      </c>
      <c r="F15" s="157">
        <v>94.77</v>
      </c>
      <c r="G15" s="157">
        <v>113.49</v>
      </c>
      <c r="O15" s="687"/>
      <c r="P15" s="687"/>
      <c r="Q15" s="687"/>
    </row>
    <row r="16" spans="1:92">
      <c r="C16" s="277">
        <v>43070</v>
      </c>
      <c r="D16" s="276">
        <v>43070</v>
      </c>
      <c r="E16" s="157">
        <v>55.734289048174702</v>
      </c>
      <c r="F16" s="157">
        <v>92.63</v>
      </c>
      <c r="G16" s="157">
        <v>112.24</v>
      </c>
      <c r="O16" s="687"/>
      <c r="P16" s="687"/>
      <c r="Q16" s="687"/>
    </row>
    <row r="17" spans="1:17">
      <c r="C17" s="277">
        <v>43101</v>
      </c>
      <c r="D17" s="276">
        <v>43101</v>
      </c>
      <c r="E17" s="157">
        <v>55.591337251429032</v>
      </c>
      <c r="F17" s="157">
        <v>91.07</v>
      </c>
      <c r="G17" s="157">
        <v>116.06</v>
      </c>
      <c r="O17" s="687"/>
      <c r="P17" s="687"/>
      <c r="Q17" s="687"/>
    </row>
    <row r="18" spans="1:17">
      <c r="C18" s="277">
        <v>43132</v>
      </c>
      <c r="D18" s="276">
        <v>43132</v>
      </c>
      <c r="E18" s="157">
        <v>53.942351059904063</v>
      </c>
      <c r="F18" s="157">
        <v>93.87</v>
      </c>
      <c r="G18" s="157">
        <v>114.05</v>
      </c>
      <c r="O18" s="687"/>
      <c r="P18" s="687"/>
      <c r="Q18" s="687"/>
    </row>
    <row r="19" spans="1:17">
      <c r="C19" s="277">
        <v>43160</v>
      </c>
      <c r="D19" s="276">
        <v>43160</v>
      </c>
      <c r="E19" s="157">
        <v>57.025765875431112</v>
      </c>
      <c r="F19" s="157">
        <v>96.77</v>
      </c>
      <c r="G19" s="157">
        <v>110.55</v>
      </c>
      <c r="O19" s="687"/>
      <c r="P19" s="687"/>
      <c r="Q19" s="687"/>
    </row>
    <row r="20" spans="1:17" ht="15" customHeight="1">
      <c r="C20" s="277">
        <v>43191</v>
      </c>
      <c r="D20" s="276">
        <v>43191</v>
      </c>
      <c r="E20" s="157">
        <v>62.234548992010602</v>
      </c>
      <c r="F20" s="157">
        <v>98.08</v>
      </c>
      <c r="G20" s="157">
        <v>117.2</v>
      </c>
      <c r="I20" s="282"/>
      <c r="J20" s="282"/>
      <c r="K20" s="282"/>
      <c r="L20" s="282"/>
      <c r="M20" s="282"/>
      <c r="N20" s="282"/>
      <c r="O20" s="687"/>
      <c r="P20" s="687"/>
      <c r="Q20" s="687"/>
    </row>
    <row r="21" spans="1:17" ht="15" customHeight="1">
      <c r="C21" s="277">
        <v>43221</v>
      </c>
      <c r="D21" s="276">
        <v>43221</v>
      </c>
      <c r="E21" s="157">
        <v>66.361614779336307</v>
      </c>
      <c r="F21" s="157">
        <v>103.33</v>
      </c>
      <c r="G21" s="157">
        <v>124.34</v>
      </c>
      <c r="H21" s="885" t="s">
        <v>106</v>
      </c>
      <c r="I21" s="282"/>
      <c r="J21" s="282"/>
      <c r="K21" s="282"/>
      <c r="L21" s="282"/>
      <c r="M21" s="282"/>
      <c r="N21" s="282"/>
      <c r="O21" s="687"/>
      <c r="P21" s="687"/>
      <c r="Q21" s="687"/>
    </row>
    <row r="22" spans="1:17">
      <c r="C22" s="277">
        <v>43252</v>
      </c>
      <c r="D22" s="276">
        <v>43252</v>
      </c>
      <c r="E22" s="157">
        <v>67.984595635430026</v>
      </c>
      <c r="F22" s="157">
        <v>98.04</v>
      </c>
      <c r="G22" s="157">
        <v>124.05</v>
      </c>
      <c r="H22" s="885"/>
      <c r="I22" s="282"/>
      <c r="J22" s="282"/>
      <c r="K22" s="282"/>
      <c r="L22" s="282"/>
      <c r="M22" s="282"/>
      <c r="N22" s="282"/>
      <c r="O22" s="687"/>
      <c r="P22" s="687"/>
      <c r="Q22" s="687"/>
    </row>
    <row r="23" spans="1:17">
      <c r="A23" s="274">
        <v>2018</v>
      </c>
      <c r="B23" s="274" t="s">
        <v>44</v>
      </c>
      <c r="C23" s="277">
        <v>43282</v>
      </c>
      <c r="D23" s="276">
        <v>43282</v>
      </c>
      <c r="E23" s="157">
        <v>63.507676517127841</v>
      </c>
      <c r="F23" s="157">
        <v>94.6</v>
      </c>
      <c r="G23" s="157">
        <v>116.78</v>
      </c>
      <c r="H23" s="885"/>
      <c r="I23" s="282"/>
      <c r="J23" s="282"/>
      <c r="K23" s="282"/>
      <c r="L23" s="282"/>
      <c r="M23" s="282"/>
      <c r="N23" s="282"/>
      <c r="O23" s="687"/>
      <c r="P23" s="687"/>
      <c r="Q23" s="687"/>
    </row>
    <row r="24" spans="1:17">
      <c r="C24" s="277">
        <v>43313</v>
      </c>
      <c r="D24" s="276">
        <v>43313</v>
      </c>
      <c r="E24" s="157">
        <v>66.735626239117323</v>
      </c>
      <c r="F24" s="157">
        <v>94.38</v>
      </c>
      <c r="G24" s="157">
        <v>113.95</v>
      </c>
      <c r="H24" s="885"/>
      <c r="I24" s="282"/>
      <c r="J24" s="282"/>
      <c r="K24" s="282"/>
      <c r="L24" s="282"/>
      <c r="M24" s="282"/>
      <c r="N24" s="282"/>
      <c r="O24" s="687"/>
      <c r="P24" s="687"/>
      <c r="Q24" s="687"/>
    </row>
    <row r="25" spans="1:17">
      <c r="C25" s="277">
        <v>43344</v>
      </c>
      <c r="D25" s="276">
        <v>43344</v>
      </c>
      <c r="E25" s="157">
        <v>71.255060728744937</v>
      </c>
      <c r="F25" s="157">
        <v>90.88</v>
      </c>
      <c r="G25" s="157">
        <v>111.14</v>
      </c>
      <c r="H25" s="272" t="s">
        <v>107</v>
      </c>
      <c r="I25" s="282"/>
      <c r="J25" s="282"/>
      <c r="K25" s="282"/>
      <c r="L25" s="282"/>
      <c r="M25" s="282"/>
      <c r="N25" s="282"/>
      <c r="O25" s="687"/>
      <c r="P25" s="687"/>
      <c r="Q25" s="687"/>
    </row>
    <row r="26" spans="1:17">
      <c r="C26" s="277">
        <v>43374</v>
      </c>
      <c r="D26" s="276">
        <v>43374</v>
      </c>
      <c r="E26" s="157">
        <v>66.716760961810465</v>
      </c>
      <c r="F26" s="157">
        <v>95.68</v>
      </c>
      <c r="G26" s="157">
        <v>112.09</v>
      </c>
      <c r="H26" s="282"/>
      <c r="I26" s="282"/>
      <c r="J26" s="282"/>
      <c r="K26" s="282"/>
      <c r="L26" s="282"/>
      <c r="M26" s="282"/>
      <c r="N26" s="282"/>
      <c r="O26" s="687"/>
      <c r="P26" s="687"/>
      <c r="Q26" s="687"/>
    </row>
    <row r="27" spans="1:17">
      <c r="C27" s="277">
        <v>43405</v>
      </c>
      <c r="D27" s="276">
        <v>43405</v>
      </c>
      <c r="E27" s="157">
        <v>51.877706105858451</v>
      </c>
      <c r="F27" s="157">
        <v>94.69</v>
      </c>
      <c r="G27" s="157">
        <v>109.95</v>
      </c>
      <c r="H27" s="271" t="s">
        <v>424</v>
      </c>
      <c r="O27" s="687"/>
      <c r="P27" s="687"/>
      <c r="Q27" s="687"/>
    </row>
    <row r="28" spans="1:17">
      <c r="C28" s="277">
        <v>43435</v>
      </c>
      <c r="D28" s="276">
        <v>43435</v>
      </c>
      <c r="E28" s="157">
        <v>46.90292489429406</v>
      </c>
      <c r="F28" s="157">
        <v>94.58</v>
      </c>
      <c r="G28" s="157">
        <v>108.04</v>
      </c>
      <c r="O28" s="687"/>
      <c r="P28" s="687"/>
      <c r="Q28" s="687"/>
    </row>
    <row r="29" spans="1:17">
      <c r="C29" s="277">
        <v>43466</v>
      </c>
      <c r="D29" s="276">
        <v>43466</v>
      </c>
      <c r="E29" s="157">
        <v>54.071291280796792</v>
      </c>
      <c r="F29" s="157">
        <v>95.59</v>
      </c>
      <c r="G29" s="157">
        <v>104.12</v>
      </c>
      <c r="H29" s="271"/>
      <c r="O29" s="687"/>
      <c r="P29" s="687"/>
      <c r="Q29" s="687"/>
    </row>
    <row r="30" spans="1:17">
      <c r="C30" s="277">
        <v>43497</v>
      </c>
      <c r="D30" s="276">
        <v>43497</v>
      </c>
      <c r="E30" s="157">
        <v>58.068771436109401</v>
      </c>
      <c r="F30" s="157">
        <v>95.19</v>
      </c>
      <c r="G30" s="157">
        <v>107.42</v>
      </c>
      <c r="O30" s="687"/>
      <c r="P30" s="687"/>
      <c r="Q30" s="687"/>
    </row>
    <row r="31" spans="1:17">
      <c r="C31" s="277">
        <v>43525</v>
      </c>
      <c r="D31" s="276">
        <v>43525</v>
      </c>
      <c r="E31" s="157">
        <v>60.964521305045473</v>
      </c>
      <c r="F31" s="157">
        <v>93.49</v>
      </c>
      <c r="G31" s="157">
        <v>108.04</v>
      </c>
      <c r="O31" s="687"/>
      <c r="P31" s="687"/>
      <c r="Q31" s="687"/>
    </row>
    <row r="32" spans="1:17">
      <c r="C32" s="277">
        <v>43556</v>
      </c>
      <c r="D32" s="276">
        <v>43556</v>
      </c>
      <c r="E32" s="157">
        <v>64.904381937324473</v>
      </c>
      <c r="F32" s="157">
        <v>93.73</v>
      </c>
      <c r="G32" s="157">
        <v>107.28</v>
      </c>
      <c r="O32" s="687"/>
      <c r="P32" s="687"/>
      <c r="Q32" s="687"/>
    </row>
    <row r="33" spans="1:17">
      <c r="C33" s="277">
        <v>43586</v>
      </c>
      <c r="D33" s="276">
        <v>43586</v>
      </c>
      <c r="E33" s="157">
        <v>57.740173695048789</v>
      </c>
      <c r="F33" s="157">
        <v>94.04</v>
      </c>
      <c r="G33" s="157">
        <v>103.21</v>
      </c>
      <c r="O33" s="687"/>
      <c r="P33" s="687"/>
      <c r="Q33" s="687"/>
    </row>
    <row r="34" spans="1:17">
      <c r="C34" s="277">
        <v>43617</v>
      </c>
      <c r="D34" s="276">
        <v>43617</v>
      </c>
      <c r="E34" s="157">
        <v>58.531222515391377</v>
      </c>
      <c r="F34" s="157">
        <v>99.38</v>
      </c>
      <c r="G34" s="157">
        <v>100.58</v>
      </c>
      <c r="O34" s="687"/>
      <c r="P34" s="687"/>
      <c r="Q34" s="687"/>
    </row>
    <row r="35" spans="1:17">
      <c r="A35" s="274">
        <v>2019</v>
      </c>
      <c r="B35" s="274" t="s">
        <v>45</v>
      </c>
      <c r="C35" s="277">
        <v>43647</v>
      </c>
      <c r="D35" s="276">
        <v>43647</v>
      </c>
      <c r="E35" s="157">
        <v>58.841587287255663</v>
      </c>
      <c r="F35" s="157">
        <v>99.03</v>
      </c>
      <c r="G35" s="157">
        <v>101.95</v>
      </c>
      <c r="O35" s="687"/>
      <c r="P35" s="687"/>
      <c r="Q35" s="687"/>
    </row>
    <row r="36" spans="1:17">
      <c r="C36" s="277">
        <v>43678</v>
      </c>
      <c r="D36" s="276">
        <v>43678</v>
      </c>
      <c r="E36" s="157">
        <v>54.981348375943952</v>
      </c>
      <c r="F36" s="157">
        <v>93.85</v>
      </c>
      <c r="G36" s="157">
        <v>99.35</v>
      </c>
      <c r="O36" s="687"/>
      <c r="P36" s="687"/>
      <c r="Q36" s="687"/>
    </row>
    <row r="37" spans="1:17">
      <c r="C37" s="277">
        <v>43709</v>
      </c>
      <c r="D37" s="276">
        <v>43709</v>
      </c>
      <c r="E37" s="157">
        <v>55.761467889908253</v>
      </c>
      <c r="F37" s="157">
        <v>94</v>
      </c>
      <c r="G37" s="157">
        <v>100.87</v>
      </c>
      <c r="O37" s="687"/>
      <c r="P37" s="687"/>
      <c r="Q37" s="687"/>
    </row>
    <row r="38" spans="1:17">
      <c r="C38" s="277">
        <v>43739</v>
      </c>
      <c r="D38" s="276">
        <v>43739</v>
      </c>
      <c r="E38" s="157">
        <v>54.008249641319942</v>
      </c>
      <c r="F38" s="157">
        <v>97.11</v>
      </c>
      <c r="G38" s="157">
        <v>98.32</v>
      </c>
      <c r="O38" s="687"/>
      <c r="P38" s="687"/>
      <c r="Q38" s="687"/>
    </row>
    <row r="39" spans="1:17">
      <c r="C39" s="277">
        <v>43770</v>
      </c>
      <c r="D39" s="276">
        <v>43770</v>
      </c>
      <c r="E39" s="157">
        <v>56.666969229372789</v>
      </c>
      <c r="F39" s="157">
        <v>98.67</v>
      </c>
      <c r="G39" s="157">
        <v>101.8</v>
      </c>
      <c r="O39" s="687"/>
      <c r="P39" s="687"/>
      <c r="Q39" s="687"/>
    </row>
    <row r="40" spans="1:17">
      <c r="C40" s="277">
        <v>43800</v>
      </c>
      <c r="D40" s="276">
        <v>43800</v>
      </c>
      <c r="E40" s="157">
        <v>58.865501248662149</v>
      </c>
      <c r="F40" s="157">
        <v>100.55</v>
      </c>
      <c r="G40" s="157">
        <v>102.73</v>
      </c>
      <c r="O40" s="687"/>
      <c r="P40" s="687"/>
      <c r="Q40" s="687"/>
    </row>
    <row r="41" spans="1:17" ht="15" customHeight="1">
      <c r="C41" s="277">
        <v>43831</v>
      </c>
      <c r="D41" s="276">
        <v>43831</v>
      </c>
      <c r="E41" s="157">
        <v>52.424734090499371</v>
      </c>
      <c r="F41" s="157">
        <v>102.56</v>
      </c>
      <c r="G41" s="157">
        <v>103.31</v>
      </c>
      <c r="H41" s="887" t="s">
        <v>108</v>
      </c>
      <c r="O41" s="687"/>
      <c r="P41" s="687"/>
      <c r="Q41" s="687"/>
    </row>
    <row r="42" spans="1:17">
      <c r="C42" s="277">
        <v>43862</v>
      </c>
      <c r="D42" s="276">
        <v>43862</v>
      </c>
      <c r="E42" s="157">
        <v>45.816895660454371</v>
      </c>
      <c r="F42" s="157">
        <v>102.16</v>
      </c>
      <c r="G42" s="157">
        <v>100.48</v>
      </c>
      <c r="H42" s="887"/>
      <c r="O42" s="687"/>
      <c r="P42" s="687"/>
      <c r="Q42" s="687"/>
    </row>
    <row r="43" spans="1:17">
      <c r="C43" s="277">
        <v>43891</v>
      </c>
      <c r="D43" s="276">
        <v>43891</v>
      </c>
      <c r="E43" s="157">
        <v>20.614631493065001</v>
      </c>
      <c r="F43" s="157">
        <v>97.45</v>
      </c>
      <c r="G43" s="157">
        <v>94.72</v>
      </c>
      <c r="H43" s="887"/>
      <c r="O43" s="687"/>
      <c r="P43" s="687"/>
      <c r="Q43" s="687"/>
    </row>
    <row r="44" spans="1:17">
      <c r="C44" s="277">
        <v>43922</v>
      </c>
      <c r="D44" s="276">
        <v>43922</v>
      </c>
      <c r="E44" s="157">
        <v>23.062882175778039</v>
      </c>
      <c r="F44" s="157">
        <v>96.52</v>
      </c>
      <c r="G44" s="157">
        <v>86.94</v>
      </c>
      <c r="H44" s="887"/>
      <c r="O44" s="687"/>
      <c r="P44" s="687"/>
      <c r="Q44" s="687"/>
    </row>
    <row r="45" spans="1:17">
      <c r="C45" s="277">
        <v>43952</v>
      </c>
      <c r="D45" s="276">
        <v>43952</v>
      </c>
      <c r="E45" s="157">
        <v>31.831696549238661</v>
      </c>
      <c r="F45" s="157">
        <v>95.4</v>
      </c>
      <c r="G45" s="157">
        <v>88.28</v>
      </c>
      <c r="H45" s="887"/>
      <c r="O45" s="687"/>
      <c r="P45" s="687"/>
      <c r="Q45" s="687"/>
    </row>
    <row r="46" spans="1:17">
      <c r="C46" s="277">
        <v>43983</v>
      </c>
      <c r="D46" s="276">
        <v>43983</v>
      </c>
      <c r="E46" s="157">
        <v>36.633134514377282</v>
      </c>
      <c r="F46" s="157">
        <v>93.55</v>
      </c>
      <c r="G46" s="157">
        <v>91.66</v>
      </c>
      <c r="H46" s="887"/>
      <c r="O46" s="687"/>
      <c r="P46" s="687"/>
      <c r="Q46" s="687"/>
    </row>
    <row r="47" spans="1:17">
      <c r="A47" s="274">
        <v>2020</v>
      </c>
      <c r="B47" s="274" t="s">
        <v>46</v>
      </c>
      <c r="C47" s="277">
        <v>44013</v>
      </c>
      <c r="D47" s="276">
        <v>44013</v>
      </c>
      <c r="E47" s="157">
        <v>36.769701086956523</v>
      </c>
      <c r="F47" s="157">
        <v>92.02</v>
      </c>
      <c r="G47" s="157">
        <v>96.07</v>
      </c>
      <c r="H47" s="887"/>
      <c r="O47" s="687"/>
      <c r="P47" s="687"/>
      <c r="Q47" s="687"/>
    </row>
    <row r="48" spans="1:17">
      <c r="C48" s="277">
        <v>44044</v>
      </c>
      <c r="D48" s="276">
        <v>44044</v>
      </c>
      <c r="E48" s="157">
        <v>37.934067775311021</v>
      </c>
      <c r="F48" s="157">
        <v>92.27</v>
      </c>
      <c r="G48" s="157">
        <v>100.98</v>
      </c>
      <c r="H48" s="272" t="s">
        <v>500</v>
      </c>
      <c r="O48" s="687"/>
      <c r="P48" s="687"/>
      <c r="Q48" s="687"/>
    </row>
    <row r="49" spans="1:17">
      <c r="C49" s="277">
        <v>44075</v>
      </c>
      <c r="D49" s="276">
        <v>44075</v>
      </c>
      <c r="E49" s="157">
        <v>34.940273037542667</v>
      </c>
      <c r="F49" s="157">
        <v>99.97</v>
      </c>
      <c r="G49" s="157">
        <v>106.04</v>
      </c>
      <c r="O49" s="687"/>
      <c r="P49" s="687"/>
      <c r="Q49" s="687"/>
    </row>
    <row r="50" spans="1:17">
      <c r="C50" s="277">
        <v>44105</v>
      </c>
      <c r="D50" s="276">
        <v>44105</v>
      </c>
      <c r="E50" s="157">
        <v>32.157266718173233</v>
      </c>
      <c r="F50" s="157">
        <v>105.38</v>
      </c>
      <c r="G50" s="157">
        <v>106.86</v>
      </c>
      <c r="O50" s="687"/>
      <c r="P50" s="687"/>
      <c r="Q50" s="687"/>
    </row>
    <row r="51" spans="1:17">
      <c r="C51" s="277">
        <v>44136</v>
      </c>
      <c r="D51" s="276">
        <v>44136</v>
      </c>
      <c r="E51" s="157">
        <v>39.891031014249791</v>
      </c>
      <c r="F51" s="157">
        <v>110.91</v>
      </c>
      <c r="G51" s="157">
        <v>108</v>
      </c>
      <c r="O51" s="687"/>
      <c r="P51" s="687"/>
      <c r="Q51" s="687"/>
    </row>
    <row r="52" spans="1:17">
      <c r="C52" s="277">
        <v>44166</v>
      </c>
      <c r="D52" s="276">
        <v>44166</v>
      </c>
      <c r="E52" s="157">
        <v>42.406876790830943</v>
      </c>
      <c r="F52" s="157">
        <v>111.67</v>
      </c>
      <c r="G52" s="157">
        <v>115.89</v>
      </c>
      <c r="O52" s="687"/>
      <c r="P52" s="687"/>
      <c r="Q52" s="687"/>
    </row>
    <row r="53" spans="1:17">
      <c r="C53" s="277">
        <v>44197</v>
      </c>
      <c r="D53" s="276">
        <v>44197</v>
      </c>
      <c r="E53" s="157">
        <v>46.042928356610233</v>
      </c>
      <c r="F53" s="157">
        <v>121.18</v>
      </c>
      <c r="G53" s="157">
        <v>120.3</v>
      </c>
      <c r="O53" s="687"/>
      <c r="P53" s="687"/>
      <c r="Q53" s="687"/>
    </row>
    <row r="54" spans="1:17">
      <c r="C54" s="277">
        <v>44228</v>
      </c>
      <c r="D54" s="276">
        <v>44228</v>
      </c>
      <c r="E54" s="157">
        <v>54.761510433918509</v>
      </c>
      <c r="F54" s="157">
        <v>125.18</v>
      </c>
      <c r="G54" s="157">
        <v>123.7</v>
      </c>
      <c r="O54" s="687"/>
      <c r="P54" s="687"/>
      <c r="Q54" s="687"/>
    </row>
    <row r="55" spans="1:17">
      <c r="C55" s="277">
        <v>44256</v>
      </c>
      <c r="D55" s="276">
        <v>44256</v>
      </c>
      <c r="E55" s="157">
        <v>54.168797953964187</v>
      </c>
      <c r="F55" s="157">
        <v>128.84</v>
      </c>
      <c r="G55" s="157">
        <v>133.62</v>
      </c>
      <c r="O55" s="687"/>
      <c r="P55" s="687"/>
      <c r="Q55" s="687"/>
    </row>
    <row r="56" spans="1:17">
      <c r="C56" s="277">
        <v>44287</v>
      </c>
      <c r="D56" s="276">
        <v>44287</v>
      </c>
      <c r="E56" s="157">
        <v>55.948419301164733</v>
      </c>
      <c r="F56" s="157">
        <v>130.31</v>
      </c>
      <c r="G56" s="157">
        <v>139.52000000000001</v>
      </c>
      <c r="O56" s="687"/>
      <c r="P56" s="687"/>
      <c r="Q56" s="687"/>
    </row>
    <row r="57" spans="1:17">
      <c r="C57" s="277">
        <v>44317</v>
      </c>
      <c r="D57" s="276">
        <v>44317</v>
      </c>
      <c r="E57" s="157">
        <v>56.694201357651103</v>
      </c>
      <c r="F57" s="157">
        <v>134.28</v>
      </c>
      <c r="G57" s="157">
        <v>151.6</v>
      </c>
      <c r="O57" s="687"/>
      <c r="P57" s="687"/>
      <c r="Q57" s="687"/>
    </row>
    <row r="58" spans="1:17">
      <c r="C58" s="277">
        <v>44348</v>
      </c>
      <c r="D58" s="276">
        <v>44348</v>
      </c>
      <c r="E58" s="157">
        <v>63.366086113102511</v>
      </c>
      <c r="F58" s="157">
        <v>127.2</v>
      </c>
      <c r="G58" s="157">
        <v>148.27000000000001</v>
      </c>
      <c r="O58" s="687"/>
      <c r="P58" s="687"/>
      <c r="Q58" s="687"/>
    </row>
    <row r="59" spans="1:17">
      <c r="A59" s="274">
        <v>2021</v>
      </c>
      <c r="B59" s="274" t="s">
        <v>47</v>
      </c>
      <c r="C59" s="277">
        <v>44378</v>
      </c>
      <c r="D59" s="276">
        <v>44378</v>
      </c>
      <c r="E59" s="157">
        <v>64.299553533821921</v>
      </c>
      <c r="F59" s="157">
        <v>126.09</v>
      </c>
      <c r="G59" s="157">
        <v>142.61000000000001</v>
      </c>
      <c r="O59" s="687"/>
      <c r="P59" s="687"/>
      <c r="Q59" s="687"/>
    </row>
    <row r="60" spans="1:17">
      <c r="C60" s="277">
        <v>44409</v>
      </c>
      <c r="D60" s="276">
        <v>44409</v>
      </c>
      <c r="E60" s="157">
        <v>61.808789906003888</v>
      </c>
      <c r="F60" s="157">
        <v>130.22999999999999</v>
      </c>
      <c r="G60" s="157">
        <v>143.27000000000001</v>
      </c>
      <c r="O60" s="687"/>
      <c r="P60" s="687"/>
      <c r="Q60" s="687"/>
    </row>
    <row r="61" spans="1:17">
      <c r="C61" s="277">
        <v>44440</v>
      </c>
      <c r="D61" s="276">
        <v>44440</v>
      </c>
      <c r="E61" s="157">
        <v>67.78900112233444</v>
      </c>
      <c r="F61" s="157">
        <v>128.51</v>
      </c>
      <c r="G61" s="157">
        <v>150.61000000000001</v>
      </c>
      <c r="O61" s="687"/>
      <c r="P61" s="687"/>
      <c r="Q61" s="687"/>
    </row>
    <row r="62" spans="1:17">
      <c r="C62" s="277">
        <v>44470</v>
      </c>
      <c r="D62" s="276">
        <v>44470</v>
      </c>
      <c r="E62" s="157">
        <v>72.974141658739072</v>
      </c>
      <c r="F62" s="157">
        <v>134.19</v>
      </c>
      <c r="G62" s="157">
        <v>160.62</v>
      </c>
      <c r="O62" s="687"/>
      <c r="P62" s="687"/>
      <c r="Q62" s="687"/>
    </row>
    <row r="63" spans="1:17">
      <c r="C63" s="277">
        <v>44501</v>
      </c>
      <c r="D63" s="276">
        <v>44501</v>
      </c>
      <c r="E63" s="157">
        <v>62.244762954796023</v>
      </c>
      <c r="F63" s="157">
        <v>142.21</v>
      </c>
      <c r="G63" s="157">
        <v>153.88</v>
      </c>
      <c r="O63" s="687"/>
      <c r="P63" s="687"/>
      <c r="Q63" s="687"/>
    </row>
    <row r="64" spans="1:17">
      <c r="C64" s="277">
        <v>44531</v>
      </c>
      <c r="D64" s="276">
        <v>44531</v>
      </c>
      <c r="E64" s="157">
        <v>68.408091468777485</v>
      </c>
      <c r="F64" s="157">
        <v>145.84</v>
      </c>
      <c r="G64" s="157">
        <v>159.97</v>
      </c>
      <c r="O64" s="687"/>
      <c r="P64" s="687"/>
      <c r="Q64" s="687"/>
    </row>
    <row r="65" spans="1:17">
      <c r="C65" s="277">
        <v>44562</v>
      </c>
      <c r="D65" s="276">
        <v>44562</v>
      </c>
      <c r="E65" s="157">
        <v>81.18380062305296</v>
      </c>
      <c r="F65" s="157">
        <v>148.68</v>
      </c>
      <c r="G65" s="157">
        <v>176.46</v>
      </c>
      <c r="O65" s="687"/>
      <c r="P65" s="687"/>
      <c r="Q65" s="687"/>
    </row>
    <row r="66" spans="1:17">
      <c r="C66" s="277">
        <v>44593</v>
      </c>
      <c r="D66" s="276">
        <v>44593</v>
      </c>
      <c r="E66" s="157">
        <v>90.000891186168772</v>
      </c>
      <c r="F66" s="157">
        <v>157.16999999999999</v>
      </c>
      <c r="G66" s="157">
        <v>189.33</v>
      </c>
      <c r="O66" s="687"/>
      <c r="P66" s="687"/>
      <c r="Q66" s="687"/>
    </row>
    <row r="67" spans="1:17">
      <c r="C67" s="277">
        <v>44621</v>
      </c>
      <c r="D67" s="276">
        <v>44621</v>
      </c>
      <c r="E67" s="157">
        <v>97.506099213879097</v>
      </c>
      <c r="F67" s="157">
        <v>178.59</v>
      </c>
      <c r="G67" s="157">
        <v>213.45</v>
      </c>
      <c r="O67" s="687"/>
      <c r="P67" s="687"/>
      <c r="Q67" s="687"/>
    </row>
    <row r="68" spans="1:17">
      <c r="C68" s="277">
        <v>44652</v>
      </c>
      <c r="D68" s="276">
        <v>44652</v>
      </c>
      <c r="E68" s="157">
        <v>103.7086218343925</v>
      </c>
      <c r="F68" s="157">
        <v>187.62</v>
      </c>
      <c r="G68" s="157">
        <v>203.53</v>
      </c>
      <c r="O68" s="687"/>
      <c r="P68" s="687"/>
      <c r="Q68" s="687"/>
    </row>
    <row r="69" spans="1:17">
      <c r="C69" s="277">
        <v>44682</v>
      </c>
      <c r="D69" s="276">
        <v>44682</v>
      </c>
      <c r="E69" s="157">
        <v>114.4294364229157</v>
      </c>
      <c r="F69" s="157">
        <v>189.16</v>
      </c>
      <c r="G69" s="157">
        <v>180.68</v>
      </c>
      <c r="O69" s="687"/>
      <c r="P69" s="687"/>
      <c r="Q69" s="687"/>
    </row>
    <row r="70" spans="1:17">
      <c r="C70" s="277">
        <v>44713</v>
      </c>
      <c r="D70" s="276">
        <v>44713</v>
      </c>
      <c r="E70" s="157">
        <v>109.51495206753469</v>
      </c>
      <c r="F70" s="157">
        <v>179.89</v>
      </c>
      <c r="G70" s="157">
        <v>158.47999999999999</v>
      </c>
      <c r="O70" s="687"/>
      <c r="P70" s="687"/>
      <c r="Q70" s="687"/>
    </row>
    <row r="71" spans="1:17">
      <c r="A71" s="274">
        <v>2022</v>
      </c>
      <c r="B71" s="274" t="s">
        <v>48</v>
      </c>
      <c r="C71" s="277">
        <v>44743</v>
      </c>
      <c r="D71" s="276">
        <v>44743</v>
      </c>
      <c r="E71" s="157">
        <v>107.6418786692759</v>
      </c>
      <c r="F71" s="157">
        <v>170.9</v>
      </c>
      <c r="G71" s="157">
        <v>152.24</v>
      </c>
      <c r="O71" s="687"/>
      <c r="P71" s="687"/>
      <c r="Q71" s="687"/>
    </row>
    <row r="72" spans="1:17">
      <c r="C72" s="277">
        <v>44774</v>
      </c>
      <c r="D72" s="276">
        <v>44774</v>
      </c>
      <c r="E72" s="157">
        <v>95.924048116114918</v>
      </c>
      <c r="F72" s="157">
        <v>172.77</v>
      </c>
      <c r="G72" s="157">
        <v>154.77000000000001</v>
      </c>
      <c r="O72" s="687"/>
      <c r="P72" s="687"/>
      <c r="Q72" s="687"/>
    </row>
    <row r="73" spans="1:17">
      <c r="C73" s="277">
        <v>44805</v>
      </c>
      <c r="D73" s="276">
        <v>44805</v>
      </c>
      <c r="E73" s="157">
        <v>89.745944291398828</v>
      </c>
      <c r="F73" s="157">
        <v>173.19</v>
      </c>
      <c r="G73" s="157">
        <v>146.41</v>
      </c>
      <c r="O73" s="687"/>
      <c r="P73" s="687"/>
      <c r="Q73" s="687"/>
    </row>
    <row r="74" spans="1:17">
      <c r="C74" s="277">
        <v>44835</v>
      </c>
      <c r="D74" s="276">
        <v>44835</v>
      </c>
      <c r="E74" s="157">
        <v>95.933232169954479</v>
      </c>
      <c r="F74" s="157">
        <v>172.24</v>
      </c>
      <c r="G74" s="157">
        <v>145.91999999999999</v>
      </c>
      <c r="O74" s="687"/>
      <c r="P74" s="687"/>
      <c r="Q74" s="687"/>
    </row>
    <row r="75" spans="1:17">
      <c r="C75" s="277">
        <v>44866</v>
      </c>
      <c r="D75" s="276">
        <v>44866</v>
      </c>
      <c r="E75" s="157">
        <v>82.088978572114939</v>
      </c>
      <c r="F75" s="157">
        <v>164.81</v>
      </c>
      <c r="G75" s="157">
        <v>144.72</v>
      </c>
      <c r="O75" s="687"/>
      <c r="P75" s="687"/>
      <c r="Q75" s="687"/>
    </row>
    <row r="76" spans="1:17">
      <c r="C76" s="277">
        <v>44896</v>
      </c>
      <c r="D76" s="276">
        <v>44896</v>
      </c>
      <c r="E76" s="157">
        <v>80.259715994020922</v>
      </c>
      <c r="F76" s="157">
        <v>158.96</v>
      </c>
      <c r="G76" s="157">
        <v>142.71</v>
      </c>
      <c r="O76" s="687"/>
      <c r="P76" s="687"/>
      <c r="Q76" s="687"/>
    </row>
    <row r="77" spans="1:17">
      <c r="C77" s="277">
        <v>44927</v>
      </c>
      <c r="D77" s="276">
        <v>44927</v>
      </c>
      <c r="E77" s="157">
        <v>77.777777777777771</v>
      </c>
      <c r="F77" s="157">
        <v>158.4</v>
      </c>
      <c r="G77" s="157">
        <v>146.38999999999999</v>
      </c>
      <c r="O77" s="687"/>
      <c r="P77" s="687"/>
      <c r="Q77" s="687"/>
    </row>
    <row r="78" spans="1:17">
      <c r="C78" s="277">
        <v>44958</v>
      </c>
      <c r="D78" s="276">
        <v>44958</v>
      </c>
      <c r="E78" s="157">
        <v>79.306107014558506</v>
      </c>
      <c r="F78" s="157">
        <v>163.38</v>
      </c>
      <c r="G78" s="157">
        <v>146.91999999999999</v>
      </c>
      <c r="O78" s="687"/>
      <c r="P78" s="687"/>
      <c r="Q78" s="687"/>
    </row>
    <row r="79" spans="1:17">
      <c r="C79" s="173">
        <v>44986</v>
      </c>
      <c r="D79" s="609">
        <v>44986</v>
      </c>
      <c r="E79" s="157">
        <v>73.581772899179029</v>
      </c>
      <c r="F79" s="157">
        <v>156.25</v>
      </c>
      <c r="G79" s="157">
        <v>141.58000000000001</v>
      </c>
      <c r="O79" s="687"/>
      <c r="P79" s="687"/>
      <c r="Q79" s="687"/>
    </row>
    <row r="80" spans="1:17">
      <c r="C80" s="173">
        <v>45017</v>
      </c>
      <c r="D80" s="609">
        <v>45017</v>
      </c>
      <c r="E80" s="157">
        <v>72.164761386318276</v>
      </c>
      <c r="F80" s="157">
        <v>155.79</v>
      </c>
      <c r="G80" s="157">
        <v>138.47999999999999</v>
      </c>
      <c r="O80" s="687"/>
      <c r="P80" s="687"/>
      <c r="Q80" s="687"/>
    </row>
    <row r="81" spans="1:17">
      <c r="C81" s="173">
        <v>45047</v>
      </c>
      <c r="D81" s="609">
        <v>45047</v>
      </c>
      <c r="E81" s="157">
        <v>67.970065481758652</v>
      </c>
      <c r="F81" s="157">
        <v>150.86000000000001</v>
      </c>
      <c r="G81" s="157">
        <v>134.22</v>
      </c>
      <c r="O81" s="687"/>
      <c r="P81" s="687"/>
      <c r="Q81" s="687"/>
    </row>
    <row r="82" spans="1:17">
      <c r="C82" s="277">
        <v>45078</v>
      </c>
      <c r="D82" s="276">
        <v>45078</v>
      </c>
      <c r="E82" s="157">
        <v>68.640029325513211</v>
      </c>
      <c r="F82" s="157">
        <v>150.77000000000001</v>
      </c>
      <c r="G82" s="157">
        <v>130.94</v>
      </c>
      <c r="O82" s="687"/>
      <c r="P82" s="687"/>
      <c r="Q82" s="687"/>
    </row>
    <row r="83" spans="1:17">
      <c r="A83" s="274">
        <v>2023</v>
      </c>
      <c r="B83" s="274" t="s">
        <v>49</v>
      </c>
      <c r="C83" s="277">
        <v>45108</v>
      </c>
      <c r="D83" s="276">
        <v>45108</v>
      </c>
      <c r="E83" s="157">
        <v>77.817189631650763</v>
      </c>
      <c r="F83" s="157">
        <v>150.55000000000001</v>
      </c>
      <c r="G83" s="157">
        <v>127.91</v>
      </c>
      <c r="O83" s="687"/>
      <c r="P83" s="687"/>
      <c r="Q83" s="687"/>
    </row>
    <row r="84" spans="1:17">
      <c r="A84" s="274"/>
      <c r="B84" s="274"/>
      <c r="C84" s="277">
        <v>45139</v>
      </c>
      <c r="D84" s="276">
        <v>45139</v>
      </c>
      <c r="E84" s="157">
        <v>80.106981462694819</v>
      </c>
      <c r="F84" s="157">
        <v>146.15</v>
      </c>
      <c r="G84" s="157">
        <v>127.23</v>
      </c>
      <c r="O84" s="687"/>
      <c r="P84" s="687"/>
      <c r="Q84" s="687"/>
    </row>
    <row r="85" spans="1:17">
      <c r="A85" s="274"/>
      <c r="B85" s="274"/>
      <c r="C85" s="173">
        <v>45170</v>
      </c>
      <c r="D85" s="609">
        <v>45170</v>
      </c>
      <c r="E85" s="157">
        <v>90.153234960272442</v>
      </c>
      <c r="F85" s="157">
        <v>146.58000000000001</v>
      </c>
      <c r="G85" s="157">
        <v>132.49</v>
      </c>
      <c r="O85" s="687"/>
      <c r="P85" s="687"/>
      <c r="Q85" s="687"/>
    </row>
    <row r="86" spans="1:17">
      <c r="C86" s="277">
        <v>45200</v>
      </c>
      <c r="D86" s="276">
        <v>45200</v>
      </c>
      <c r="E86" s="157">
        <v>82.633768198147095</v>
      </c>
      <c r="F86" s="157">
        <v>147.31</v>
      </c>
      <c r="G86" s="157">
        <v>132.63</v>
      </c>
      <c r="O86" s="687"/>
      <c r="P86" s="687"/>
      <c r="Q86" s="687"/>
    </row>
    <row r="87" spans="1:17">
      <c r="C87" s="277">
        <v>45231</v>
      </c>
      <c r="D87" s="276">
        <v>45231</v>
      </c>
      <c r="E87" s="157">
        <v>76.081565169468178</v>
      </c>
      <c r="F87" s="157">
        <v>150.37</v>
      </c>
      <c r="G87" s="157">
        <v>130.94999999999999</v>
      </c>
      <c r="O87" s="687"/>
      <c r="P87" s="687"/>
      <c r="Q87" s="687"/>
    </row>
    <row r="88" spans="1:17">
      <c r="C88" s="277">
        <v>45261</v>
      </c>
      <c r="D88" s="276">
        <v>45261</v>
      </c>
      <c r="E88" s="157">
        <v>69.801576515357439</v>
      </c>
      <c r="F88" s="157">
        <v>145.01</v>
      </c>
      <c r="G88" s="157">
        <v>131.08000000000001</v>
      </c>
      <c r="O88" s="687"/>
      <c r="P88" s="687"/>
      <c r="Q88" s="687"/>
    </row>
    <row r="89" spans="1:17">
      <c r="C89" s="277">
        <v>45292</v>
      </c>
      <c r="D89" s="276">
        <v>45292</v>
      </c>
      <c r="E89" s="157">
        <v>75.531521538177103</v>
      </c>
      <c r="F89" s="157">
        <v>141.32</v>
      </c>
      <c r="G89" s="157">
        <v>132.78</v>
      </c>
      <c r="O89" s="687"/>
      <c r="P89" s="687"/>
      <c r="Q89" s="687"/>
    </row>
    <row r="90" spans="1:17">
      <c r="C90" s="277">
        <v>45323</v>
      </c>
      <c r="D90" s="276">
        <v>45323</v>
      </c>
      <c r="E90" s="157">
        <v>77.390097177232761</v>
      </c>
      <c r="F90" s="157">
        <v>144.99</v>
      </c>
      <c r="G90" s="157">
        <v>133.52000000000001</v>
      </c>
      <c r="O90" s="687"/>
      <c r="P90" s="687"/>
      <c r="Q90" s="687"/>
    </row>
    <row r="91" spans="1:17">
      <c r="C91" s="277">
        <v>45352</v>
      </c>
      <c r="D91" s="276">
        <v>45352</v>
      </c>
      <c r="E91" s="157">
        <v>81.037517369152397</v>
      </c>
      <c r="F91" s="157">
        <v>150.4</v>
      </c>
      <c r="G91" s="157">
        <v>133.86000000000001</v>
      </c>
      <c r="O91" s="687"/>
      <c r="P91" s="687"/>
      <c r="Q91" s="687"/>
    </row>
    <row r="92" spans="1:17">
      <c r="C92" s="277">
        <v>45383</v>
      </c>
      <c r="D92" s="276">
        <v>45383</v>
      </c>
      <c r="E92" s="157">
        <v>82.377760067507381</v>
      </c>
      <c r="F92" s="157">
        <v>167.71</v>
      </c>
      <c r="G92" s="157">
        <v>147.16999999999999</v>
      </c>
      <c r="O92" s="687"/>
      <c r="P92" s="687"/>
      <c r="Q92" s="687"/>
    </row>
    <row r="93" spans="1:17">
      <c r="C93" s="277">
        <v>45413</v>
      </c>
      <c r="D93" s="276">
        <v>45413</v>
      </c>
      <c r="E93" s="157">
        <v>75.274370561652674</v>
      </c>
      <c r="F93" s="157">
        <v>161.06</v>
      </c>
      <c r="G93" s="157">
        <v>149.76</v>
      </c>
      <c r="O93" s="687"/>
      <c r="P93" s="687"/>
      <c r="Q93" s="687"/>
    </row>
    <row r="94" spans="1:17">
      <c r="C94" s="277">
        <v>45444</v>
      </c>
      <c r="D94" s="276">
        <v>45444</v>
      </c>
      <c r="E94" s="157">
        <v>80.643957069528696</v>
      </c>
      <c r="F94" s="157">
        <v>164.59</v>
      </c>
      <c r="G94" s="157">
        <v>146.59</v>
      </c>
      <c r="O94" s="687"/>
      <c r="P94" s="687"/>
      <c r="Q94" s="687"/>
    </row>
    <row r="95" spans="1:17">
      <c r="A95" s="274">
        <v>2024</v>
      </c>
      <c r="B95" s="274" t="s">
        <v>506</v>
      </c>
      <c r="C95" s="277">
        <v>45474</v>
      </c>
      <c r="D95" s="276">
        <v>45474</v>
      </c>
      <c r="E95" s="157">
        <v>74.564685233938391</v>
      </c>
      <c r="F95" s="157">
        <v>155.96</v>
      </c>
      <c r="G95" s="157">
        <v>139.38999999999999</v>
      </c>
      <c r="O95" s="687"/>
      <c r="P95" s="687"/>
      <c r="Q95" s="687"/>
    </row>
    <row r="96" spans="1:17">
      <c r="C96" s="277">
        <v>45505</v>
      </c>
      <c r="D96" s="276">
        <v>45505</v>
      </c>
      <c r="E96" s="157">
        <v>71.328354831409825</v>
      </c>
      <c r="F96" s="157">
        <v>146.47999999999999</v>
      </c>
      <c r="G96" s="157">
        <v>135.76</v>
      </c>
      <c r="O96" s="687"/>
      <c r="P96" s="687"/>
      <c r="Q96" s="687"/>
    </row>
    <row r="97" spans="1:17">
      <c r="C97" s="277">
        <v>45536</v>
      </c>
      <c r="D97" s="276">
        <v>45536</v>
      </c>
      <c r="E97" s="157">
        <v>64.457317346984595</v>
      </c>
      <c r="F97" s="157">
        <v>149.04</v>
      </c>
      <c r="G97" s="157">
        <v>139.41999999999999</v>
      </c>
      <c r="O97" s="687"/>
      <c r="P97" s="687"/>
      <c r="Q97" s="687"/>
    </row>
    <row r="98" spans="1:17">
      <c r="C98" s="277">
        <v>45566</v>
      </c>
      <c r="D98" s="276">
        <v>45566</v>
      </c>
      <c r="E98" s="157">
        <v>67.221022648964023</v>
      </c>
      <c r="F98" s="157">
        <v>155.46</v>
      </c>
      <c r="G98" s="157">
        <v>148.84</v>
      </c>
      <c r="O98" s="687"/>
      <c r="P98" s="687"/>
      <c r="Q98" s="687"/>
    </row>
    <row r="99" spans="1:17">
      <c r="C99" s="277">
        <v>45597</v>
      </c>
      <c r="D99" s="276">
        <v>45597</v>
      </c>
      <c r="E99" s="157">
        <v>68.964213113979099</v>
      </c>
      <c r="F99" s="157">
        <v>165.65</v>
      </c>
      <c r="G99" s="157">
        <v>151.13</v>
      </c>
    </row>
    <row r="100" spans="1:17">
      <c r="C100" s="277">
        <v>45627</v>
      </c>
      <c r="D100" s="276">
        <v>45627</v>
      </c>
      <c r="E100" s="157">
        <v>72.091563239484231</v>
      </c>
      <c r="F100" s="157">
        <v>180.99</v>
      </c>
      <c r="G100" s="157">
        <v>150.94999999999999</v>
      </c>
    </row>
    <row r="101" spans="1:17">
      <c r="C101" s="277">
        <v>45658</v>
      </c>
      <c r="D101" s="276">
        <v>45658</v>
      </c>
      <c r="E101" s="157">
        <v>74.067641240893522</v>
      </c>
      <c r="F101" s="157">
        <v>186.88</v>
      </c>
      <c r="G101" s="157">
        <v>153.29</v>
      </c>
    </row>
    <row r="102" spans="1:17">
      <c r="C102" s="277">
        <v>45689</v>
      </c>
      <c r="D102" s="276">
        <v>45689</v>
      </c>
      <c r="E102" s="157">
        <v>70.528141865844262</v>
      </c>
      <c r="F102" s="157">
        <v>188.38</v>
      </c>
      <c r="G102" s="157">
        <v>157.21</v>
      </c>
    </row>
    <row r="103" spans="1:17">
      <c r="C103" s="277">
        <v>45717</v>
      </c>
      <c r="D103" s="276">
        <v>45717</v>
      </c>
      <c r="E103" s="157">
        <v>69.091749480009241</v>
      </c>
      <c r="F103" s="157">
        <v>170.14</v>
      </c>
      <c r="G103" s="157">
        <v>154.53</v>
      </c>
    </row>
    <row r="104" spans="1:17">
      <c r="C104" s="277">
        <v>45748</v>
      </c>
      <c r="D104" s="276">
        <v>45748</v>
      </c>
      <c r="E104" s="157">
        <v>55.717879683982879</v>
      </c>
      <c r="F104" s="157">
        <v>162.88999999999999</v>
      </c>
      <c r="G104" s="157">
        <v>136.55000000000001</v>
      </c>
    </row>
    <row r="105" spans="1:17">
      <c r="C105" s="277">
        <v>45778</v>
      </c>
      <c r="D105" s="276">
        <v>45778</v>
      </c>
      <c r="E105" s="157">
        <v>56.309481847021502</v>
      </c>
      <c r="F105" s="157">
        <v>165.87</v>
      </c>
      <c r="G105" s="157">
        <v>136.76</v>
      </c>
    </row>
    <row r="106" spans="1:17">
      <c r="C106" s="277">
        <v>45809</v>
      </c>
      <c r="D106" s="276">
        <v>45809</v>
      </c>
      <c r="E106" s="157">
        <v>57.359803172987192</v>
      </c>
      <c r="F106" s="157">
        <v>154.71</v>
      </c>
      <c r="G106" s="157">
        <v>137.61000000000001</v>
      </c>
    </row>
    <row r="107" spans="1:17">
      <c r="A107" s="274">
        <v>2025</v>
      </c>
      <c r="B107" s="274" t="s">
        <v>525</v>
      </c>
      <c r="C107" s="277">
        <v>45839</v>
      </c>
      <c r="D107" s="276">
        <v>45839</v>
      </c>
      <c r="E107" s="157">
        <v>63.536419780123524</v>
      </c>
      <c r="F107" s="157">
        <v>140.49</v>
      </c>
      <c r="G107" s="157">
        <v>139.56</v>
      </c>
    </row>
    <row r="108" spans="1:17">
      <c r="C108" s="277">
        <v>45870</v>
      </c>
      <c r="D108" s="276">
        <v>45870</v>
      </c>
      <c r="E108" s="157">
        <v>58.291973301386271</v>
      </c>
      <c r="F108" s="157">
        <v>145.58000000000001</v>
      </c>
      <c r="G108" s="157">
        <v>139.94999999999999</v>
      </c>
    </row>
    <row r="109" spans="1:17">
      <c r="C109" s="277">
        <v>45901</v>
      </c>
      <c r="D109" s="276">
        <v>45901</v>
      </c>
      <c r="E109" s="157">
        <v>57.118506839391493</v>
      </c>
      <c r="F109" s="157">
        <v>146.33000000000001</v>
      </c>
      <c r="G109" s="157">
        <v>139.65</v>
      </c>
    </row>
    <row r="110" spans="1:17">
      <c r="C110" s="277">
        <v>45931</v>
      </c>
      <c r="D110" s="276">
        <v>45931</v>
      </c>
      <c r="E110" s="157">
        <v>56.408478176065181</v>
      </c>
      <c r="F110" s="157">
        <v>143.34</v>
      </c>
      <c r="G110" s="157">
        <v>147.34</v>
      </c>
    </row>
    <row r="111" spans="1:17">
      <c r="C111" s="277">
        <v>45962</v>
      </c>
      <c r="D111" s="276">
        <v>45962</v>
      </c>
      <c r="E111" s="157">
        <v>54.501552259399787</v>
      </c>
      <c r="F111" s="157">
        <v>146.09</v>
      </c>
      <c r="G111" s="157">
        <v>150.26</v>
      </c>
    </row>
    <row r="112" spans="1:17">
      <c r="C112" s="277">
        <v>45992</v>
      </c>
      <c r="D112" s="276">
        <v>45992</v>
      </c>
      <c r="E112" s="157">
        <v>51.807075050019158</v>
      </c>
      <c r="F112" s="157">
        <v>142.32</v>
      </c>
      <c r="G112" s="157">
        <v>151.55000000000001</v>
      </c>
    </row>
    <row r="113" spans="3:7">
      <c r="C113" s="277">
        <v>46023</v>
      </c>
      <c r="D113" s="276">
        <v>46023</v>
      </c>
      <c r="E113" s="157">
        <v>59.6540084388186</v>
      </c>
      <c r="F113" s="157">
        <v>139.34</v>
      </c>
      <c r="G113" s="157">
        <v>164.04</v>
      </c>
    </row>
    <row r="114" spans="3:7">
      <c r="C114" s="277">
        <v>46054</v>
      </c>
      <c r="D114" s="276">
        <v>46054</v>
      </c>
      <c r="E114" s="157">
        <v>61.350939563230099</v>
      </c>
      <c r="F114" s="157">
        <v>130.41</v>
      </c>
      <c r="G114" s="157">
        <v>160.37</v>
      </c>
    </row>
    <row r="115" spans="3:7">
      <c r="C115" s="277">
        <v>46082</v>
      </c>
      <c r="D115" s="276">
        <v>46082</v>
      </c>
      <c r="E115" s="157">
        <v>102.43649110659101</v>
      </c>
      <c r="F115" s="157">
        <v>135.46</v>
      </c>
      <c r="G115" s="157">
        <v>174.24</v>
      </c>
    </row>
    <row r="116" spans="3:7">
      <c r="C116" s="748">
        <v>46113</v>
      </c>
      <c r="D116" s="749">
        <v>46113</v>
      </c>
      <c r="E116" s="159">
        <v>101.074716334832</v>
      </c>
      <c r="F116" s="159"/>
      <c r="G116" s="159"/>
    </row>
  </sheetData>
  <sheetProtection algorithmName="SHA-512" hashValue="SVr1EJd4cPRO/CE8JCJdw5buuF4lfn8R+cICR8WMINQzceRK+HWjGGAIt4+N9olinojTKXlFAZil6NNQDFEyyw==" saltValue="lEo1LKq6NEtoPQz6t1c5fg=="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6"/>
  <sheetViews>
    <sheetView showGridLines="0" zoomScale="90" zoomScaleNormal="90" workbookViewId="0">
      <pane xSplit="4" ySplit="4" topLeftCell="E83" activePane="bottomRight" state="frozen"/>
      <selection activeCell="C1" sqref="C1"/>
      <selection pane="topRight" activeCell="E1" sqref="E1"/>
      <selection pane="bottomLeft" activeCell="C6" sqref="C6"/>
      <selection pane="bottomRight" activeCell="E114" sqref="E114:H116"/>
    </sheetView>
  </sheetViews>
  <sheetFormatPr defaultColWidth="9.42578125" defaultRowHeight="11.25"/>
  <cols>
    <col min="1" max="2" width="9.42578125" style="273" hidden="1" customWidth="1"/>
    <col min="3" max="3" width="13.5703125" style="273" customWidth="1"/>
    <col min="4" max="4" width="9.42578125" style="273" customWidth="1"/>
    <col min="5" max="5" width="16.5703125" style="273" customWidth="1"/>
    <col min="6" max="6" width="23.42578125" style="273" customWidth="1"/>
    <col min="7" max="7" width="16" style="273" bestFit="1" customWidth="1"/>
    <col min="8" max="8" width="21.42578125" style="273" customWidth="1"/>
    <col min="9" max="9" width="56.42578125" style="273" customWidth="1"/>
    <col min="10" max="93" width="13.42578125" style="273" customWidth="1"/>
    <col min="94" max="16384" width="9.42578125" style="273"/>
  </cols>
  <sheetData>
    <row r="2" spans="1:93" ht="39.75" customHeight="1">
      <c r="C2" s="148"/>
      <c r="D2" s="278"/>
      <c r="E2" s="364" t="s">
        <v>35</v>
      </c>
      <c r="F2" s="364" t="s">
        <v>36</v>
      </c>
      <c r="G2" s="364" t="s">
        <v>37</v>
      </c>
      <c r="H2" s="364" t="s">
        <v>38</v>
      </c>
    </row>
    <row r="3" spans="1:93" ht="30" customHeight="1">
      <c r="C3" s="153" t="s">
        <v>485</v>
      </c>
      <c r="D3" s="280" t="s">
        <v>486</v>
      </c>
      <c r="E3" s="153" t="s">
        <v>39</v>
      </c>
      <c r="F3" s="450" t="s">
        <v>40</v>
      </c>
      <c r="G3" s="450" t="s">
        <v>41</v>
      </c>
      <c r="H3" s="450" t="s">
        <v>42</v>
      </c>
    </row>
    <row r="4" spans="1:93" ht="15" customHeight="1">
      <c r="C4" s="285"/>
      <c r="D4" s="283"/>
      <c r="E4" s="283"/>
      <c r="F4" s="275"/>
      <c r="G4" s="284"/>
      <c r="H4" s="275"/>
    </row>
    <row r="5" spans="1:93">
      <c r="C5" s="277">
        <v>42736</v>
      </c>
      <c r="D5" s="276">
        <v>42736</v>
      </c>
      <c r="E5" s="157">
        <v>0.9</v>
      </c>
      <c r="F5" s="157">
        <v>0.4</v>
      </c>
      <c r="G5" s="157">
        <v>1.7</v>
      </c>
      <c r="H5" s="157">
        <v>0.9</v>
      </c>
      <c r="I5" s="271" t="s">
        <v>425</v>
      </c>
      <c r="L5" s="271"/>
      <c r="P5" s="686"/>
      <c r="Q5" s="686"/>
      <c r="R5" s="686"/>
      <c r="S5" s="686"/>
    </row>
    <row r="6" spans="1:93" s="274" customFormat="1">
      <c r="A6" s="273"/>
      <c r="B6" s="273"/>
      <c r="C6" s="277">
        <v>42767</v>
      </c>
      <c r="D6" s="276">
        <v>42767</v>
      </c>
      <c r="E6" s="157">
        <v>1.4</v>
      </c>
      <c r="F6" s="157">
        <v>0.7</v>
      </c>
      <c r="G6" s="157">
        <v>2</v>
      </c>
      <c r="H6" s="157">
        <v>0.8</v>
      </c>
      <c r="I6" s="273"/>
      <c r="J6" s="273"/>
      <c r="K6" s="273"/>
      <c r="L6" s="273"/>
      <c r="M6" s="273"/>
      <c r="N6" s="273"/>
      <c r="O6" s="273"/>
      <c r="P6" s="686"/>
      <c r="Q6" s="686"/>
      <c r="R6" s="686"/>
      <c r="S6" s="686"/>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c r="CO6" s="273"/>
    </row>
    <row r="7" spans="1:93">
      <c r="C7" s="277">
        <v>42795</v>
      </c>
      <c r="D7" s="276">
        <v>42795</v>
      </c>
      <c r="E7" s="157">
        <v>1.1000000000000001</v>
      </c>
      <c r="F7" s="157">
        <v>0.4</v>
      </c>
      <c r="G7" s="157">
        <v>1.5</v>
      </c>
      <c r="H7" s="157">
        <v>0.7</v>
      </c>
      <c r="P7" s="686"/>
      <c r="Q7" s="686"/>
      <c r="R7" s="686"/>
      <c r="S7" s="686"/>
    </row>
    <row r="8" spans="1:93">
      <c r="C8" s="277">
        <v>42826</v>
      </c>
      <c r="D8" s="276">
        <v>42826</v>
      </c>
      <c r="E8" s="157">
        <v>1.4</v>
      </c>
      <c r="F8" s="157">
        <v>0.7</v>
      </c>
      <c r="G8" s="157">
        <v>1.9</v>
      </c>
      <c r="H8" s="157">
        <v>1.3</v>
      </c>
      <c r="P8" s="686"/>
      <c r="Q8" s="686"/>
      <c r="R8" s="686"/>
      <c r="S8" s="686"/>
    </row>
    <row r="9" spans="1:93">
      <c r="C9" s="277">
        <v>42856</v>
      </c>
      <c r="D9" s="276">
        <v>42856</v>
      </c>
      <c r="E9" s="157">
        <v>1</v>
      </c>
      <c r="F9" s="157">
        <v>0.8</v>
      </c>
      <c r="G9" s="157">
        <v>1.4</v>
      </c>
      <c r="H9" s="157">
        <v>0.9</v>
      </c>
      <c r="P9" s="686"/>
      <c r="Q9" s="686"/>
      <c r="R9" s="686"/>
      <c r="S9" s="686"/>
    </row>
    <row r="10" spans="1:93">
      <c r="C10" s="277">
        <v>42887</v>
      </c>
      <c r="D10" s="276">
        <v>42887</v>
      </c>
      <c r="E10" s="157">
        <v>1.1000000000000001</v>
      </c>
      <c r="F10" s="157">
        <v>1.6</v>
      </c>
      <c r="G10" s="157">
        <v>1.3</v>
      </c>
      <c r="H10" s="157">
        <v>1.2</v>
      </c>
      <c r="P10" s="686"/>
      <c r="Q10" s="686"/>
      <c r="R10" s="686"/>
      <c r="S10" s="686"/>
    </row>
    <row r="11" spans="1:93">
      <c r="A11" s="274">
        <v>2017</v>
      </c>
      <c r="B11" s="274" t="s">
        <v>43</v>
      </c>
      <c r="C11" s="277">
        <v>42917</v>
      </c>
      <c r="D11" s="276">
        <v>42917</v>
      </c>
      <c r="E11" s="157">
        <v>1.2</v>
      </c>
      <c r="F11" s="157">
        <v>1.6</v>
      </c>
      <c r="G11" s="157">
        <v>1.3</v>
      </c>
      <c r="H11" s="157">
        <v>1.2</v>
      </c>
      <c r="P11" s="686"/>
      <c r="Q11" s="686"/>
      <c r="R11" s="686"/>
      <c r="S11" s="686"/>
    </row>
    <row r="12" spans="1:93">
      <c r="C12" s="277">
        <v>42948</v>
      </c>
      <c r="D12" s="276">
        <v>42948</v>
      </c>
      <c r="E12" s="157">
        <v>1.5</v>
      </c>
      <c r="F12" s="157">
        <v>1.4</v>
      </c>
      <c r="G12" s="157">
        <v>1.5</v>
      </c>
      <c r="H12" s="157">
        <v>1.2</v>
      </c>
      <c r="P12" s="686"/>
      <c r="Q12" s="686"/>
      <c r="R12" s="686"/>
      <c r="S12" s="686"/>
    </row>
    <row r="13" spans="1:93">
      <c r="C13" s="277">
        <v>42979</v>
      </c>
      <c r="D13" s="276">
        <v>42979</v>
      </c>
      <c r="E13" s="157">
        <v>1.6</v>
      </c>
      <c r="F13" s="157">
        <v>1.1000000000000001</v>
      </c>
      <c r="G13" s="157">
        <v>1.6</v>
      </c>
      <c r="H13" s="157">
        <v>1.2</v>
      </c>
      <c r="P13" s="686"/>
      <c r="Q13" s="686"/>
      <c r="R13" s="686"/>
      <c r="S13" s="686"/>
    </row>
    <row r="14" spans="1:93">
      <c r="C14" s="277">
        <v>43009</v>
      </c>
      <c r="D14" s="276">
        <v>43009</v>
      </c>
      <c r="E14" s="157">
        <v>1.6</v>
      </c>
      <c r="F14" s="157">
        <v>1.2</v>
      </c>
      <c r="G14" s="157">
        <v>1.4</v>
      </c>
      <c r="H14" s="157">
        <v>0.9</v>
      </c>
      <c r="P14" s="686"/>
      <c r="Q14" s="686"/>
      <c r="R14" s="686"/>
      <c r="S14" s="686"/>
    </row>
    <row r="15" spans="1:93">
      <c r="C15" s="277">
        <v>43040</v>
      </c>
      <c r="D15" s="276">
        <v>43040</v>
      </c>
      <c r="E15" s="157">
        <v>1.6</v>
      </c>
      <c r="F15" s="157">
        <v>1.1000000000000001</v>
      </c>
      <c r="G15" s="157">
        <v>1.5</v>
      </c>
      <c r="H15" s="157">
        <v>0.9</v>
      </c>
      <c r="P15" s="686"/>
      <c r="Q15" s="686"/>
      <c r="R15" s="686"/>
      <c r="S15" s="686"/>
    </row>
    <row r="16" spans="1:93">
      <c r="C16" s="277">
        <v>43070</v>
      </c>
      <c r="D16" s="276">
        <v>43070</v>
      </c>
      <c r="E16" s="157">
        <v>1.3</v>
      </c>
      <c r="F16" s="157">
        <v>1.1000000000000001</v>
      </c>
      <c r="G16" s="157">
        <v>1.3</v>
      </c>
      <c r="H16" s="157">
        <v>0.9</v>
      </c>
      <c r="P16" s="686"/>
      <c r="Q16" s="686"/>
      <c r="R16" s="686"/>
      <c r="S16" s="686"/>
    </row>
    <row r="17" spans="1:19">
      <c r="C17" s="277">
        <v>43101</v>
      </c>
      <c r="D17" s="276">
        <v>43101</v>
      </c>
      <c r="E17" s="157">
        <v>1.2</v>
      </c>
      <c r="F17" s="157">
        <v>0.9</v>
      </c>
      <c r="G17" s="157">
        <v>1.3</v>
      </c>
      <c r="H17" s="157">
        <v>1</v>
      </c>
      <c r="P17" s="686"/>
      <c r="Q17" s="686"/>
      <c r="R17" s="686"/>
      <c r="S17" s="686"/>
    </row>
    <row r="18" spans="1:19">
      <c r="C18" s="277">
        <v>43132</v>
      </c>
      <c r="D18" s="276">
        <v>43132</v>
      </c>
      <c r="E18" s="157">
        <v>0.9</v>
      </c>
      <c r="F18" s="157">
        <v>0.7</v>
      </c>
      <c r="G18" s="157">
        <v>1.1000000000000001</v>
      </c>
      <c r="H18" s="157">
        <v>1</v>
      </c>
      <c r="P18" s="686"/>
      <c r="Q18" s="686"/>
      <c r="R18" s="686"/>
      <c r="S18" s="686"/>
    </row>
    <row r="19" spans="1:19">
      <c r="C19" s="277">
        <v>43160</v>
      </c>
      <c r="D19" s="276">
        <v>43160</v>
      </c>
      <c r="E19" s="157">
        <v>1.2</v>
      </c>
      <c r="F19" s="157">
        <v>1</v>
      </c>
      <c r="G19" s="157">
        <v>1.4</v>
      </c>
      <c r="H19" s="157">
        <v>1.1000000000000001</v>
      </c>
      <c r="P19" s="686"/>
      <c r="Q19" s="686"/>
      <c r="R19" s="686"/>
      <c r="S19" s="686"/>
    </row>
    <row r="20" spans="1:19">
      <c r="C20" s="277">
        <v>43191</v>
      </c>
      <c r="D20" s="276">
        <v>43191</v>
      </c>
      <c r="E20" s="157">
        <v>1.4</v>
      </c>
      <c r="F20" s="157">
        <v>1</v>
      </c>
      <c r="G20" s="157">
        <v>1.2</v>
      </c>
      <c r="H20" s="157">
        <v>0.7</v>
      </c>
      <c r="P20" s="686"/>
      <c r="Q20" s="686"/>
      <c r="R20" s="686"/>
      <c r="S20" s="686"/>
    </row>
    <row r="21" spans="1:19">
      <c r="C21" s="277">
        <v>43221</v>
      </c>
      <c r="D21" s="276">
        <v>43221</v>
      </c>
      <c r="E21" s="157">
        <v>1.8</v>
      </c>
      <c r="F21" s="157">
        <v>1</v>
      </c>
      <c r="G21" s="157">
        <v>2</v>
      </c>
      <c r="H21" s="157">
        <v>1.2</v>
      </c>
      <c r="P21" s="686"/>
      <c r="Q21" s="686"/>
      <c r="R21" s="686"/>
      <c r="S21" s="686"/>
    </row>
    <row r="22" spans="1:19">
      <c r="C22" s="277">
        <v>43252</v>
      </c>
      <c r="D22" s="276">
        <v>43252</v>
      </c>
      <c r="E22" s="157">
        <v>2.2000000000000002</v>
      </c>
      <c r="F22" s="157">
        <v>0.9</v>
      </c>
      <c r="G22" s="157">
        <v>2</v>
      </c>
      <c r="H22" s="157">
        <v>1</v>
      </c>
      <c r="P22" s="686"/>
      <c r="Q22" s="686"/>
      <c r="R22" s="686"/>
      <c r="S22" s="686"/>
    </row>
    <row r="23" spans="1:19">
      <c r="A23" s="274">
        <v>2018</v>
      </c>
      <c r="B23" s="274" t="s">
        <v>44</v>
      </c>
      <c r="C23" s="277">
        <v>43282</v>
      </c>
      <c r="D23" s="276">
        <v>43282</v>
      </c>
      <c r="E23" s="157">
        <v>2.2000000000000002</v>
      </c>
      <c r="F23" s="157">
        <v>1</v>
      </c>
      <c r="G23" s="157">
        <v>2.2000000000000002</v>
      </c>
      <c r="H23" s="157">
        <v>1.1000000000000001</v>
      </c>
      <c r="P23" s="686"/>
      <c r="Q23" s="686"/>
      <c r="R23" s="686"/>
      <c r="S23" s="686"/>
    </row>
    <row r="24" spans="1:19">
      <c r="C24" s="277">
        <v>43313</v>
      </c>
      <c r="D24" s="276">
        <v>43313</v>
      </c>
      <c r="E24" s="157">
        <v>2.1</v>
      </c>
      <c r="F24" s="157">
        <v>1.1000000000000001</v>
      </c>
      <c r="G24" s="157">
        <v>2.1</v>
      </c>
      <c r="H24" s="157">
        <v>1</v>
      </c>
      <c r="I24" s="281" t="s">
        <v>2</v>
      </c>
      <c r="P24" s="686"/>
      <c r="Q24" s="686"/>
      <c r="R24" s="686"/>
      <c r="S24" s="686"/>
    </row>
    <row r="25" spans="1:19">
      <c r="C25" s="277">
        <v>43344</v>
      </c>
      <c r="D25" s="276">
        <v>43344</v>
      </c>
      <c r="E25" s="157">
        <v>1.6</v>
      </c>
      <c r="F25" s="157">
        <v>1.1000000000000001</v>
      </c>
      <c r="G25" s="157">
        <v>2.1</v>
      </c>
      <c r="H25" s="157">
        <v>0.9</v>
      </c>
      <c r="I25" s="271" t="s">
        <v>426</v>
      </c>
      <c r="P25" s="686"/>
      <c r="Q25" s="686"/>
      <c r="R25" s="686"/>
      <c r="S25" s="686"/>
    </row>
    <row r="26" spans="1:19">
      <c r="C26" s="277">
        <v>43374</v>
      </c>
      <c r="D26" s="276">
        <v>43374</v>
      </c>
      <c r="E26" s="157">
        <v>1.7</v>
      </c>
      <c r="F26" s="157">
        <v>1</v>
      </c>
      <c r="G26" s="157">
        <v>2.2999999999999998</v>
      </c>
      <c r="H26" s="157">
        <v>1.2</v>
      </c>
      <c r="P26" s="686"/>
      <c r="Q26" s="686"/>
      <c r="R26" s="686"/>
      <c r="S26" s="686"/>
    </row>
    <row r="27" spans="1:19">
      <c r="C27" s="277">
        <v>43405</v>
      </c>
      <c r="D27" s="276">
        <v>43405</v>
      </c>
      <c r="E27" s="157">
        <v>1.3</v>
      </c>
      <c r="F27" s="157">
        <v>0.9</v>
      </c>
      <c r="G27" s="157">
        <v>1.9</v>
      </c>
      <c r="H27" s="157">
        <v>0.9</v>
      </c>
      <c r="P27" s="686"/>
      <c r="Q27" s="686"/>
      <c r="R27" s="686"/>
      <c r="S27" s="686"/>
    </row>
    <row r="28" spans="1:19">
      <c r="C28" s="277">
        <v>43435</v>
      </c>
      <c r="D28" s="276">
        <v>43435</v>
      </c>
      <c r="E28" s="157">
        <v>1</v>
      </c>
      <c r="F28" s="157">
        <v>1</v>
      </c>
      <c r="G28" s="157">
        <v>1.5</v>
      </c>
      <c r="H28" s="157">
        <v>0.9</v>
      </c>
      <c r="P28" s="686"/>
      <c r="Q28" s="686"/>
      <c r="R28" s="686"/>
      <c r="S28" s="686"/>
    </row>
    <row r="29" spans="1:19">
      <c r="C29" s="277">
        <v>43466</v>
      </c>
      <c r="D29" s="276">
        <v>43466</v>
      </c>
      <c r="E29" s="157">
        <v>0.6</v>
      </c>
      <c r="F29" s="157">
        <v>1</v>
      </c>
      <c r="G29" s="157">
        <v>1.4</v>
      </c>
      <c r="H29" s="157">
        <v>1.1000000000000001</v>
      </c>
      <c r="P29" s="686"/>
      <c r="Q29" s="686"/>
      <c r="R29" s="686"/>
      <c r="S29" s="686"/>
    </row>
    <row r="30" spans="1:19">
      <c r="C30" s="277">
        <v>43497</v>
      </c>
      <c r="D30" s="276">
        <v>43497</v>
      </c>
      <c r="E30" s="157">
        <v>0.8</v>
      </c>
      <c r="F30" s="157">
        <v>0.9</v>
      </c>
      <c r="G30" s="157">
        <v>1.5</v>
      </c>
      <c r="H30" s="157">
        <v>1</v>
      </c>
      <c r="P30" s="686"/>
      <c r="Q30" s="686"/>
      <c r="R30" s="686"/>
      <c r="S30" s="686"/>
    </row>
    <row r="31" spans="1:19">
      <c r="C31" s="277">
        <v>43525</v>
      </c>
      <c r="D31" s="276">
        <v>43525</v>
      </c>
      <c r="E31" s="157">
        <v>1.1000000000000001</v>
      </c>
      <c r="F31" s="157">
        <v>0.7</v>
      </c>
      <c r="G31" s="157">
        <v>1.4</v>
      </c>
      <c r="H31" s="157">
        <v>0.8</v>
      </c>
      <c r="P31" s="686"/>
      <c r="Q31" s="686"/>
      <c r="R31" s="686"/>
      <c r="S31" s="686"/>
    </row>
    <row r="32" spans="1:19">
      <c r="C32" s="277">
        <v>43556</v>
      </c>
      <c r="D32" s="276">
        <v>43556</v>
      </c>
      <c r="E32" s="157">
        <v>0.8</v>
      </c>
      <c r="F32" s="157">
        <v>0.8</v>
      </c>
      <c r="G32" s="157">
        <v>1.7</v>
      </c>
      <c r="H32" s="157">
        <v>1.3</v>
      </c>
      <c r="P32" s="686"/>
      <c r="Q32" s="686"/>
      <c r="R32" s="686"/>
      <c r="S32" s="686"/>
    </row>
    <row r="33" spans="1:19">
      <c r="C33" s="277">
        <v>43586</v>
      </c>
      <c r="D33" s="276">
        <v>43586</v>
      </c>
      <c r="E33" s="157">
        <v>1</v>
      </c>
      <c r="F33" s="157">
        <v>0.9</v>
      </c>
      <c r="G33" s="157">
        <v>1.2</v>
      </c>
      <c r="H33" s="157">
        <v>0.8</v>
      </c>
      <c r="P33" s="686"/>
      <c r="Q33" s="686"/>
      <c r="R33" s="686"/>
      <c r="S33" s="686"/>
    </row>
    <row r="34" spans="1:19">
      <c r="C34" s="277">
        <v>43617</v>
      </c>
      <c r="D34" s="276">
        <v>43617</v>
      </c>
      <c r="E34" s="157">
        <v>0.5</v>
      </c>
      <c r="F34" s="157">
        <v>0.5</v>
      </c>
      <c r="G34" s="157">
        <v>1.3</v>
      </c>
      <c r="H34" s="157">
        <v>1.1000000000000001</v>
      </c>
      <c r="P34" s="686"/>
      <c r="Q34" s="686"/>
      <c r="R34" s="686"/>
      <c r="S34" s="686"/>
    </row>
    <row r="35" spans="1:19">
      <c r="A35" s="274">
        <v>2019</v>
      </c>
      <c r="B35" s="274" t="s">
        <v>45</v>
      </c>
      <c r="C35" s="277">
        <v>43647</v>
      </c>
      <c r="D35" s="276">
        <v>43647</v>
      </c>
      <c r="E35" s="157">
        <v>0.9</v>
      </c>
      <c r="F35" s="157">
        <v>0.9</v>
      </c>
      <c r="G35" s="157">
        <v>1</v>
      </c>
      <c r="H35" s="157">
        <v>0.9</v>
      </c>
      <c r="P35" s="686"/>
      <c r="Q35" s="686"/>
      <c r="R35" s="686"/>
      <c r="S35" s="686"/>
    </row>
    <row r="36" spans="1:19">
      <c r="C36" s="277">
        <v>43678</v>
      </c>
      <c r="D36" s="276">
        <v>43678</v>
      </c>
      <c r="E36" s="157">
        <v>0.5</v>
      </c>
      <c r="F36" s="157">
        <v>0.4</v>
      </c>
      <c r="G36" s="157">
        <v>1</v>
      </c>
      <c r="H36" s="157">
        <v>0.9</v>
      </c>
      <c r="P36" s="686"/>
      <c r="Q36" s="686"/>
      <c r="R36" s="686"/>
      <c r="S36" s="686"/>
    </row>
    <row r="37" spans="1:19">
      <c r="C37" s="277">
        <v>43709</v>
      </c>
      <c r="D37" s="276">
        <v>43709</v>
      </c>
      <c r="E37" s="157">
        <v>0.6</v>
      </c>
      <c r="F37" s="157">
        <v>0.6</v>
      </c>
      <c r="G37" s="157">
        <v>0.8</v>
      </c>
      <c r="H37" s="157">
        <v>1</v>
      </c>
      <c r="P37" s="686"/>
      <c r="Q37" s="686"/>
      <c r="R37" s="686"/>
      <c r="S37" s="686"/>
    </row>
    <row r="38" spans="1:19">
      <c r="C38" s="277">
        <v>43739</v>
      </c>
      <c r="D38" s="276">
        <v>43739</v>
      </c>
      <c r="E38" s="157">
        <v>0.7</v>
      </c>
      <c r="F38" s="157">
        <v>0.9</v>
      </c>
      <c r="G38" s="157">
        <v>0.7</v>
      </c>
      <c r="H38" s="157">
        <v>1.1000000000000001</v>
      </c>
      <c r="P38" s="686"/>
      <c r="Q38" s="686"/>
      <c r="R38" s="686"/>
      <c r="S38" s="686"/>
    </row>
    <row r="39" spans="1:19">
      <c r="C39" s="277">
        <v>43770</v>
      </c>
      <c r="D39" s="276">
        <v>43770</v>
      </c>
      <c r="E39" s="157">
        <v>0.8</v>
      </c>
      <c r="F39" s="157">
        <v>0.8</v>
      </c>
      <c r="G39" s="157">
        <v>1</v>
      </c>
      <c r="H39" s="157">
        <v>1.3</v>
      </c>
      <c r="P39" s="686"/>
      <c r="Q39" s="686"/>
      <c r="R39" s="686"/>
      <c r="S39" s="686"/>
    </row>
    <row r="40" spans="1:19">
      <c r="C40" s="277">
        <v>43800</v>
      </c>
      <c r="D40" s="276">
        <v>43800</v>
      </c>
      <c r="E40" s="157">
        <v>1.3</v>
      </c>
      <c r="F40" s="157">
        <v>0.6</v>
      </c>
      <c r="G40" s="157">
        <v>1.3</v>
      </c>
      <c r="H40" s="157">
        <v>1.3</v>
      </c>
      <c r="P40" s="686"/>
      <c r="Q40" s="686"/>
      <c r="R40" s="686"/>
      <c r="S40" s="686"/>
    </row>
    <row r="41" spans="1:19">
      <c r="C41" s="277">
        <v>43831</v>
      </c>
      <c r="D41" s="276">
        <v>43831</v>
      </c>
      <c r="E41" s="157">
        <v>1.8</v>
      </c>
      <c r="F41" s="157">
        <v>0.8</v>
      </c>
      <c r="G41" s="157">
        <v>1.4</v>
      </c>
      <c r="H41" s="157">
        <v>1.1000000000000001</v>
      </c>
      <c r="P41" s="686"/>
      <c r="Q41" s="686"/>
      <c r="R41" s="686"/>
      <c r="S41" s="686"/>
    </row>
    <row r="42" spans="1:19">
      <c r="C42" s="277">
        <v>43862</v>
      </c>
      <c r="D42" s="276">
        <v>43862</v>
      </c>
      <c r="E42" s="157">
        <v>1.2</v>
      </c>
      <c r="F42" s="157">
        <v>0.9</v>
      </c>
      <c r="G42" s="157">
        <v>1.2</v>
      </c>
      <c r="H42" s="157">
        <v>1.2</v>
      </c>
      <c r="P42" s="686"/>
      <c r="Q42" s="686"/>
      <c r="R42" s="686"/>
      <c r="S42" s="686"/>
    </row>
    <row r="43" spans="1:19">
      <c r="C43" s="277">
        <v>43891</v>
      </c>
      <c r="D43" s="276">
        <v>43891</v>
      </c>
      <c r="E43" s="157">
        <v>0.5</v>
      </c>
      <c r="F43" s="157">
        <v>0.9</v>
      </c>
      <c r="G43" s="157">
        <v>0.7</v>
      </c>
      <c r="H43" s="157">
        <v>1</v>
      </c>
      <c r="P43" s="686"/>
      <c r="Q43" s="686"/>
      <c r="R43" s="686"/>
      <c r="S43" s="686"/>
    </row>
    <row r="44" spans="1:19">
      <c r="C44" s="277">
        <v>43922</v>
      </c>
      <c r="D44" s="276">
        <v>43922</v>
      </c>
      <c r="E44" s="157">
        <v>-0.1</v>
      </c>
      <c r="F44" s="157">
        <v>0.7</v>
      </c>
      <c r="G44" s="157">
        <v>0.3</v>
      </c>
      <c r="H44" s="157">
        <v>0.9</v>
      </c>
      <c r="P44" s="686"/>
      <c r="Q44" s="686"/>
      <c r="R44" s="686"/>
      <c r="S44" s="686"/>
    </row>
    <row r="45" spans="1:19">
      <c r="C45" s="277">
        <v>43952</v>
      </c>
      <c r="D45" s="276">
        <v>43952</v>
      </c>
      <c r="E45" s="157">
        <v>-0.7</v>
      </c>
      <c r="F45" s="157">
        <v>0.4</v>
      </c>
      <c r="G45" s="157">
        <v>0.1</v>
      </c>
      <c r="H45" s="157">
        <v>0.9</v>
      </c>
      <c r="I45" s="281" t="s">
        <v>22</v>
      </c>
      <c r="P45" s="686"/>
      <c r="Q45" s="686"/>
      <c r="R45" s="686"/>
      <c r="S45" s="686"/>
    </row>
    <row r="46" spans="1:19">
      <c r="C46" s="277">
        <v>43983</v>
      </c>
      <c r="D46" s="276">
        <v>43983</v>
      </c>
      <c r="E46" s="157">
        <v>-0.4</v>
      </c>
      <c r="F46" s="157">
        <v>-0.1</v>
      </c>
      <c r="G46" s="157">
        <v>0.3</v>
      </c>
      <c r="H46" s="157">
        <v>0.8</v>
      </c>
      <c r="P46" s="686"/>
      <c r="Q46" s="686"/>
      <c r="R46" s="686"/>
      <c r="S46" s="686"/>
    </row>
    <row r="47" spans="1:19">
      <c r="A47" s="274">
        <v>2020</v>
      </c>
      <c r="B47" s="274" t="s">
        <v>46</v>
      </c>
      <c r="C47" s="277">
        <v>44013</v>
      </c>
      <c r="D47" s="276">
        <v>44013</v>
      </c>
      <c r="E47" s="157">
        <v>-0.6</v>
      </c>
      <c r="F47" s="157">
        <v>-0.4</v>
      </c>
      <c r="G47" s="157">
        <v>0.4</v>
      </c>
      <c r="H47" s="157">
        <v>1.2</v>
      </c>
      <c r="P47" s="686"/>
      <c r="Q47" s="686"/>
      <c r="R47" s="686"/>
      <c r="S47" s="686"/>
    </row>
    <row r="48" spans="1:19">
      <c r="C48" s="277">
        <v>44044</v>
      </c>
      <c r="D48" s="276">
        <v>44044</v>
      </c>
      <c r="E48" s="157">
        <v>-0.4</v>
      </c>
      <c r="F48" s="157">
        <v>-0.3</v>
      </c>
      <c r="G48" s="157">
        <v>-0.2</v>
      </c>
      <c r="H48" s="157">
        <v>0.4</v>
      </c>
      <c r="P48" s="686"/>
      <c r="Q48" s="686"/>
      <c r="R48" s="686"/>
      <c r="S48" s="686"/>
    </row>
    <row r="49" spans="1:19">
      <c r="C49" s="277">
        <v>44075</v>
      </c>
      <c r="D49" s="276">
        <v>44075</v>
      </c>
      <c r="E49" s="157">
        <v>-0.3</v>
      </c>
      <c r="F49" s="157">
        <v>0</v>
      </c>
      <c r="G49" s="157">
        <v>-0.3</v>
      </c>
      <c r="H49" s="157">
        <v>0.2</v>
      </c>
      <c r="P49" s="686"/>
      <c r="Q49" s="686"/>
      <c r="R49" s="686"/>
      <c r="S49" s="686"/>
    </row>
    <row r="50" spans="1:19">
      <c r="C50" s="277">
        <v>44105</v>
      </c>
      <c r="D50" s="276">
        <v>44105</v>
      </c>
      <c r="E50" s="157">
        <v>-0.2</v>
      </c>
      <c r="F50" s="157">
        <v>0.4</v>
      </c>
      <c r="G50" s="157">
        <v>-0.3</v>
      </c>
      <c r="H50" s="157">
        <v>0.2</v>
      </c>
      <c r="P50" s="686"/>
      <c r="Q50" s="686"/>
      <c r="R50" s="686"/>
      <c r="S50" s="686"/>
    </row>
    <row r="51" spans="1:19">
      <c r="C51" s="277">
        <v>44136</v>
      </c>
      <c r="D51" s="276">
        <v>44136</v>
      </c>
      <c r="E51" s="157">
        <v>0</v>
      </c>
      <c r="F51" s="157">
        <v>0.8</v>
      </c>
      <c r="G51" s="157">
        <v>-0.3</v>
      </c>
      <c r="H51" s="157">
        <v>0.2</v>
      </c>
      <c r="P51" s="686"/>
      <c r="Q51" s="686"/>
      <c r="R51" s="686"/>
      <c r="S51" s="686"/>
    </row>
    <row r="52" spans="1:19">
      <c r="C52" s="277">
        <v>44166</v>
      </c>
      <c r="D52" s="276">
        <v>44166</v>
      </c>
      <c r="E52" s="157">
        <v>-0.3</v>
      </c>
      <c r="F52" s="157">
        <v>0.6</v>
      </c>
      <c r="G52" s="157">
        <v>-0.3</v>
      </c>
      <c r="H52" s="157">
        <v>0.2</v>
      </c>
      <c r="P52" s="686"/>
      <c r="Q52" s="686"/>
      <c r="R52" s="686"/>
      <c r="S52" s="686"/>
    </row>
    <row r="53" spans="1:19">
      <c r="C53" s="277">
        <v>44197</v>
      </c>
      <c r="D53" s="276">
        <v>44197</v>
      </c>
      <c r="E53" s="157">
        <v>0</v>
      </c>
      <c r="F53" s="157">
        <v>0.8</v>
      </c>
      <c r="G53" s="157">
        <v>0.9</v>
      </c>
      <c r="H53" s="157">
        <v>1.4</v>
      </c>
      <c r="P53" s="686"/>
      <c r="Q53" s="686"/>
      <c r="R53" s="686"/>
      <c r="S53" s="686"/>
    </row>
    <row r="54" spans="1:19">
      <c r="C54" s="277">
        <v>44228</v>
      </c>
      <c r="D54" s="276">
        <v>44228</v>
      </c>
      <c r="E54" s="157">
        <v>0.7</v>
      </c>
      <c r="F54" s="157">
        <v>1</v>
      </c>
      <c r="G54" s="157">
        <v>0.9</v>
      </c>
      <c r="H54" s="157">
        <v>1.1000000000000001</v>
      </c>
      <c r="P54" s="686"/>
      <c r="Q54" s="686"/>
      <c r="R54" s="686"/>
      <c r="S54" s="686"/>
    </row>
    <row r="55" spans="1:19">
      <c r="C55" s="277">
        <v>44256</v>
      </c>
      <c r="D55" s="276">
        <v>44256</v>
      </c>
      <c r="E55" s="157">
        <v>1.6</v>
      </c>
      <c r="F55" s="157">
        <v>0.8</v>
      </c>
      <c r="G55" s="157">
        <v>1.3</v>
      </c>
      <c r="H55" s="157">
        <v>0.9</v>
      </c>
      <c r="P55" s="686"/>
      <c r="Q55" s="686"/>
      <c r="R55" s="686"/>
      <c r="S55" s="686"/>
    </row>
    <row r="56" spans="1:19">
      <c r="C56" s="277">
        <v>44287</v>
      </c>
      <c r="D56" s="276">
        <v>44287</v>
      </c>
      <c r="E56" s="157">
        <v>2.1</v>
      </c>
      <c r="F56" s="157">
        <v>0.6</v>
      </c>
      <c r="G56" s="157">
        <v>1.6</v>
      </c>
      <c r="H56" s="157">
        <v>0.7</v>
      </c>
      <c r="P56" s="686"/>
      <c r="Q56" s="686"/>
      <c r="R56" s="686"/>
      <c r="S56" s="686"/>
    </row>
    <row r="57" spans="1:19">
      <c r="C57" s="277">
        <v>44317</v>
      </c>
      <c r="D57" s="276">
        <v>44317</v>
      </c>
      <c r="E57" s="157">
        <v>2.4</v>
      </c>
      <c r="F57" s="157">
        <v>0.8</v>
      </c>
      <c r="G57" s="157">
        <v>2</v>
      </c>
      <c r="H57" s="157">
        <v>0.9</v>
      </c>
      <c r="P57" s="686"/>
      <c r="Q57" s="686"/>
      <c r="R57" s="686"/>
      <c r="S57" s="686"/>
    </row>
    <row r="58" spans="1:19">
      <c r="C58" s="277">
        <v>44348</v>
      </c>
      <c r="D58" s="276">
        <v>44348</v>
      </c>
      <c r="E58" s="157">
        <v>2.2000000000000002</v>
      </c>
      <c r="F58" s="157">
        <v>1</v>
      </c>
      <c r="G58" s="157">
        <v>1.9</v>
      </c>
      <c r="H58" s="157">
        <v>0.9</v>
      </c>
      <c r="P58" s="686"/>
      <c r="Q58" s="686"/>
      <c r="R58" s="686"/>
      <c r="S58" s="686"/>
    </row>
    <row r="59" spans="1:19">
      <c r="A59" s="274">
        <v>2021</v>
      </c>
      <c r="B59" s="274" t="s">
        <v>47</v>
      </c>
      <c r="C59" s="277">
        <v>44378</v>
      </c>
      <c r="D59" s="276">
        <v>44378</v>
      </c>
      <c r="E59" s="157">
        <v>2.7</v>
      </c>
      <c r="F59" s="157">
        <v>1.3</v>
      </c>
      <c r="G59" s="157">
        <v>2.2000000000000002</v>
      </c>
      <c r="H59" s="157">
        <v>0.7</v>
      </c>
      <c r="P59" s="686"/>
      <c r="Q59" s="686"/>
      <c r="R59" s="686"/>
      <c r="S59" s="686"/>
    </row>
    <row r="60" spans="1:19">
      <c r="C60" s="277">
        <v>44409</v>
      </c>
      <c r="D60" s="276">
        <v>44409</v>
      </c>
      <c r="E60" s="157">
        <v>3.1</v>
      </c>
      <c r="F60" s="157">
        <v>1.7</v>
      </c>
      <c r="G60" s="157">
        <v>3</v>
      </c>
      <c r="H60" s="157">
        <v>1.5</v>
      </c>
      <c r="P60" s="686"/>
      <c r="Q60" s="686"/>
      <c r="R60" s="686"/>
      <c r="S60" s="686"/>
    </row>
    <row r="61" spans="1:19">
      <c r="C61" s="277">
        <v>44440</v>
      </c>
      <c r="D61" s="276">
        <v>44440</v>
      </c>
      <c r="E61" s="157">
        <v>3.5</v>
      </c>
      <c r="F61" s="157">
        <v>1.7</v>
      </c>
      <c r="G61" s="157">
        <v>3.4</v>
      </c>
      <c r="H61" s="157">
        <v>1.9</v>
      </c>
      <c r="P61" s="686"/>
      <c r="Q61" s="686"/>
      <c r="R61" s="686"/>
      <c r="S61" s="686"/>
    </row>
    <row r="62" spans="1:19">
      <c r="C62" s="277">
        <v>44470</v>
      </c>
      <c r="D62" s="276">
        <v>44470</v>
      </c>
      <c r="E62" s="157">
        <v>3.9</v>
      </c>
      <c r="F62" s="157">
        <v>1.7</v>
      </c>
      <c r="G62" s="157">
        <v>4.0999999999999996</v>
      </c>
      <c r="H62" s="157">
        <v>2</v>
      </c>
      <c r="P62" s="686"/>
      <c r="Q62" s="686"/>
      <c r="R62" s="686"/>
      <c r="S62" s="686"/>
    </row>
    <row r="63" spans="1:19">
      <c r="C63" s="277">
        <v>44501</v>
      </c>
      <c r="D63" s="276">
        <v>44501</v>
      </c>
      <c r="E63" s="157">
        <v>4.7</v>
      </c>
      <c r="F63" s="157">
        <v>2</v>
      </c>
      <c r="G63" s="157">
        <v>4.9000000000000004</v>
      </c>
      <c r="H63" s="157">
        <v>2.6</v>
      </c>
      <c r="P63" s="686"/>
      <c r="Q63" s="686"/>
      <c r="R63" s="686"/>
      <c r="S63" s="686"/>
    </row>
    <row r="64" spans="1:19">
      <c r="C64" s="277">
        <v>44531</v>
      </c>
      <c r="D64" s="276">
        <v>44531</v>
      </c>
      <c r="E64" s="157">
        <v>5.2</v>
      </c>
      <c r="F64" s="157">
        <v>2.5</v>
      </c>
      <c r="G64" s="157">
        <v>5</v>
      </c>
      <c r="H64" s="157">
        <v>2.6</v>
      </c>
      <c r="P64" s="686"/>
      <c r="Q64" s="686"/>
      <c r="R64" s="686"/>
      <c r="S64" s="686"/>
    </row>
    <row r="65" spans="1:19">
      <c r="C65" s="277">
        <v>44562</v>
      </c>
      <c r="D65" s="276">
        <v>44562</v>
      </c>
      <c r="E65" s="157">
        <v>5.5</v>
      </c>
      <c r="F65" s="157">
        <v>2.6</v>
      </c>
      <c r="G65" s="157">
        <v>5.0999999999999996</v>
      </c>
      <c r="H65" s="157">
        <v>2.2999999999999998</v>
      </c>
      <c r="P65" s="686"/>
      <c r="Q65" s="686"/>
      <c r="R65" s="686"/>
      <c r="S65" s="686"/>
    </row>
    <row r="66" spans="1:19">
      <c r="C66" s="277">
        <v>44593</v>
      </c>
      <c r="D66" s="276">
        <v>44593</v>
      </c>
      <c r="E66" s="157">
        <v>6.3</v>
      </c>
      <c r="F66" s="157">
        <v>3.5</v>
      </c>
      <c r="G66" s="157">
        <v>5.9</v>
      </c>
      <c r="H66" s="157">
        <v>2.7</v>
      </c>
      <c r="P66" s="686"/>
      <c r="Q66" s="686"/>
      <c r="R66" s="686"/>
      <c r="S66" s="686"/>
    </row>
    <row r="67" spans="1:19">
      <c r="C67" s="277">
        <v>44621</v>
      </c>
      <c r="D67" s="276">
        <v>44621</v>
      </c>
      <c r="E67" s="157">
        <v>7.3</v>
      </c>
      <c r="F67" s="157">
        <v>4.7</v>
      </c>
      <c r="G67" s="157">
        <v>7.4</v>
      </c>
      <c r="H67" s="157">
        <v>3</v>
      </c>
      <c r="P67" s="686"/>
      <c r="Q67" s="686"/>
      <c r="R67" s="686"/>
      <c r="S67" s="686"/>
    </row>
    <row r="68" spans="1:19">
      <c r="C68" s="277">
        <v>44652</v>
      </c>
      <c r="D68" s="276">
        <v>44652</v>
      </c>
      <c r="E68" s="157">
        <v>9.6</v>
      </c>
      <c r="F68" s="157">
        <v>6.3</v>
      </c>
      <c r="G68" s="157">
        <v>7.5</v>
      </c>
      <c r="H68" s="157">
        <v>3.5</v>
      </c>
      <c r="P68" s="686"/>
      <c r="Q68" s="686"/>
      <c r="R68" s="686"/>
      <c r="S68" s="686"/>
    </row>
    <row r="69" spans="1:19">
      <c r="C69" s="277">
        <v>44682</v>
      </c>
      <c r="D69" s="276">
        <v>44682</v>
      </c>
      <c r="E69" s="157">
        <v>10.7</v>
      </c>
      <c r="F69" s="157">
        <v>6.9</v>
      </c>
      <c r="G69" s="157">
        <v>8.1</v>
      </c>
      <c r="H69" s="157">
        <v>3.8</v>
      </c>
      <c r="P69" s="686"/>
      <c r="Q69" s="686"/>
      <c r="R69" s="686"/>
      <c r="S69" s="686"/>
    </row>
    <row r="70" spans="1:19">
      <c r="C70" s="277">
        <v>44713</v>
      </c>
      <c r="D70" s="276">
        <v>44713</v>
      </c>
      <c r="E70" s="157">
        <v>12.1</v>
      </c>
      <c r="F70" s="157">
        <v>8.4</v>
      </c>
      <c r="G70" s="157">
        <v>8.6</v>
      </c>
      <c r="H70" s="157">
        <v>3.7</v>
      </c>
      <c r="P70" s="686"/>
      <c r="Q70" s="686"/>
      <c r="R70" s="686"/>
      <c r="S70" s="686"/>
    </row>
    <row r="71" spans="1:19">
      <c r="A71" s="274">
        <v>2022</v>
      </c>
      <c r="B71" s="274" t="s">
        <v>48</v>
      </c>
      <c r="C71" s="277">
        <v>44743</v>
      </c>
      <c r="D71" s="276">
        <v>44743</v>
      </c>
      <c r="E71" s="157">
        <v>12.7</v>
      </c>
      <c r="F71" s="157">
        <v>9.1</v>
      </c>
      <c r="G71" s="157">
        <v>8.9</v>
      </c>
      <c r="H71" s="157">
        <v>4</v>
      </c>
      <c r="P71" s="686"/>
      <c r="Q71" s="686"/>
      <c r="R71" s="686"/>
      <c r="S71" s="686"/>
    </row>
    <row r="72" spans="1:19">
      <c r="C72" s="277">
        <v>44774</v>
      </c>
      <c r="D72" s="276">
        <v>44774</v>
      </c>
      <c r="E72" s="157">
        <v>12.6</v>
      </c>
      <c r="F72" s="157">
        <v>9.6</v>
      </c>
      <c r="G72" s="157">
        <v>9.1</v>
      </c>
      <c r="H72" s="157">
        <v>4.3</v>
      </c>
      <c r="P72" s="686"/>
      <c r="Q72" s="686"/>
      <c r="R72" s="686"/>
      <c r="S72" s="686"/>
    </row>
    <row r="73" spans="1:19">
      <c r="C73" s="277">
        <v>44805</v>
      </c>
      <c r="D73" s="276">
        <v>44805</v>
      </c>
      <c r="E73" s="157">
        <v>12.5</v>
      </c>
      <c r="F73" s="157">
        <v>9.8000000000000007</v>
      </c>
      <c r="G73" s="157">
        <v>9.9</v>
      </c>
      <c r="H73" s="157">
        <v>4.7</v>
      </c>
      <c r="P73" s="686"/>
      <c r="Q73" s="686"/>
      <c r="R73" s="686"/>
      <c r="S73" s="686"/>
    </row>
    <row r="74" spans="1:19">
      <c r="C74" s="277">
        <v>44835</v>
      </c>
      <c r="D74" s="276">
        <v>44835</v>
      </c>
      <c r="E74" s="157">
        <v>12.7</v>
      </c>
      <c r="F74" s="157">
        <v>9.6999999999999993</v>
      </c>
      <c r="G74" s="157">
        <v>10.6</v>
      </c>
      <c r="H74" s="157">
        <v>5</v>
      </c>
      <c r="P74" s="686"/>
      <c r="Q74" s="686"/>
      <c r="R74" s="686"/>
      <c r="S74" s="686"/>
    </row>
    <row r="75" spans="1:19">
      <c r="C75" s="277">
        <v>44866</v>
      </c>
      <c r="D75" s="276">
        <v>44866</v>
      </c>
      <c r="E75" s="157">
        <v>12.9</v>
      </c>
      <c r="F75" s="157">
        <v>9.8000000000000007</v>
      </c>
      <c r="G75" s="157">
        <v>10.1</v>
      </c>
      <c r="H75" s="157">
        <v>5</v>
      </c>
      <c r="P75" s="686"/>
      <c r="Q75" s="686"/>
      <c r="R75" s="686"/>
      <c r="S75" s="686"/>
    </row>
    <row r="76" spans="1:19">
      <c r="C76" s="277">
        <v>44896</v>
      </c>
      <c r="D76" s="276">
        <v>44896</v>
      </c>
      <c r="E76" s="157">
        <v>12.7</v>
      </c>
      <c r="F76" s="157">
        <v>10.5</v>
      </c>
      <c r="G76" s="157">
        <v>9.1999999999999993</v>
      </c>
      <c r="H76" s="157">
        <v>5.2</v>
      </c>
      <c r="P76" s="686"/>
      <c r="Q76" s="686"/>
      <c r="R76" s="686"/>
      <c r="S76" s="686"/>
    </row>
    <row r="77" spans="1:19">
      <c r="C77" s="277">
        <v>44927</v>
      </c>
      <c r="D77" s="276">
        <v>44927</v>
      </c>
      <c r="E77" s="157">
        <v>12.5</v>
      </c>
      <c r="F77" s="157">
        <v>11.3</v>
      </c>
      <c r="G77" s="157">
        <v>8.6</v>
      </c>
      <c r="H77" s="157">
        <v>5.3</v>
      </c>
      <c r="P77" s="686"/>
      <c r="Q77" s="686"/>
      <c r="R77" s="686"/>
      <c r="S77" s="686"/>
    </row>
    <row r="78" spans="1:19">
      <c r="C78" s="173">
        <v>44958</v>
      </c>
      <c r="D78" s="609">
        <v>44958</v>
      </c>
      <c r="E78" s="157">
        <v>11.7</v>
      </c>
      <c r="F78" s="157">
        <v>10.4</v>
      </c>
      <c r="G78" s="157">
        <v>8.5</v>
      </c>
      <c r="H78" s="157">
        <v>5.6</v>
      </c>
      <c r="P78" s="686"/>
      <c r="Q78" s="686"/>
      <c r="R78" s="686"/>
      <c r="S78" s="686"/>
    </row>
    <row r="79" spans="1:19">
      <c r="C79" s="173">
        <v>44986</v>
      </c>
      <c r="D79" s="609">
        <v>44986</v>
      </c>
      <c r="E79" s="157">
        <v>10.6</v>
      </c>
      <c r="F79" s="157">
        <v>10</v>
      </c>
      <c r="G79" s="157">
        <v>6.9</v>
      </c>
      <c r="H79" s="157">
        <v>5.7</v>
      </c>
      <c r="P79" s="686"/>
      <c r="Q79" s="686"/>
      <c r="R79" s="686"/>
      <c r="S79" s="686"/>
    </row>
    <row r="80" spans="1:19">
      <c r="C80" s="173">
        <v>45017</v>
      </c>
      <c r="D80" s="609">
        <v>45017</v>
      </c>
      <c r="E80" s="157">
        <v>8.9</v>
      </c>
      <c r="F80" s="157">
        <v>9.4</v>
      </c>
      <c r="G80" s="157">
        <v>6.9</v>
      </c>
      <c r="H80" s="157">
        <v>5.6</v>
      </c>
      <c r="P80" s="686"/>
      <c r="Q80" s="686"/>
      <c r="R80" s="686"/>
      <c r="S80" s="686"/>
    </row>
    <row r="81" spans="1:19">
      <c r="C81" s="173">
        <v>45047</v>
      </c>
      <c r="D81" s="609">
        <v>45047</v>
      </c>
      <c r="E81" s="157">
        <v>8.1999999999999993</v>
      </c>
      <c r="F81" s="157">
        <v>9.5</v>
      </c>
      <c r="G81" s="157">
        <v>6.1</v>
      </c>
      <c r="H81" s="157">
        <v>5.3</v>
      </c>
      <c r="P81" s="686"/>
      <c r="Q81" s="686"/>
      <c r="R81" s="686"/>
      <c r="S81" s="686"/>
    </row>
    <row r="82" spans="1:19">
      <c r="C82" s="277">
        <v>45078</v>
      </c>
      <c r="D82" s="276">
        <v>45078</v>
      </c>
      <c r="E82" s="157">
        <v>8.3000000000000007</v>
      </c>
      <c r="F82" s="157">
        <v>9.5</v>
      </c>
      <c r="G82" s="157">
        <v>5.5</v>
      </c>
      <c r="H82" s="157">
        <v>5.5</v>
      </c>
      <c r="P82" s="686"/>
      <c r="Q82" s="686"/>
      <c r="R82" s="686"/>
      <c r="S82" s="686"/>
    </row>
    <row r="83" spans="1:19">
      <c r="A83" s="274">
        <v>2023</v>
      </c>
      <c r="B83" s="274" t="s">
        <v>49</v>
      </c>
      <c r="C83" s="277">
        <v>45108</v>
      </c>
      <c r="D83" s="276">
        <v>45108</v>
      </c>
      <c r="E83" s="157">
        <v>8</v>
      </c>
      <c r="F83" s="157">
        <v>9.5</v>
      </c>
      <c r="G83" s="157">
        <v>5.3</v>
      </c>
      <c r="H83" s="157">
        <v>5.5</v>
      </c>
      <c r="P83" s="686"/>
      <c r="Q83" s="686"/>
      <c r="R83" s="686"/>
      <c r="S83" s="686"/>
    </row>
    <row r="84" spans="1:19">
      <c r="A84" s="274"/>
      <c r="B84" s="274"/>
      <c r="C84" s="277">
        <v>45139</v>
      </c>
      <c r="D84" s="276">
        <v>45139</v>
      </c>
      <c r="E84" s="157">
        <v>8.4</v>
      </c>
      <c r="F84" s="157">
        <v>9.1</v>
      </c>
      <c r="G84" s="157">
        <v>5.2</v>
      </c>
      <c r="H84" s="157">
        <v>5.3</v>
      </c>
      <c r="P84" s="686"/>
      <c r="Q84" s="686"/>
      <c r="R84" s="686"/>
      <c r="S84" s="686"/>
    </row>
    <row r="85" spans="1:19">
      <c r="A85" s="274"/>
      <c r="B85" s="274"/>
      <c r="C85" s="173">
        <v>45170</v>
      </c>
      <c r="D85" s="609">
        <v>45170</v>
      </c>
      <c r="E85" s="157">
        <v>7.4</v>
      </c>
      <c r="F85" s="157">
        <v>7.3</v>
      </c>
      <c r="G85" s="157">
        <v>4.3</v>
      </c>
      <c r="H85" s="157">
        <v>4.5</v>
      </c>
      <c r="P85" s="686"/>
      <c r="Q85" s="686"/>
      <c r="R85" s="686"/>
      <c r="S85" s="686"/>
    </row>
    <row r="86" spans="1:19">
      <c r="C86" s="277">
        <v>45200</v>
      </c>
      <c r="D86" s="276">
        <v>45200</v>
      </c>
      <c r="E86" s="157">
        <v>6.7</v>
      </c>
      <c r="F86" s="157">
        <v>7.5</v>
      </c>
      <c r="G86" s="157">
        <v>2.9</v>
      </c>
      <c r="H86" s="157">
        <v>4.2</v>
      </c>
      <c r="P86" s="686"/>
      <c r="Q86" s="686"/>
      <c r="R86" s="686"/>
      <c r="S86" s="686"/>
    </row>
    <row r="87" spans="1:19">
      <c r="C87" s="277">
        <v>45231</v>
      </c>
      <c r="D87" s="276">
        <v>45231</v>
      </c>
      <c r="E87" s="157">
        <v>5.5</v>
      </c>
      <c r="F87" s="157">
        <v>6.8</v>
      </c>
      <c r="G87" s="157">
        <v>2.4</v>
      </c>
      <c r="H87" s="157">
        <v>3.6</v>
      </c>
      <c r="P87" s="686"/>
      <c r="Q87" s="686"/>
      <c r="R87" s="686"/>
      <c r="S87" s="686"/>
    </row>
    <row r="88" spans="1:19">
      <c r="C88" s="277">
        <v>45261</v>
      </c>
      <c r="D88" s="276">
        <v>45261</v>
      </c>
      <c r="E88" s="157">
        <v>5.4</v>
      </c>
      <c r="F88" s="157">
        <v>6.1</v>
      </c>
      <c r="G88" s="157">
        <v>2.9</v>
      </c>
      <c r="H88" s="157">
        <v>3.4</v>
      </c>
      <c r="P88" s="686"/>
      <c r="Q88" s="686"/>
      <c r="R88" s="686"/>
      <c r="S88" s="686"/>
    </row>
    <row r="89" spans="1:19">
      <c r="C89" s="277">
        <v>45292</v>
      </c>
      <c r="D89" s="276">
        <v>45292</v>
      </c>
      <c r="E89" s="157">
        <v>4.8</v>
      </c>
      <c r="F89" s="157">
        <v>5.2</v>
      </c>
      <c r="G89" s="157">
        <v>2.8</v>
      </c>
      <c r="H89" s="157">
        <v>3.3</v>
      </c>
      <c r="P89" s="686"/>
      <c r="Q89" s="686"/>
      <c r="R89" s="686"/>
      <c r="S89" s="686"/>
    </row>
    <row r="90" spans="1:19">
      <c r="C90" s="277">
        <v>45323</v>
      </c>
      <c r="D90" s="276">
        <v>45323</v>
      </c>
      <c r="E90" s="157">
        <v>4.8</v>
      </c>
      <c r="F90" s="157">
        <v>5.3</v>
      </c>
      <c r="G90" s="157">
        <v>2.6</v>
      </c>
      <c r="H90" s="157">
        <v>3.1</v>
      </c>
      <c r="P90" s="686"/>
      <c r="Q90" s="686"/>
      <c r="R90" s="686"/>
      <c r="S90" s="686"/>
    </row>
    <row r="91" spans="1:19">
      <c r="C91" s="277">
        <v>45352</v>
      </c>
      <c r="D91" s="276">
        <v>45352</v>
      </c>
      <c r="E91" s="157">
        <v>4.9000000000000004</v>
      </c>
      <c r="F91" s="157">
        <v>5.4</v>
      </c>
      <c r="G91" s="157">
        <v>2.4</v>
      </c>
      <c r="H91" s="157">
        <v>2.9</v>
      </c>
      <c r="P91" s="686"/>
      <c r="Q91" s="686"/>
      <c r="R91" s="686"/>
      <c r="S91" s="686"/>
    </row>
    <row r="92" spans="1:19">
      <c r="C92" s="277">
        <v>45383</v>
      </c>
      <c r="D92" s="276">
        <v>45383</v>
      </c>
      <c r="E92" s="157">
        <v>4.7</v>
      </c>
      <c r="F92" s="157">
        <v>5.2</v>
      </c>
      <c r="G92" s="157">
        <v>2.4</v>
      </c>
      <c r="H92" s="157">
        <v>2.7</v>
      </c>
    </row>
    <row r="93" spans="1:19">
      <c r="C93" s="277">
        <v>45413</v>
      </c>
      <c r="D93" s="276">
        <v>45413</v>
      </c>
      <c r="E93" s="157">
        <v>4.3</v>
      </c>
      <c r="F93" s="157">
        <v>4.9000000000000004</v>
      </c>
      <c r="G93" s="157">
        <v>2.6</v>
      </c>
      <c r="H93" s="157">
        <v>2.9</v>
      </c>
    </row>
    <row r="94" spans="1:19">
      <c r="C94" s="277">
        <v>45444</v>
      </c>
      <c r="D94" s="276">
        <v>45444</v>
      </c>
      <c r="E94" s="157">
        <v>3.5</v>
      </c>
      <c r="F94" s="157">
        <v>4.5</v>
      </c>
      <c r="G94" s="157">
        <v>2.5</v>
      </c>
      <c r="H94" s="157">
        <v>2.9</v>
      </c>
    </row>
    <row r="95" spans="1:19">
      <c r="A95" s="274">
        <v>2024</v>
      </c>
      <c r="B95" s="274" t="s">
        <v>506</v>
      </c>
      <c r="C95" s="277">
        <v>45474</v>
      </c>
      <c r="D95" s="276">
        <v>45474</v>
      </c>
      <c r="E95" s="157">
        <v>3.3</v>
      </c>
      <c r="F95" s="157">
        <v>4.3</v>
      </c>
      <c r="G95" s="157">
        <v>2.6</v>
      </c>
      <c r="H95" s="157">
        <v>2.8</v>
      </c>
    </row>
    <row r="96" spans="1:19">
      <c r="C96" s="277">
        <v>45505</v>
      </c>
      <c r="D96" s="276">
        <v>45505</v>
      </c>
      <c r="E96" s="157">
        <v>3</v>
      </c>
      <c r="F96" s="157">
        <v>4.4000000000000004</v>
      </c>
      <c r="G96" s="157">
        <v>2.2000000000000002</v>
      </c>
      <c r="H96" s="157">
        <v>2.8</v>
      </c>
    </row>
    <row r="97" spans="1:9">
      <c r="C97" s="277">
        <v>45536</v>
      </c>
      <c r="D97" s="276">
        <v>45536</v>
      </c>
      <c r="E97" s="157">
        <v>3.1</v>
      </c>
      <c r="F97" s="157">
        <v>4.8</v>
      </c>
      <c r="G97" s="157">
        <v>1.7</v>
      </c>
      <c r="H97" s="157">
        <v>2.7</v>
      </c>
    </row>
    <row r="98" spans="1:9">
      <c r="C98" s="277">
        <v>45566</v>
      </c>
      <c r="D98" s="276">
        <v>45566</v>
      </c>
      <c r="E98" s="157">
        <v>3.6</v>
      </c>
      <c r="F98" s="157">
        <v>4.5</v>
      </c>
      <c r="G98" s="157">
        <v>2</v>
      </c>
      <c r="H98" s="157">
        <v>2.7</v>
      </c>
      <c r="I98" s="277"/>
    </row>
    <row r="99" spans="1:9">
      <c r="C99" s="277">
        <v>45597</v>
      </c>
      <c r="D99" s="276">
        <v>45597</v>
      </c>
      <c r="E99" s="157">
        <v>4</v>
      </c>
      <c r="F99" s="157">
        <v>4.3</v>
      </c>
      <c r="G99" s="157">
        <v>2.2000000000000002</v>
      </c>
      <c r="H99" s="157">
        <v>2.7</v>
      </c>
      <c r="I99" s="277"/>
    </row>
    <row r="100" spans="1:9">
      <c r="C100" s="277">
        <v>45627</v>
      </c>
      <c r="D100" s="276">
        <v>45627</v>
      </c>
      <c r="E100" s="157">
        <v>4.5</v>
      </c>
      <c r="F100" s="157">
        <v>4.5999999999999996</v>
      </c>
      <c r="G100" s="157">
        <v>2.4</v>
      </c>
      <c r="H100" s="157">
        <v>2.7</v>
      </c>
      <c r="I100" s="277"/>
    </row>
    <row r="101" spans="1:9">
      <c r="C101" s="277">
        <v>45658</v>
      </c>
      <c r="D101" s="276">
        <v>45658</v>
      </c>
      <c r="E101" s="157">
        <v>5.0999999999999996</v>
      </c>
      <c r="F101" s="157">
        <v>4.7</v>
      </c>
      <c r="G101" s="804">
        <v>2.5</v>
      </c>
      <c r="H101" s="804">
        <v>2.7</v>
      </c>
      <c r="I101" s="277"/>
    </row>
    <row r="102" spans="1:9">
      <c r="C102" s="277">
        <v>45689</v>
      </c>
      <c r="D102" s="276">
        <v>45689</v>
      </c>
      <c r="E102" s="157">
        <v>4.7</v>
      </c>
      <c r="F102" s="157">
        <v>4.5</v>
      </c>
      <c r="G102" s="804">
        <v>2.2999999999999998</v>
      </c>
      <c r="H102" s="804">
        <v>2.6</v>
      </c>
      <c r="I102" s="277"/>
    </row>
    <row r="103" spans="1:9">
      <c r="C103" s="277">
        <v>45717</v>
      </c>
      <c r="D103" s="276">
        <v>45717</v>
      </c>
      <c r="E103" s="157">
        <v>4.3</v>
      </c>
      <c r="F103" s="157">
        <v>4.2</v>
      </c>
      <c r="G103" s="804">
        <v>2.2000000000000002</v>
      </c>
      <c r="H103" s="804">
        <v>2.4</v>
      </c>
      <c r="I103" s="277"/>
    </row>
    <row r="104" spans="1:9">
      <c r="C104" s="277">
        <v>45748</v>
      </c>
      <c r="D104" s="276">
        <v>45748</v>
      </c>
      <c r="E104" s="157">
        <v>4</v>
      </c>
      <c r="F104" s="157">
        <v>4.2</v>
      </c>
      <c r="G104" s="804">
        <v>2.2000000000000002</v>
      </c>
      <c r="H104" s="804">
        <v>2.7</v>
      </c>
      <c r="I104" s="277"/>
    </row>
    <row r="105" spans="1:9">
      <c r="C105" s="277">
        <v>45778</v>
      </c>
      <c r="D105" s="276">
        <v>45778</v>
      </c>
      <c r="E105" s="157">
        <v>4.3</v>
      </c>
      <c r="F105" s="157">
        <v>4.3</v>
      </c>
      <c r="G105" s="804">
        <v>1.9</v>
      </c>
      <c r="H105" s="804">
        <v>2.2999999999999998</v>
      </c>
      <c r="I105" s="277"/>
    </row>
    <row r="106" spans="1:9">
      <c r="C106" s="277">
        <v>45809</v>
      </c>
      <c r="D106" s="276">
        <v>45809</v>
      </c>
      <c r="E106" s="157">
        <v>4.3</v>
      </c>
      <c r="F106" s="157">
        <v>4</v>
      </c>
      <c r="G106" s="804">
        <v>2</v>
      </c>
      <c r="H106" s="804">
        <v>2.2999999999999998</v>
      </c>
      <c r="I106" s="277"/>
    </row>
    <row r="107" spans="1:9">
      <c r="A107" s="274">
        <v>2025</v>
      </c>
      <c r="B107" s="274" t="s">
        <v>525</v>
      </c>
      <c r="C107" s="277">
        <v>45839</v>
      </c>
      <c r="D107" s="276">
        <v>45839</v>
      </c>
      <c r="E107" s="157">
        <v>4.5</v>
      </c>
      <c r="F107" s="157">
        <v>3.8</v>
      </c>
      <c r="G107" s="804">
        <v>2</v>
      </c>
      <c r="H107" s="804">
        <v>2.2999999999999998</v>
      </c>
      <c r="I107" s="277"/>
    </row>
    <row r="108" spans="1:9">
      <c r="C108" s="277">
        <v>45870</v>
      </c>
      <c r="D108" s="276">
        <v>45870</v>
      </c>
      <c r="E108" s="157">
        <v>4.5999999999999996</v>
      </c>
      <c r="F108" s="157">
        <v>4.0999999999999996</v>
      </c>
      <c r="G108" s="804">
        <v>2</v>
      </c>
      <c r="H108" s="804">
        <v>2.2999999999999998</v>
      </c>
      <c r="I108" s="277"/>
    </row>
    <row r="109" spans="1:9">
      <c r="C109" s="277">
        <v>45901</v>
      </c>
      <c r="D109" s="276">
        <v>45901</v>
      </c>
      <c r="E109" s="157">
        <v>4.5999999999999996</v>
      </c>
      <c r="F109" s="157">
        <v>4</v>
      </c>
      <c r="G109" s="804">
        <v>2.2000000000000002</v>
      </c>
      <c r="H109" s="804">
        <v>2.4</v>
      </c>
      <c r="I109" s="277"/>
    </row>
    <row r="110" spans="1:9">
      <c r="C110" s="277">
        <v>45931</v>
      </c>
      <c r="D110" s="276">
        <v>45931</v>
      </c>
      <c r="E110" s="157">
        <v>4</v>
      </c>
      <c r="F110" s="157">
        <v>3.8</v>
      </c>
      <c r="G110" s="804">
        <v>2.1</v>
      </c>
      <c r="H110" s="804">
        <v>2.4</v>
      </c>
      <c r="I110" s="277"/>
    </row>
    <row r="111" spans="1:9">
      <c r="C111" s="277">
        <v>45962</v>
      </c>
      <c r="D111" s="276">
        <v>45962</v>
      </c>
      <c r="E111" s="157">
        <v>4.3</v>
      </c>
      <c r="F111" s="157">
        <v>4.0999999999999996</v>
      </c>
      <c r="G111" s="804">
        <v>2.1</v>
      </c>
      <c r="H111" s="804">
        <v>2.4</v>
      </c>
      <c r="I111" s="277"/>
    </row>
    <row r="112" spans="1:9">
      <c r="C112" s="277">
        <v>45992</v>
      </c>
      <c r="D112" s="276">
        <v>45992</v>
      </c>
      <c r="E112" s="157">
        <v>3.8</v>
      </c>
      <c r="F112" s="157">
        <v>4</v>
      </c>
      <c r="G112" s="804">
        <v>2</v>
      </c>
      <c r="H112" s="804">
        <v>2.2999999999999998</v>
      </c>
      <c r="I112" s="277"/>
    </row>
    <row r="113" spans="3:9">
      <c r="C113" s="277">
        <v>46023</v>
      </c>
      <c r="D113" s="276">
        <v>46023</v>
      </c>
      <c r="E113" s="157">
        <v>3.6</v>
      </c>
      <c r="F113" s="157">
        <v>3.9</v>
      </c>
      <c r="G113" s="804">
        <v>1.7</v>
      </c>
      <c r="H113" s="804">
        <v>2.2000000000000002</v>
      </c>
      <c r="I113" s="277"/>
    </row>
    <row r="114" spans="3:9">
      <c r="C114" s="277">
        <v>46054</v>
      </c>
      <c r="D114" s="276">
        <v>46054</v>
      </c>
      <c r="E114" s="157">
        <v>3.9</v>
      </c>
      <c r="F114" s="157">
        <v>3.9</v>
      </c>
      <c r="G114" s="804">
        <v>1.9</v>
      </c>
      <c r="H114" s="804">
        <v>2.4</v>
      </c>
      <c r="I114" s="277"/>
    </row>
    <row r="115" spans="3:9">
      <c r="C115" s="277">
        <v>46082</v>
      </c>
      <c r="D115" s="276">
        <v>46082</v>
      </c>
      <c r="E115" s="157">
        <v>4.5999999999999996</v>
      </c>
      <c r="F115" s="157">
        <v>3.7</v>
      </c>
      <c r="G115" s="157">
        <v>2.6</v>
      </c>
      <c r="H115" s="804">
        <v>2.2999999999999998</v>
      </c>
      <c r="I115" s="277"/>
    </row>
    <row r="116" spans="3:9">
      <c r="C116" s="748">
        <v>46113</v>
      </c>
      <c r="D116" s="749">
        <v>46113</v>
      </c>
      <c r="E116" s="159">
        <v>5.4</v>
      </c>
      <c r="F116" s="159">
        <v>3.7</v>
      </c>
      <c r="G116" s="159">
        <v>3</v>
      </c>
      <c r="H116" s="805">
        <v>2.2000000000000002</v>
      </c>
    </row>
  </sheetData>
  <sheetProtection algorithmName="SHA-512" hashValue="jWUM0NdCOWtJWjQIT/STBMCuE3Jx12YxUfu0ZBiztlVlRMAGu/WdySwMGXdpxsXjKsCKCzq5DQjGb4M/3lE6Kw==" saltValue="QX73tC82vHNPCF6RhXoY4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91" activePane="bottomRight" state="frozen"/>
      <selection activeCell="AA19" sqref="AA19"/>
      <selection pane="topRight" activeCell="AA19" sqref="AA19"/>
      <selection pane="bottomLeft" activeCell="AA19" sqref="AA19"/>
      <selection pane="bottomRight" activeCell="AA123" sqref="AA123"/>
    </sheetView>
  </sheetViews>
  <sheetFormatPr defaultColWidth="9.42578125" defaultRowHeight="11.25"/>
  <cols>
    <col min="1" max="1" width="4.42578125" style="33" bestFit="1" customWidth="1"/>
    <col min="2" max="2" width="4.7109375" style="33" bestFit="1" customWidth="1"/>
    <col min="3" max="4" width="6.5703125" style="33" customWidth="1"/>
    <col min="5" max="5" width="6.5703125" style="658" customWidth="1"/>
    <col min="6" max="100" width="6.5703125" style="33" customWidth="1"/>
    <col min="101" max="16384" width="9.42578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ht="15">
      <c r="A2" s="83"/>
      <c r="B2" s="83"/>
      <c r="C2" s="294"/>
      <c r="D2" s="299"/>
      <c r="E2" s="295" t="s">
        <v>268</v>
      </c>
      <c r="F2" s="295"/>
      <c r="G2" s="295"/>
      <c r="H2" s="295"/>
      <c r="J2" s="800" t="s">
        <v>532</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296" t="s">
        <v>485</v>
      </c>
      <c r="D3" s="300" t="s">
        <v>486</v>
      </c>
      <c r="E3" s="298" t="s">
        <v>269</v>
      </c>
      <c r="F3" s="297"/>
      <c r="G3" s="297"/>
      <c r="H3" s="298"/>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0"/>
      <c r="D4" s="291"/>
      <c r="E4" s="422"/>
      <c r="F4" s="83"/>
      <c r="G4" s="83"/>
      <c r="H4" s="422"/>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2">
        <v>41973</v>
      </c>
      <c r="D5" s="293">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2">
        <v>42004</v>
      </c>
      <c r="D6" s="293">
        <f t="shared" si="0"/>
        <v>42004</v>
      </c>
      <c r="E6" s="33"/>
    </row>
    <row r="7" spans="1:102">
      <c r="C7" s="292">
        <v>42035</v>
      </c>
      <c r="D7" s="293">
        <f t="shared" si="0"/>
        <v>42035</v>
      </c>
      <c r="E7" s="86"/>
    </row>
    <row r="8" spans="1:102">
      <c r="C8" s="292">
        <v>42063</v>
      </c>
      <c r="D8" s="293">
        <f t="shared" si="0"/>
        <v>42063</v>
      </c>
      <c r="E8" s="86"/>
      <c r="CR8" s="83"/>
    </row>
    <row r="9" spans="1:102">
      <c r="C9" s="292">
        <v>42094</v>
      </c>
      <c r="D9" s="293">
        <f t="shared" si="0"/>
        <v>42094</v>
      </c>
      <c r="E9" s="86"/>
    </row>
    <row r="10" spans="1:102">
      <c r="C10" s="292">
        <v>42124</v>
      </c>
      <c r="D10" s="293">
        <f t="shared" si="0"/>
        <v>42124</v>
      </c>
      <c r="E10" s="86"/>
    </row>
    <row r="11" spans="1:102">
      <c r="C11" s="292">
        <v>42155</v>
      </c>
      <c r="D11" s="293">
        <f t="shared" si="0"/>
        <v>42155</v>
      </c>
      <c r="E11" s="86"/>
    </row>
    <row r="12" spans="1:102">
      <c r="C12" s="292">
        <v>42185</v>
      </c>
      <c r="D12" s="293">
        <f t="shared" si="0"/>
        <v>42185</v>
      </c>
      <c r="E12" s="86"/>
    </row>
    <row r="13" spans="1:102">
      <c r="A13" s="33">
        <v>2015</v>
      </c>
      <c r="B13" s="33" t="s">
        <v>135</v>
      </c>
      <c r="C13" s="292">
        <v>42216</v>
      </c>
      <c r="D13" s="293">
        <f t="shared" si="0"/>
        <v>42216</v>
      </c>
      <c r="E13" s="86"/>
    </row>
    <row r="14" spans="1:102">
      <c r="C14" s="292">
        <v>42247</v>
      </c>
      <c r="D14" s="293">
        <f t="shared" si="0"/>
        <v>42247</v>
      </c>
      <c r="E14" s="86"/>
    </row>
    <row r="15" spans="1:102">
      <c r="C15" s="292">
        <v>42277</v>
      </c>
      <c r="D15" s="293">
        <f t="shared" si="0"/>
        <v>42277</v>
      </c>
      <c r="E15" s="86"/>
    </row>
    <row r="16" spans="1:102">
      <c r="C16" s="292">
        <v>42308</v>
      </c>
      <c r="D16" s="293">
        <f t="shared" si="0"/>
        <v>42308</v>
      </c>
      <c r="E16" s="86"/>
    </row>
    <row r="17" spans="1:103">
      <c r="C17" s="292">
        <v>42338</v>
      </c>
      <c r="D17" s="293">
        <f t="shared" si="0"/>
        <v>42338</v>
      </c>
      <c r="E17" s="86"/>
    </row>
    <row r="18" spans="1:103">
      <c r="C18" s="292">
        <v>42369</v>
      </c>
      <c r="D18" s="293">
        <f t="shared" si="0"/>
        <v>42369</v>
      </c>
      <c r="E18" s="86"/>
    </row>
    <row r="19" spans="1:103">
      <c r="C19" s="292">
        <v>42400</v>
      </c>
      <c r="D19" s="293">
        <f t="shared" si="0"/>
        <v>42400</v>
      </c>
      <c r="E19" s="655">
        <v>1.4273131672597865</v>
      </c>
    </row>
    <row r="20" spans="1:103">
      <c r="C20" s="292">
        <v>42429</v>
      </c>
      <c r="D20" s="293">
        <f t="shared" si="0"/>
        <v>42429</v>
      </c>
      <c r="E20" s="655">
        <v>1.1695576619273302</v>
      </c>
    </row>
    <row r="21" spans="1:103">
      <c r="C21" s="292">
        <v>42460</v>
      </c>
      <c r="D21" s="293">
        <f t="shared" si="0"/>
        <v>42460</v>
      </c>
      <c r="E21" s="655">
        <v>0.99</v>
      </c>
    </row>
    <row r="22" spans="1:103">
      <c r="C22" s="292">
        <v>42490</v>
      </c>
      <c r="D22" s="293">
        <f t="shared" si="0"/>
        <v>42490</v>
      </c>
      <c r="E22" s="655">
        <v>0.97</v>
      </c>
    </row>
    <row r="23" spans="1:103">
      <c r="C23" s="292">
        <v>42521</v>
      </c>
      <c r="D23" s="293">
        <f t="shared" si="0"/>
        <v>42521</v>
      </c>
      <c r="E23" s="655">
        <v>0.95728770595690749</v>
      </c>
    </row>
    <row r="24" spans="1:103">
      <c r="C24" s="292">
        <v>42551</v>
      </c>
      <c r="D24" s="293">
        <f t="shared" si="0"/>
        <v>42551</v>
      </c>
      <c r="E24" s="655">
        <v>0.94</v>
      </c>
    </row>
    <row r="25" spans="1:103">
      <c r="A25" s="33">
        <v>2016</v>
      </c>
      <c r="B25" s="33" t="s">
        <v>136</v>
      </c>
      <c r="C25" s="292">
        <v>42582</v>
      </c>
      <c r="D25" s="293">
        <f t="shared" si="0"/>
        <v>42582</v>
      </c>
      <c r="E25" s="655">
        <v>0.91978484264611438</v>
      </c>
    </row>
    <row r="26" spans="1:103" ht="11.25" customHeight="1">
      <c r="C26" s="292">
        <v>42613</v>
      </c>
      <c r="D26" s="293">
        <f t="shared" si="0"/>
        <v>42613</v>
      </c>
      <c r="E26" s="655">
        <v>0.89956968529222869</v>
      </c>
      <c r="CI26" s="888"/>
      <c r="CJ26" s="888"/>
      <c r="CK26" s="888"/>
      <c r="CL26" s="888"/>
      <c r="CM26" s="888"/>
      <c r="CN26" s="888"/>
      <c r="CO26" s="888"/>
      <c r="CP26" s="888"/>
      <c r="CR26" s="888"/>
      <c r="CS26" s="888"/>
      <c r="CT26" s="888"/>
      <c r="CU26" s="888"/>
      <c r="CV26" s="888"/>
      <c r="CW26" s="888"/>
      <c r="CX26" s="888"/>
      <c r="CY26" s="88"/>
    </row>
    <row r="27" spans="1:103">
      <c r="C27" s="292">
        <v>42643</v>
      </c>
      <c r="D27" s="293">
        <f t="shared" si="0"/>
        <v>42643</v>
      </c>
      <c r="E27" s="655">
        <v>0.84978484264611431</v>
      </c>
      <c r="CI27" s="888"/>
      <c r="CJ27" s="888"/>
      <c r="CK27" s="888"/>
      <c r="CL27" s="888"/>
      <c r="CM27" s="888"/>
      <c r="CN27" s="888"/>
      <c r="CO27" s="888"/>
      <c r="CP27" s="888"/>
      <c r="CR27" s="888"/>
      <c r="CS27" s="888"/>
      <c r="CT27" s="888"/>
      <c r="CU27" s="888"/>
      <c r="CV27" s="888"/>
      <c r="CW27" s="888"/>
      <c r="CX27" s="888"/>
      <c r="CY27" s="88"/>
    </row>
    <row r="28" spans="1:103">
      <c r="C28" s="292">
        <v>42674</v>
      </c>
      <c r="D28" s="293">
        <f t="shared" si="0"/>
        <v>42674</v>
      </c>
      <c r="E28" s="655">
        <v>0.8</v>
      </c>
      <c r="CI28" s="888"/>
      <c r="CJ28" s="888"/>
      <c r="CK28" s="888"/>
      <c r="CL28" s="888"/>
      <c r="CM28" s="888"/>
      <c r="CN28" s="888"/>
      <c r="CO28" s="888"/>
      <c r="CP28" s="888"/>
      <c r="CR28" s="888"/>
      <c r="CS28" s="888"/>
      <c r="CT28" s="888"/>
      <c r="CU28" s="888"/>
      <c r="CV28" s="888"/>
      <c r="CW28" s="888"/>
      <c r="CX28" s="888"/>
      <c r="CY28" s="88"/>
    </row>
    <row r="29" spans="1:103">
      <c r="C29" s="292">
        <v>42704</v>
      </c>
      <c r="D29" s="293">
        <f t="shared" si="0"/>
        <v>42704</v>
      </c>
      <c r="E29" s="655">
        <v>0.7</v>
      </c>
    </row>
    <row r="30" spans="1:103" ht="11.25" customHeight="1">
      <c r="C30" s="292">
        <v>42735</v>
      </c>
      <c r="D30" s="293">
        <f t="shared" si="0"/>
        <v>42735</v>
      </c>
      <c r="E30" s="655">
        <v>0.65</v>
      </c>
      <c r="V30" s="288"/>
      <c r="W30" s="288"/>
      <c r="X30" s="288"/>
      <c r="Y30" s="288"/>
      <c r="Z30" s="288"/>
      <c r="AA30" s="288"/>
      <c r="CR30" s="83"/>
    </row>
    <row r="31" spans="1:103">
      <c r="C31" s="292">
        <v>42766</v>
      </c>
      <c r="D31" s="293">
        <f t="shared" si="0"/>
        <v>42766</v>
      </c>
      <c r="E31" s="655">
        <v>0.62492894843686564</v>
      </c>
      <c r="V31" s="288"/>
      <c r="W31" s="288"/>
      <c r="X31" s="288"/>
      <c r="Y31" s="288"/>
      <c r="Z31" s="288"/>
      <c r="AA31" s="288"/>
    </row>
    <row r="32" spans="1:103">
      <c r="C32" s="292">
        <v>42794</v>
      </c>
      <c r="D32" s="293">
        <f t="shared" si="0"/>
        <v>42794</v>
      </c>
      <c r="E32" s="655">
        <v>0.5</v>
      </c>
      <c r="V32" s="288"/>
      <c r="W32" s="288"/>
      <c r="X32" s="288"/>
      <c r="Y32" s="288"/>
      <c r="Z32" s="288"/>
      <c r="AA32" s="288"/>
    </row>
    <row r="33" spans="1:27">
      <c r="C33" s="292">
        <v>42825</v>
      </c>
      <c r="D33" s="293">
        <f t="shared" si="0"/>
        <v>42825</v>
      </c>
      <c r="E33" s="655">
        <v>0.45</v>
      </c>
      <c r="V33" s="288"/>
      <c r="W33" s="288"/>
      <c r="X33" s="288"/>
      <c r="Y33" s="288"/>
      <c r="Z33" s="288"/>
      <c r="AA33" s="288"/>
    </row>
    <row r="34" spans="1:27">
      <c r="C34" s="292">
        <v>42855</v>
      </c>
      <c r="D34" s="293">
        <f t="shared" si="0"/>
        <v>42855</v>
      </c>
      <c r="E34" s="655">
        <v>0.45</v>
      </c>
    </row>
    <row r="35" spans="1:27">
      <c r="C35" s="292">
        <v>42886</v>
      </c>
      <c r="D35" s="293">
        <f t="shared" si="0"/>
        <v>42886</v>
      </c>
      <c r="E35" s="655">
        <v>0.45</v>
      </c>
    </row>
    <row r="36" spans="1:27">
      <c r="C36" s="292">
        <v>42916</v>
      </c>
      <c r="D36" s="293">
        <f t="shared" si="0"/>
        <v>42916</v>
      </c>
      <c r="E36" s="655">
        <v>0.45</v>
      </c>
    </row>
    <row r="37" spans="1:27">
      <c r="A37" s="33">
        <v>2017</v>
      </c>
      <c r="B37" s="33" t="s">
        <v>43</v>
      </c>
      <c r="C37" s="292">
        <v>42947</v>
      </c>
      <c r="D37" s="293">
        <f t="shared" ref="D37:D68" si="1">C37</f>
        <v>42947</v>
      </c>
      <c r="E37" s="655">
        <v>0.4437265917602996</v>
      </c>
    </row>
    <row r="38" spans="1:27">
      <c r="C38" s="292">
        <v>42978</v>
      </c>
      <c r="D38" s="293">
        <f t="shared" si="1"/>
        <v>42978</v>
      </c>
      <c r="E38" s="655">
        <v>0.43745318352059925</v>
      </c>
    </row>
    <row r="39" spans="1:27">
      <c r="C39" s="292">
        <v>43008</v>
      </c>
      <c r="D39" s="293">
        <f t="shared" si="1"/>
        <v>43008</v>
      </c>
      <c r="E39" s="655">
        <v>0.36872659176029965</v>
      </c>
    </row>
    <row r="40" spans="1:27">
      <c r="C40" s="292">
        <v>43039</v>
      </c>
      <c r="D40" s="293">
        <f t="shared" si="1"/>
        <v>43039</v>
      </c>
      <c r="E40" s="655">
        <v>0.3</v>
      </c>
    </row>
    <row r="41" spans="1:27">
      <c r="C41" s="292">
        <v>43069</v>
      </c>
      <c r="D41" s="293">
        <f t="shared" si="1"/>
        <v>43069</v>
      </c>
      <c r="E41" s="655">
        <v>0.25</v>
      </c>
    </row>
    <row r="42" spans="1:27">
      <c r="C42" s="292">
        <v>43100</v>
      </c>
      <c r="D42" s="293">
        <f t="shared" si="1"/>
        <v>43100</v>
      </c>
      <c r="E42" s="655">
        <v>0.2</v>
      </c>
    </row>
    <row r="43" spans="1:27">
      <c r="C43" s="292">
        <v>43131</v>
      </c>
      <c r="D43" s="293">
        <f t="shared" si="1"/>
        <v>43131</v>
      </c>
      <c r="E43" s="655">
        <v>0.11444933920704846</v>
      </c>
    </row>
    <row r="44" spans="1:27">
      <c r="C44" s="292">
        <v>43159</v>
      </c>
      <c r="D44" s="293">
        <f t="shared" si="1"/>
        <v>43159</v>
      </c>
      <c r="E44" s="655">
        <v>0.09</v>
      </c>
    </row>
    <row r="45" spans="1:27">
      <c r="C45" s="292">
        <v>43190</v>
      </c>
      <c r="D45" s="293">
        <f t="shared" si="1"/>
        <v>43190</v>
      </c>
      <c r="E45" s="655">
        <v>0.09</v>
      </c>
    </row>
    <row r="46" spans="1:27">
      <c r="C46" s="292">
        <v>43220</v>
      </c>
      <c r="D46" s="293">
        <f t="shared" si="1"/>
        <v>43220</v>
      </c>
      <c r="E46" s="655">
        <v>0.09</v>
      </c>
    </row>
    <row r="47" spans="1:27">
      <c r="C47" s="292">
        <v>43251</v>
      </c>
      <c r="D47" s="293">
        <f t="shared" si="1"/>
        <v>43251</v>
      </c>
      <c r="E47" s="655">
        <v>0.09</v>
      </c>
    </row>
    <row r="48" spans="1:27">
      <c r="C48" s="292">
        <v>43281</v>
      </c>
      <c r="D48" s="293">
        <f t="shared" si="1"/>
        <v>43281</v>
      </c>
      <c r="E48" s="655">
        <v>0.09</v>
      </c>
    </row>
    <row r="49" spans="1:102">
      <c r="A49" s="33">
        <v>2018</v>
      </c>
      <c r="B49" s="33" t="s">
        <v>44</v>
      </c>
      <c r="C49" s="292">
        <v>43312</v>
      </c>
      <c r="D49" s="293">
        <f t="shared" si="1"/>
        <v>43312</v>
      </c>
      <c r="E49" s="655">
        <v>0.09</v>
      </c>
      <c r="CR49" s="889"/>
      <c r="CS49" s="889"/>
      <c r="CT49" s="889"/>
      <c r="CU49" s="889"/>
      <c r="CV49" s="889"/>
      <c r="CW49" s="889"/>
      <c r="CX49" s="889"/>
    </row>
    <row r="50" spans="1:102">
      <c r="C50" s="292">
        <v>43343</v>
      </c>
      <c r="D50" s="293">
        <f t="shared" si="1"/>
        <v>43343</v>
      </c>
      <c r="E50" s="655">
        <v>0.09</v>
      </c>
      <c r="CR50" s="889"/>
      <c r="CS50" s="889"/>
      <c r="CT50" s="889"/>
      <c r="CU50" s="889"/>
      <c r="CV50" s="889"/>
      <c r="CW50" s="889"/>
      <c r="CX50" s="889"/>
    </row>
    <row r="51" spans="1:102">
      <c r="C51" s="292">
        <v>43373</v>
      </c>
      <c r="D51" s="293">
        <f t="shared" si="1"/>
        <v>43373</v>
      </c>
      <c r="E51" s="655">
        <v>0.09</v>
      </c>
      <c r="CR51" s="889"/>
      <c r="CS51" s="889"/>
      <c r="CT51" s="889"/>
      <c r="CU51" s="889"/>
      <c r="CV51" s="889"/>
      <c r="CW51" s="889"/>
      <c r="CX51" s="889"/>
    </row>
    <row r="52" spans="1:102">
      <c r="C52" s="292">
        <v>43404</v>
      </c>
      <c r="D52" s="293">
        <f t="shared" si="1"/>
        <v>43404</v>
      </c>
      <c r="E52" s="655">
        <v>0.09</v>
      </c>
    </row>
    <row r="53" spans="1:102">
      <c r="C53" s="292">
        <v>43434</v>
      </c>
      <c r="D53" s="293">
        <f t="shared" si="1"/>
        <v>43434</v>
      </c>
      <c r="E53" s="655">
        <v>0.09</v>
      </c>
    </row>
    <row r="54" spans="1:102">
      <c r="C54" s="292">
        <v>43465</v>
      </c>
      <c r="D54" s="293">
        <f t="shared" si="1"/>
        <v>43465</v>
      </c>
      <c r="E54" s="655">
        <v>0.09</v>
      </c>
    </row>
    <row r="55" spans="1:102">
      <c r="C55" s="292">
        <v>43496</v>
      </c>
      <c r="D55" s="293">
        <f t="shared" si="1"/>
        <v>43496</v>
      </c>
      <c r="E55" s="655">
        <v>0.09</v>
      </c>
    </row>
    <row r="56" spans="1:102">
      <c r="C56" s="292">
        <v>43524</v>
      </c>
      <c r="D56" s="293">
        <f t="shared" si="1"/>
        <v>43524</v>
      </c>
      <c r="E56" s="655">
        <v>0.09</v>
      </c>
    </row>
    <row r="57" spans="1:102">
      <c r="C57" s="292">
        <v>43555</v>
      </c>
      <c r="D57" s="293">
        <f t="shared" si="1"/>
        <v>43555</v>
      </c>
      <c r="E57" s="655">
        <v>0.09</v>
      </c>
    </row>
    <row r="58" spans="1:102">
      <c r="C58" s="292">
        <v>43585</v>
      </c>
      <c r="D58" s="293">
        <f t="shared" si="1"/>
        <v>43585</v>
      </c>
      <c r="E58" s="655">
        <v>0.08</v>
      </c>
    </row>
    <row r="59" spans="1:102">
      <c r="C59" s="292">
        <v>43616</v>
      </c>
      <c r="D59" s="293">
        <f t="shared" si="1"/>
        <v>43616</v>
      </c>
      <c r="E59" s="655">
        <v>0.08</v>
      </c>
    </row>
    <row r="60" spans="1:102">
      <c r="C60" s="292">
        <v>43646</v>
      </c>
      <c r="D60" s="293">
        <f t="shared" si="1"/>
        <v>43646</v>
      </c>
      <c r="E60" s="655">
        <v>0.08</v>
      </c>
    </row>
    <row r="61" spans="1:102">
      <c r="A61" s="33">
        <v>2019</v>
      </c>
      <c r="B61" s="33" t="s">
        <v>45</v>
      </c>
      <c r="C61" s="292">
        <v>43677</v>
      </c>
      <c r="D61" s="293">
        <f t="shared" si="1"/>
        <v>43677</v>
      </c>
      <c r="E61" s="655">
        <v>7.9675740592473981E-2</v>
      </c>
    </row>
    <row r="62" spans="1:102">
      <c r="C62" s="292">
        <v>43708</v>
      </c>
      <c r="D62" s="293">
        <f t="shared" si="1"/>
        <v>43708</v>
      </c>
      <c r="E62" s="655">
        <v>7.9351481184947961E-2</v>
      </c>
    </row>
    <row r="63" spans="1:102">
      <c r="C63" s="292">
        <v>43738</v>
      </c>
      <c r="D63" s="293">
        <f t="shared" si="1"/>
        <v>43738</v>
      </c>
      <c r="E63" s="655">
        <v>6.9675740592473973E-2</v>
      </c>
    </row>
    <row r="64" spans="1:102">
      <c r="C64" s="292">
        <v>43769</v>
      </c>
      <c r="D64" s="293">
        <f t="shared" si="1"/>
        <v>43769</v>
      </c>
      <c r="E64" s="655">
        <v>0.06</v>
      </c>
    </row>
    <row r="65" spans="1:10">
      <c r="C65" s="292">
        <v>43799</v>
      </c>
      <c r="D65" s="293">
        <f t="shared" si="1"/>
        <v>43799</v>
      </c>
      <c r="E65" s="655">
        <v>0.06</v>
      </c>
    </row>
    <row r="66" spans="1:10">
      <c r="C66" s="292">
        <v>43830</v>
      </c>
      <c r="D66" s="293">
        <f t="shared" si="1"/>
        <v>43830</v>
      </c>
      <c r="E66" s="655">
        <v>0.06</v>
      </c>
      <c r="J66" s="83" t="s">
        <v>427</v>
      </c>
    </row>
    <row r="67" spans="1:10">
      <c r="C67" s="292">
        <v>43861</v>
      </c>
      <c r="D67" s="293">
        <f t="shared" si="1"/>
        <v>43861</v>
      </c>
      <c r="E67" s="655">
        <v>0.06</v>
      </c>
    </row>
    <row r="68" spans="1:10">
      <c r="C68" s="292">
        <v>43890</v>
      </c>
      <c r="D68" s="293">
        <f t="shared" si="1"/>
        <v>43890</v>
      </c>
      <c r="E68" s="655">
        <v>0.06</v>
      </c>
    </row>
    <row r="69" spans="1:10">
      <c r="C69" s="292">
        <v>43921</v>
      </c>
      <c r="D69" s="293">
        <f t="shared" ref="D69:D100" si="2">C69</f>
        <v>43921</v>
      </c>
      <c r="E69" s="655">
        <v>0.06</v>
      </c>
    </row>
    <row r="70" spans="1:10">
      <c r="C70" s="292">
        <v>43951</v>
      </c>
      <c r="D70" s="293">
        <f t="shared" si="2"/>
        <v>43951</v>
      </c>
      <c r="E70" s="655">
        <v>0.06</v>
      </c>
    </row>
    <row r="71" spans="1:10">
      <c r="C71" s="292">
        <v>43982</v>
      </c>
      <c r="D71" s="293">
        <f t="shared" si="2"/>
        <v>43982</v>
      </c>
      <c r="E71" s="655">
        <v>0.06</v>
      </c>
    </row>
    <row r="72" spans="1:10">
      <c r="C72" s="292">
        <v>44012</v>
      </c>
      <c r="D72" s="293">
        <f t="shared" si="2"/>
        <v>44012</v>
      </c>
      <c r="E72" s="655">
        <v>0.06</v>
      </c>
    </row>
    <row r="73" spans="1:10">
      <c r="A73" s="33">
        <v>2020</v>
      </c>
      <c r="B73" s="33" t="s">
        <v>46</v>
      </c>
      <c r="C73" s="292">
        <v>44043</v>
      </c>
      <c r="D73" s="293">
        <f t="shared" si="2"/>
        <v>44043</v>
      </c>
      <c r="E73" s="655">
        <v>0.06</v>
      </c>
    </row>
    <row r="74" spans="1:10">
      <c r="C74" s="292">
        <v>44074</v>
      </c>
      <c r="D74" s="293">
        <f t="shared" si="2"/>
        <v>44074</v>
      </c>
      <c r="E74" s="655">
        <v>0.06</v>
      </c>
    </row>
    <row r="75" spans="1:10">
      <c r="C75" s="292">
        <v>44104</v>
      </c>
      <c r="D75" s="293">
        <f t="shared" si="2"/>
        <v>44104</v>
      </c>
      <c r="E75" s="655">
        <v>0.06</v>
      </c>
    </row>
    <row r="76" spans="1:10">
      <c r="C76" s="292">
        <v>44135</v>
      </c>
      <c r="D76" s="293">
        <f t="shared" si="2"/>
        <v>44135</v>
      </c>
      <c r="E76" s="655">
        <v>0.06</v>
      </c>
    </row>
    <row r="77" spans="1:10">
      <c r="C77" s="292">
        <v>44165</v>
      </c>
      <c r="D77" s="293">
        <f t="shared" si="2"/>
        <v>44165</v>
      </c>
      <c r="E77" s="655">
        <v>0.06</v>
      </c>
    </row>
    <row r="78" spans="1:10">
      <c r="C78" s="292">
        <v>44196</v>
      </c>
      <c r="D78" s="293">
        <f t="shared" si="2"/>
        <v>44196</v>
      </c>
      <c r="E78" s="655">
        <v>0.06</v>
      </c>
    </row>
    <row r="79" spans="1:10">
      <c r="C79" s="292">
        <v>44227</v>
      </c>
      <c r="D79" s="293">
        <f t="shared" si="2"/>
        <v>44227</v>
      </c>
      <c r="E79" s="655">
        <v>0.05</v>
      </c>
    </row>
    <row r="80" spans="1:10">
      <c r="C80" s="292">
        <v>44255</v>
      </c>
      <c r="D80" s="293">
        <f t="shared" si="2"/>
        <v>44255</v>
      </c>
      <c r="E80" s="655">
        <v>0.03</v>
      </c>
    </row>
    <row r="81" spans="1:21">
      <c r="C81" s="292">
        <v>44286</v>
      </c>
      <c r="D81" s="293">
        <f t="shared" si="2"/>
        <v>44286</v>
      </c>
      <c r="E81" s="655">
        <v>0.02</v>
      </c>
    </row>
    <row r="82" spans="1:21">
      <c r="C82" s="292">
        <v>44316</v>
      </c>
      <c r="D82" s="293">
        <f t="shared" si="2"/>
        <v>44316</v>
      </c>
      <c r="E82" s="655">
        <v>0.02</v>
      </c>
    </row>
    <row r="83" spans="1:21">
      <c r="C83" s="292">
        <v>44347</v>
      </c>
      <c r="D83" s="293">
        <f t="shared" si="2"/>
        <v>44347</v>
      </c>
      <c r="E83" s="655">
        <v>0.02</v>
      </c>
    </row>
    <row r="84" spans="1:21">
      <c r="C84" s="292">
        <v>44377</v>
      </c>
      <c r="D84" s="293">
        <f t="shared" si="2"/>
        <v>44377</v>
      </c>
      <c r="E84" s="655">
        <v>0.02</v>
      </c>
    </row>
    <row r="85" spans="1:21">
      <c r="A85" s="33">
        <v>2021</v>
      </c>
      <c r="B85" s="33" t="s">
        <v>47</v>
      </c>
      <c r="C85" s="292">
        <v>44408</v>
      </c>
      <c r="D85" s="293">
        <f t="shared" si="2"/>
        <v>44408</v>
      </c>
      <c r="E85" s="655">
        <v>1.4999999999999999E-2</v>
      </c>
    </row>
    <row r="86" spans="1:21">
      <c r="C86" s="292">
        <v>44439</v>
      </c>
      <c r="D86" s="293">
        <f t="shared" si="2"/>
        <v>44439</v>
      </c>
      <c r="E86" s="655">
        <v>0.01</v>
      </c>
    </row>
    <row r="87" spans="1:21">
      <c r="C87" s="292">
        <v>44469</v>
      </c>
      <c r="D87" s="293">
        <f t="shared" si="2"/>
        <v>44469</v>
      </c>
      <c r="E87" s="655">
        <v>5.0000000000000001E-3</v>
      </c>
    </row>
    <row r="88" spans="1:21">
      <c r="C88" s="292">
        <v>44500</v>
      </c>
      <c r="D88" s="293">
        <f t="shared" si="2"/>
        <v>44500</v>
      </c>
      <c r="E88" s="655">
        <v>0</v>
      </c>
    </row>
    <row r="89" spans="1:21">
      <c r="C89" s="292">
        <v>44530</v>
      </c>
      <c r="D89" s="293">
        <f t="shared" si="2"/>
        <v>44530</v>
      </c>
      <c r="E89" s="655">
        <v>0</v>
      </c>
      <c r="J89" s="860" t="s">
        <v>519</v>
      </c>
      <c r="K89" s="860"/>
      <c r="L89" s="860"/>
      <c r="M89" s="860"/>
      <c r="N89" s="860"/>
      <c r="O89" s="860"/>
      <c r="P89" s="860"/>
      <c r="Q89" s="860"/>
      <c r="R89" s="860"/>
      <c r="S89" s="860"/>
      <c r="T89" s="860"/>
      <c r="U89" s="860"/>
    </row>
    <row r="90" spans="1:21">
      <c r="C90" s="292">
        <v>44561</v>
      </c>
      <c r="D90" s="293">
        <f t="shared" si="2"/>
        <v>44561</v>
      </c>
      <c r="E90" s="655">
        <v>5.0000000000000001E-3</v>
      </c>
      <c r="J90" s="860"/>
      <c r="K90" s="860"/>
      <c r="L90" s="860"/>
      <c r="M90" s="860"/>
      <c r="N90" s="860"/>
      <c r="O90" s="860"/>
      <c r="P90" s="860"/>
      <c r="Q90" s="860"/>
      <c r="R90" s="860"/>
      <c r="S90" s="860"/>
      <c r="T90" s="860"/>
      <c r="U90" s="860"/>
    </row>
    <row r="91" spans="1:21">
      <c r="C91" s="292">
        <v>44592</v>
      </c>
      <c r="D91" s="293">
        <f t="shared" si="2"/>
        <v>44592</v>
      </c>
      <c r="E91" s="655">
        <v>0.01</v>
      </c>
      <c r="J91" s="860"/>
      <c r="K91" s="860"/>
      <c r="L91" s="860"/>
      <c r="M91" s="860"/>
      <c r="N91" s="860"/>
      <c r="O91" s="860"/>
      <c r="P91" s="860"/>
      <c r="Q91" s="860"/>
      <c r="R91" s="860"/>
      <c r="S91" s="860"/>
      <c r="T91" s="860"/>
      <c r="U91" s="860"/>
    </row>
    <row r="92" spans="1:21">
      <c r="C92" s="292">
        <v>44620</v>
      </c>
      <c r="D92" s="293">
        <f t="shared" si="2"/>
        <v>44620</v>
      </c>
      <c r="E92" s="655">
        <v>0.01</v>
      </c>
      <c r="J92" s="553" t="s">
        <v>497</v>
      </c>
      <c r="K92" s="289"/>
      <c r="L92" s="289"/>
      <c r="M92" s="289"/>
      <c r="N92" s="289"/>
      <c r="O92" s="289"/>
      <c r="P92" s="289"/>
      <c r="Q92" s="289"/>
      <c r="R92" s="289"/>
      <c r="S92" s="289"/>
      <c r="T92" s="289"/>
      <c r="U92" s="289"/>
    </row>
    <row r="93" spans="1:21">
      <c r="C93" s="292">
        <v>44651</v>
      </c>
      <c r="D93" s="293">
        <f t="shared" si="2"/>
        <v>44651</v>
      </c>
      <c r="E93" s="655">
        <v>0.05</v>
      </c>
    </row>
    <row r="94" spans="1:21">
      <c r="C94" s="292">
        <v>44681</v>
      </c>
      <c r="D94" s="293">
        <f t="shared" si="2"/>
        <v>44681</v>
      </c>
      <c r="E94" s="655">
        <v>0.1</v>
      </c>
      <c r="J94" s="83" t="s">
        <v>428</v>
      </c>
    </row>
    <row r="95" spans="1:21">
      <c r="C95" s="292">
        <v>44712</v>
      </c>
      <c r="D95" s="293">
        <f t="shared" si="2"/>
        <v>44712</v>
      </c>
      <c r="E95" s="655">
        <v>0.2</v>
      </c>
    </row>
    <row r="96" spans="1:21">
      <c r="C96" s="292">
        <v>44742</v>
      </c>
      <c r="D96" s="293">
        <f t="shared" si="2"/>
        <v>44742</v>
      </c>
      <c r="E96" s="655">
        <v>0.2</v>
      </c>
    </row>
    <row r="97" spans="1:9">
      <c r="A97" s="33">
        <v>2022</v>
      </c>
      <c r="B97" s="33" t="s">
        <v>48</v>
      </c>
      <c r="C97" s="292">
        <v>44773</v>
      </c>
      <c r="D97" s="293">
        <f t="shared" si="2"/>
        <v>44773</v>
      </c>
      <c r="E97" s="655">
        <v>0.2</v>
      </c>
    </row>
    <row r="98" spans="1:9">
      <c r="C98" s="292">
        <v>44804</v>
      </c>
      <c r="D98" s="293">
        <f t="shared" si="2"/>
        <v>44804</v>
      </c>
      <c r="E98" s="655">
        <v>0.2</v>
      </c>
    </row>
    <row r="99" spans="1:9">
      <c r="C99" s="292">
        <v>44834</v>
      </c>
      <c r="D99" s="293">
        <f t="shared" si="2"/>
        <v>44834</v>
      </c>
      <c r="E99" s="655">
        <v>0.2</v>
      </c>
    </row>
    <row r="100" spans="1:9">
      <c r="C100" s="292">
        <v>44865</v>
      </c>
      <c r="D100" s="293">
        <f t="shared" si="2"/>
        <v>44865</v>
      </c>
      <c r="E100" s="655">
        <v>0.2</v>
      </c>
    </row>
    <row r="101" spans="1:9">
      <c r="C101" s="292">
        <v>44895</v>
      </c>
      <c r="D101" s="293">
        <f t="shared" ref="D101:D104" si="3">C101</f>
        <v>44895</v>
      </c>
      <c r="E101" s="655">
        <v>0.2</v>
      </c>
    </row>
    <row r="102" spans="1:9">
      <c r="C102" s="292">
        <v>44926</v>
      </c>
      <c r="D102" s="293">
        <f t="shared" si="3"/>
        <v>44926</v>
      </c>
      <c r="E102" s="655">
        <v>0.2</v>
      </c>
    </row>
    <row r="103" spans="1:9">
      <c r="C103" s="292">
        <v>44957</v>
      </c>
      <c r="D103" s="293">
        <f t="shared" si="3"/>
        <v>44957</v>
      </c>
      <c r="E103" s="655">
        <v>2.5</v>
      </c>
      <c r="F103" s="86"/>
    </row>
    <row r="104" spans="1:9">
      <c r="C104" s="292">
        <v>44985</v>
      </c>
      <c r="D104" s="613">
        <f t="shared" si="3"/>
        <v>44985</v>
      </c>
      <c r="E104" s="656">
        <v>2.5180129599737993</v>
      </c>
      <c r="F104" s="712"/>
      <c r="G104" s="614"/>
      <c r="H104" s="614"/>
      <c r="I104" s="614"/>
    </row>
    <row r="105" spans="1:9">
      <c r="C105" s="292">
        <v>45016</v>
      </c>
      <c r="D105" s="613">
        <f t="shared" ref="D105:D106" si="4">C105</f>
        <v>45016</v>
      </c>
      <c r="E105" s="656">
        <v>2.9090064799868998</v>
      </c>
      <c r="F105" s="712"/>
      <c r="G105" s="614"/>
      <c r="H105" s="614"/>
      <c r="I105" s="614"/>
    </row>
    <row r="106" spans="1:9">
      <c r="C106" s="292">
        <v>45046</v>
      </c>
      <c r="D106" s="613">
        <f t="shared" si="4"/>
        <v>45046</v>
      </c>
      <c r="E106" s="655">
        <v>3.3</v>
      </c>
      <c r="F106" s="86"/>
      <c r="I106" s="614"/>
    </row>
    <row r="107" spans="1:9">
      <c r="C107" s="612">
        <v>45077</v>
      </c>
      <c r="D107" s="613">
        <f t="shared" ref="D107" si="5">C107</f>
        <v>45077</v>
      </c>
      <c r="E107" s="656">
        <v>3.5</v>
      </c>
      <c r="F107" s="712"/>
      <c r="G107" s="614"/>
      <c r="H107" s="614"/>
      <c r="I107" s="614"/>
    </row>
    <row r="108" spans="1:9">
      <c r="C108" s="612">
        <v>45107</v>
      </c>
      <c r="D108" s="613">
        <f t="shared" ref="D108:D113" si="6">C108</f>
        <v>45107</v>
      </c>
      <c r="E108" s="655">
        <v>3.5398358098197633</v>
      </c>
      <c r="F108" s="86"/>
      <c r="G108" s="33" t="s">
        <v>365</v>
      </c>
      <c r="H108" s="33" t="s">
        <v>365</v>
      </c>
    </row>
    <row r="109" spans="1:9">
      <c r="A109" s="33">
        <v>2023</v>
      </c>
      <c r="B109" s="33" t="s">
        <v>49</v>
      </c>
      <c r="C109" s="292">
        <v>45138</v>
      </c>
      <c r="D109" s="293">
        <f t="shared" si="6"/>
        <v>45138</v>
      </c>
      <c r="E109" s="655">
        <v>3.5796716196395266</v>
      </c>
      <c r="F109" s="86"/>
      <c r="G109" s="33" t="s">
        <v>365</v>
      </c>
      <c r="H109" s="33" t="s">
        <v>365</v>
      </c>
    </row>
    <row r="110" spans="1:9">
      <c r="C110" s="292">
        <v>45169</v>
      </c>
      <c r="D110" s="293">
        <f t="shared" si="6"/>
        <v>45169</v>
      </c>
      <c r="E110" s="655">
        <v>3.6195074294592899</v>
      </c>
      <c r="F110" s="86"/>
      <c r="G110" s="33" t="s">
        <v>365</v>
      </c>
      <c r="H110" s="33" t="s">
        <v>365</v>
      </c>
    </row>
    <row r="111" spans="1:9">
      <c r="C111" s="292">
        <v>45199</v>
      </c>
      <c r="D111" s="293">
        <f t="shared" si="6"/>
        <v>45199</v>
      </c>
      <c r="E111" s="655">
        <v>3.6593432392790533</v>
      </c>
      <c r="F111" s="86"/>
      <c r="G111" s="33" t="s">
        <v>365</v>
      </c>
      <c r="H111" s="33" t="s">
        <v>365</v>
      </c>
    </row>
    <row r="112" spans="1:9">
      <c r="C112" s="292">
        <v>45230</v>
      </c>
      <c r="D112" s="293">
        <f t="shared" si="6"/>
        <v>45230</v>
      </c>
      <c r="E112" s="655">
        <v>3.6991790490988166</v>
      </c>
      <c r="F112" s="86"/>
      <c r="G112" s="33" t="s">
        <v>365</v>
      </c>
      <c r="H112" s="33" t="s">
        <v>365</v>
      </c>
    </row>
    <row r="113" spans="1:20">
      <c r="C113" s="612">
        <v>45260</v>
      </c>
      <c r="D113" s="613">
        <f t="shared" si="6"/>
        <v>45260</v>
      </c>
      <c r="E113" s="656">
        <v>3.7390148589185808</v>
      </c>
      <c r="F113" s="712"/>
      <c r="G113" s="614" t="s">
        <v>365</v>
      </c>
      <c r="H113" s="614" t="s">
        <v>365</v>
      </c>
    </row>
    <row r="114" spans="1:20">
      <c r="C114" s="612">
        <v>45291</v>
      </c>
      <c r="D114" s="613">
        <f t="shared" ref="D114:D125" si="7">C114</f>
        <v>45291</v>
      </c>
      <c r="E114" s="656">
        <v>3.7280615267177106</v>
      </c>
      <c r="F114" s="712"/>
      <c r="G114" s="614"/>
      <c r="H114" s="614"/>
    </row>
    <row r="115" spans="1:20">
      <c r="C115" s="736">
        <v>45322</v>
      </c>
      <c r="D115" s="737">
        <f t="shared" si="7"/>
        <v>45322</v>
      </c>
      <c r="E115" s="738">
        <v>3.7061548623159704</v>
      </c>
      <c r="F115" s="739"/>
      <c r="G115" s="740"/>
      <c r="H115" s="740"/>
    </row>
    <row r="116" spans="1:20">
      <c r="C116" s="292">
        <v>45351</v>
      </c>
      <c r="D116" s="293">
        <f t="shared" si="7"/>
        <v>45351</v>
      </c>
      <c r="E116" s="655">
        <v>3.6404348691107491</v>
      </c>
      <c r="F116" s="86"/>
    </row>
    <row r="117" spans="1:20">
      <c r="C117" s="736">
        <v>45382</v>
      </c>
      <c r="D117" s="737">
        <f t="shared" si="7"/>
        <v>45382</v>
      </c>
      <c r="E117" s="738">
        <v>3.6316526137884781</v>
      </c>
      <c r="F117" s="740"/>
      <c r="G117" s="740"/>
      <c r="H117" s="740"/>
    </row>
    <row r="118" spans="1:20" ht="11.25" customHeight="1">
      <c r="C118" s="292">
        <v>45412</v>
      </c>
      <c r="D118" s="293">
        <f t="shared" si="7"/>
        <v>45412</v>
      </c>
      <c r="E118" s="655">
        <v>3.6228703584662072</v>
      </c>
      <c r="F118" s="86"/>
      <c r="J118" s="890" t="s">
        <v>520</v>
      </c>
      <c r="K118" s="890"/>
      <c r="L118" s="890"/>
      <c r="M118" s="890"/>
      <c r="N118" s="890"/>
      <c r="O118" s="890"/>
      <c r="P118" s="890"/>
      <c r="Q118" s="890"/>
      <c r="R118" s="890"/>
      <c r="S118" s="890"/>
      <c r="T118" s="890"/>
    </row>
    <row r="119" spans="1:20">
      <c r="C119" s="736">
        <v>45443</v>
      </c>
      <c r="D119" s="737">
        <f t="shared" si="7"/>
        <v>45443</v>
      </c>
      <c r="E119" s="738">
        <v>3.6140881031439362</v>
      </c>
      <c r="F119" s="740" t="s">
        <v>365</v>
      </c>
      <c r="G119" s="740" t="s">
        <v>365</v>
      </c>
      <c r="H119" s="740" t="s">
        <v>365</v>
      </c>
      <c r="J119" s="890"/>
      <c r="K119" s="890"/>
      <c r="L119" s="890"/>
      <c r="M119" s="890"/>
      <c r="N119" s="890"/>
      <c r="O119" s="890"/>
      <c r="P119" s="890"/>
      <c r="Q119" s="890"/>
      <c r="R119" s="890"/>
      <c r="S119" s="890"/>
      <c r="T119" s="890"/>
    </row>
    <row r="120" spans="1:20">
      <c r="C120" s="292">
        <v>45473</v>
      </c>
      <c r="D120" s="293">
        <f t="shared" si="7"/>
        <v>45473</v>
      </c>
      <c r="E120" s="655">
        <v>3.6053058478216649</v>
      </c>
      <c r="G120" s="33" t="s">
        <v>365</v>
      </c>
      <c r="H120" s="33" t="s">
        <v>365</v>
      </c>
      <c r="J120" s="890"/>
      <c r="K120" s="890"/>
      <c r="L120" s="890"/>
      <c r="M120" s="890"/>
      <c r="N120" s="890"/>
      <c r="O120" s="890"/>
      <c r="P120" s="890"/>
      <c r="Q120" s="890"/>
      <c r="R120" s="890"/>
      <c r="S120" s="890"/>
      <c r="T120" s="890"/>
    </row>
    <row r="121" spans="1:20">
      <c r="A121" s="33">
        <v>2024</v>
      </c>
      <c r="B121" s="33" t="s">
        <v>506</v>
      </c>
      <c r="C121" s="292">
        <v>45504</v>
      </c>
      <c r="D121" s="293">
        <f t="shared" si="7"/>
        <v>45504</v>
      </c>
      <c r="E121" s="655">
        <v>3.494735378257332</v>
      </c>
      <c r="G121" s="33" t="s">
        <v>365</v>
      </c>
      <c r="H121" s="33" t="s">
        <v>365</v>
      </c>
      <c r="J121" s="33" t="s">
        <v>498</v>
      </c>
    </row>
    <row r="122" spans="1:20">
      <c r="C122" s="292">
        <v>45535</v>
      </c>
      <c r="D122" s="293">
        <f t="shared" si="7"/>
        <v>45535</v>
      </c>
      <c r="E122" s="655">
        <v>3.3841649086929992</v>
      </c>
      <c r="G122" s="33" t="s">
        <v>365</v>
      </c>
      <c r="H122" s="33" t="s">
        <v>365</v>
      </c>
    </row>
    <row r="123" spans="1:20">
      <c r="C123" s="292">
        <v>45536</v>
      </c>
      <c r="D123" s="293">
        <f t="shared" si="7"/>
        <v>45536</v>
      </c>
      <c r="E123" s="655">
        <v>3.2735944391286664</v>
      </c>
    </row>
    <row r="124" spans="1:20">
      <c r="C124" s="292">
        <v>45566</v>
      </c>
      <c r="D124" s="293">
        <f t="shared" si="7"/>
        <v>45566</v>
      </c>
      <c r="E124" s="655">
        <v>3.1630239695643336</v>
      </c>
    </row>
    <row r="125" spans="1:20">
      <c r="C125" s="292">
        <v>45597</v>
      </c>
      <c r="D125" s="293">
        <f t="shared" si="7"/>
        <v>45597</v>
      </c>
      <c r="E125" s="655">
        <v>3.0524535000000004</v>
      </c>
    </row>
    <row r="126" spans="1:20">
      <c r="C126" s="612">
        <v>45627</v>
      </c>
      <c r="D126" s="613">
        <f t="shared" ref="D126:D127" si="8">C126</f>
        <v>45627</v>
      </c>
      <c r="E126" s="656">
        <v>2.877518331005207</v>
      </c>
      <c r="F126" s="614"/>
      <c r="G126" s="614"/>
      <c r="H126" s="614"/>
    </row>
    <row r="127" spans="1:20">
      <c r="C127" s="612">
        <v>45658</v>
      </c>
      <c r="D127" s="613">
        <f t="shared" si="8"/>
        <v>45658</v>
      </c>
      <c r="E127" s="656">
        <v>2.7025831620104137</v>
      </c>
      <c r="F127" s="614"/>
      <c r="G127" s="614"/>
      <c r="H127" s="614"/>
    </row>
    <row r="128" spans="1:20">
      <c r="C128" s="612">
        <v>45689</v>
      </c>
      <c r="D128" s="613">
        <f t="shared" ref="D128" si="9">C128</f>
        <v>45689</v>
      </c>
      <c r="E128" s="656">
        <v>2.5276479930156199</v>
      </c>
      <c r="F128" s="614"/>
      <c r="G128" s="614"/>
      <c r="H128" s="614"/>
    </row>
    <row r="129" spans="1:8">
      <c r="C129" s="612">
        <v>45717</v>
      </c>
      <c r="D129" s="613">
        <f t="shared" ref="D129:D132" si="10">C129</f>
        <v>45717</v>
      </c>
      <c r="E129" s="656">
        <v>2.4956724567746402</v>
      </c>
      <c r="F129" s="614"/>
      <c r="G129" s="614"/>
      <c r="H129" s="614"/>
    </row>
    <row r="130" spans="1:8">
      <c r="C130" s="612">
        <v>45748</v>
      </c>
      <c r="D130" s="613">
        <f t="shared" si="10"/>
        <v>45748</v>
      </c>
      <c r="E130" s="655">
        <v>2.4636969205336605</v>
      </c>
    </row>
    <row r="131" spans="1:8">
      <c r="C131" s="612">
        <v>45778</v>
      </c>
      <c r="D131" s="613">
        <f t="shared" si="10"/>
        <v>45778</v>
      </c>
      <c r="E131" s="655">
        <v>2.4317213842926808</v>
      </c>
    </row>
    <row r="132" spans="1:8">
      <c r="C132" s="612">
        <v>45809</v>
      </c>
      <c r="D132" s="613">
        <f t="shared" si="10"/>
        <v>45809</v>
      </c>
      <c r="E132" s="801">
        <v>2.399745848051702</v>
      </c>
    </row>
    <row r="133" spans="1:8">
      <c r="A133" s="33">
        <v>2025</v>
      </c>
      <c r="B133" s="33">
        <v>2025</v>
      </c>
      <c r="C133" s="612">
        <v>45839</v>
      </c>
      <c r="D133" s="613">
        <f t="shared" ref="D133:D134" si="11">C133</f>
        <v>45839</v>
      </c>
      <c r="E133" s="655">
        <v>2.4</v>
      </c>
    </row>
    <row r="134" spans="1:8">
      <c r="C134" s="612">
        <v>45870</v>
      </c>
      <c r="D134" s="613">
        <f t="shared" si="11"/>
        <v>45870</v>
      </c>
      <c r="E134" s="655">
        <v>2.4</v>
      </c>
    </row>
    <row r="135" spans="1:8">
      <c r="C135" s="612">
        <v>45901</v>
      </c>
      <c r="D135" s="613">
        <f t="shared" ref="D135:D136" si="12">C135</f>
        <v>45901</v>
      </c>
      <c r="E135" s="655">
        <v>2.4</v>
      </c>
    </row>
    <row r="136" spans="1:8">
      <c r="C136" s="612">
        <v>45931</v>
      </c>
      <c r="D136" s="613">
        <f t="shared" si="12"/>
        <v>45931</v>
      </c>
      <c r="E136" s="655">
        <v>2.4</v>
      </c>
    </row>
    <row r="137" spans="1:8">
      <c r="C137" s="612">
        <v>45962</v>
      </c>
      <c r="D137" s="613">
        <f t="shared" ref="D137:D138" si="13">C137</f>
        <v>45962</v>
      </c>
      <c r="E137" s="801">
        <v>2.4040844806997854</v>
      </c>
    </row>
    <row r="138" spans="1:8">
      <c r="C138" s="612">
        <v>45992</v>
      </c>
      <c r="D138" s="613">
        <f t="shared" si="13"/>
        <v>45992</v>
      </c>
      <c r="E138" s="656">
        <f>E137+(E140-E137)/3</f>
        <v>2.429286002445322</v>
      </c>
      <c r="F138" s="614"/>
      <c r="G138" s="614"/>
      <c r="H138" s="614"/>
    </row>
    <row r="139" spans="1:8">
      <c r="C139" s="612">
        <v>46023</v>
      </c>
      <c r="D139" s="613">
        <f t="shared" ref="D139:D140" si="14">C139</f>
        <v>46023</v>
      </c>
      <c r="E139" s="656">
        <f>E137+((E140-E137)/3)*2</f>
        <v>2.454487524190859</v>
      </c>
      <c r="F139" s="614"/>
      <c r="G139" s="614"/>
      <c r="H139" s="614"/>
    </row>
    <row r="140" spans="1:8">
      <c r="C140" s="612">
        <v>46054</v>
      </c>
      <c r="D140" s="613">
        <f t="shared" si="14"/>
        <v>46054</v>
      </c>
      <c r="E140" s="801">
        <v>2.4796890459363956</v>
      </c>
      <c r="F140" s="614"/>
      <c r="G140" s="614"/>
      <c r="H140" s="614"/>
    </row>
    <row r="141" spans="1:8">
      <c r="C141" s="612">
        <v>46082</v>
      </c>
      <c r="D141" s="613">
        <f t="shared" ref="D141:D143" si="15">C141</f>
        <v>46082</v>
      </c>
      <c r="E141" s="656"/>
      <c r="F141" s="614"/>
      <c r="G141" s="614"/>
      <c r="H141" s="614"/>
    </row>
    <row r="142" spans="1:8">
      <c r="C142" s="612">
        <v>46113</v>
      </c>
      <c r="D142" s="613">
        <f t="shared" si="15"/>
        <v>46113</v>
      </c>
      <c r="E142" s="656"/>
      <c r="F142" s="614"/>
      <c r="G142" s="614"/>
      <c r="H142" s="614"/>
    </row>
    <row r="143" spans="1:8">
      <c r="C143" s="612">
        <v>46143</v>
      </c>
      <c r="D143" s="613">
        <f t="shared" si="15"/>
        <v>46143</v>
      </c>
      <c r="E143" s="657"/>
      <c r="F143" s="614"/>
      <c r="G143" s="614"/>
      <c r="H143" s="614"/>
    </row>
    <row r="144" spans="1:8">
      <c r="C144" s="614"/>
      <c r="D144" s="614"/>
      <c r="E144" s="657"/>
      <c r="F144" s="614"/>
      <c r="G144" s="614"/>
      <c r="H144" s="614"/>
    </row>
  </sheetData>
  <sheetProtection algorithmName="SHA-512" hashValue="LgKDWnaaEgGtEenNspKClPdrZFIiWyLYA2Qy6iFzqGR8WDM7Vy2JBEFH9uj9svMa6KH+qmvZUMA0wz7Rr5+jyA==" saltValue="tr7VHt0J7lgTBj1dDR4JZQ==" spinCount="100000" sheet="1" objects="1" scenarios="1"/>
  <mergeCells count="5">
    <mergeCell ref="CI26:CP28"/>
    <mergeCell ref="CR26:CX28"/>
    <mergeCell ref="CR49:CX51"/>
    <mergeCell ref="J89:U91"/>
    <mergeCell ref="J118:T120"/>
  </mergeCells>
  <hyperlinks>
    <hyperlink ref="J2" r:id="rId1" xr:uid="{E468C11B-EF90-43BB-ACAB-07D817E9673F}"/>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1:AA76"/>
  <sheetViews>
    <sheetView tabSelected="1" zoomScale="85" zoomScaleNormal="85" workbookViewId="0">
      <selection activeCell="D18" sqref="D18"/>
    </sheetView>
  </sheetViews>
  <sheetFormatPr defaultColWidth="9.42578125" defaultRowHeight="11.25"/>
  <cols>
    <col min="1" max="4" width="16.42578125" style="89" customWidth="1"/>
    <col min="5" max="6" width="20.5703125" style="89" bestFit="1" customWidth="1"/>
    <col min="7" max="74" width="6.5703125" style="89" customWidth="1"/>
    <col min="75" max="16384" width="9.42578125" style="89"/>
  </cols>
  <sheetData>
    <row r="1" spans="1:12" ht="15">
      <c r="I1" s="802" t="s">
        <v>536</v>
      </c>
    </row>
    <row r="2" spans="1:12" ht="57.75" customHeight="1">
      <c r="A2" s="94"/>
      <c r="B2" s="95"/>
      <c r="C2" s="727" t="s">
        <v>551</v>
      </c>
      <c r="D2" s="727" t="s">
        <v>559</v>
      </c>
      <c r="E2" s="727" t="s">
        <v>553</v>
      </c>
      <c r="F2" s="727" t="s">
        <v>560</v>
      </c>
    </row>
    <row r="3" spans="1:12" ht="45" customHeight="1">
      <c r="A3" s="301" t="s">
        <v>489</v>
      </c>
      <c r="B3" s="304" t="s">
        <v>490</v>
      </c>
      <c r="C3" s="728" t="s">
        <v>552</v>
      </c>
      <c r="D3" s="728" t="s">
        <v>561</v>
      </c>
      <c r="E3" s="728" t="s">
        <v>554</v>
      </c>
      <c r="F3" s="728" t="s">
        <v>562</v>
      </c>
    </row>
    <row r="4" spans="1:12">
      <c r="A4" s="510" t="s">
        <v>288</v>
      </c>
      <c r="B4" s="302" t="s">
        <v>270</v>
      </c>
      <c r="C4" s="91"/>
      <c r="D4" s="91"/>
      <c r="E4" s="91"/>
      <c r="F4" s="91"/>
      <c r="G4" s="91"/>
    </row>
    <row r="5" spans="1:12">
      <c r="A5" s="510" t="s">
        <v>289</v>
      </c>
      <c r="B5" s="302" t="s">
        <v>271</v>
      </c>
      <c r="C5" s="505">
        <v>2.7</v>
      </c>
      <c r="D5" s="505">
        <v>2.9</v>
      </c>
      <c r="E5" s="505">
        <v>2.4900000000000002</v>
      </c>
      <c r="F5" s="505">
        <v>2.58</v>
      </c>
      <c r="G5" s="554"/>
      <c r="I5" s="91"/>
      <c r="J5" s="693"/>
      <c r="K5" s="554"/>
      <c r="L5" s="554"/>
    </row>
    <row r="6" spans="1:12">
      <c r="A6" s="510" t="s">
        <v>290</v>
      </c>
      <c r="B6" s="302" t="s">
        <v>272</v>
      </c>
      <c r="C6" s="505">
        <v>2.8</v>
      </c>
      <c r="D6" s="505">
        <v>2.88</v>
      </c>
      <c r="E6" s="505">
        <v>2.42</v>
      </c>
      <c r="F6" s="505">
        <v>2.42</v>
      </c>
      <c r="G6" s="554"/>
      <c r="I6" s="91"/>
      <c r="J6" s="504"/>
      <c r="K6" s="554"/>
      <c r="L6" s="554"/>
    </row>
    <row r="7" spans="1:12">
      <c r="A7" s="510" t="s">
        <v>291</v>
      </c>
      <c r="B7" s="302" t="s">
        <v>273</v>
      </c>
      <c r="C7" s="505">
        <v>2.84</v>
      </c>
      <c r="D7" s="505">
        <v>2.91</v>
      </c>
      <c r="E7" s="505">
        <v>2.81</v>
      </c>
      <c r="F7" s="505">
        <v>2.82</v>
      </c>
      <c r="G7" s="554"/>
      <c r="I7" s="91"/>
      <c r="J7" s="504"/>
      <c r="K7" s="554"/>
      <c r="L7" s="554"/>
    </row>
    <row r="8" spans="1:12">
      <c r="A8" s="510" t="s">
        <v>292</v>
      </c>
      <c r="B8" s="302" t="s">
        <v>274</v>
      </c>
      <c r="C8" s="505">
        <v>3.01</v>
      </c>
      <c r="D8" s="505">
        <v>3.02</v>
      </c>
      <c r="E8" s="505"/>
      <c r="F8" s="505"/>
      <c r="G8" s="554"/>
      <c r="I8" s="91"/>
      <c r="J8" s="554"/>
      <c r="K8" s="554"/>
      <c r="L8" s="554"/>
    </row>
    <row r="9" spans="1:12">
      <c r="A9" s="510" t="s">
        <v>293</v>
      </c>
      <c r="B9" s="302" t="s">
        <v>275</v>
      </c>
      <c r="C9" s="504">
        <v>3.09</v>
      </c>
      <c r="D9" s="504">
        <v>3.12</v>
      </c>
      <c r="E9" s="505">
        <v>2.9</v>
      </c>
      <c r="F9" s="505">
        <v>2.9</v>
      </c>
      <c r="G9" s="554"/>
      <c r="I9" s="91"/>
      <c r="J9" s="554"/>
      <c r="K9" s="554"/>
      <c r="L9" s="554"/>
    </row>
    <row r="10" spans="1:12" ht="11.25" customHeight="1">
      <c r="A10" s="510" t="s">
        <v>294</v>
      </c>
      <c r="B10" s="302" t="s">
        <v>276</v>
      </c>
      <c r="C10" s="504">
        <v>3.2</v>
      </c>
      <c r="D10" s="504">
        <v>3.21</v>
      </c>
      <c r="E10" s="505"/>
      <c r="F10" s="505"/>
      <c r="G10" s="554"/>
      <c r="I10" s="693"/>
      <c r="J10" s="504"/>
      <c r="K10" s="693"/>
      <c r="L10" s="693"/>
    </row>
    <row r="11" spans="1:12">
      <c r="A11" s="510" t="s">
        <v>295</v>
      </c>
      <c r="B11" s="302" t="s">
        <v>277</v>
      </c>
      <c r="C11" s="504">
        <v>3.31</v>
      </c>
      <c r="D11" s="504">
        <v>3.31</v>
      </c>
      <c r="E11" s="505">
        <v>3.19</v>
      </c>
      <c r="F11" s="505">
        <v>3.19</v>
      </c>
      <c r="G11" s="504"/>
      <c r="I11" s="91"/>
      <c r="J11" s="554"/>
      <c r="K11" s="694"/>
      <c r="L11" s="693"/>
    </row>
    <row r="12" spans="1:12">
      <c r="A12" s="510" t="s">
        <v>296</v>
      </c>
      <c r="B12" s="302" t="s">
        <v>278</v>
      </c>
      <c r="C12" s="504">
        <v>3.39</v>
      </c>
      <c r="D12" s="504">
        <v>3.43</v>
      </c>
      <c r="E12" s="505">
        <v>3.21</v>
      </c>
      <c r="F12" s="505">
        <v>3.4</v>
      </c>
      <c r="G12" s="554"/>
      <c r="I12" s="91"/>
      <c r="J12" s="554"/>
      <c r="K12" s="554"/>
      <c r="L12" s="554"/>
    </row>
    <row r="13" spans="1:12">
      <c r="A13" s="510" t="s">
        <v>297</v>
      </c>
      <c r="B13" s="302" t="s">
        <v>279</v>
      </c>
      <c r="C13" s="504">
        <v>3.51</v>
      </c>
      <c r="D13" s="504">
        <v>3.54</v>
      </c>
      <c r="E13" s="505"/>
      <c r="F13" s="505"/>
      <c r="G13" s="504"/>
      <c r="I13" s="505"/>
      <c r="J13" s="693"/>
      <c r="K13" s="504"/>
      <c r="L13" s="504"/>
    </row>
    <row r="14" spans="1:12">
      <c r="A14" s="510" t="s">
        <v>298</v>
      </c>
      <c r="B14" s="302" t="s">
        <v>280</v>
      </c>
      <c r="C14" s="505">
        <v>3.61</v>
      </c>
      <c r="D14" s="505">
        <v>3.63</v>
      </c>
      <c r="E14" s="694"/>
      <c r="F14" s="694"/>
      <c r="G14" s="504"/>
      <c r="I14" s="694"/>
      <c r="J14" s="554"/>
      <c r="K14" s="504"/>
      <c r="L14" s="504"/>
    </row>
    <row r="15" spans="1:12">
      <c r="A15" s="510" t="s">
        <v>299</v>
      </c>
      <c r="B15" s="302" t="s">
        <v>281</v>
      </c>
      <c r="C15" s="504"/>
      <c r="D15" s="504"/>
      <c r="E15" s="694"/>
      <c r="F15" s="694"/>
      <c r="G15" s="554"/>
      <c r="I15" s="694"/>
      <c r="J15" s="504"/>
      <c r="K15" s="693"/>
      <c r="L15" s="694"/>
    </row>
    <row r="16" spans="1:12">
      <c r="A16" s="510" t="s">
        <v>300</v>
      </c>
      <c r="B16" s="302" t="s">
        <v>282</v>
      </c>
      <c r="C16" s="505"/>
      <c r="D16" s="505"/>
      <c r="E16" s="694"/>
      <c r="F16" s="694"/>
      <c r="G16" s="504"/>
      <c r="I16" s="694"/>
      <c r="J16" s="694"/>
      <c r="K16" s="694"/>
      <c r="L16" s="694"/>
    </row>
    <row r="17" spans="1:12">
      <c r="A17" s="510" t="s">
        <v>301</v>
      </c>
      <c r="B17" s="302" t="s">
        <v>283</v>
      </c>
      <c r="C17" s="504"/>
      <c r="D17" s="504"/>
      <c r="E17" s="504">
        <v>3.59</v>
      </c>
      <c r="F17" s="504">
        <v>3.61</v>
      </c>
      <c r="G17" s="504"/>
      <c r="I17" s="694"/>
      <c r="J17" s="694"/>
      <c r="K17" s="694"/>
      <c r="L17" s="694"/>
    </row>
    <row r="18" spans="1:12">
      <c r="A18" s="510" t="s">
        <v>302</v>
      </c>
      <c r="B18" s="302" t="s">
        <v>284</v>
      </c>
      <c r="C18" s="505">
        <v>3.86</v>
      </c>
      <c r="D18" s="505">
        <v>3.87</v>
      </c>
      <c r="E18" s="504"/>
      <c r="F18" s="504"/>
      <c r="G18" s="504"/>
      <c r="I18" s="504"/>
      <c r="J18" s="694"/>
      <c r="K18" s="694"/>
      <c r="L18" s="694"/>
    </row>
    <row r="19" spans="1:12">
      <c r="A19" s="510" t="s">
        <v>303</v>
      </c>
      <c r="B19" s="302" t="s">
        <v>285</v>
      </c>
      <c r="C19" s="504"/>
      <c r="D19" s="504"/>
      <c r="E19" s="505"/>
      <c r="F19" s="505"/>
      <c r="G19" s="504"/>
      <c r="I19" s="505"/>
      <c r="J19" s="694"/>
      <c r="K19" s="504"/>
      <c r="L19" s="504"/>
    </row>
    <row r="20" spans="1:12">
      <c r="A20" s="510" t="s">
        <v>304</v>
      </c>
      <c r="B20" s="302" t="s">
        <v>286</v>
      </c>
      <c r="C20" s="91"/>
      <c r="D20" s="91"/>
      <c r="E20" s="554"/>
      <c r="F20" s="554"/>
      <c r="G20" s="554"/>
      <c r="I20" s="504"/>
      <c r="J20" s="504"/>
      <c r="K20" s="554"/>
      <c r="L20" s="554"/>
    </row>
    <row r="21" spans="1:12">
      <c r="A21" s="509" t="s">
        <v>305</v>
      </c>
      <c r="B21" s="303" t="s">
        <v>287</v>
      </c>
      <c r="C21" s="555"/>
      <c r="D21" s="555"/>
      <c r="E21" s="555"/>
      <c r="F21" s="555"/>
    </row>
    <row r="22" spans="1:12">
      <c r="A22" s="90"/>
    </row>
    <row r="23" spans="1:12">
      <c r="A23" s="90" t="s">
        <v>523</v>
      </c>
      <c r="I23" s="90" t="s">
        <v>522</v>
      </c>
    </row>
    <row r="45" spans="1:17" ht="11.25" customHeight="1">
      <c r="J45" s="695"/>
      <c r="K45" s="695"/>
      <c r="L45" s="695"/>
      <c r="M45" s="695"/>
      <c r="N45" s="695"/>
      <c r="O45" s="695"/>
      <c r="P45" s="695"/>
      <c r="Q45" s="695"/>
    </row>
    <row r="46" spans="1:17">
      <c r="A46" s="891" t="s">
        <v>555</v>
      </c>
      <c r="B46" s="891"/>
      <c r="C46" s="891"/>
      <c r="I46" s="891" t="s">
        <v>533</v>
      </c>
      <c r="J46" s="891"/>
      <c r="K46" s="891"/>
      <c r="L46" s="891"/>
      <c r="M46" s="891"/>
      <c r="N46" s="891"/>
      <c r="O46" s="891"/>
      <c r="P46" s="891"/>
      <c r="Q46" s="891"/>
    </row>
    <row r="47" spans="1:17">
      <c r="A47" s="891"/>
      <c r="B47" s="891"/>
      <c r="C47" s="891"/>
      <c r="I47" s="891"/>
      <c r="J47" s="891"/>
      <c r="K47" s="891"/>
      <c r="L47" s="891"/>
      <c r="M47" s="891"/>
      <c r="N47" s="891"/>
      <c r="O47" s="891"/>
      <c r="P47" s="891"/>
      <c r="Q47" s="891"/>
    </row>
    <row r="48" spans="1:17">
      <c r="A48" s="891"/>
      <c r="B48" s="891"/>
      <c r="C48" s="891"/>
      <c r="I48" s="891"/>
      <c r="J48" s="891"/>
      <c r="K48" s="891"/>
      <c r="L48" s="891"/>
      <c r="M48" s="891"/>
      <c r="N48" s="891"/>
      <c r="O48" s="891"/>
      <c r="P48" s="891"/>
      <c r="Q48" s="891"/>
    </row>
    <row r="49" spans="1:27">
      <c r="A49" s="287" t="s">
        <v>167</v>
      </c>
      <c r="I49" s="287" t="s">
        <v>156</v>
      </c>
    </row>
    <row r="52" spans="1:27">
      <c r="D52" s="96"/>
    </row>
    <row r="53" spans="1:27">
      <c r="D53" s="96"/>
    </row>
    <row r="54" spans="1:27">
      <c r="B54" s="96"/>
      <c r="C54" s="96"/>
      <c r="D54" s="96"/>
    </row>
    <row r="57" spans="1:27" ht="45" customHeight="1">
      <c r="A57" s="508"/>
      <c r="B57" s="508"/>
      <c r="C57" s="508"/>
      <c r="D57" s="508"/>
    </row>
    <row r="58" spans="1:27" ht="46.5" customHeight="1">
      <c r="A58" s="507"/>
      <c r="B58" s="507"/>
      <c r="C58" s="507"/>
      <c r="D58" s="507"/>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06"/>
      <c r="B61" s="506"/>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06"/>
      <c r="D66" s="506"/>
    </row>
    <row r="67" spans="1:4">
      <c r="A67" s="91"/>
      <c r="B67" s="91"/>
      <c r="C67" s="91"/>
      <c r="D67" s="91"/>
    </row>
    <row r="68" spans="1:4">
      <c r="A68" s="91"/>
      <c r="B68" s="91"/>
      <c r="C68" s="91"/>
      <c r="D68" s="91"/>
    </row>
    <row r="69" spans="1:4">
      <c r="A69" s="504"/>
      <c r="B69" s="504"/>
      <c r="C69" s="506"/>
      <c r="D69" s="91"/>
    </row>
    <row r="70" spans="1:4">
      <c r="A70" s="504"/>
      <c r="B70" s="504"/>
      <c r="C70" s="91"/>
      <c r="D70" s="91"/>
    </row>
    <row r="71" spans="1:4">
      <c r="A71" s="504"/>
      <c r="B71" s="504"/>
      <c r="C71" s="504"/>
      <c r="D71" s="505"/>
    </row>
    <row r="72" spans="1:4">
      <c r="A72" s="504"/>
      <c r="B72" s="504"/>
      <c r="C72" s="504"/>
      <c r="D72" s="505"/>
    </row>
    <row r="73" spans="1:4">
      <c r="A73" s="504"/>
      <c r="B73" s="504"/>
      <c r="C73" s="504"/>
      <c r="D73" s="505"/>
    </row>
    <row r="74" spans="1:4">
      <c r="A74" s="504"/>
      <c r="B74" s="504"/>
      <c r="C74" s="504"/>
      <c r="D74" s="505"/>
    </row>
    <row r="75" spans="1:4">
      <c r="A75" s="504"/>
      <c r="B75" s="504"/>
      <c r="C75" s="91"/>
      <c r="D75" s="91"/>
    </row>
    <row r="76" spans="1:4">
      <c r="A76" s="91"/>
      <c r="B76" s="91"/>
      <c r="C76" s="91"/>
      <c r="D76" s="91"/>
    </row>
  </sheetData>
  <sheetProtection algorithmName="SHA-512" hashValue="n0zYWPcoU84pY7spzCGpSCjw0Inbpku+W9XZdvDeiHySa9NUKu+adK1ttSZ07aAz0A2sME+XJg5HtBcGgU31KQ==" saltValue="sADKB3rfN1TA/AoufRI0Kw==" spinCount="100000" sheet="1" objects="1" scenarios="1"/>
  <mergeCells count="2">
    <mergeCell ref="A46:C48"/>
    <mergeCell ref="I46:Q48"/>
  </mergeCells>
  <hyperlinks>
    <hyperlink ref="I1" r:id="rId1" display="../../../../../../Banka/Statistika i istraživanje/DVPRH Prinosi" xr:uid="{0C00DC79-5082-4487-B01C-BC2A75CFDF82}"/>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3"/>
  <sheetViews>
    <sheetView zoomScaleNormal="100" workbookViewId="0">
      <pane xSplit="4" ySplit="3" topLeftCell="E119" activePane="bottomRight" state="frozen"/>
      <selection activeCell="AA19" sqref="AA19"/>
      <selection pane="topRight" activeCell="AA19" sqref="AA19"/>
      <selection pane="bottomLeft" activeCell="AA19" sqref="AA19"/>
      <selection pane="bottomRight" activeCell="P132" sqref="P132"/>
    </sheetView>
  </sheetViews>
  <sheetFormatPr defaultColWidth="9.42578125" defaultRowHeight="11.25"/>
  <cols>
    <col min="1" max="1" width="4.42578125" style="33" hidden="1" customWidth="1"/>
    <col min="2" max="2" width="4.85546875" style="33" hidden="1" customWidth="1"/>
    <col min="3" max="4" width="9.42578125" style="4"/>
    <col min="5" max="10" width="18.42578125" style="4" customWidth="1"/>
    <col min="11" max="16" width="6.5703125" style="4" customWidth="1"/>
    <col min="17" max="17" width="7.42578125" style="4" customWidth="1"/>
    <col min="18" max="18" width="4.42578125" style="4" customWidth="1"/>
    <col min="19" max="22" width="6.5703125" style="4" customWidth="1"/>
    <col min="23" max="23" width="33.42578125" style="4" bestFit="1" customWidth="1"/>
    <col min="24" max="24" width="18.42578125" style="4" bestFit="1" customWidth="1"/>
    <col min="25" max="103" width="6.5703125" style="4" customWidth="1"/>
    <col min="104" max="104" width="6" style="4" bestFit="1" customWidth="1"/>
    <col min="105" max="105" width="5.42578125" style="4" bestFit="1" customWidth="1"/>
    <col min="106" max="16384" width="9.42578125" style="4"/>
  </cols>
  <sheetData>
    <row r="1" spans="1:25">
      <c r="Y1" s="92"/>
    </row>
    <row r="2" spans="1:25" ht="50.25" customHeight="1">
      <c r="C2" s="415"/>
      <c r="D2" s="350"/>
      <c r="E2" s="453" t="s">
        <v>306</v>
      </c>
      <c r="F2" s="453" t="s">
        <v>308</v>
      </c>
      <c r="G2" s="453" t="s">
        <v>310</v>
      </c>
      <c r="H2" s="453" t="s">
        <v>312</v>
      </c>
      <c r="I2" s="453" t="s">
        <v>314</v>
      </c>
      <c r="J2" s="453" t="s">
        <v>316</v>
      </c>
    </row>
    <row r="3" spans="1:25" ht="39.75" customHeight="1">
      <c r="C3" s="349" t="s">
        <v>485</v>
      </c>
      <c r="D3" s="351" t="s">
        <v>486</v>
      </c>
      <c r="E3" s="454" t="s">
        <v>307</v>
      </c>
      <c r="F3" s="454" t="s">
        <v>309</v>
      </c>
      <c r="G3" s="454" t="s">
        <v>311</v>
      </c>
      <c r="H3" s="454" t="s">
        <v>313</v>
      </c>
      <c r="I3" s="454" t="s">
        <v>315</v>
      </c>
      <c r="J3" s="454" t="s">
        <v>317</v>
      </c>
    </row>
    <row r="4" spans="1:25">
      <c r="C4" s="517"/>
      <c r="D4" s="514"/>
    </row>
    <row r="5" spans="1:25">
      <c r="C5" s="292">
        <v>42035</v>
      </c>
      <c r="D5" s="514">
        <f t="shared" ref="D5:D36" si="0">+C5</f>
        <v>42035</v>
      </c>
    </row>
    <row r="6" spans="1:25">
      <c r="C6" s="292">
        <v>42063</v>
      </c>
      <c r="D6" s="514">
        <f t="shared" si="0"/>
        <v>42063</v>
      </c>
    </row>
    <row r="7" spans="1:25">
      <c r="C7" s="292">
        <v>42094</v>
      </c>
      <c r="D7" s="514">
        <f t="shared" si="0"/>
        <v>42094</v>
      </c>
    </row>
    <row r="8" spans="1:25">
      <c r="C8" s="292">
        <v>42124</v>
      </c>
      <c r="D8" s="514">
        <f t="shared" si="0"/>
        <v>42124</v>
      </c>
    </row>
    <row r="9" spans="1:25">
      <c r="C9" s="292">
        <v>42155</v>
      </c>
      <c r="D9" s="514">
        <f t="shared" si="0"/>
        <v>42155</v>
      </c>
    </row>
    <row r="10" spans="1:25">
      <c r="A10" s="33">
        <v>2015</v>
      </c>
      <c r="B10" s="33" t="s">
        <v>135</v>
      </c>
      <c r="C10" s="292">
        <v>42185</v>
      </c>
      <c r="D10" s="514">
        <f t="shared" si="0"/>
        <v>42185</v>
      </c>
    </row>
    <row r="11" spans="1:25">
      <c r="C11" s="292">
        <v>42216</v>
      </c>
      <c r="D11" s="514">
        <f t="shared" si="0"/>
        <v>42216</v>
      </c>
    </row>
    <row r="12" spans="1:25">
      <c r="C12" s="292">
        <v>42247</v>
      </c>
      <c r="D12" s="514">
        <f t="shared" si="0"/>
        <v>42247</v>
      </c>
    </row>
    <row r="13" spans="1:25">
      <c r="C13" s="292">
        <v>42277</v>
      </c>
      <c r="D13" s="514">
        <f t="shared" si="0"/>
        <v>42277</v>
      </c>
    </row>
    <row r="14" spans="1:25">
      <c r="C14" s="292">
        <v>42308</v>
      </c>
      <c r="D14" s="514">
        <f t="shared" si="0"/>
        <v>42308</v>
      </c>
      <c r="W14" s="513"/>
      <c r="X14" s="513"/>
      <c r="Y14" s="512"/>
    </row>
    <row r="15" spans="1:25">
      <c r="C15" s="292">
        <v>42338</v>
      </c>
      <c r="D15" s="514">
        <f t="shared" si="0"/>
        <v>42338</v>
      </c>
      <c r="E15" s="513">
        <v>-32.879458266478736</v>
      </c>
      <c r="F15" s="513">
        <v>-28.091399608721552</v>
      </c>
      <c r="G15" s="513">
        <v>0.85115241773180017</v>
      </c>
      <c r="H15" s="513">
        <v>12.101006224452096</v>
      </c>
      <c r="I15" s="513">
        <v>15.536570052570235</v>
      </c>
      <c r="J15" s="512">
        <v>-32.482129180446201</v>
      </c>
      <c r="S15" s="513"/>
      <c r="T15" s="513"/>
      <c r="U15" s="513"/>
      <c r="V15" s="512"/>
      <c r="W15" s="513"/>
      <c r="X15" s="513"/>
      <c r="Y15" s="512"/>
    </row>
    <row r="16" spans="1:25">
      <c r="C16" s="292">
        <v>42369</v>
      </c>
      <c r="D16" s="514">
        <f t="shared" si="0"/>
        <v>42369</v>
      </c>
      <c r="E16" s="513">
        <v>-30.410113902500697</v>
      </c>
      <c r="F16" s="513">
        <v>-27.087915143324977</v>
      </c>
      <c r="G16" s="513">
        <v>-9.0351798605218878</v>
      </c>
      <c r="H16" s="513">
        <v>-7.0299876969506592</v>
      </c>
      <c r="I16" s="513">
        <v>17.810128969255601</v>
      </c>
      <c r="J16" s="512">
        <v>-55.753067634042679</v>
      </c>
      <c r="X16" s="513"/>
      <c r="Y16" s="512"/>
    </row>
    <row r="17" spans="1:102">
      <c r="C17" s="292">
        <v>42400</v>
      </c>
      <c r="D17" s="514">
        <f t="shared" si="0"/>
        <v>42400</v>
      </c>
      <c r="E17" s="513">
        <v>-62.899275093784873</v>
      </c>
      <c r="F17" s="513">
        <v>26.89501205963851</v>
      </c>
      <c r="G17" s="513">
        <v>-4.7603954356803886</v>
      </c>
      <c r="H17" s="513">
        <v>-42.844583527086755</v>
      </c>
      <c r="I17" s="513">
        <v>25.680133162722662</v>
      </c>
      <c r="J17" s="512">
        <v>-57.929108834190899</v>
      </c>
      <c r="X17" s="513"/>
      <c r="Y17" s="512"/>
    </row>
    <row r="18" spans="1:102">
      <c r="C18" s="292">
        <v>42429</v>
      </c>
      <c r="D18" s="514">
        <f t="shared" si="0"/>
        <v>42429</v>
      </c>
      <c r="E18" s="513">
        <v>-9.6479534202689017</v>
      </c>
      <c r="F18" s="513">
        <v>-17.950627112701483</v>
      </c>
      <c r="G18" s="513">
        <v>-4.7059878720140951</v>
      </c>
      <c r="H18" s="513">
        <v>-6.2025346931324385</v>
      </c>
      <c r="I18" s="513">
        <v>12.569562784160036</v>
      </c>
      <c r="J18" s="512">
        <v>-25.937540313956923</v>
      </c>
      <c r="X18" s="513"/>
      <c r="Y18" s="512"/>
    </row>
    <row r="19" spans="1:102">
      <c r="C19" s="292">
        <v>42460</v>
      </c>
      <c r="D19" s="514">
        <f t="shared" si="0"/>
        <v>42460</v>
      </c>
      <c r="E19" s="513">
        <v>-101.40632613686583</v>
      </c>
      <c r="F19" s="513">
        <v>-24.502096156170985</v>
      </c>
      <c r="G19" s="513">
        <v>-6.5015929210972407</v>
      </c>
      <c r="H19" s="513">
        <v>-14.718002879683464</v>
      </c>
      <c r="I19" s="513">
        <v>14.549550237564421</v>
      </c>
      <c r="J19" s="512">
        <v>-132.5784678562531</v>
      </c>
      <c r="X19" s="513"/>
      <c r="Y19" s="512"/>
    </row>
    <row r="20" spans="1:102">
      <c r="C20" s="292">
        <v>42490</v>
      </c>
      <c r="D20" s="514">
        <f t="shared" si="0"/>
        <v>42490</v>
      </c>
      <c r="E20" s="513">
        <v>-78.403617265726922</v>
      </c>
      <c r="F20" s="513">
        <v>-0.26373957395167125</v>
      </c>
      <c r="G20" s="513">
        <v>-7.4282201008212425</v>
      </c>
      <c r="H20" s="513">
        <v>-13.252446928928249</v>
      </c>
      <c r="I20" s="513">
        <v>15.139414590987485</v>
      </c>
      <c r="J20" s="512">
        <v>-84.208609278440605</v>
      </c>
      <c r="X20" s="513"/>
      <c r="Y20" s="512"/>
    </row>
    <row r="21" spans="1:102">
      <c r="A21" s="4"/>
      <c r="B21" s="4"/>
      <c r="C21" s="292">
        <v>42521</v>
      </c>
      <c r="D21" s="514">
        <f t="shared" si="0"/>
        <v>42521</v>
      </c>
      <c r="E21" s="513">
        <v>-62.324786480440835</v>
      </c>
      <c r="F21" s="513">
        <v>-37.055349186786458</v>
      </c>
      <c r="G21" s="513">
        <v>-8.4879505743657973</v>
      </c>
      <c r="H21" s="513">
        <v>-7.0141550271274768</v>
      </c>
      <c r="I21" s="513">
        <v>17.018744175884969</v>
      </c>
      <c r="J21" s="512">
        <v>-97.863497092835601</v>
      </c>
      <c r="X21" s="513"/>
      <c r="Y21" s="512"/>
    </row>
    <row r="22" spans="1:102">
      <c r="A22" s="33">
        <v>2016</v>
      </c>
      <c r="B22" s="33" t="s">
        <v>136</v>
      </c>
      <c r="C22" s="292">
        <v>42551</v>
      </c>
      <c r="D22" s="514">
        <f t="shared" si="0"/>
        <v>42551</v>
      </c>
      <c r="E22" s="513">
        <v>-36.906560261274691</v>
      </c>
      <c r="F22" s="513">
        <v>-9.6238977547588682</v>
      </c>
      <c r="G22" s="513">
        <v>-8.3170685168753629</v>
      </c>
      <c r="H22" s="513">
        <v>-15.785200400666923</v>
      </c>
      <c r="I22" s="513">
        <v>19.494474332992006</v>
      </c>
      <c r="J22" s="512">
        <v>-51.138252600583833</v>
      </c>
      <c r="X22" s="513"/>
      <c r="Y22" s="512"/>
      <c r="CX22" s="516"/>
    </row>
    <row r="23" spans="1:102">
      <c r="C23" s="292">
        <v>42582</v>
      </c>
      <c r="D23" s="514">
        <f t="shared" si="0"/>
        <v>42582</v>
      </c>
      <c r="E23" s="513">
        <v>-16.846718059237055</v>
      </c>
      <c r="F23" s="513">
        <v>-3.1222294945405005</v>
      </c>
      <c r="G23" s="513">
        <v>-6.4568529327330211</v>
      </c>
      <c r="H23" s="513">
        <v>-13.78545363444595</v>
      </c>
      <c r="I23" s="513">
        <v>21.585635815035523</v>
      </c>
      <c r="J23" s="512">
        <v>-18.625618305920995</v>
      </c>
      <c r="X23" s="513"/>
      <c r="Y23" s="512"/>
    </row>
    <row r="24" spans="1:102">
      <c r="C24" s="292">
        <v>42613</v>
      </c>
      <c r="D24" s="514">
        <f t="shared" si="0"/>
        <v>42613</v>
      </c>
      <c r="E24" s="513">
        <v>-81.267304239467521</v>
      </c>
      <c r="F24" s="513">
        <v>-25.728783674959004</v>
      </c>
      <c r="G24" s="513">
        <v>-5.2110060598159702</v>
      </c>
      <c r="H24" s="513">
        <v>-3.5757809429859311</v>
      </c>
      <c r="I24" s="513">
        <v>15.25530341598016</v>
      </c>
      <c r="J24" s="512">
        <v>-100.52757150124827</v>
      </c>
      <c r="X24" s="513"/>
      <c r="Y24" s="512"/>
    </row>
    <row r="25" spans="1:102">
      <c r="C25" s="292">
        <v>42643</v>
      </c>
      <c r="D25" s="514">
        <f t="shared" si="0"/>
        <v>42643</v>
      </c>
      <c r="E25" s="513">
        <v>-106.97945334594924</v>
      </c>
      <c r="F25" s="513">
        <v>-11.305982435347238</v>
      </c>
      <c r="G25" s="513">
        <v>-3.9095309446104149</v>
      </c>
      <c r="H25" s="513">
        <v>-9.0669818283517678</v>
      </c>
      <c r="I25" s="513">
        <v>7.8278756693431069</v>
      </c>
      <c r="J25" s="512">
        <v>-123.43407288491554</v>
      </c>
      <c r="X25" s="513"/>
      <c r="Y25" s="512"/>
    </row>
    <row r="26" spans="1:102">
      <c r="C26" s="292">
        <v>42674</v>
      </c>
      <c r="D26" s="514">
        <f t="shared" si="0"/>
        <v>42674</v>
      </c>
      <c r="E26" s="513">
        <v>-42.412851046510447</v>
      </c>
      <c r="F26" s="513">
        <v>-27.095689317088471</v>
      </c>
      <c r="G26" s="513">
        <v>2.1791132254349144</v>
      </c>
      <c r="H26" s="513">
        <v>-1.6913875976241846</v>
      </c>
      <c r="I26" s="513">
        <v>7.2374804157245443</v>
      </c>
      <c r="J26" s="512">
        <v>-61.783334320063645</v>
      </c>
      <c r="X26" s="513"/>
      <c r="Y26" s="512"/>
    </row>
    <row r="27" spans="1:102">
      <c r="C27" s="292">
        <v>42704</v>
      </c>
      <c r="D27" s="514">
        <f t="shared" si="0"/>
        <v>42704</v>
      </c>
      <c r="E27" s="513">
        <v>-43.387622411140796</v>
      </c>
      <c r="F27" s="513">
        <v>-13.784145224912097</v>
      </c>
      <c r="G27" s="513">
        <v>-1.7687792497311494</v>
      </c>
      <c r="H27" s="513">
        <v>-10.879313556504611</v>
      </c>
      <c r="I27" s="513">
        <v>7.6099578740443441</v>
      </c>
      <c r="J27" s="512">
        <v>-62.209902568244296</v>
      </c>
      <c r="X27" s="513"/>
      <c r="Y27" s="512"/>
    </row>
    <row r="28" spans="1:102">
      <c r="C28" s="292">
        <v>42735</v>
      </c>
      <c r="D28" s="514">
        <f t="shared" si="0"/>
        <v>42735</v>
      </c>
      <c r="E28" s="513">
        <v>-62.389165002620778</v>
      </c>
      <c r="F28" s="513">
        <v>-37.483206841541119</v>
      </c>
      <c r="G28" s="513">
        <v>2.5849946530379184</v>
      </c>
      <c r="H28" s="513">
        <v>-18.707301099870396</v>
      </c>
      <c r="I28" s="513">
        <v>5.0798466120157624</v>
      </c>
      <c r="J28" s="512">
        <v>-110.91483167897862</v>
      </c>
      <c r="X28" s="513"/>
      <c r="Y28" s="512"/>
    </row>
    <row r="29" spans="1:102">
      <c r="C29" s="292">
        <v>42766</v>
      </c>
      <c r="D29" s="514">
        <f t="shared" si="0"/>
        <v>42766</v>
      </c>
      <c r="E29" s="513">
        <v>-16.030307463548588</v>
      </c>
      <c r="F29" s="513">
        <v>-39.696175476842313</v>
      </c>
      <c r="G29" s="513">
        <v>-3.8004014171507725</v>
      </c>
      <c r="H29" s="513">
        <v>14.904818623143266</v>
      </c>
      <c r="I29" s="513">
        <v>5.9804285099886254</v>
      </c>
      <c r="J29" s="512">
        <v>-38.641637224409784</v>
      </c>
      <c r="X29" s="513"/>
      <c r="Y29" s="512"/>
    </row>
    <row r="30" spans="1:102">
      <c r="C30" s="292">
        <v>42794</v>
      </c>
      <c r="D30" s="514">
        <f t="shared" si="0"/>
        <v>42794</v>
      </c>
      <c r="E30" s="513">
        <v>-1.7147682191436253</v>
      </c>
      <c r="F30" s="513">
        <v>-27.791596656903202</v>
      </c>
      <c r="G30" s="513">
        <v>-5.9395161887656975</v>
      </c>
      <c r="H30" s="513">
        <v>-14.568784255883088</v>
      </c>
      <c r="I30" s="513">
        <v>16.529592287404057</v>
      </c>
      <c r="J30" s="512">
        <v>-33.485073033291556</v>
      </c>
      <c r="X30" s="513"/>
      <c r="Y30" s="512"/>
    </row>
    <row r="31" spans="1:102">
      <c r="C31" s="292">
        <v>42825</v>
      </c>
      <c r="D31" s="514">
        <f t="shared" si="0"/>
        <v>42825</v>
      </c>
      <c r="E31" s="513">
        <v>-22.626092210655528</v>
      </c>
      <c r="F31" s="513">
        <v>-34.884934333963812</v>
      </c>
      <c r="G31" s="513">
        <v>-2.8887940076321579</v>
      </c>
      <c r="H31" s="513">
        <v>-35.561106385843303</v>
      </c>
      <c r="I31" s="513">
        <v>5.1497087983050305</v>
      </c>
      <c r="J31" s="512">
        <v>-90.811218139789759</v>
      </c>
      <c r="X31" s="513"/>
      <c r="Y31" s="512"/>
    </row>
    <row r="32" spans="1:102">
      <c r="C32" s="292">
        <v>42855</v>
      </c>
      <c r="D32" s="514">
        <f t="shared" si="0"/>
        <v>42855</v>
      </c>
      <c r="E32" s="513">
        <v>7.1581934338410829</v>
      </c>
      <c r="F32" s="513">
        <v>-10.308477026275114</v>
      </c>
      <c r="G32" s="513">
        <v>-2.7655114939237495</v>
      </c>
      <c r="H32" s="513">
        <v>-17.927366896607737</v>
      </c>
      <c r="I32" s="513">
        <v>8.2367678395798904</v>
      </c>
      <c r="J32" s="512">
        <v>-15.606394143385629</v>
      </c>
      <c r="X32" s="513"/>
      <c r="Y32" s="512"/>
    </row>
    <row r="33" spans="1:25">
      <c r="A33" s="4"/>
      <c r="B33" s="4"/>
      <c r="C33" s="292">
        <v>42886</v>
      </c>
      <c r="D33" s="514">
        <f t="shared" si="0"/>
        <v>42886</v>
      </c>
      <c r="E33" s="513">
        <v>-29.128042395845302</v>
      </c>
      <c r="F33" s="513">
        <v>4.1883665861278665</v>
      </c>
      <c r="G33" s="513">
        <v>-3.8596514912873534</v>
      </c>
      <c r="H33" s="513">
        <v>-11.690860231810538</v>
      </c>
      <c r="I33" s="513">
        <v>2.6753420044219216</v>
      </c>
      <c r="J33" s="512">
        <v>-37.814845528393391</v>
      </c>
      <c r="X33" s="513"/>
      <c r="Y33" s="512"/>
    </row>
    <row r="34" spans="1:25">
      <c r="A34" s="33">
        <v>2017</v>
      </c>
      <c r="B34" s="33" t="s">
        <v>43</v>
      </c>
      <c r="C34" s="292">
        <v>42916</v>
      </c>
      <c r="D34" s="514">
        <f t="shared" si="0"/>
        <v>42916</v>
      </c>
      <c r="E34" s="513">
        <v>-55.789399813940975</v>
      </c>
      <c r="F34" s="513">
        <v>0.79391779763101322</v>
      </c>
      <c r="G34" s="513">
        <v>-0.39047100620503561</v>
      </c>
      <c r="H34" s="513">
        <v>-21.892256645945459</v>
      </c>
      <c r="I34" s="513">
        <v>-1.539282913741802</v>
      </c>
      <c r="J34" s="512">
        <v>-78.817492582202235</v>
      </c>
      <c r="X34" s="513"/>
      <c r="Y34" s="512"/>
    </row>
    <row r="35" spans="1:25">
      <c r="C35" s="292">
        <v>42947</v>
      </c>
      <c r="D35" s="514">
        <f t="shared" si="0"/>
        <v>42947</v>
      </c>
      <c r="E35" s="513">
        <v>-51.966910603235178</v>
      </c>
      <c r="F35" s="513">
        <v>-14.914783348664102</v>
      </c>
      <c r="G35" s="513">
        <v>-3.7202019168927078</v>
      </c>
      <c r="H35" s="513">
        <v>-27.486369746452674</v>
      </c>
      <c r="I35" s="513">
        <v>2.0745770738078368</v>
      </c>
      <c r="J35" s="512">
        <v>-96.013688541436835</v>
      </c>
      <c r="X35" s="513"/>
      <c r="Y35" s="512"/>
    </row>
    <row r="36" spans="1:25">
      <c r="C36" s="292">
        <v>42978</v>
      </c>
      <c r="D36" s="514">
        <f t="shared" si="0"/>
        <v>42978</v>
      </c>
      <c r="E36" s="513">
        <v>-30.410140963693998</v>
      </c>
      <c r="F36" s="513">
        <v>-2.7864562808873305</v>
      </c>
      <c r="G36" s="513">
        <v>-3.8447948637171168</v>
      </c>
      <c r="H36" s="513">
        <v>-18.384862048747248</v>
      </c>
      <c r="I36" s="513">
        <v>-0.13208043040919384</v>
      </c>
      <c r="J36" s="512">
        <v>-55.55833458745488</v>
      </c>
      <c r="X36" s="513"/>
      <c r="Y36" s="512"/>
    </row>
    <row r="37" spans="1:25">
      <c r="C37" s="292">
        <v>43008</v>
      </c>
      <c r="D37" s="514">
        <f t="shared" ref="D37:D68" si="1">+C37</f>
        <v>43008</v>
      </c>
      <c r="E37" s="513">
        <v>-12.38724856011639</v>
      </c>
      <c r="F37" s="513">
        <v>-2.6067185467397667</v>
      </c>
      <c r="G37" s="513">
        <v>-3.915700499876968</v>
      </c>
      <c r="H37" s="513">
        <v>-33.139238614681162</v>
      </c>
      <c r="I37" s="513">
        <v>-2.3518883749798034</v>
      </c>
      <c r="J37" s="512">
        <v>-54.400794596394078</v>
      </c>
      <c r="X37" s="513"/>
      <c r="Y37" s="512"/>
    </row>
    <row r="38" spans="1:25">
      <c r="C38" s="292">
        <v>43039</v>
      </c>
      <c r="D38" s="514">
        <f t="shared" si="1"/>
        <v>43039</v>
      </c>
      <c r="E38" s="513">
        <v>-49.098788088919463</v>
      </c>
      <c r="F38" s="513">
        <v>1.7225963842595569</v>
      </c>
      <c r="G38" s="513">
        <v>-4.9237654827681476</v>
      </c>
      <c r="H38" s="513">
        <v>-25.753272601181429</v>
      </c>
      <c r="I38" s="513">
        <v>2.3680331571987647</v>
      </c>
      <c r="J38" s="512">
        <v>-75.685196631410719</v>
      </c>
      <c r="X38" s="513"/>
      <c r="Y38" s="512"/>
    </row>
    <row r="39" spans="1:25">
      <c r="C39" s="292">
        <v>43069</v>
      </c>
      <c r="D39" s="514">
        <f t="shared" si="1"/>
        <v>43069</v>
      </c>
      <c r="E39" s="513">
        <v>-77.808662753670475</v>
      </c>
      <c r="F39" s="513">
        <v>-6.0973983305411092</v>
      </c>
      <c r="G39" s="513">
        <v>-9.1708024863087605</v>
      </c>
      <c r="H39" s="513">
        <v>-21.457160952012284</v>
      </c>
      <c r="I39" s="513">
        <v>2.3639624739869438</v>
      </c>
      <c r="J39" s="512">
        <v>-112.17006204854567</v>
      </c>
      <c r="X39" s="513"/>
      <c r="Y39" s="512"/>
    </row>
    <row r="40" spans="1:25">
      <c r="C40" s="292">
        <v>43100</v>
      </c>
      <c r="D40" s="514">
        <f t="shared" si="1"/>
        <v>43100</v>
      </c>
      <c r="E40" s="513">
        <v>-47.245555813549423</v>
      </c>
      <c r="F40" s="513">
        <v>-1.6452176137974135</v>
      </c>
      <c r="G40" s="513">
        <v>-10.31849679691798</v>
      </c>
      <c r="H40" s="513">
        <v>-22.43870162170693</v>
      </c>
      <c r="I40" s="513">
        <v>8.3775494751039528</v>
      </c>
      <c r="J40" s="512">
        <v>-73.270422370867806</v>
      </c>
      <c r="X40" s="513"/>
      <c r="Y40" s="512"/>
    </row>
    <row r="41" spans="1:25">
      <c r="C41" s="292">
        <v>43131</v>
      </c>
      <c r="D41" s="514">
        <f t="shared" si="1"/>
        <v>43131</v>
      </c>
      <c r="E41" s="513">
        <v>-67.471179371345286</v>
      </c>
      <c r="F41" s="513">
        <v>-3.2602596906089802</v>
      </c>
      <c r="G41" s="513">
        <v>-8.6329739108093779</v>
      </c>
      <c r="H41" s="513">
        <v>-24.859403505648302</v>
      </c>
      <c r="I41" s="513">
        <v>10.436157486655866</v>
      </c>
      <c r="J41" s="512">
        <v>-93.787658991756089</v>
      </c>
      <c r="X41" s="513"/>
      <c r="Y41" s="512"/>
    </row>
    <row r="42" spans="1:25">
      <c r="C42" s="292">
        <v>43159</v>
      </c>
      <c r="D42" s="514">
        <f t="shared" si="1"/>
        <v>43159</v>
      </c>
      <c r="E42" s="513">
        <v>-92.687833584405539</v>
      </c>
      <c r="F42" s="513">
        <v>10.03236995127557</v>
      </c>
      <c r="G42" s="513">
        <v>-7.7039229181771161</v>
      </c>
      <c r="H42" s="513">
        <v>-33.385632500728825</v>
      </c>
      <c r="I42" s="513">
        <v>4.1289828216557058</v>
      </c>
      <c r="J42" s="512">
        <v>-119.6160362303802</v>
      </c>
      <c r="X42" s="513"/>
      <c r="Y42" s="512"/>
    </row>
    <row r="43" spans="1:25">
      <c r="C43" s="292">
        <v>43190</v>
      </c>
      <c r="D43" s="514">
        <f t="shared" si="1"/>
        <v>43190</v>
      </c>
      <c r="E43" s="513">
        <v>-45.160419449520219</v>
      </c>
      <c r="F43" s="513">
        <v>17.522502405758644</v>
      </c>
      <c r="G43" s="513">
        <v>-6.2739022448204258</v>
      </c>
      <c r="H43" s="513">
        <v>0.12155940335457061</v>
      </c>
      <c r="I43" s="513">
        <v>22.214617861396313</v>
      </c>
      <c r="J43" s="512">
        <v>-11.575642023831122</v>
      </c>
      <c r="X43" s="513"/>
      <c r="Y43" s="512"/>
    </row>
    <row r="44" spans="1:25">
      <c r="C44" s="292">
        <v>43220</v>
      </c>
      <c r="D44" s="514">
        <f t="shared" si="1"/>
        <v>43220</v>
      </c>
      <c r="E44" s="513">
        <v>-97.524009086315274</v>
      </c>
      <c r="F44" s="513">
        <v>-39.068946871739669</v>
      </c>
      <c r="G44" s="513">
        <v>-6.727881884471536</v>
      </c>
      <c r="H44" s="513">
        <v>-16.371435921800398</v>
      </c>
      <c r="I44" s="513">
        <v>20.152781557824966</v>
      </c>
      <c r="J44" s="512">
        <v>-139.53949220650193</v>
      </c>
      <c r="X44" s="513"/>
      <c r="Y44" s="512"/>
    </row>
    <row r="45" spans="1:25">
      <c r="A45" s="4"/>
      <c r="B45" s="4"/>
      <c r="C45" s="292">
        <v>43251</v>
      </c>
      <c r="D45" s="514">
        <f t="shared" si="1"/>
        <v>43251</v>
      </c>
      <c r="E45" s="513">
        <v>-60.556903660703327</v>
      </c>
      <c r="F45" s="513">
        <v>-13.392475866450898</v>
      </c>
      <c r="G45" s="513">
        <v>-5.1460313482954509</v>
      </c>
      <c r="H45" s="513">
        <v>-19.862093719435471</v>
      </c>
      <c r="I45" s="513">
        <v>16.328040764300113</v>
      </c>
      <c r="J45" s="512">
        <v>-82.629463830585038</v>
      </c>
      <c r="X45" s="513"/>
      <c r="Y45" s="512"/>
    </row>
    <row r="46" spans="1:25">
      <c r="A46" s="33">
        <v>2018</v>
      </c>
      <c r="B46" s="33" t="s">
        <v>44</v>
      </c>
      <c r="C46" s="292">
        <v>43281</v>
      </c>
      <c r="D46" s="514">
        <f t="shared" si="1"/>
        <v>43281</v>
      </c>
      <c r="E46" s="513">
        <v>-39.93980065138134</v>
      </c>
      <c r="F46" s="513">
        <v>-21.405168885500661</v>
      </c>
      <c r="G46" s="513">
        <v>-7.5047275143710319</v>
      </c>
      <c r="H46" s="513">
        <v>-6.940167751368076E-2</v>
      </c>
      <c r="I46" s="513">
        <v>17.408831816521136</v>
      </c>
      <c r="J46" s="512">
        <v>-51.510266912245605</v>
      </c>
      <c r="X46" s="513"/>
      <c r="Y46" s="512"/>
    </row>
    <row r="47" spans="1:25">
      <c r="C47" s="292">
        <v>43312</v>
      </c>
      <c r="D47" s="514">
        <f t="shared" si="1"/>
        <v>43312</v>
      </c>
      <c r="E47" s="513">
        <v>-68.098564541112125</v>
      </c>
      <c r="F47" s="513">
        <v>-14.942783768801018</v>
      </c>
      <c r="G47" s="513">
        <v>-5.8957192732606893</v>
      </c>
      <c r="H47" s="513">
        <v>-2.9960652227858855</v>
      </c>
      <c r="I47" s="513">
        <v>16.068708000186096</v>
      </c>
      <c r="J47" s="512">
        <v>-75.864424805773638</v>
      </c>
      <c r="X47" s="513"/>
      <c r="Y47" s="512"/>
    </row>
    <row r="48" spans="1:25">
      <c r="C48" s="292">
        <v>43343</v>
      </c>
      <c r="D48" s="514">
        <f t="shared" si="1"/>
        <v>43343</v>
      </c>
      <c r="E48" s="513">
        <v>-60.190110619450003</v>
      </c>
      <c r="F48" s="513">
        <v>-25.071830732036446</v>
      </c>
      <c r="G48" s="513">
        <v>-6.2862936443336599</v>
      </c>
      <c r="H48" s="513">
        <v>-4.6915591444372078</v>
      </c>
      <c r="I48" s="513">
        <v>27.621548353554342</v>
      </c>
      <c r="J48" s="512">
        <v>-68.618245786703</v>
      </c>
      <c r="X48" s="513"/>
      <c r="Y48" s="512"/>
    </row>
    <row r="49" spans="1:25">
      <c r="C49" s="292">
        <v>43373</v>
      </c>
      <c r="D49" s="514">
        <f t="shared" si="1"/>
        <v>43373</v>
      </c>
      <c r="E49" s="513">
        <v>-88.268048899598043</v>
      </c>
      <c r="F49" s="513">
        <v>-47.757303597412275</v>
      </c>
      <c r="G49" s="513">
        <v>-4.9892431953416025</v>
      </c>
      <c r="H49" s="513">
        <v>8.2823269017800509</v>
      </c>
      <c r="I49" s="513">
        <v>20.622811364203361</v>
      </c>
      <c r="J49" s="512">
        <v>-112.10945742636852</v>
      </c>
      <c r="X49" s="513"/>
      <c r="Y49" s="512"/>
    </row>
    <row r="50" spans="1:25">
      <c r="C50" s="292">
        <v>43404</v>
      </c>
      <c r="D50" s="514">
        <f t="shared" si="1"/>
        <v>43404</v>
      </c>
      <c r="E50" s="513">
        <v>-50.062607997615295</v>
      </c>
      <c r="F50" s="513">
        <v>-14.522954082523107</v>
      </c>
      <c r="G50" s="513">
        <v>-4.4107201970526662</v>
      </c>
      <c r="H50" s="513">
        <v>-6.6977926073660123</v>
      </c>
      <c r="I50" s="513">
        <v>18.566657026517145</v>
      </c>
      <c r="J50" s="512">
        <v>-57.127417858039919</v>
      </c>
      <c r="X50" s="513"/>
      <c r="Y50" s="512"/>
    </row>
    <row r="51" spans="1:25">
      <c r="C51" s="292">
        <v>43434</v>
      </c>
      <c r="D51" s="514">
        <f t="shared" si="1"/>
        <v>43434</v>
      </c>
      <c r="E51" s="513">
        <v>-22.756228888798844</v>
      </c>
      <c r="F51" s="513">
        <v>-26.752818151941504</v>
      </c>
      <c r="G51" s="513">
        <v>0.24549612510188557</v>
      </c>
      <c r="H51" s="513">
        <v>-5.3184551725392293</v>
      </c>
      <c r="I51" s="513">
        <v>17.428271944318503</v>
      </c>
      <c r="J51" s="512">
        <v>-37.153734143859189</v>
      </c>
      <c r="X51" s="513"/>
      <c r="Y51" s="512"/>
    </row>
    <row r="52" spans="1:25">
      <c r="C52" s="292">
        <v>43465</v>
      </c>
      <c r="D52" s="514">
        <f t="shared" si="1"/>
        <v>43465</v>
      </c>
      <c r="E52" s="513">
        <v>-51.102108981680011</v>
      </c>
      <c r="F52" s="513">
        <v>-19.238744039018776</v>
      </c>
      <c r="G52" s="513">
        <v>1.5492936634754972</v>
      </c>
      <c r="H52" s="513">
        <v>-4.078608785148135</v>
      </c>
      <c r="I52" s="513">
        <v>16.808028765295443</v>
      </c>
      <c r="J52" s="512">
        <v>-56.062139377075994</v>
      </c>
      <c r="X52" s="513"/>
      <c r="Y52" s="512"/>
    </row>
    <row r="53" spans="1:25">
      <c r="C53" s="292">
        <v>43496</v>
      </c>
      <c r="D53" s="514">
        <f t="shared" si="1"/>
        <v>43496</v>
      </c>
      <c r="E53" s="513">
        <v>-43.521701488686801</v>
      </c>
      <c r="F53" s="513">
        <v>-21.070591287823277</v>
      </c>
      <c r="G53" s="513">
        <v>-2.7425885483716268</v>
      </c>
      <c r="H53" s="513">
        <v>-3.0400703008476144</v>
      </c>
      <c r="I53" s="513">
        <v>10.371787804119434</v>
      </c>
      <c r="J53" s="512">
        <v>-60.003163821609874</v>
      </c>
      <c r="X53" s="513"/>
      <c r="Y53" s="512"/>
    </row>
    <row r="54" spans="1:25">
      <c r="C54" s="292">
        <v>43524</v>
      </c>
      <c r="D54" s="514">
        <f t="shared" si="1"/>
        <v>43524</v>
      </c>
      <c r="E54" s="513">
        <v>4.8647759020485788</v>
      </c>
      <c r="F54" s="513">
        <v>-27.429370685673987</v>
      </c>
      <c r="G54" s="513">
        <v>-2.3026107484173544</v>
      </c>
      <c r="H54" s="513">
        <v>11.154106799680612</v>
      </c>
      <c r="I54" s="513">
        <v>8.9042333052352394</v>
      </c>
      <c r="J54" s="512">
        <v>-4.808865427126916</v>
      </c>
      <c r="X54" s="513"/>
      <c r="Y54" s="512"/>
    </row>
    <row r="55" spans="1:25">
      <c r="C55" s="292">
        <v>43555</v>
      </c>
      <c r="D55" s="514">
        <f t="shared" si="1"/>
        <v>43555</v>
      </c>
      <c r="E55" s="513">
        <v>-34.881946275099828</v>
      </c>
      <c r="F55" s="513">
        <v>-29.182808439564496</v>
      </c>
      <c r="G55" s="513">
        <v>-6.1784537676001285</v>
      </c>
      <c r="H55" s="513">
        <v>3.2622552751759679</v>
      </c>
      <c r="I55" s="513">
        <v>1.5712555300791875</v>
      </c>
      <c r="J55" s="512">
        <v>-65.409697677009291</v>
      </c>
      <c r="X55" s="513"/>
      <c r="Y55" s="512"/>
    </row>
    <row r="56" spans="1:25">
      <c r="C56" s="292">
        <v>43585</v>
      </c>
      <c r="D56" s="514">
        <f t="shared" si="1"/>
        <v>43585</v>
      </c>
      <c r="E56" s="513">
        <v>1.3871616662727604</v>
      </c>
      <c r="F56" s="513">
        <v>-20.484420443088414</v>
      </c>
      <c r="G56" s="513">
        <v>-7.1992500849769332</v>
      </c>
      <c r="H56" s="513">
        <v>0.68431429975176261</v>
      </c>
      <c r="I56" s="513">
        <v>3.5793468706203972</v>
      </c>
      <c r="J56" s="512">
        <v>-22.032847691420422</v>
      </c>
      <c r="X56" s="513"/>
      <c r="Y56" s="512"/>
    </row>
    <row r="57" spans="1:25">
      <c r="A57" s="4"/>
      <c r="B57" s="4"/>
      <c r="C57" s="292">
        <v>43616</v>
      </c>
      <c r="D57" s="514">
        <f t="shared" si="1"/>
        <v>43616</v>
      </c>
      <c r="E57" s="513">
        <v>-38.908831416360513</v>
      </c>
      <c r="F57" s="513">
        <v>-22.87865581802463</v>
      </c>
      <c r="G57" s="513">
        <v>-3.3575455764154185</v>
      </c>
      <c r="H57" s="513">
        <v>-0.19943200751224199</v>
      </c>
      <c r="I57" s="513">
        <v>7.2922180396596978</v>
      </c>
      <c r="J57" s="512">
        <v>-58.0522467786531</v>
      </c>
      <c r="X57" s="513"/>
      <c r="Y57" s="512"/>
    </row>
    <row r="58" spans="1:25">
      <c r="A58" s="33">
        <v>2019</v>
      </c>
      <c r="B58" s="33" t="s">
        <v>45</v>
      </c>
      <c r="C58" s="292">
        <v>43646</v>
      </c>
      <c r="D58" s="514">
        <f t="shared" si="1"/>
        <v>43646</v>
      </c>
      <c r="E58" s="513">
        <v>-37.219589310028766</v>
      </c>
      <c r="F58" s="513">
        <v>-9.6539072432756932</v>
      </c>
      <c r="G58" s="513">
        <v>-7.3569727170492767</v>
      </c>
      <c r="H58" s="513">
        <v>-11.98431016844588</v>
      </c>
      <c r="I58" s="513">
        <v>6.3244594901545685</v>
      </c>
      <c r="J58" s="512">
        <v>-59.890319948645043</v>
      </c>
      <c r="X58" s="513"/>
      <c r="Y58" s="512"/>
    </row>
    <row r="59" spans="1:25">
      <c r="C59" s="292">
        <v>43677</v>
      </c>
      <c r="D59" s="514">
        <f t="shared" si="1"/>
        <v>43677</v>
      </c>
      <c r="E59" s="513">
        <v>-32.956355995086469</v>
      </c>
      <c r="F59" s="513">
        <v>-12.715874607711459</v>
      </c>
      <c r="G59" s="513">
        <v>-6.6252003667784756</v>
      </c>
      <c r="H59" s="513">
        <v>-7.9972041773373892</v>
      </c>
      <c r="I59" s="513">
        <v>1.1398770064467065</v>
      </c>
      <c r="J59" s="512">
        <v>-59.154758140467095</v>
      </c>
      <c r="X59" s="513"/>
      <c r="Y59" s="512"/>
    </row>
    <row r="60" spans="1:25">
      <c r="C60" s="292">
        <v>43708</v>
      </c>
      <c r="D60" s="514">
        <f t="shared" si="1"/>
        <v>43708</v>
      </c>
      <c r="E60" s="513">
        <v>-57.337054598564194</v>
      </c>
      <c r="F60" s="513">
        <v>-6.2814608942342618</v>
      </c>
      <c r="G60" s="513">
        <v>-7.1648150530070884</v>
      </c>
      <c r="H60" s="513">
        <v>-9.7077936619353586</v>
      </c>
      <c r="I60" s="513">
        <v>7.6334135655095459</v>
      </c>
      <c r="J60" s="512">
        <v>-72.857710642231353</v>
      </c>
      <c r="X60" s="513"/>
      <c r="Y60" s="512"/>
    </row>
    <row r="61" spans="1:25">
      <c r="C61" s="292">
        <v>43738</v>
      </c>
      <c r="D61" s="514">
        <f t="shared" si="1"/>
        <v>43738</v>
      </c>
      <c r="E61" s="513">
        <v>-2.5073957640434301</v>
      </c>
      <c r="F61" s="513">
        <v>19.025377084461677</v>
      </c>
      <c r="G61" s="513">
        <v>-8.6900696354633062</v>
      </c>
      <c r="H61" s="513">
        <v>-1.7470836877819793</v>
      </c>
      <c r="I61" s="513">
        <v>9.4421471780879607</v>
      </c>
      <c r="J61" s="512">
        <v>15.522975175260935</v>
      </c>
      <c r="X61" s="513"/>
      <c r="Y61" s="512"/>
    </row>
    <row r="62" spans="1:25">
      <c r="C62" s="292">
        <v>43769</v>
      </c>
      <c r="D62" s="514">
        <f t="shared" si="1"/>
        <v>43769</v>
      </c>
      <c r="E62" s="513">
        <v>-41.344780312019751</v>
      </c>
      <c r="F62" s="513">
        <v>-14.720839057434986</v>
      </c>
      <c r="G62" s="513">
        <v>-8.5959513823878364</v>
      </c>
      <c r="H62" s="513">
        <v>-2.3209590534778197</v>
      </c>
      <c r="I62" s="513">
        <v>7.557786634434871</v>
      </c>
      <c r="J62" s="512">
        <v>-59.424743170885513</v>
      </c>
      <c r="X62" s="513"/>
      <c r="Y62" s="512"/>
    </row>
    <row r="63" spans="1:25">
      <c r="C63" s="292">
        <v>43799</v>
      </c>
      <c r="D63" s="514">
        <f t="shared" si="1"/>
        <v>43799</v>
      </c>
      <c r="E63" s="513">
        <v>-19.913032158974755</v>
      </c>
      <c r="F63" s="513">
        <v>-18.218499115867246</v>
      </c>
      <c r="G63" s="513">
        <v>-11.974958291973175</v>
      </c>
      <c r="H63" s="513">
        <v>-6.0289834139748448</v>
      </c>
      <c r="I63" s="513">
        <v>11.263338532845186</v>
      </c>
      <c r="J63" s="512">
        <v>-44.872134447944831</v>
      </c>
      <c r="X63" s="513"/>
      <c r="Y63" s="512"/>
    </row>
    <row r="64" spans="1:25">
      <c r="C64" s="292">
        <v>43830</v>
      </c>
      <c r="D64" s="514">
        <f t="shared" si="1"/>
        <v>43830</v>
      </c>
      <c r="E64" s="513">
        <v>-20.012538663530762</v>
      </c>
      <c r="F64" s="513">
        <v>-1.9898582959643658</v>
      </c>
      <c r="G64" s="513">
        <v>-12.274031824322265</v>
      </c>
      <c r="H64" s="513">
        <v>-9.0505445074881017</v>
      </c>
      <c r="I64" s="513">
        <v>7.2390571539675701</v>
      </c>
      <c r="J64" s="512">
        <v>-36.087916137337928</v>
      </c>
      <c r="X64" s="513"/>
      <c r="Y64" s="512"/>
    </row>
    <row r="65" spans="1:25">
      <c r="C65" s="292">
        <v>43861</v>
      </c>
      <c r="D65" s="514">
        <f t="shared" si="1"/>
        <v>43861</v>
      </c>
      <c r="E65" s="513">
        <v>-26.727518483481784</v>
      </c>
      <c r="F65" s="513">
        <v>-15.418599615144085</v>
      </c>
      <c r="G65" s="513">
        <v>-9.5369323389858049</v>
      </c>
      <c r="H65" s="513">
        <v>-4.7002556045420896</v>
      </c>
      <c r="I65" s="513">
        <v>9.5508698595601373</v>
      </c>
      <c r="J65" s="512">
        <v>-46.832436182593639</v>
      </c>
      <c r="X65" s="513"/>
      <c r="Y65" s="512"/>
    </row>
    <row r="66" spans="1:25">
      <c r="C66" s="292">
        <v>43890</v>
      </c>
      <c r="D66" s="514">
        <f t="shared" si="1"/>
        <v>43890</v>
      </c>
      <c r="E66" s="513">
        <v>-37.41161210876696</v>
      </c>
      <c r="F66" s="513">
        <v>-18.441526815922376</v>
      </c>
      <c r="G66" s="513">
        <v>-10.026617771579588</v>
      </c>
      <c r="H66" s="513">
        <v>-6.0621791147078836</v>
      </c>
      <c r="I66" s="513">
        <v>12.137363377001064</v>
      </c>
      <c r="J66" s="512">
        <v>-59.804572433975764</v>
      </c>
      <c r="X66" s="513"/>
      <c r="Y66" s="512"/>
    </row>
    <row r="67" spans="1:25">
      <c r="C67" s="292">
        <v>43921</v>
      </c>
      <c r="D67" s="514">
        <f t="shared" si="1"/>
        <v>43921</v>
      </c>
      <c r="E67" s="513">
        <v>-67.240096785591291</v>
      </c>
      <c r="F67" s="513">
        <v>3.5875243879319596</v>
      </c>
      <c r="G67" s="513">
        <v>-7.1156824968046974</v>
      </c>
      <c r="H67" s="513">
        <v>-5.5322838268718497</v>
      </c>
      <c r="I67" s="513">
        <v>-2.5285008406245462</v>
      </c>
      <c r="J67" s="512">
        <v>-78.829039561960428</v>
      </c>
      <c r="X67" s="513"/>
      <c r="Y67" s="512"/>
    </row>
    <row r="68" spans="1:25">
      <c r="C68" s="292">
        <v>43951</v>
      </c>
      <c r="D68" s="514">
        <f t="shared" si="1"/>
        <v>43951</v>
      </c>
      <c r="E68" s="513">
        <v>-35.728907163177766</v>
      </c>
      <c r="F68" s="513">
        <v>-7.4831533881019929</v>
      </c>
      <c r="G68" s="513">
        <v>-8.0463799397740754</v>
      </c>
      <c r="H68" s="513">
        <v>-0.49524143618545502</v>
      </c>
      <c r="I68" s="513">
        <v>-8.9318611251654385</v>
      </c>
      <c r="J68" s="512">
        <v>-60.685543052404753</v>
      </c>
      <c r="X68" s="513"/>
      <c r="Y68" s="512"/>
    </row>
    <row r="69" spans="1:25">
      <c r="A69" s="4"/>
      <c r="B69" s="4"/>
      <c r="C69" s="292">
        <v>43982</v>
      </c>
      <c r="D69" s="514">
        <f t="shared" ref="D69:D100" si="2">+C69</f>
        <v>43982</v>
      </c>
      <c r="E69" s="513">
        <v>-28.072793979290481</v>
      </c>
      <c r="F69" s="513">
        <v>-3.8535123487378349</v>
      </c>
      <c r="G69" s="513">
        <v>-14.569650058132808</v>
      </c>
      <c r="H69" s="513">
        <v>-2.5208242957190121</v>
      </c>
      <c r="I69" s="513">
        <v>7.206363789529604</v>
      </c>
      <c r="J69" s="512">
        <v>-41.810416892350531</v>
      </c>
      <c r="X69" s="513"/>
      <c r="Y69" s="512"/>
    </row>
    <row r="70" spans="1:25">
      <c r="A70" s="33">
        <v>2020</v>
      </c>
      <c r="B70" s="33" t="s">
        <v>46</v>
      </c>
      <c r="C70" s="292">
        <v>44012</v>
      </c>
      <c r="D70" s="514">
        <f t="shared" si="2"/>
        <v>44012</v>
      </c>
      <c r="E70" s="513">
        <v>-31.665133584743973</v>
      </c>
      <c r="F70" s="513">
        <v>-15.118415356601727</v>
      </c>
      <c r="G70" s="513">
        <v>-7.5872170011892344</v>
      </c>
      <c r="H70" s="513">
        <v>8.2441182467912224</v>
      </c>
      <c r="I70" s="513">
        <v>-11.06252007356472</v>
      </c>
      <c r="J70" s="512">
        <v>-57.189167769308433</v>
      </c>
      <c r="X70" s="513"/>
      <c r="Y70" s="512"/>
    </row>
    <row r="71" spans="1:25">
      <c r="C71" s="292">
        <v>44043</v>
      </c>
      <c r="D71" s="514">
        <f t="shared" si="2"/>
        <v>44043</v>
      </c>
      <c r="E71" s="513">
        <v>11.377283395695112</v>
      </c>
      <c r="F71" s="513">
        <v>0.8483783495242303</v>
      </c>
      <c r="G71" s="513">
        <v>-7.6811499934674945</v>
      </c>
      <c r="H71" s="513">
        <v>0.38439495469367513</v>
      </c>
      <c r="I71" s="513">
        <v>4.8784676328214598</v>
      </c>
      <c r="J71" s="512">
        <v>9.8073743392669801</v>
      </c>
      <c r="X71" s="513"/>
      <c r="Y71" s="512"/>
    </row>
    <row r="72" spans="1:25">
      <c r="C72" s="292">
        <v>44074</v>
      </c>
      <c r="D72" s="514">
        <f t="shared" si="2"/>
        <v>44074</v>
      </c>
      <c r="E72" s="513">
        <v>20.405038771036324</v>
      </c>
      <c r="F72" s="513">
        <v>-0.20976316727593464</v>
      </c>
      <c r="G72" s="513">
        <v>-3.790047155898387</v>
      </c>
      <c r="H72" s="513">
        <v>-0.92093787426957618</v>
      </c>
      <c r="I72" s="513">
        <v>-18.769199149653087</v>
      </c>
      <c r="J72" s="512">
        <v>-3.2849085760606638</v>
      </c>
      <c r="X72" s="513"/>
      <c r="Y72" s="512"/>
    </row>
    <row r="73" spans="1:25">
      <c r="C73" s="292">
        <v>44104</v>
      </c>
      <c r="D73" s="514">
        <f t="shared" si="2"/>
        <v>44104</v>
      </c>
      <c r="E73" s="513">
        <v>-39.967156068780682</v>
      </c>
      <c r="F73" s="513">
        <v>-8.6756117305533387</v>
      </c>
      <c r="G73" s="513">
        <v>2.2025237822260406</v>
      </c>
      <c r="H73" s="513">
        <v>-2.7464603926355284</v>
      </c>
      <c r="I73" s="513">
        <v>-17.360073251077523</v>
      </c>
      <c r="J73" s="512">
        <v>-66.54677766082105</v>
      </c>
      <c r="X73" s="513"/>
      <c r="Y73" s="512"/>
    </row>
    <row r="74" spans="1:25">
      <c r="C74" s="292">
        <v>44135</v>
      </c>
      <c r="D74" s="514">
        <f t="shared" si="2"/>
        <v>44135</v>
      </c>
      <c r="E74" s="513">
        <v>-8.0969394038544635</v>
      </c>
      <c r="F74" s="513">
        <v>2.1806365936689702</v>
      </c>
      <c r="G74" s="513">
        <v>3.1724675010551993</v>
      </c>
      <c r="H74" s="513">
        <v>-4.343852955110032</v>
      </c>
      <c r="I74" s="513">
        <v>-9.8122980132519135</v>
      </c>
      <c r="J74" s="512">
        <v>-16.899986277492243</v>
      </c>
      <c r="X74" s="513"/>
      <c r="Y74" s="512"/>
    </row>
    <row r="75" spans="1:25">
      <c r="C75" s="292">
        <v>44165</v>
      </c>
      <c r="D75" s="514">
        <f t="shared" si="2"/>
        <v>44165</v>
      </c>
      <c r="E75" s="513">
        <v>-22.704244471226389</v>
      </c>
      <c r="F75" s="513">
        <v>-25.849359278263243</v>
      </c>
      <c r="G75" s="513">
        <v>6.7544036249339898</v>
      </c>
      <c r="H75" s="513">
        <v>1.8119415448066167</v>
      </c>
      <c r="I75" s="513">
        <v>-6.0792517653953944</v>
      </c>
      <c r="J75" s="512">
        <v>-46.066510345144437</v>
      </c>
      <c r="L75" s="92" t="s">
        <v>429</v>
      </c>
      <c r="S75" s="513"/>
      <c r="T75" s="513"/>
      <c r="U75" s="513"/>
      <c r="V75" s="512"/>
      <c r="W75" s="513"/>
      <c r="X75" s="513"/>
      <c r="Y75" s="512"/>
    </row>
    <row r="76" spans="1:25">
      <c r="C76" s="292">
        <v>44196</v>
      </c>
      <c r="D76" s="514">
        <f t="shared" si="2"/>
        <v>44196</v>
      </c>
      <c r="E76" s="513">
        <v>-15.68642220788259</v>
      </c>
      <c r="F76" s="513">
        <v>-4.7327711916411062</v>
      </c>
      <c r="G76" s="513">
        <v>6.4005017215436348</v>
      </c>
      <c r="H76" s="513">
        <v>3.1867141219377206</v>
      </c>
      <c r="I76" s="513">
        <v>-3.1915350458115199</v>
      </c>
      <c r="J76" s="512">
        <v>-14.023512601853874</v>
      </c>
      <c r="S76" s="513"/>
      <c r="T76" s="513"/>
      <c r="U76" s="513"/>
      <c r="V76" s="512"/>
      <c r="W76" s="513"/>
      <c r="X76" s="513"/>
      <c r="Y76" s="512"/>
    </row>
    <row r="77" spans="1:25">
      <c r="C77" s="292">
        <v>44227</v>
      </c>
      <c r="D77" s="514">
        <f t="shared" si="2"/>
        <v>44227</v>
      </c>
      <c r="E77" s="513">
        <v>-23.581673634362858</v>
      </c>
      <c r="F77" s="513">
        <v>12.218437825169303</v>
      </c>
      <c r="G77" s="513">
        <v>6.8454760995094173</v>
      </c>
      <c r="H77" s="513">
        <v>-4.5184455782232789</v>
      </c>
      <c r="I77" s="513">
        <v>-20.341713296867393</v>
      </c>
      <c r="J77" s="512">
        <v>-29.377918584774818</v>
      </c>
      <c r="S77" s="513"/>
      <c r="T77" s="513"/>
      <c r="U77" s="513"/>
      <c r="V77" s="512"/>
      <c r="W77" s="513"/>
      <c r="X77" s="513"/>
      <c r="Y77" s="512"/>
    </row>
    <row r="78" spans="1:25">
      <c r="C78" s="292">
        <v>44255</v>
      </c>
      <c r="D78" s="514">
        <f t="shared" si="2"/>
        <v>44255</v>
      </c>
      <c r="E78" s="513">
        <v>-6.7523943860321189</v>
      </c>
      <c r="F78" s="513">
        <v>-9.2832469975987273</v>
      </c>
      <c r="G78" s="513">
        <v>8.7057096667706837</v>
      </c>
      <c r="H78" s="513">
        <v>-1.288939817622734</v>
      </c>
      <c r="I78" s="513">
        <v>-5.9304909892250528</v>
      </c>
      <c r="J78" s="512">
        <v>-14.549362523707961</v>
      </c>
      <c r="S78" s="513"/>
      <c r="T78" s="513"/>
      <c r="U78" s="513"/>
      <c r="V78" s="512"/>
      <c r="W78" s="513"/>
      <c r="X78" s="513"/>
      <c r="Y78" s="512"/>
    </row>
    <row r="79" spans="1:25">
      <c r="C79" s="292">
        <v>44286</v>
      </c>
      <c r="D79" s="514">
        <f t="shared" si="2"/>
        <v>44286</v>
      </c>
      <c r="E79" s="513">
        <v>15.391938395405095</v>
      </c>
      <c r="F79" s="513">
        <v>-6.765025961395148</v>
      </c>
      <c r="G79" s="513">
        <v>8.8180619373616711</v>
      </c>
      <c r="H79" s="513">
        <v>0.20656898799264772</v>
      </c>
      <c r="I79" s="513">
        <v>6.2299380217556291</v>
      </c>
      <c r="J79" s="512">
        <v>23.881481381119887</v>
      </c>
      <c r="S79" s="513"/>
      <c r="T79" s="513"/>
      <c r="U79" s="513"/>
      <c r="V79" s="512"/>
      <c r="W79" s="513"/>
      <c r="X79" s="513"/>
      <c r="Y79" s="512"/>
    </row>
    <row r="80" spans="1:25">
      <c r="C80" s="292">
        <v>44316</v>
      </c>
      <c r="D80" s="514">
        <f t="shared" si="2"/>
        <v>44316</v>
      </c>
      <c r="E80" s="513">
        <v>13.546511692786183</v>
      </c>
      <c r="F80" s="513">
        <v>-9.9757928862386418</v>
      </c>
      <c r="G80" s="513">
        <v>11.469873093284974</v>
      </c>
      <c r="H80" s="513">
        <v>3.9784842072822527E-2</v>
      </c>
      <c r="I80" s="513">
        <v>10.828275426657369</v>
      </c>
      <c r="J80" s="512">
        <v>25.908652168562696</v>
      </c>
      <c r="S80" s="513"/>
      <c r="T80" s="513"/>
      <c r="U80" s="513"/>
      <c r="V80" s="512"/>
      <c r="W80" s="513"/>
      <c r="X80" s="513"/>
      <c r="Y80" s="512"/>
    </row>
    <row r="81" spans="1:25">
      <c r="A81" s="4"/>
      <c r="B81" s="4"/>
      <c r="C81" s="292">
        <v>44347</v>
      </c>
      <c r="D81" s="514">
        <f t="shared" si="2"/>
        <v>44347</v>
      </c>
      <c r="E81" s="513">
        <v>-5.643632479495146</v>
      </c>
      <c r="F81" s="513">
        <v>-3.5037714610368234</v>
      </c>
      <c r="G81" s="513">
        <v>10.64810568894195</v>
      </c>
      <c r="H81" s="513">
        <v>-1.5184970046025699</v>
      </c>
      <c r="I81" s="513">
        <v>-8.1950507797908081</v>
      </c>
      <c r="J81" s="512">
        <v>-8.212846035983409</v>
      </c>
      <c r="S81" s="513"/>
      <c r="T81" s="513"/>
      <c r="U81" s="513"/>
      <c r="V81" s="512"/>
      <c r="W81" s="513"/>
      <c r="X81" s="513"/>
      <c r="Y81" s="512"/>
    </row>
    <row r="82" spans="1:25">
      <c r="A82" s="33">
        <v>2021</v>
      </c>
      <c r="B82" s="33" t="s">
        <v>47</v>
      </c>
      <c r="C82" s="292">
        <v>44377</v>
      </c>
      <c r="D82" s="514">
        <f t="shared" si="2"/>
        <v>44377</v>
      </c>
      <c r="E82" s="513">
        <v>-0.76882351533657722</v>
      </c>
      <c r="F82" s="513">
        <v>1.4111249095974445</v>
      </c>
      <c r="G82" s="513">
        <v>10.630576998972368</v>
      </c>
      <c r="H82" s="513">
        <v>-4.4848393334602408</v>
      </c>
      <c r="I82" s="513">
        <v>14.820686327662273</v>
      </c>
      <c r="J82" s="512">
        <v>21.60872538743525</v>
      </c>
      <c r="S82" s="513"/>
      <c r="T82" s="513"/>
      <c r="U82" s="513"/>
      <c r="V82" s="512"/>
      <c r="W82" s="513"/>
      <c r="X82" s="513"/>
      <c r="Y82" s="512"/>
    </row>
    <row r="83" spans="1:25">
      <c r="C83" s="292">
        <v>44408</v>
      </c>
      <c r="D83" s="514">
        <f t="shared" si="2"/>
        <v>44408</v>
      </c>
      <c r="E83" s="513">
        <v>3.2727431756812324</v>
      </c>
      <c r="F83" s="513">
        <v>-17.359083402116877</v>
      </c>
      <c r="G83" s="513">
        <v>8.3657656727883172</v>
      </c>
      <c r="H83" s="513">
        <v>-1.5508132425024956</v>
      </c>
      <c r="I83" s="513">
        <v>6.4336993271078615</v>
      </c>
      <c r="J83" s="512">
        <v>-0.83768846904197725</v>
      </c>
      <c r="S83" s="513"/>
      <c r="T83" s="513"/>
      <c r="U83" s="513"/>
      <c r="V83" s="512"/>
      <c r="W83" s="513"/>
      <c r="X83" s="513"/>
      <c r="Y83" s="512"/>
    </row>
    <row r="84" spans="1:25">
      <c r="C84" s="292">
        <v>44439</v>
      </c>
      <c r="D84" s="514">
        <f t="shared" si="2"/>
        <v>44439</v>
      </c>
      <c r="E84" s="513">
        <v>-18.463330455768137</v>
      </c>
      <c r="F84" s="513">
        <v>-16.896659053655192</v>
      </c>
      <c r="G84" s="513">
        <v>7.8621749916955714</v>
      </c>
      <c r="H84" s="513">
        <v>-5.642178294285948</v>
      </c>
      <c r="I84" s="513">
        <v>11.780844467813646</v>
      </c>
      <c r="J84" s="512">
        <v>-21.359148344200058</v>
      </c>
      <c r="S84" s="513"/>
      <c r="T84" s="513"/>
      <c r="U84" s="513"/>
      <c r="V84" s="512"/>
      <c r="W84" s="513"/>
      <c r="X84" s="513"/>
      <c r="Y84" s="512"/>
    </row>
    <row r="85" spans="1:25">
      <c r="C85" s="292">
        <v>44469</v>
      </c>
      <c r="D85" s="514">
        <f t="shared" si="2"/>
        <v>44469</v>
      </c>
      <c r="E85" s="513">
        <v>18.604199474676154</v>
      </c>
      <c r="F85" s="513">
        <v>-6.3662410479856586</v>
      </c>
      <c r="G85" s="513">
        <v>0.59521754272949323</v>
      </c>
      <c r="H85" s="513">
        <v>-2.617939423885022</v>
      </c>
      <c r="I85" s="513">
        <v>17.187212406218496</v>
      </c>
      <c r="J85" s="512">
        <v>27.402448951753449</v>
      </c>
      <c r="S85" s="513"/>
      <c r="T85" s="513"/>
      <c r="U85" s="513"/>
      <c r="V85" s="512"/>
      <c r="W85" s="513"/>
      <c r="X85" s="513"/>
      <c r="Y85" s="512"/>
    </row>
    <row r="86" spans="1:25">
      <c r="C86" s="292">
        <v>44500</v>
      </c>
      <c r="D86" s="514">
        <f t="shared" si="2"/>
        <v>44500</v>
      </c>
      <c r="E86" s="513">
        <v>-4.8157911307285204</v>
      </c>
      <c r="F86" s="513">
        <v>-37.31770831130288</v>
      </c>
      <c r="G86" s="513">
        <v>-1.2684022874660106</v>
      </c>
      <c r="H86" s="513">
        <v>0.88061101495570415</v>
      </c>
      <c r="I86" s="513">
        <v>5.3457585109557852</v>
      </c>
      <c r="J86" s="512">
        <v>-37.175532203585938</v>
      </c>
      <c r="S86" s="513"/>
      <c r="T86" s="513"/>
      <c r="U86" s="513"/>
      <c r="V86" s="512"/>
      <c r="W86" s="513"/>
      <c r="X86" s="513"/>
      <c r="Y86" s="512"/>
    </row>
    <row r="87" spans="1:25">
      <c r="C87" s="292">
        <v>44530</v>
      </c>
      <c r="D87" s="514">
        <f t="shared" si="2"/>
        <v>44530</v>
      </c>
      <c r="E87" s="513">
        <v>-7.1919098067198881</v>
      </c>
      <c r="F87" s="513">
        <v>18.708641365270104</v>
      </c>
      <c r="G87" s="513">
        <v>-1.9889836222403201</v>
      </c>
      <c r="H87" s="513">
        <v>-5.6157361702799591</v>
      </c>
      <c r="I87" s="513">
        <v>-1.7006891925085854</v>
      </c>
      <c r="J87" s="512">
        <v>2.2113225735213238</v>
      </c>
      <c r="S87" s="513"/>
      <c r="T87" s="513"/>
      <c r="U87" s="513"/>
      <c r="V87" s="512"/>
      <c r="W87" s="513"/>
      <c r="X87" s="513"/>
      <c r="Y87" s="512"/>
    </row>
    <row r="88" spans="1:25">
      <c r="C88" s="292">
        <v>44561</v>
      </c>
      <c r="D88" s="514">
        <f t="shared" si="2"/>
        <v>44561</v>
      </c>
      <c r="E88" s="513">
        <v>-51.142095981687106</v>
      </c>
      <c r="F88" s="513">
        <v>-16.541168081146267</v>
      </c>
      <c r="G88" s="513">
        <v>-4.9516720933543041</v>
      </c>
      <c r="H88" s="513">
        <v>-9.8786350183806171</v>
      </c>
      <c r="I88" s="513">
        <v>-8.1389337385438303</v>
      </c>
      <c r="J88" s="512">
        <v>-90.652504913112125</v>
      </c>
      <c r="S88" s="513"/>
      <c r="T88" s="513"/>
      <c r="U88" s="513"/>
      <c r="V88" s="512"/>
      <c r="W88" s="513"/>
      <c r="X88" s="513"/>
      <c r="Y88" s="512"/>
    </row>
    <row r="89" spans="1:25">
      <c r="C89" s="292">
        <v>44592</v>
      </c>
      <c r="D89" s="514">
        <f t="shared" si="2"/>
        <v>44592</v>
      </c>
      <c r="E89" s="513">
        <v>9.8728020948346007</v>
      </c>
      <c r="F89" s="513">
        <v>-18.698942347719992</v>
      </c>
      <c r="G89" s="513">
        <v>-3.2920794201414147</v>
      </c>
      <c r="H89" s="513">
        <v>-2.5833631350210244</v>
      </c>
      <c r="I89" s="513">
        <v>16.871154286422232</v>
      </c>
      <c r="J89" s="512">
        <v>2.1695714783743867</v>
      </c>
      <c r="S89" s="513"/>
      <c r="T89" s="513"/>
      <c r="U89" s="513"/>
      <c r="V89" s="512"/>
      <c r="W89" s="513"/>
      <c r="X89" s="513"/>
      <c r="Y89" s="512"/>
    </row>
    <row r="90" spans="1:25">
      <c r="C90" s="292">
        <v>44620</v>
      </c>
      <c r="D90" s="514">
        <f t="shared" si="2"/>
        <v>44620</v>
      </c>
      <c r="E90" s="513">
        <v>-10.12373337991861</v>
      </c>
      <c r="F90" s="513">
        <v>13.216320908318391</v>
      </c>
      <c r="G90" s="513">
        <v>-2.2737723060664283</v>
      </c>
      <c r="H90" s="513">
        <v>-1.6793740972365292</v>
      </c>
      <c r="I90" s="513">
        <v>-1.6501818419831835</v>
      </c>
      <c r="J90" s="512">
        <v>-2.5107407168863816</v>
      </c>
      <c r="S90" s="513"/>
      <c r="T90" s="513"/>
      <c r="U90" s="513"/>
      <c r="V90" s="512"/>
      <c r="W90" s="513"/>
      <c r="X90" s="513"/>
      <c r="Y90" s="512"/>
    </row>
    <row r="91" spans="1:25">
      <c r="C91" s="292">
        <v>44651</v>
      </c>
      <c r="D91" s="514">
        <f t="shared" si="2"/>
        <v>44651</v>
      </c>
      <c r="E91" s="513">
        <v>-8.451719160840371</v>
      </c>
      <c r="F91" s="513">
        <v>-0.82887855992870141</v>
      </c>
      <c r="G91" s="513">
        <v>-2.1453420064687685</v>
      </c>
      <c r="H91" s="513">
        <v>-2.6139809525372404</v>
      </c>
      <c r="I91" s="513">
        <v>2.9548631900731204</v>
      </c>
      <c r="J91" s="512">
        <v>-11.085057489701978</v>
      </c>
      <c r="S91" s="513"/>
      <c r="T91" s="513"/>
      <c r="U91" s="513"/>
      <c r="V91" s="512"/>
      <c r="W91" s="513"/>
      <c r="X91" s="513"/>
      <c r="Y91" s="512"/>
    </row>
    <row r="92" spans="1:25">
      <c r="C92" s="292">
        <v>44681</v>
      </c>
      <c r="D92" s="514">
        <f t="shared" si="2"/>
        <v>44681</v>
      </c>
      <c r="E92" s="513">
        <v>-14.259807959636314</v>
      </c>
      <c r="F92" s="513">
        <v>1.6508909451437876</v>
      </c>
      <c r="G92" s="513">
        <v>-2.9972839523759593</v>
      </c>
      <c r="H92" s="513">
        <v>-4.6381023209526235</v>
      </c>
      <c r="I92" s="513">
        <v>-3.3148912536830846</v>
      </c>
      <c r="J92" s="512">
        <v>-23.559194541504212</v>
      </c>
      <c r="S92" s="513"/>
      <c r="T92" s="513"/>
      <c r="U92" s="513"/>
      <c r="V92" s="512"/>
      <c r="W92" s="513"/>
      <c r="X92" s="513"/>
      <c r="Y92" s="512"/>
    </row>
    <row r="93" spans="1:25">
      <c r="A93" s="4"/>
      <c r="B93" s="4"/>
      <c r="C93" s="292">
        <v>44712</v>
      </c>
      <c r="D93" s="514">
        <f t="shared" si="2"/>
        <v>44712</v>
      </c>
      <c r="E93" s="513">
        <v>-11.355575414113993</v>
      </c>
      <c r="F93" s="513">
        <v>-25.292698875419358</v>
      </c>
      <c r="G93" s="513">
        <v>-1.8220796718450192</v>
      </c>
      <c r="H93" s="513">
        <v>1.556695181938538</v>
      </c>
      <c r="I93" s="513">
        <v>0.14665506319286425</v>
      </c>
      <c r="J93" s="512">
        <v>-36.767003716246975</v>
      </c>
      <c r="S93" s="513"/>
      <c r="T93" s="513"/>
      <c r="U93" s="513"/>
      <c r="V93" s="512"/>
      <c r="W93" s="513"/>
      <c r="X93" s="513"/>
      <c r="Y93" s="512"/>
    </row>
    <row r="94" spans="1:25">
      <c r="A94" s="33">
        <v>2022</v>
      </c>
      <c r="B94" s="33" t="s">
        <v>48</v>
      </c>
      <c r="C94" s="292">
        <v>44742</v>
      </c>
      <c r="D94" s="514">
        <f t="shared" si="2"/>
        <v>44742</v>
      </c>
      <c r="E94" s="513">
        <v>-12.174493987597939</v>
      </c>
      <c r="F94" s="513">
        <v>-21.784213835164529</v>
      </c>
      <c r="G94" s="513">
        <v>-3.9443313000306737</v>
      </c>
      <c r="H94" s="513">
        <v>-1.0669299887366295</v>
      </c>
      <c r="I94" s="513">
        <v>-5.3474268400719804</v>
      </c>
      <c r="J94" s="512">
        <v>-44.31739595160176</v>
      </c>
      <c r="S94" s="513"/>
      <c r="T94" s="513"/>
      <c r="U94" s="513"/>
      <c r="V94" s="512"/>
      <c r="W94" s="513"/>
      <c r="X94" s="513"/>
      <c r="Y94" s="512"/>
    </row>
    <row r="95" spans="1:25">
      <c r="C95" s="292">
        <v>44773</v>
      </c>
      <c r="D95" s="514">
        <f t="shared" si="2"/>
        <v>44773</v>
      </c>
      <c r="E95" s="513">
        <v>-11.590127494573707</v>
      </c>
      <c r="F95" s="513">
        <v>3.8532855908169985</v>
      </c>
      <c r="G95" s="513">
        <v>-2.6750477168769824</v>
      </c>
      <c r="H95" s="513">
        <v>-4.9889332704894835</v>
      </c>
      <c r="I95" s="513">
        <v>-5.8120730184974247</v>
      </c>
      <c r="J95" s="512">
        <v>-21.212895909620606</v>
      </c>
      <c r="S95" s="513"/>
      <c r="T95" s="513"/>
      <c r="U95" s="513"/>
      <c r="V95" s="512"/>
      <c r="W95" s="513"/>
      <c r="X95" s="513"/>
      <c r="Y95" s="512"/>
    </row>
    <row r="96" spans="1:25">
      <c r="C96" s="292">
        <v>44804</v>
      </c>
      <c r="D96" s="514">
        <f t="shared" si="2"/>
        <v>44804</v>
      </c>
      <c r="E96" s="513">
        <v>-3.7917676229569066</v>
      </c>
      <c r="F96" s="513">
        <v>8.8654479947354279</v>
      </c>
      <c r="G96" s="513">
        <v>-4.2969720848410251</v>
      </c>
      <c r="H96" s="513">
        <v>11.144842267325803</v>
      </c>
      <c r="I96" s="513">
        <v>-6.0196016532462462</v>
      </c>
      <c r="J96" s="512">
        <v>5.9019489010170361</v>
      </c>
      <c r="S96" s="513"/>
      <c r="T96" s="513"/>
      <c r="U96" s="513"/>
      <c r="V96" s="512"/>
      <c r="W96" s="513"/>
      <c r="X96" s="513"/>
      <c r="Y96" s="512"/>
    </row>
    <row r="97" spans="1:25">
      <c r="C97" s="292">
        <v>44834</v>
      </c>
      <c r="D97" s="514">
        <f t="shared" si="2"/>
        <v>44834</v>
      </c>
      <c r="E97" s="513">
        <v>-11.524136448572355</v>
      </c>
      <c r="F97" s="513">
        <v>33.210188838166175</v>
      </c>
      <c r="G97" s="513">
        <v>-2.3551713148102178</v>
      </c>
      <c r="H97" s="513">
        <v>1.1182356570274203</v>
      </c>
      <c r="I97" s="513">
        <v>-27.550430447859284</v>
      </c>
      <c r="J97" s="512">
        <v>-7.1013137160482751</v>
      </c>
      <c r="S97" s="513"/>
      <c r="T97" s="513"/>
      <c r="U97" s="513"/>
      <c r="V97" s="512"/>
      <c r="W97" s="513"/>
      <c r="X97" s="513"/>
      <c r="Y97" s="512"/>
    </row>
    <row r="98" spans="1:25">
      <c r="C98" s="292">
        <v>44865</v>
      </c>
      <c r="D98" s="514">
        <f t="shared" si="2"/>
        <v>44865</v>
      </c>
      <c r="E98" s="513">
        <v>45.128386207715394</v>
      </c>
      <c r="F98" s="513">
        <v>67.742020497833494</v>
      </c>
      <c r="G98" s="513">
        <v>-1.9358129905247978</v>
      </c>
      <c r="H98" s="513">
        <v>7.0879405146017325</v>
      </c>
      <c r="I98" s="513">
        <v>-22.53369165986798</v>
      </c>
      <c r="J98" s="512">
        <v>95.488842569757836</v>
      </c>
      <c r="L98" s="352" t="s">
        <v>266</v>
      </c>
      <c r="S98" s="513"/>
      <c r="T98" s="513"/>
      <c r="U98" s="513"/>
      <c r="V98" s="512"/>
      <c r="W98" s="513"/>
      <c r="X98" s="513"/>
      <c r="Y98" s="512"/>
    </row>
    <row r="99" spans="1:25">
      <c r="C99" s="292">
        <v>44895</v>
      </c>
      <c r="D99" s="514">
        <f t="shared" si="2"/>
        <v>44895</v>
      </c>
      <c r="E99" s="513">
        <v>35.241052548076254</v>
      </c>
      <c r="F99" s="513">
        <v>56.221504421854391</v>
      </c>
      <c r="G99" s="513">
        <v>-0.5465713840526405</v>
      </c>
      <c r="H99" s="513">
        <v>10.980237971044499</v>
      </c>
      <c r="I99" s="513">
        <v>-24.517044812255715</v>
      </c>
      <c r="J99" s="512">
        <v>77.379178744666774</v>
      </c>
      <c r="L99" s="4" t="s">
        <v>156</v>
      </c>
      <c r="S99" s="513"/>
      <c r="T99" s="513"/>
      <c r="U99" s="513"/>
      <c r="V99" s="512"/>
      <c r="W99" s="513"/>
      <c r="X99" s="513"/>
      <c r="Y99" s="512"/>
    </row>
    <row r="100" spans="1:25">
      <c r="C100" s="292">
        <v>44926</v>
      </c>
      <c r="D100" s="514">
        <f t="shared" si="2"/>
        <v>44926</v>
      </c>
      <c r="E100" s="513">
        <v>93.537103577009987</v>
      </c>
      <c r="F100" s="513">
        <v>91.890262175964281</v>
      </c>
      <c r="G100" s="513">
        <v>4.3319757100857448</v>
      </c>
      <c r="H100" s="513">
        <v>12.981736166109723</v>
      </c>
      <c r="I100" s="513">
        <v>-12.053918433930605</v>
      </c>
      <c r="J100" s="512">
        <v>190.68715919523916</v>
      </c>
      <c r="S100" s="513"/>
      <c r="T100" s="513"/>
      <c r="U100" s="513"/>
      <c r="V100" s="512"/>
      <c r="W100" s="513"/>
      <c r="X100" s="513"/>
      <c r="Y100" s="512"/>
    </row>
    <row r="101" spans="1:25">
      <c r="C101" s="292">
        <v>44957</v>
      </c>
      <c r="D101" s="514">
        <f t="shared" ref="D101:D105" si="3">+C101</f>
        <v>44957</v>
      </c>
      <c r="E101" s="513">
        <v>81.656421491031836</v>
      </c>
      <c r="F101" s="513">
        <v>57.646901329933648</v>
      </c>
      <c r="G101" s="513">
        <v>9.2558847970045726</v>
      </c>
      <c r="H101" s="513">
        <v>11.290215092928207</v>
      </c>
      <c r="I101" s="513">
        <v>-31.817528856509853</v>
      </c>
      <c r="J101" s="512">
        <v>128.03189385438841</v>
      </c>
      <c r="L101" s="92" t="s">
        <v>430</v>
      </c>
      <c r="S101" s="513"/>
      <c r="T101" s="513"/>
      <c r="U101" s="513"/>
      <c r="V101" s="512"/>
      <c r="W101" s="513"/>
      <c r="X101" s="513"/>
      <c r="Y101" s="512"/>
    </row>
    <row r="102" spans="1:25">
      <c r="C102" s="292">
        <v>44985</v>
      </c>
      <c r="D102" s="514">
        <f t="shared" si="3"/>
        <v>44985</v>
      </c>
      <c r="E102" s="513">
        <v>83.018066487492717</v>
      </c>
      <c r="F102" s="513">
        <v>84.515806851943964</v>
      </c>
      <c r="G102" s="513">
        <v>13.870120574676431</v>
      </c>
      <c r="H102" s="513">
        <v>6.6765870645502243</v>
      </c>
      <c r="I102" s="513">
        <v>-17.986942002076379</v>
      </c>
      <c r="J102" s="512">
        <v>170.09363897658693</v>
      </c>
      <c r="S102" s="513"/>
      <c r="T102" s="513"/>
      <c r="U102" s="513"/>
      <c r="V102" s="512"/>
      <c r="W102" s="513"/>
    </row>
    <row r="103" spans="1:25">
      <c r="C103" s="292">
        <v>45016</v>
      </c>
      <c r="D103" s="514">
        <f t="shared" si="3"/>
        <v>45016</v>
      </c>
      <c r="E103" s="513">
        <v>97.47238522603692</v>
      </c>
      <c r="F103" s="513">
        <v>86.627643162606788</v>
      </c>
      <c r="G103" s="513">
        <v>19.872168555218707</v>
      </c>
      <c r="H103" s="513">
        <v>19.303575700524394</v>
      </c>
      <c r="I103" s="513">
        <v>-30.969929689602516</v>
      </c>
      <c r="J103" s="512">
        <v>192.30584295478431</v>
      </c>
      <c r="S103" s="513"/>
      <c r="T103" s="513"/>
      <c r="U103" s="513"/>
      <c r="V103" s="512"/>
      <c r="W103" s="513"/>
    </row>
    <row r="104" spans="1:25">
      <c r="C104" s="292">
        <v>45046</v>
      </c>
      <c r="D104" s="514">
        <f t="shared" si="3"/>
        <v>45046</v>
      </c>
      <c r="E104" s="513">
        <v>109.78642917676102</v>
      </c>
      <c r="F104" s="513">
        <v>116.58064149281029</v>
      </c>
      <c r="G104" s="513">
        <v>26.272760269172799</v>
      </c>
      <c r="H104" s="513">
        <v>23.831423952734614</v>
      </c>
      <c r="I104" s="513">
        <v>-4.4925843335541309</v>
      </c>
      <c r="J104" s="512">
        <v>271.9786705579246</v>
      </c>
      <c r="S104" s="513"/>
      <c r="T104" s="513"/>
      <c r="U104" s="513"/>
      <c r="V104" s="512"/>
      <c r="W104" s="513"/>
    </row>
    <row r="105" spans="1:25">
      <c r="C105" s="610">
        <v>45077</v>
      </c>
      <c r="D105" s="611">
        <f t="shared" si="3"/>
        <v>45077</v>
      </c>
      <c r="E105" s="623">
        <v>140.78696972986026</v>
      </c>
      <c r="F105" s="623">
        <v>149.32405008334968</v>
      </c>
      <c r="G105" s="623">
        <v>29.621075748141667</v>
      </c>
      <c r="H105" s="623">
        <v>19.201605813716899</v>
      </c>
      <c r="I105" s="623">
        <v>-45.300058216936577</v>
      </c>
      <c r="J105" s="624">
        <v>293.63364315813192</v>
      </c>
      <c r="S105" s="513"/>
      <c r="T105" s="513"/>
      <c r="U105" s="513"/>
      <c r="V105" s="512"/>
      <c r="W105" s="513"/>
    </row>
    <row r="106" spans="1:25">
      <c r="A106" s="33">
        <v>2023</v>
      </c>
      <c r="B106" s="33" t="s">
        <v>49</v>
      </c>
      <c r="C106" s="292">
        <v>45107</v>
      </c>
      <c r="D106" s="514">
        <f t="shared" ref="D106:D112" si="4">C106</f>
        <v>45107</v>
      </c>
      <c r="E106" s="513">
        <v>140.13401737103425</v>
      </c>
      <c r="F106" s="513">
        <v>137.57948629971449</v>
      </c>
      <c r="G106" s="513">
        <v>30.65821135773702</v>
      </c>
      <c r="H106" s="513">
        <v>21.879906181763044</v>
      </c>
      <c r="I106" s="513">
        <v>1.0661163231440007</v>
      </c>
      <c r="J106" s="512">
        <v>331.31773753339274</v>
      </c>
      <c r="S106" s="513"/>
      <c r="T106" s="513"/>
      <c r="U106" s="513"/>
      <c r="V106" s="512"/>
      <c r="W106" s="513"/>
    </row>
    <row r="107" spans="1:25">
      <c r="C107" s="612">
        <v>45138</v>
      </c>
      <c r="D107" s="611">
        <f t="shared" si="4"/>
        <v>45138</v>
      </c>
      <c r="E107" s="623">
        <v>138.12709658472767</v>
      </c>
      <c r="F107" s="623">
        <v>132.25646790150896</v>
      </c>
      <c r="G107" s="623">
        <v>30.806221715091009</v>
      </c>
      <c r="H107" s="623">
        <v>26.786035625481151</v>
      </c>
      <c r="I107" s="623">
        <v>-37.499560997813738</v>
      </c>
      <c r="J107" s="624">
        <v>290.47626082899501</v>
      </c>
      <c r="S107" s="513"/>
      <c r="T107" s="513"/>
      <c r="U107" s="513"/>
      <c r="V107" s="512"/>
      <c r="W107" s="513"/>
    </row>
    <row r="108" spans="1:25">
      <c r="C108" s="612">
        <v>45169</v>
      </c>
      <c r="D108" s="611">
        <f t="shared" si="4"/>
        <v>45169</v>
      </c>
      <c r="E108" s="623">
        <v>158.8847340623567</v>
      </c>
      <c r="F108" s="623">
        <v>107.5617511330385</v>
      </c>
      <c r="G108" s="623">
        <v>31.277448801512165</v>
      </c>
      <c r="H108" s="623">
        <v>16.334814844261686</v>
      </c>
      <c r="I108" s="623">
        <v>-2.2048382352205298</v>
      </c>
      <c r="J108" s="624">
        <v>311.8539106059485</v>
      </c>
      <c r="S108" s="513"/>
      <c r="T108" s="513"/>
      <c r="U108" s="513"/>
      <c r="V108" s="512"/>
      <c r="W108" s="513"/>
    </row>
    <row r="109" spans="1:25">
      <c r="A109" s="4"/>
      <c r="B109" s="4"/>
      <c r="C109" s="612">
        <v>45199</v>
      </c>
      <c r="D109" s="611">
        <f t="shared" si="4"/>
        <v>45199</v>
      </c>
      <c r="E109" s="623">
        <v>165.30430550093186</v>
      </c>
      <c r="F109" s="623">
        <v>86.266363758214808</v>
      </c>
      <c r="G109" s="623">
        <v>19.587565750878049</v>
      </c>
      <c r="H109" s="623">
        <v>24.175562104905634</v>
      </c>
      <c r="I109" s="623">
        <v>-9.4291595643533626</v>
      </c>
      <c r="J109" s="624">
        <v>285.90463755057698</v>
      </c>
      <c r="S109" s="513"/>
      <c r="T109" s="513"/>
      <c r="U109" s="513"/>
      <c r="V109" s="512"/>
      <c r="W109" s="513"/>
    </row>
    <row r="110" spans="1:25">
      <c r="C110" s="292">
        <v>45230</v>
      </c>
      <c r="D110" s="514">
        <f t="shared" si="4"/>
        <v>45230</v>
      </c>
      <c r="E110" s="513">
        <v>133.71851047673985</v>
      </c>
      <c r="F110" s="513">
        <v>73.017785732708035</v>
      </c>
      <c r="G110" s="513">
        <v>34.671638997840112</v>
      </c>
      <c r="H110" s="513">
        <v>18.226015749840695</v>
      </c>
      <c r="I110" s="513">
        <v>-0.37014162781741911</v>
      </c>
      <c r="J110" s="512">
        <v>259.2638093293113</v>
      </c>
      <c r="S110" s="513"/>
      <c r="T110" s="513"/>
      <c r="U110" s="513"/>
      <c r="V110" s="512"/>
      <c r="W110" s="513"/>
    </row>
    <row r="111" spans="1:25">
      <c r="C111" s="292">
        <v>45260</v>
      </c>
      <c r="D111" s="514">
        <f t="shared" si="4"/>
        <v>45260</v>
      </c>
      <c r="E111" s="513">
        <v>149.03427543752753</v>
      </c>
      <c r="F111" s="513">
        <v>85.540413659783738</v>
      </c>
      <c r="G111" s="513">
        <v>19.348735157324427</v>
      </c>
      <c r="H111" s="513">
        <v>17.48549449075912</v>
      </c>
      <c r="I111" s="513">
        <v>-3.6034046898240915</v>
      </c>
      <c r="J111" s="512">
        <v>267.80551405557071</v>
      </c>
      <c r="S111" s="513"/>
      <c r="T111" s="513"/>
      <c r="U111" s="513"/>
      <c r="V111" s="512"/>
      <c r="W111" s="513"/>
    </row>
    <row r="112" spans="1:25">
      <c r="C112" s="612">
        <v>45291</v>
      </c>
      <c r="D112" s="611">
        <f t="shared" si="4"/>
        <v>45291</v>
      </c>
      <c r="E112" s="623">
        <v>120.17909924699318</v>
      </c>
      <c r="F112" s="623">
        <v>51.008860950263504</v>
      </c>
      <c r="G112" s="623">
        <v>46.772556151214204</v>
      </c>
      <c r="H112" s="623">
        <v>18.466213331233515</v>
      </c>
      <c r="I112" s="623">
        <v>-16.320352956744188</v>
      </c>
      <c r="J112" s="624">
        <v>220.10637672296016</v>
      </c>
      <c r="S112" s="513"/>
      <c r="T112" s="513"/>
      <c r="U112" s="513"/>
      <c r="V112" s="512"/>
      <c r="W112" s="513"/>
    </row>
    <row r="113" spans="1:23">
      <c r="C113" s="612">
        <v>45322</v>
      </c>
      <c r="D113" s="611">
        <f t="shared" ref="D113:D119" si="5">C113</f>
        <v>45322</v>
      </c>
      <c r="E113" s="623">
        <v>100.57453646277945</v>
      </c>
      <c r="F113" s="623">
        <v>68.294276578829923</v>
      </c>
      <c r="G113" s="623">
        <v>33.203681655931881</v>
      </c>
      <c r="H113" s="623">
        <v>20.434124116641787</v>
      </c>
      <c r="I113" s="623">
        <v>-9.7766737226830465</v>
      </c>
      <c r="J113" s="624">
        <v>212.72994509149993</v>
      </c>
      <c r="S113" s="513"/>
      <c r="T113" s="513"/>
      <c r="U113" s="513"/>
      <c r="V113" s="512"/>
      <c r="W113" s="513"/>
    </row>
    <row r="114" spans="1:23">
      <c r="C114" s="612">
        <v>45351</v>
      </c>
      <c r="D114" s="611">
        <f t="shared" si="5"/>
        <v>45351</v>
      </c>
      <c r="E114" s="623">
        <v>102.35091967166412</v>
      </c>
      <c r="F114" s="623">
        <v>24.098554229815527</v>
      </c>
      <c r="G114" s="623">
        <v>30.025329324396406</v>
      </c>
      <c r="H114" s="623">
        <v>15.643516617715578</v>
      </c>
      <c r="I114" s="623">
        <v>-13.037236963552179</v>
      </c>
      <c r="J114" s="624">
        <v>159.08108288003947</v>
      </c>
      <c r="S114" s="513"/>
      <c r="T114" s="513"/>
      <c r="U114" s="513"/>
      <c r="V114" s="512"/>
      <c r="W114" s="513"/>
    </row>
    <row r="115" spans="1:23">
      <c r="C115" s="612">
        <v>45382</v>
      </c>
      <c r="D115" s="611">
        <f t="shared" si="5"/>
        <v>45382</v>
      </c>
      <c r="E115" s="623">
        <v>80.180460940152557</v>
      </c>
      <c r="F115" s="623">
        <v>21.591117443446844</v>
      </c>
      <c r="G115" s="623">
        <v>26.008965722049027</v>
      </c>
      <c r="H115" s="623">
        <v>2.3782004421190028</v>
      </c>
      <c r="I115" s="623">
        <v>-4.4940136407478386</v>
      </c>
      <c r="J115" s="624">
        <v>125.66473090701965</v>
      </c>
      <c r="S115" s="513"/>
      <c r="T115" s="513"/>
      <c r="U115" s="513"/>
      <c r="V115" s="512"/>
      <c r="W115" s="513"/>
    </row>
    <row r="116" spans="1:23">
      <c r="C116" s="292">
        <v>45412</v>
      </c>
      <c r="D116" s="514">
        <f t="shared" si="5"/>
        <v>45412</v>
      </c>
      <c r="E116" s="513">
        <v>60.025209850951569</v>
      </c>
      <c r="F116" s="513">
        <v>1.8702420256059999</v>
      </c>
      <c r="G116" s="513">
        <v>14.934980067699152</v>
      </c>
      <c r="H116" s="513">
        <v>0.21944385161811372</v>
      </c>
      <c r="I116" s="513">
        <v>-29.644444964096884</v>
      </c>
      <c r="J116" s="512">
        <v>47.405430831777963</v>
      </c>
      <c r="S116" s="513"/>
      <c r="T116" s="513"/>
      <c r="U116" s="513"/>
      <c r="V116" s="512"/>
      <c r="W116" s="513"/>
    </row>
    <row r="117" spans="1:23">
      <c r="C117" s="612">
        <v>45443</v>
      </c>
      <c r="D117" s="611">
        <f t="shared" si="5"/>
        <v>45443</v>
      </c>
      <c r="E117" s="623">
        <v>49.275499166749711</v>
      </c>
      <c r="F117" s="623">
        <v>-10.839185438163609</v>
      </c>
      <c r="G117" s="623">
        <v>17.931734759846591</v>
      </c>
      <c r="H117" s="623">
        <v>3.5081712224933366</v>
      </c>
      <c r="I117" s="623">
        <v>13.956650536420845</v>
      </c>
      <c r="J117" s="624">
        <v>73.832870247346904</v>
      </c>
      <c r="S117" s="513"/>
      <c r="T117" s="513"/>
      <c r="U117" s="513"/>
      <c r="V117" s="512"/>
      <c r="W117" s="513"/>
    </row>
    <row r="118" spans="1:23">
      <c r="C118" s="292">
        <v>45473</v>
      </c>
      <c r="D118" s="514">
        <f t="shared" si="5"/>
        <v>45473</v>
      </c>
      <c r="E118" s="513">
        <v>29.633340058440695</v>
      </c>
      <c r="F118" s="513">
        <v>-5.2683340553110671</v>
      </c>
      <c r="G118" s="513">
        <v>14.233676589140071</v>
      </c>
      <c r="H118" s="513">
        <v>3.2322696717741386</v>
      </c>
      <c r="I118" s="513">
        <v>-28.577695763828103</v>
      </c>
      <c r="J118" s="512">
        <v>13.253256500215734</v>
      </c>
      <c r="S118" s="513"/>
      <c r="T118" s="513"/>
      <c r="U118" s="513"/>
      <c r="V118" s="512"/>
      <c r="W118" s="513"/>
    </row>
    <row r="119" spans="1:23">
      <c r="A119" s="33">
        <v>2024</v>
      </c>
      <c r="B119" s="33" t="s">
        <v>506</v>
      </c>
      <c r="C119" s="612">
        <v>45504</v>
      </c>
      <c r="D119" s="611">
        <f t="shared" si="5"/>
        <v>45504</v>
      </c>
      <c r="E119" s="623">
        <v>10.372846511541631</v>
      </c>
      <c r="F119" s="623">
        <v>-16.118630508325097</v>
      </c>
      <c r="G119" s="623">
        <v>11.326980938055668</v>
      </c>
      <c r="H119" s="623">
        <v>3.1723678312822994</v>
      </c>
      <c r="I119" s="623">
        <v>0.70925347402745609</v>
      </c>
      <c r="J119" s="624">
        <v>9.4628182465819464</v>
      </c>
      <c r="S119" s="513"/>
      <c r="T119" s="513"/>
      <c r="U119" s="513"/>
      <c r="V119" s="512"/>
      <c r="W119" s="513"/>
    </row>
    <row r="120" spans="1:23">
      <c r="C120" s="612">
        <v>45535</v>
      </c>
      <c r="D120" s="611">
        <f t="shared" ref="D120:D125" si="6">C120</f>
        <v>45535</v>
      </c>
      <c r="E120" s="623">
        <v>18.978471021286904</v>
      </c>
      <c r="F120" s="623">
        <v>-14.26139212559036</v>
      </c>
      <c r="G120" s="623">
        <v>11.457290569066121</v>
      </c>
      <c r="H120" s="623">
        <v>-0.34813799780008048</v>
      </c>
      <c r="I120" s="623">
        <v>-38.072139057051515</v>
      </c>
      <c r="J120" s="624">
        <v>-22.245907590088933</v>
      </c>
      <c r="S120" s="513"/>
      <c r="T120" s="513"/>
      <c r="U120" s="513"/>
      <c r="V120" s="512"/>
      <c r="W120" s="513"/>
    </row>
    <row r="121" spans="1:23">
      <c r="C121" s="612">
        <v>45565</v>
      </c>
      <c r="D121" s="611">
        <f t="shared" si="6"/>
        <v>45565</v>
      </c>
      <c r="E121" s="623">
        <v>-30.987709882691551</v>
      </c>
      <c r="F121" s="623">
        <v>-10.44342764879295</v>
      </c>
      <c r="G121" s="623">
        <v>21.769098734828464</v>
      </c>
      <c r="H121" s="623">
        <v>-1.5079112776678287</v>
      </c>
      <c r="I121" s="623">
        <v>-7.1167793602466434</v>
      </c>
      <c r="J121" s="624">
        <v>-28.286729434570518</v>
      </c>
      <c r="S121" s="513"/>
      <c r="T121" s="513"/>
      <c r="U121" s="513"/>
      <c r="V121" s="512"/>
      <c r="W121" s="513"/>
    </row>
    <row r="122" spans="1:23">
      <c r="C122" s="292">
        <v>45596</v>
      </c>
      <c r="D122" s="514">
        <f t="shared" si="6"/>
        <v>45596</v>
      </c>
      <c r="E122" s="513">
        <v>-62.820256864040516</v>
      </c>
      <c r="F122" s="513">
        <v>-15.591041654790915</v>
      </c>
      <c r="G122" s="513">
        <v>6.0816675961952669</v>
      </c>
      <c r="H122" s="513">
        <v>-1.1914783407230856</v>
      </c>
      <c r="I122" s="513">
        <v>-19.793950902007378</v>
      </c>
      <c r="J122" s="512">
        <v>-93.315060165366617</v>
      </c>
      <c r="S122" s="513"/>
      <c r="T122" s="513"/>
      <c r="U122" s="513"/>
      <c r="V122" s="512"/>
      <c r="W122" s="513"/>
    </row>
    <row r="123" spans="1:23">
      <c r="C123" s="292">
        <v>45626</v>
      </c>
      <c r="D123" s="514">
        <f t="shared" si="6"/>
        <v>45626</v>
      </c>
      <c r="E123" s="513">
        <v>-50.74360346383984</v>
      </c>
      <c r="F123" s="513">
        <v>-31.99934673504319</v>
      </c>
      <c r="G123" s="513">
        <v>15.843802849286734</v>
      </c>
      <c r="H123" s="513">
        <v>-3.787166504120032</v>
      </c>
      <c r="I123" s="513">
        <v>-13.997259218179581</v>
      </c>
      <c r="J123" s="512">
        <v>-84.683573071895907</v>
      </c>
      <c r="S123" s="513"/>
      <c r="T123" s="513"/>
      <c r="U123" s="513"/>
      <c r="V123" s="512"/>
      <c r="W123" s="513"/>
    </row>
    <row r="124" spans="1:23">
      <c r="C124" s="612">
        <v>45657</v>
      </c>
      <c r="D124" s="611">
        <f t="shared" si="6"/>
        <v>45657</v>
      </c>
      <c r="E124" s="623">
        <v>-80.378093220152195</v>
      </c>
      <c r="F124" s="623">
        <v>-26.45028733238227</v>
      </c>
      <c r="G124" s="623">
        <v>-13.514835684100326</v>
      </c>
      <c r="H124" s="623">
        <v>-3.3489566397834141</v>
      </c>
      <c r="I124" s="623">
        <v>-5.1228400536393597</v>
      </c>
      <c r="J124" s="624">
        <v>-128.81501293005755</v>
      </c>
      <c r="L124" s="352" t="s">
        <v>318</v>
      </c>
      <c r="S124" s="513"/>
      <c r="T124" s="513"/>
      <c r="U124" s="513"/>
      <c r="V124" s="512"/>
      <c r="W124" s="513"/>
    </row>
    <row r="125" spans="1:23" s="741" customFormat="1">
      <c r="A125" s="614"/>
      <c r="B125" s="614"/>
      <c r="C125" s="612">
        <v>45688</v>
      </c>
      <c r="D125" s="611">
        <f t="shared" si="6"/>
        <v>45688</v>
      </c>
      <c r="E125" s="623">
        <v>-80.376597169444281</v>
      </c>
      <c r="F125" s="623">
        <v>-5.3589719262028472</v>
      </c>
      <c r="G125" s="623">
        <v>-9.5970333994728954</v>
      </c>
      <c r="H125" s="623">
        <v>-6.4825132243687262</v>
      </c>
      <c r="I125" s="623">
        <v>3.4196714982962395</v>
      </c>
      <c r="J125" s="624">
        <v>-98.395444221192506</v>
      </c>
      <c r="L125" s="352" t="s">
        <v>167</v>
      </c>
      <c r="M125" s="4"/>
      <c r="N125" s="4"/>
      <c r="O125" s="4"/>
      <c r="P125" s="4"/>
      <c r="Q125" s="4"/>
      <c r="R125" s="4"/>
      <c r="S125" s="513"/>
      <c r="T125" s="513"/>
      <c r="U125" s="513"/>
      <c r="V125" s="512"/>
      <c r="W125" s="513"/>
    </row>
    <row r="126" spans="1:23">
      <c r="C126" s="612">
        <v>45716</v>
      </c>
      <c r="D126" s="611">
        <f t="shared" ref="D126:D131" si="7">C126</f>
        <v>45716</v>
      </c>
      <c r="E126" s="623">
        <v>-77.137439417662918</v>
      </c>
      <c r="F126" s="623">
        <v>-25.506050216968529</v>
      </c>
      <c r="G126" s="623">
        <v>-12.280471697263561</v>
      </c>
      <c r="H126" s="623">
        <v>-0.57020476735162051</v>
      </c>
      <c r="I126" s="623">
        <v>-8.6553864285687414</v>
      </c>
      <c r="J126" s="624">
        <v>-124.14955252781539</v>
      </c>
    </row>
    <row r="127" spans="1:23">
      <c r="C127" s="612">
        <v>45747</v>
      </c>
      <c r="D127" s="611">
        <f t="shared" si="7"/>
        <v>45747</v>
      </c>
      <c r="E127" s="623">
        <v>-93.730411786273351</v>
      </c>
      <c r="F127" s="623">
        <v>-19.801196270603466</v>
      </c>
      <c r="G127" s="623">
        <v>-16.116371547278433</v>
      </c>
      <c r="H127" s="623">
        <v>-7.3677971919023619</v>
      </c>
      <c r="I127" s="623">
        <v>-11.595428910919395</v>
      </c>
      <c r="J127" s="624">
        <v>-148.61120570697702</v>
      </c>
    </row>
    <row r="128" spans="1:23">
      <c r="C128" s="292">
        <v>45777</v>
      </c>
      <c r="D128" s="611">
        <f t="shared" si="7"/>
        <v>45777</v>
      </c>
      <c r="E128" s="513">
        <v>-88.004879177075537</v>
      </c>
      <c r="F128" s="513">
        <v>-30.144483355921864</v>
      </c>
      <c r="G128" s="513">
        <v>-16.100933072550923</v>
      </c>
      <c r="H128" s="513">
        <v>-1.2037691769397494</v>
      </c>
      <c r="I128" s="513">
        <v>-7.7916943035201038</v>
      </c>
      <c r="J128" s="512">
        <v>-143.24575908600815</v>
      </c>
    </row>
    <row r="129" spans="1:11">
      <c r="C129" s="612">
        <v>45808</v>
      </c>
      <c r="D129" s="611">
        <f t="shared" si="7"/>
        <v>45808</v>
      </c>
      <c r="E129" s="623">
        <v>-88.287417918415372</v>
      </c>
      <c r="F129" s="623">
        <v>-30.547989950761149</v>
      </c>
      <c r="G129" s="623">
        <v>-22.237698218524869</v>
      </c>
      <c r="H129" s="623">
        <v>-9.1740946911246848</v>
      </c>
      <c r="I129" s="623">
        <v>-3.9380031018961885</v>
      </c>
      <c r="J129" s="624">
        <v>-154.18520388072227</v>
      </c>
    </row>
    <row r="130" spans="1:11">
      <c r="C130" s="612">
        <v>45838</v>
      </c>
      <c r="D130" s="611">
        <f t="shared" si="7"/>
        <v>45838</v>
      </c>
      <c r="E130" s="513">
        <v>-78.533119926713098</v>
      </c>
      <c r="F130" s="513">
        <v>-22.802731342033137</v>
      </c>
      <c r="G130" s="513">
        <v>-20.442303143037787</v>
      </c>
      <c r="H130" s="513">
        <v>-8.8115261953234096</v>
      </c>
      <c r="I130" s="513">
        <v>-3.3655691924383064</v>
      </c>
      <c r="J130" s="512">
        <v>-133.95524979954578</v>
      </c>
    </row>
    <row r="131" spans="1:11">
      <c r="A131" s="33">
        <v>2025</v>
      </c>
      <c r="B131" s="33" t="s">
        <v>525</v>
      </c>
      <c r="C131" s="612">
        <v>45869</v>
      </c>
      <c r="D131" s="611">
        <f t="shared" si="7"/>
        <v>45869</v>
      </c>
      <c r="E131" s="623">
        <v>-88.038019352963161</v>
      </c>
      <c r="F131" s="623">
        <v>-56.784154742633234</v>
      </c>
      <c r="G131" s="623">
        <v>-18.880902138326849</v>
      </c>
      <c r="H131" s="623">
        <v>-11.64432024791374</v>
      </c>
      <c r="I131" s="623">
        <v>10.645053045692245</v>
      </c>
      <c r="J131" s="624">
        <v>-164.7023434361447</v>
      </c>
    </row>
    <row r="132" spans="1:11">
      <c r="C132" s="736">
        <v>45900</v>
      </c>
      <c r="D132" s="782">
        <f>C132</f>
        <v>45900</v>
      </c>
      <c r="E132" s="783">
        <v>-86.999558369606916</v>
      </c>
      <c r="F132" s="783">
        <v>-1.0785262419378883</v>
      </c>
      <c r="G132" s="783">
        <v>-17.787647728382737</v>
      </c>
      <c r="H132" s="783">
        <v>-5.1722313025816158</v>
      </c>
      <c r="I132" s="783">
        <v>6.6411458015028648</v>
      </c>
      <c r="J132" s="784">
        <v>-104.39681784100627</v>
      </c>
    </row>
    <row r="133" spans="1:11" s="741" customFormat="1">
      <c r="A133" s="614"/>
      <c r="B133" s="614"/>
      <c r="C133" s="736">
        <v>45930</v>
      </c>
      <c r="D133" s="782">
        <f>C133</f>
        <v>45930</v>
      </c>
      <c r="E133" s="783">
        <v>-62.475452632279193</v>
      </c>
      <c r="F133" s="783">
        <v>-37.518316779796578</v>
      </c>
      <c r="G133" s="783">
        <v>-19.389627213946685</v>
      </c>
      <c r="H133" s="783">
        <v>-6.6082142234599388</v>
      </c>
      <c r="I133" s="783">
        <v>4.5824785429007182</v>
      </c>
      <c r="J133" s="784">
        <v>-121.40913230658168</v>
      </c>
    </row>
    <row r="134" spans="1:11">
      <c r="A134" s="614"/>
      <c r="B134" s="614"/>
      <c r="C134" s="736">
        <v>45961</v>
      </c>
      <c r="D134" s="782">
        <f>C134</f>
        <v>45961</v>
      </c>
      <c r="E134" s="783">
        <v>-46.638919047993141</v>
      </c>
      <c r="F134" s="783">
        <v>-25.354529850901759</v>
      </c>
      <c r="G134" s="783">
        <v>-18.230537644163952</v>
      </c>
      <c r="H134" s="783">
        <v>-12.730552414378938</v>
      </c>
      <c r="I134" s="783">
        <v>11.845157593547791</v>
      </c>
      <c r="J134" s="784">
        <v>-91.10938136388998</v>
      </c>
      <c r="K134" s="741"/>
    </row>
    <row r="135" spans="1:11">
      <c r="C135" s="736">
        <v>45991</v>
      </c>
      <c r="D135" s="782">
        <f>C135</f>
        <v>45991</v>
      </c>
      <c r="E135" s="783">
        <v>-53.102740503090949</v>
      </c>
      <c r="F135" s="783">
        <v>-25.705782766301137</v>
      </c>
      <c r="G135" s="783">
        <v>-12.954603566745568</v>
      </c>
      <c r="H135" s="783">
        <v>-8.8538873376966372</v>
      </c>
      <c r="I135" s="783">
        <v>8.8181630376608524</v>
      </c>
      <c r="J135" s="784">
        <v>-91.79885113617344</v>
      </c>
    </row>
    <row r="136" spans="1:11">
      <c r="C136" s="788">
        <v>46022</v>
      </c>
      <c r="D136" s="806">
        <f t="shared" ref="D136:D137" si="8">C136</f>
        <v>46022</v>
      </c>
      <c r="E136" s="783">
        <v>-35.582599140549554</v>
      </c>
      <c r="F136" s="783">
        <v>-32.034336375540185</v>
      </c>
      <c r="G136" s="783">
        <v>-12.558386562301363</v>
      </c>
      <c r="H136" s="783">
        <v>-2.9725954049561376</v>
      </c>
      <c r="I136" s="783">
        <v>5.7089162932050357</v>
      </c>
      <c r="J136" s="784">
        <v>-77.439001190142193</v>
      </c>
    </row>
    <row r="137" spans="1:11">
      <c r="C137" s="816">
        <v>46023</v>
      </c>
      <c r="D137" s="791">
        <f t="shared" si="8"/>
        <v>46023</v>
      </c>
      <c r="E137" s="817">
        <v>-47.575718604195878</v>
      </c>
      <c r="F137" s="817">
        <v>-35.319431641405444</v>
      </c>
      <c r="G137" s="817">
        <v>-11.175692201599066</v>
      </c>
      <c r="H137" s="817">
        <v>-0.24691600969104413</v>
      </c>
      <c r="I137" s="817">
        <v>1.3459130880588803</v>
      </c>
      <c r="J137" s="818">
        <v>-92.971845368832533</v>
      </c>
    </row>
    <row r="138" spans="1:11">
      <c r="C138" s="832">
        <v>46081</v>
      </c>
      <c r="D138" s="833">
        <f>C138</f>
        <v>46081</v>
      </c>
      <c r="E138" s="834">
        <v>-35.720618829701216</v>
      </c>
      <c r="F138" s="834">
        <v>-7.1760442209060198</v>
      </c>
      <c r="G138" s="834">
        <v>-10.256670534199008</v>
      </c>
      <c r="H138" s="834">
        <v>-2.5449049874208032</v>
      </c>
      <c r="I138" s="834">
        <v>-0.93414693486168487</v>
      </c>
      <c r="J138" s="835">
        <v>-56.632385507088735</v>
      </c>
    </row>
    <row r="139" spans="1:11">
      <c r="C139" s="836">
        <v>46112</v>
      </c>
      <c r="D139" s="837">
        <f>C139</f>
        <v>46112</v>
      </c>
      <c r="E139" s="838">
        <v>1.2929844227464127</v>
      </c>
      <c r="F139" s="838">
        <v>-4.8969727111051151</v>
      </c>
      <c r="G139" s="838">
        <v>-7.3892805245071385</v>
      </c>
      <c r="H139" s="838">
        <v>-0.34062930880073627</v>
      </c>
      <c r="I139" s="838">
        <v>13.2722602397573</v>
      </c>
      <c r="J139" s="839">
        <v>1.9383621180907222</v>
      </c>
    </row>
    <row r="140" spans="1:11">
      <c r="C140" s="612"/>
      <c r="D140" s="611"/>
      <c r="E140" s="623"/>
      <c r="F140" s="623"/>
      <c r="G140" s="623"/>
      <c r="H140" s="623"/>
      <c r="I140" s="623"/>
      <c r="J140" s="624"/>
    </row>
    <row r="143" spans="1:11">
      <c r="A143" s="33">
        <v>2026</v>
      </c>
      <c r="B143" s="33" t="s">
        <v>535</v>
      </c>
    </row>
  </sheetData>
  <sheetProtection algorithmName="SHA-512" hashValue="ctJkGMeysjzHuaJ31LH6X1oIaWghcPOMV6iy0gzlJDpGcM5eMckfC1RPoMLVkyfqiK0TAwuEmZ4+u5yduQT8SA==" saltValue="nQfqsrWkrsrBZh+T27srqg=="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L130" sqref="L130"/>
    </sheetView>
  </sheetViews>
  <sheetFormatPr defaultColWidth="9.42578125" defaultRowHeight="11.25"/>
  <cols>
    <col min="1" max="2" width="3.7109375" style="4" hidden="1" customWidth="1"/>
    <col min="3" max="4" width="6.5703125" style="4" customWidth="1"/>
    <col min="5" max="5" width="21.5703125" style="4" bestFit="1" customWidth="1"/>
    <col min="6" max="6" width="32.42578125" style="4" bestFit="1" customWidth="1"/>
    <col min="7" max="7" width="8.42578125" style="4" bestFit="1" customWidth="1"/>
    <col min="8" max="8" width="14.42578125" style="4" bestFit="1" customWidth="1"/>
    <col min="9" max="96" width="6.5703125" style="4" customWidth="1"/>
    <col min="97" max="16384" width="9.42578125" style="4"/>
  </cols>
  <sheetData>
    <row r="2" spans="1:87">
      <c r="C2" s="348"/>
      <c r="D2" s="350"/>
      <c r="E2" s="353" t="s">
        <v>319</v>
      </c>
      <c r="F2" s="353" t="s">
        <v>321</v>
      </c>
      <c r="G2" s="353" t="s">
        <v>323</v>
      </c>
      <c r="H2" s="353" t="s">
        <v>325</v>
      </c>
    </row>
    <row r="3" spans="1:87">
      <c r="C3" s="349" t="s">
        <v>485</v>
      </c>
      <c r="D3" s="351" t="s">
        <v>486</v>
      </c>
      <c r="E3" s="521" t="s">
        <v>320</v>
      </c>
      <c r="F3" s="520" t="s">
        <v>322</v>
      </c>
      <c r="G3" s="354" t="s">
        <v>324</v>
      </c>
      <c r="H3" s="354" t="s">
        <v>326</v>
      </c>
    </row>
    <row r="4" spans="1:87">
      <c r="C4" s="519"/>
      <c r="D4" s="346"/>
      <c r="E4" s="352"/>
      <c r="F4" s="352"/>
      <c r="G4" s="518"/>
      <c r="H4" s="518"/>
    </row>
    <row r="5" spans="1:87">
      <c r="C5" s="515">
        <v>42035</v>
      </c>
      <c r="D5" s="347">
        <f t="shared" ref="D5:D68" si="0">+C5</f>
        <v>42035</v>
      </c>
      <c r="E5" s="345">
        <v>5.5518192859469346</v>
      </c>
      <c r="F5" s="345">
        <v>4.5984374473312428</v>
      </c>
      <c r="G5" s="345">
        <v>5.1619476683879091</v>
      </c>
      <c r="H5" s="345">
        <v>5.7576725992802391</v>
      </c>
    </row>
    <row r="6" spans="1:87">
      <c r="C6" s="515">
        <v>42063</v>
      </c>
      <c r="D6" s="347">
        <f t="shared" si="0"/>
        <v>42063</v>
      </c>
      <c r="E6" s="345">
        <v>5.210804585381827</v>
      </c>
      <c r="F6" s="345">
        <v>4.609126770884413</v>
      </c>
      <c r="G6" s="345">
        <v>5.7343320516726637</v>
      </c>
      <c r="H6" s="345">
        <v>6.2012635151095488</v>
      </c>
    </row>
    <row r="7" spans="1:87">
      <c r="C7" s="515">
        <v>42094</v>
      </c>
      <c r="D7" s="347">
        <f t="shared" si="0"/>
        <v>42094</v>
      </c>
      <c r="E7" s="345">
        <v>5.2101096688932618</v>
      </c>
      <c r="F7" s="345">
        <v>4.2516392240187386</v>
      </c>
      <c r="G7" s="345">
        <v>5.3472260693557212</v>
      </c>
      <c r="H7" s="345">
        <v>5.814089510833063</v>
      </c>
    </row>
    <row r="8" spans="1:87">
      <c r="C8" s="515">
        <v>42124</v>
      </c>
      <c r="D8" s="347">
        <f t="shared" si="0"/>
        <v>42124</v>
      </c>
      <c r="E8" s="345">
        <v>5.0915959444906642</v>
      </c>
      <c r="F8" s="345">
        <v>5.2319170968691724</v>
      </c>
      <c r="G8" s="345">
        <v>5.3212139473154814</v>
      </c>
      <c r="H8" s="345">
        <v>5.3608075270765791</v>
      </c>
    </row>
    <row r="9" spans="1:87">
      <c r="C9" s="515">
        <v>42155</v>
      </c>
      <c r="D9" s="347">
        <f t="shared" si="0"/>
        <v>42155</v>
      </c>
      <c r="E9" s="345">
        <v>5.4222938013049111</v>
      </c>
      <c r="F9" s="345">
        <v>5.2150760044659883</v>
      </c>
      <c r="G9" s="345">
        <v>5.3268687672338331</v>
      </c>
      <c r="H9" s="345">
        <v>5.2063161593177698</v>
      </c>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row>
    <row r="10" spans="1:87">
      <c r="A10" s="4">
        <v>2015</v>
      </c>
      <c r="B10" s="4" t="s">
        <v>135</v>
      </c>
      <c r="C10" s="515">
        <v>42185</v>
      </c>
      <c r="D10" s="347">
        <f t="shared" si="0"/>
        <v>42185</v>
      </c>
      <c r="E10" s="345">
        <v>5.1472994693536096</v>
      </c>
      <c r="F10" s="345">
        <v>4.8170666885374045</v>
      </c>
      <c r="G10" s="345">
        <v>5.407581190915506</v>
      </c>
      <c r="H10" s="345">
        <v>5.1025253928524741</v>
      </c>
    </row>
    <row r="11" spans="1:87">
      <c r="C11" s="515">
        <v>42216</v>
      </c>
      <c r="D11" s="347">
        <f t="shared" si="0"/>
        <v>42216</v>
      </c>
      <c r="E11" s="345">
        <v>4.8144118789347754</v>
      </c>
      <c r="F11" s="345">
        <v>4.3920085256380963</v>
      </c>
      <c r="G11" s="345">
        <v>5.3624473199814151</v>
      </c>
      <c r="H11" s="345">
        <v>5.3106779560390613</v>
      </c>
    </row>
    <row r="12" spans="1:87">
      <c r="C12" s="515">
        <v>42247</v>
      </c>
      <c r="D12" s="347">
        <f t="shared" si="0"/>
        <v>42247</v>
      </c>
      <c r="E12" s="345">
        <v>4.7743879641266904</v>
      </c>
      <c r="F12" s="345">
        <v>4.238114101481397</v>
      </c>
      <c r="G12" s="345">
        <v>5.2428984280297755</v>
      </c>
      <c r="H12" s="345">
        <v>5.2835577420728841</v>
      </c>
    </row>
    <row r="13" spans="1:87">
      <c r="C13" s="515">
        <v>42277</v>
      </c>
      <c r="D13" s="347">
        <f t="shared" si="0"/>
        <v>42277</v>
      </c>
      <c r="E13" s="345">
        <v>4.9814107806933174</v>
      </c>
      <c r="F13" s="345">
        <v>4.2375267629500533</v>
      </c>
      <c r="G13" s="345">
        <v>5.1648440040649817</v>
      </c>
      <c r="H13" s="345">
        <v>5.1724299964854747</v>
      </c>
    </row>
    <row r="14" spans="1:87">
      <c r="C14" s="515">
        <v>42308</v>
      </c>
      <c r="D14" s="347">
        <f t="shared" si="0"/>
        <v>42308</v>
      </c>
      <c r="E14" s="345">
        <v>5.3956474614018175</v>
      </c>
      <c r="F14" s="345">
        <v>4.4571920738654507</v>
      </c>
      <c r="G14" s="345">
        <v>4.8391405814035409</v>
      </c>
      <c r="H14" s="345">
        <v>4.804047582117744</v>
      </c>
    </row>
    <row r="15" spans="1:87">
      <c r="C15" s="515">
        <v>42338</v>
      </c>
      <c r="D15" s="347">
        <f t="shared" si="0"/>
        <v>42338</v>
      </c>
      <c r="E15" s="345">
        <v>5.1919596023581196</v>
      </c>
      <c r="F15" s="345">
        <v>4.3211636759254368</v>
      </c>
      <c r="G15" s="345">
        <v>4.6878512214700159</v>
      </c>
      <c r="H15" s="345">
        <v>4.958376350477292</v>
      </c>
    </row>
    <row r="16" spans="1:87">
      <c r="C16" s="515">
        <v>42369</v>
      </c>
      <c r="D16" s="347">
        <f t="shared" si="0"/>
        <v>42369</v>
      </c>
      <c r="E16" s="345">
        <v>5.043994109120618</v>
      </c>
      <c r="F16" s="345">
        <v>4.5337540201158815</v>
      </c>
      <c r="G16" s="345">
        <v>4.4686821368221672</v>
      </c>
      <c r="H16" s="345">
        <v>5.4437904048945729</v>
      </c>
    </row>
    <row r="17" spans="1:96">
      <c r="C17" s="515">
        <v>42400</v>
      </c>
      <c r="D17" s="347">
        <f t="shared" si="0"/>
        <v>42400</v>
      </c>
      <c r="E17" s="345">
        <v>4.9133137477688571</v>
      </c>
      <c r="F17" s="345">
        <v>4.7708350563122162</v>
      </c>
      <c r="G17" s="345">
        <v>4.6045349390958989</v>
      </c>
      <c r="H17" s="345">
        <v>5.145194311115266</v>
      </c>
    </row>
    <row r="18" spans="1:96">
      <c r="C18" s="515">
        <v>42429</v>
      </c>
      <c r="D18" s="347">
        <f t="shared" si="0"/>
        <v>42429</v>
      </c>
      <c r="E18" s="345">
        <v>4.6595774816319802</v>
      </c>
      <c r="F18" s="345">
        <v>4.8037655758595577</v>
      </c>
      <c r="G18" s="345">
        <v>4.6492491463086676</v>
      </c>
      <c r="H18" s="345">
        <v>5.2186075658864883</v>
      </c>
    </row>
    <row r="19" spans="1:96">
      <c r="C19" s="515">
        <v>42460</v>
      </c>
      <c r="D19" s="347">
        <f t="shared" si="0"/>
        <v>42460</v>
      </c>
      <c r="E19" s="345">
        <v>4.2308165819154047</v>
      </c>
      <c r="F19" s="345">
        <v>4.5077016431496313</v>
      </c>
      <c r="G19" s="345">
        <v>4.7044332399654927</v>
      </c>
      <c r="H19" s="345">
        <v>4.7573517310026991</v>
      </c>
      <c r="CR19" s="93"/>
    </row>
    <row r="20" spans="1:96">
      <c r="C20" s="515">
        <v>42490</v>
      </c>
      <c r="D20" s="347">
        <f t="shared" si="0"/>
        <v>42490</v>
      </c>
      <c r="E20" s="345">
        <v>4.03302478757732</v>
      </c>
      <c r="F20" s="345">
        <v>4.7045125075253917</v>
      </c>
      <c r="G20" s="345">
        <v>4.5821470646936673</v>
      </c>
      <c r="H20" s="345">
        <v>5.0872587588495923</v>
      </c>
      <c r="CR20" s="93"/>
    </row>
    <row r="21" spans="1:96" ht="11.25" customHeight="1">
      <c r="C21" s="515">
        <v>42521</v>
      </c>
      <c r="D21" s="347">
        <f t="shared" si="0"/>
        <v>42521</v>
      </c>
      <c r="E21" s="345">
        <v>4.1352021768655414</v>
      </c>
      <c r="F21" s="345">
        <v>4.419003452645649</v>
      </c>
      <c r="G21" s="345">
        <v>4.3945024985706231</v>
      </c>
      <c r="H21" s="345">
        <v>4.8229043730928778</v>
      </c>
      <c r="CA21" s="6"/>
      <c r="CB21" s="6"/>
      <c r="CC21" s="6"/>
      <c r="CD21" s="6"/>
      <c r="CE21" s="6"/>
      <c r="CF21" s="6"/>
      <c r="CH21" s="6"/>
      <c r="CI21" s="6"/>
      <c r="CJ21" s="6"/>
      <c r="CK21" s="6"/>
      <c r="CL21" s="6"/>
      <c r="CM21" s="6"/>
      <c r="CN21" s="6"/>
      <c r="CO21" s="6"/>
      <c r="CP21" s="6"/>
      <c r="CR21" s="93"/>
    </row>
    <row r="22" spans="1:96">
      <c r="C22" s="515">
        <v>42551</v>
      </c>
      <c r="D22" s="347">
        <f t="shared" si="0"/>
        <v>42551</v>
      </c>
      <c r="E22" s="345">
        <v>4.2148088267912645</v>
      </c>
      <c r="F22" s="345">
        <v>4.4080886243374904</v>
      </c>
      <c r="G22" s="345">
        <v>4.3343053194912429</v>
      </c>
      <c r="H22" s="345">
        <v>4.5529057727871276</v>
      </c>
      <c r="CA22" s="6"/>
      <c r="CB22" s="6"/>
      <c r="CC22" s="6"/>
      <c r="CD22" s="6"/>
      <c r="CE22" s="6"/>
      <c r="CF22" s="6"/>
      <c r="CH22" s="6"/>
      <c r="CI22" s="6"/>
      <c r="CJ22" s="6"/>
      <c r="CK22" s="6"/>
      <c r="CL22" s="6"/>
      <c r="CM22" s="6"/>
      <c r="CN22" s="6"/>
      <c r="CO22" s="6"/>
      <c r="CP22" s="6"/>
      <c r="CR22" s="93"/>
    </row>
    <row r="23" spans="1:96">
      <c r="A23" s="4">
        <v>2016</v>
      </c>
      <c r="B23" s="4" t="s">
        <v>136</v>
      </c>
      <c r="C23" s="515">
        <v>42582</v>
      </c>
      <c r="D23" s="347">
        <f t="shared" si="0"/>
        <v>42582</v>
      </c>
      <c r="E23" s="345">
        <v>4.3704350363235678</v>
      </c>
      <c r="F23" s="345">
        <v>4.0015605991714587</v>
      </c>
      <c r="G23" s="345">
        <v>4.3107901329563845</v>
      </c>
      <c r="H23" s="345">
        <v>4.6409339652633461</v>
      </c>
      <c r="CR23" s="93"/>
    </row>
    <row r="24" spans="1:96">
      <c r="C24" s="515">
        <v>42613</v>
      </c>
      <c r="D24" s="347">
        <f t="shared" si="0"/>
        <v>42613</v>
      </c>
      <c r="E24" s="345">
        <v>4.3240083198647392</v>
      </c>
      <c r="F24" s="345">
        <v>4.0401453647515337</v>
      </c>
      <c r="G24" s="345">
        <v>4.3222804379680948</v>
      </c>
      <c r="H24" s="345">
        <v>4.5976293192796263</v>
      </c>
    </row>
    <row r="25" spans="1:96">
      <c r="C25" s="515">
        <v>42643</v>
      </c>
      <c r="D25" s="347">
        <f t="shared" si="0"/>
        <v>42643</v>
      </c>
      <c r="E25" s="345">
        <v>4.0992839685154747</v>
      </c>
      <c r="F25" s="345">
        <v>4.0355268751088929</v>
      </c>
      <c r="G25" s="345">
        <v>4.4965008726415565</v>
      </c>
      <c r="H25" s="345">
        <v>4.6094136894991538</v>
      </c>
      <c r="CQ25" s="92"/>
    </row>
    <row r="26" spans="1:96">
      <c r="C26" s="515">
        <v>42674</v>
      </c>
      <c r="D26" s="347">
        <f t="shared" si="0"/>
        <v>42674</v>
      </c>
      <c r="E26" s="345">
        <v>4.1450299130974066</v>
      </c>
      <c r="F26" s="345">
        <v>3.8782828558443652</v>
      </c>
      <c r="G26" s="345">
        <v>4.4998647634107538</v>
      </c>
      <c r="H26" s="345">
        <v>4.5620696542503136</v>
      </c>
    </row>
    <row r="27" spans="1:96">
      <c r="C27" s="515">
        <v>42704</v>
      </c>
      <c r="D27" s="347">
        <f t="shared" si="0"/>
        <v>42704</v>
      </c>
      <c r="E27" s="345">
        <v>4.1339905186693393</v>
      </c>
      <c r="F27" s="345">
        <v>3.9229900597141119</v>
      </c>
      <c r="G27" s="345">
        <v>4.5727443120534952</v>
      </c>
      <c r="H27" s="345">
        <v>4.5973979531430356</v>
      </c>
    </row>
    <row r="28" spans="1:96">
      <c r="C28" s="515">
        <v>42735</v>
      </c>
      <c r="D28" s="347">
        <f t="shared" si="0"/>
        <v>42735</v>
      </c>
      <c r="E28" s="345">
        <v>4.2096859104139117</v>
      </c>
      <c r="F28" s="345">
        <v>3.6549140682962094</v>
      </c>
      <c r="G28" s="345">
        <v>4.8055211794865338</v>
      </c>
      <c r="H28" s="345">
        <v>4.7567888802728824</v>
      </c>
    </row>
    <row r="29" spans="1:96">
      <c r="C29" s="515">
        <v>42766</v>
      </c>
      <c r="D29" s="347">
        <f t="shared" si="0"/>
        <v>42766</v>
      </c>
      <c r="E29" s="345">
        <v>4.1731079168530645</v>
      </c>
      <c r="F29" s="345">
        <v>3.6499563679334304</v>
      </c>
      <c r="G29" s="345">
        <v>4.7882687954948597</v>
      </c>
      <c r="H29" s="345">
        <v>4.7236568887724824</v>
      </c>
    </row>
    <row r="30" spans="1:96">
      <c r="C30" s="515">
        <v>42794</v>
      </c>
      <c r="D30" s="347">
        <f t="shared" si="0"/>
        <v>42794</v>
      </c>
      <c r="E30" s="345">
        <v>4.1632524611712522</v>
      </c>
      <c r="F30" s="345">
        <v>3.5228035860308551</v>
      </c>
      <c r="G30" s="345">
        <v>4.5535080492084692</v>
      </c>
      <c r="H30" s="345">
        <v>4.6851252689308494</v>
      </c>
    </row>
    <row r="31" spans="1:96">
      <c r="C31" s="515">
        <v>42825</v>
      </c>
      <c r="D31" s="347">
        <f t="shared" si="0"/>
        <v>42825</v>
      </c>
      <c r="E31" s="345">
        <v>4.0662164275472321</v>
      </c>
      <c r="F31" s="345">
        <v>3.372327213411169</v>
      </c>
      <c r="G31" s="345">
        <v>3.9760713806380457</v>
      </c>
      <c r="H31" s="345">
        <v>3.7146871103292423</v>
      </c>
    </row>
    <row r="32" spans="1:96">
      <c r="C32" s="515">
        <v>42855</v>
      </c>
      <c r="D32" s="347">
        <f t="shared" si="0"/>
        <v>42855</v>
      </c>
      <c r="E32" s="345">
        <v>3.9739887636073385</v>
      </c>
      <c r="F32" s="345">
        <v>3.7557583349496699</v>
      </c>
      <c r="G32" s="345">
        <v>3.9573063666186017</v>
      </c>
      <c r="H32" s="345">
        <v>3.3693951645366398</v>
      </c>
    </row>
    <row r="33" spans="1:96">
      <c r="C33" s="515">
        <v>42886</v>
      </c>
      <c r="D33" s="347">
        <f t="shared" si="0"/>
        <v>42886</v>
      </c>
      <c r="E33" s="345">
        <v>3.9180204255667643</v>
      </c>
      <c r="F33" s="345">
        <v>3.7821440275521749</v>
      </c>
      <c r="G33" s="345">
        <v>3.8069751520638988</v>
      </c>
      <c r="H33" s="345">
        <v>3.403614577527537</v>
      </c>
    </row>
    <row r="34" spans="1:96">
      <c r="C34" s="515">
        <v>42916</v>
      </c>
      <c r="D34" s="347">
        <f t="shared" si="0"/>
        <v>42916</v>
      </c>
      <c r="E34" s="345">
        <v>3.811172308198425</v>
      </c>
      <c r="F34" s="345">
        <v>4.0844768171265562</v>
      </c>
      <c r="G34" s="345">
        <v>3.9300895682078849</v>
      </c>
      <c r="H34" s="345">
        <v>3.6769001133752979</v>
      </c>
    </row>
    <row r="35" spans="1:96">
      <c r="A35" s="4">
        <v>2017</v>
      </c>
      <c r="B35" s="4" t="s">
        <v>43</v>
      </c>
      <c r="C35" s="515">
        <v>42947</v>
      </c>
      <c r="D35" s="347">
        <f t="shared" si="0"/>
        <v>42947</v>
      </c>
      <c r="E35" s="345">
        <v>3.6053708545875232</v>
      </c>
      <c r="F35" s="345">
        <v>3.6458272278378208</v>
      </c>
      <c r="G35" s="345">
        <v>3.7934310731960124</v>
      </c>
      <c r="H35" s="345">
        <v>3.6047578259067459</v>
      </c>
    </row>
    <row r="36" spans="1:96">
      <c r="C36" s="515">
        <v>42978</v>
      </c>
      <c r="D36" s="347">
        <f t="shared" si="0"/>
        <v>42978</v>
      </c>
      <c r="E36" s="345">
        <v>3.4753659398253989</v>
      </c>
      <c r="F36" s="345">
        <v>3.5005910370530033</v>
      </c>
      <c r="G36" s="345">
        <v>3.8281119078831054</v>
      </c>
      <c r="H36" s="345">
        <v>3.3167595757191628</v>
      </c>
    </row>
    <row r="37" spans="1:96">
      <c r="C37" s="515">
        <v>43008</v>
      </c>
      <c r="D37" s="347">
        <f t="shared" si="0"/>
        <v>43008</v>
      </c>
      <c r="E37" s="345">
        <v>3.4934095493971382</v>
      </c>
      <c r="F37" s="345">
        <v>3.3830168673556185</v>
      </c>
      <c r="G37" s="345">
        <v>3.7127619560423515</v>
      </c>
      <c r="H37" s="345">
        <v>3.0530730677897755</v>
      </c>
    </row>
    <row r="38" spans="1:96">
      <c r="C38" s="515">
        <v>43039</v>
      </c>
      <c r="D38" s="347">
        <f t="shared" si="0"/>
        <v>43039</v>
      </c>
      <c r="E38" s="345">
        <v>3.5984401338976011</v>
      </c>
      <c r="F38" s="345">
        <v>3.4376285182967554</v>
      </c>
      <c r="G38" s="345">
        <v>3.6040925096308358</v>
      </c>
      <c r="H38" s="345">
        <v>3.049280750393379</v>
      </c>
    </row>
    <row r="39" spans="1:96">
      <c r="C39" s="515">
        <v>43069</v>
      </c>
      <c r="D39" s="347">
        <f t="shared" si="0"/>
        <v>43069</v>
      </c>
      <c r="E39" s="345">
        <v>3.2735136408678986</v>
      </c>
      <c r="F39" s="345">
        <v>3.4291096263873899</v>
      </c>
      <c r="G39" s="345">
        <v>3.2997867325173877</v>
      </c>
      <c r="H39" s="345">
        <v>3.2257413262644659</v>
      </c>
    </row>
    <row r="40" spans="1:96">
      <c r="C40" s="515">
        <v>43100</v>
      </c>
      <c r="D40" s="347">
        <f t="shared" si="0"/>
        <v>43100</v>
      </c>
      <c r="E40" s="345">
        <v>3.2450571338512466</v>
      </c>
      <c r="F40" s="345">
        <v>3.099746063815024</v>
      </c>
      <c r="G40" s="345">
        <v>3.1295912224803524</v>
      </c>
      <c r="H40" s="345">
        <v>3.7565722447477343</v>
      </c>
    </row>
    <row r="41" spans="1:96">
      <c r="C41" s="515">
        <v>43131</v>
      </c>
      <c r="D41" s="347">
        <f t="shared" si="0"/>
        <v>43131</v>
      </c>
      <c r="E41" s="345">
        <v>3.1534837930862669</v>
      </c>
      <c r="F41" s="345">
        <v>3.0768967391741984</v>
      </c>
      <c r="G41" s="345">
        <v>3.0057724628385216</v>
      </c>
      <c r="H41" s="345">
        <v>3.7320123398643705</v>
      </c>
    </row>
    <row r="42" spans="1:96">
      <c r="C42" s="515">
        <v>43159</v>
      </c>
      <c r="D42" s="347">
        <f t="shared" si="0"/>
        <v>43159</v>
      </c>
      <c r="E42" s="345">
        <v>3.0955111707441523</v>
      </c>
      <c r="F42" s="345">
        <v>3.1124025588301478</v>
      </c>
      <c r="G42" s="345">
        <v>2.9453185882720545</v>
      </c>
      <c r="H42" s="345">
        <v>3.3897718546519546</v>
      </c>
    </row>
    <row r="43" spans="1:96">
      <c r="C43" s="515">
        <v>43190</v>
      </c>
      <c r="D43" s="347">
        <f t="shared" si="0"/>
        <v>43190</v>
      </c>
      <c r="E43" s="345">
        <v>3.0426886263216026</v>
      </c>
      <c r="F43" s="345">
        <v>3.438041475604269</v>
      </c>
      <c r="G43" s="345">
        <v>2.8534782350952637</v>
      </c>
      <c r="H43" s="345">
        <v>3.0804376717384816</v>
      </c>
      <c r="CR43" s="93"/>
    </row>
    <row r="44" spans="1:96">
      <c r="C44" s="515">
        <v>43220</v>
      </c>
      <c r="D44" s="347">
        <f t="shared" si="0"/>
        <v>43220</v>
      </c>
      <c r="E44" s="345">
        <v>2.7601873535614216</v>
      </c>
      <c r="F44" s="345">
        <v>3.4448381607846432</v>
      </c>
      <c r="G44" s="345">
        <v>2.8537598210220505</v>
      </c>
      <c r="H44" s="345">
        <v>2.9006333677396174</v>
      </c>
      <c r="CR44" s="93"/>
    </row>
    <row r="45" spans="1:96">
      <c r="C45" s="515">
        <v>43251</v>
      </c>
      <c r="D45" s="347">
        <f t="shared" si="0"/>
        <v>43251</v>
      </c>
      <c r="E45" s="345">
        <v>2.8585365938028326</v>
      </c>
      <c r="F45" s="345">
        <v>3.3757759176128497</v>
      </c>
      <c r="G45" s="345">
        <v>2.9550620273314792</v>
      </c>
      <c r="H45" s="345">
        <v>3.0151461134029525</v>
      </c>
      <c r="CR45" s="93"/>
    </row>
    <row r="46" spans="1:96">
      <c r="C46" s="515">
        <v>43281</v>
      </c>
      <c r="D46" s="347">
        <f t="shared" si="0"/>
        <v>43281</v>
      </c>
      <c r="E46" s="345">
        <v>2.7356450572097866</v>
      </c>
      <c r="F46" s="345">
        <v>3.2693337477987279</v>
      </c>
      <c r="G46" s="345">
        <v>3.0113251607068299</v>
      </c>
      <c r="H46" s="345">
        <v>3.1465426855830656</v>
      </c>
      <c r="CR46" s="93"/>
    </row>
    <row r="47" spans="1:96">
      <c r="A47" s="4">
        <v>2018</v>
      </c>
      <c r="B47" s="4" t="s">
        <v>44</v>
      </c>
      <c r="C47" s="515">
        <v>43312</v>
      </c>
      <c r="D47" s="347">
        <f t="shared" si="0"/>
        <v>43312</v>
      </c>
      <c r="E47" s="345">
        <v>2.6104733279098848</v>
      </c>
      <c r="F47" s="345">
        <v>3.0668518892080261</v>
      </c>
      <c r="G47" s="345">
        <v>3.0129420432793901</v>
      </c>
      <c r="H47" s="345">
        <v>3.5287182117524214</v>
      </c>
    </row>
    <row r="48" spans="1:96">
      <c r="C48" s="515">
        <v>43343</v>
      </c>
      <c r="D48" s="347">
        <f t="shared" si="0"/>
        <v>43343</v>
      </c>
      <c r="E48" s="345">
        <v>2.5451142764285826</v>
      </c>
      <c r="F48" s="345">
        <v>2.9024769262987578</v>
      </c>
      <c r="G48" s="345">
        <v>2.9083764865895438</v>
      </c>
      <c r="H48" s="345">
        <v>3.7379297106517497</v>
      </c>
    </row>
    <row r="49" spans="1:8">
      <c r="C49" s="515">
        <v>43373</v>
      </c>
      <c r="D49" s="347">
        <f t="shared" si="0"/>
        <v>43373</v>
      </c>
      <c r="E49" s="345">
        <v>2.3316345661927049</v>
      </c>
      <c r="F49" s="345">
        <v>2.7059609385697652</v>
      </c>
      <c r="G49" s="345">
        <v>2.9658105759538347</v>
      </c>
      <c r="H49" s="345">
        <v>3.7212833529428213</v>
      </c>
    </row>
    <row r="50" spans="1:8">
      <c r="C50" s="515">
        <v>43404</v>
      </c>
      <c r="D50" s="347">
        <f t="shared" si="0"/>
        <v>43404</v>
      </c>
      <c r="E50" s="345">
        <v>2.5789758070191278</v>
      </c>
      <c r="F50" s="345">
        <v>2.74248910832031</v>
      </c>
      <c r="G50" s="345">
        <v>2.9664205289870771</v>
      </c>
      <c r="H50" s="345">
        <v>3.5510119093691497</v>
      </c>
    </row>
    <row r="51" spans="1:8">
      <c r="C51" s="515">
        <v>43434</v>
      </c>
      <c r="D51" s="347">
        <f t="shared" si="0"/>
        <v>43434</v>
      </c>
      <c r="E51" s="345">
        <v>2.5037283436736844</v>
      </c>
      <c r="F51" s="345">
        <v>2.7466108318285007</v>
      </c>
      <c r="G51" s="345">
        <v>3.1376207344599409</v>
      </c>
      <c r="H51" s="345">
        <v>3.3406134039457158</v>
      </c>
    </row>
    <row r="52" spans="1:8">
      <c r="C52" s="515">
        <v>43465</v>
      </c>
      <c r="D52" s="347">
        <f t="shared" si="0"/>
        <v>43465</v>
      </c>
      <c r="E52" s="345">
        <v>2.5878860249666151</v>
      </c>
      <c r="F52" s="345">
        <v>2.8201373640078193</v>
      </c>
      <c r="G52" s="345">
        <v>3.2137722642335098</v>
      </c>
      <c r="H52" s="345">
        <v>3.5243853634807989</v>
      </c>
    </row>
    <row r="53" spans="1:8">
      <c r="C53" s="515">
        <v>43496</v>
      </c>
      <c r="D53" s="347">
        <f t="shared" si="0"/>
        <v>43496</v>
      </c>
      <c r="E53" s="345">
        <v>2.4754498848376572</v>
      </c>
      <c r="F53" s="345">
        <v>2.6818244080593003</v>
      </c>
      <c r="G53" s="345">
        <v>3.1309847720240791</v>
      </c>
      <c r="H53" s="345">
        <v>3.6749816958416037</v>
      </c>
    </row>
    <row r="54" spans="1:8">
      <c r="C54" s="515">
        <v>43524</v>
      </c>
      <c r="D54" s="347">
        <f t="shared" si="0"/>
        <v>43524</v>
      </c>
      <c r="E54" s="345">
        <v>2.5251045203757108</v>
      </c>
      <c r="F54" s="345">
        <v>2.7085444222235076</v>
      </c>
      <c r="G54" s="345">
        <v>2.993532506313759</v>
      </c>
      <c r="H54" s="345">
        <v>3.7600840818297834</v>
      </c>
    </row>
    <row r="55" spans="1:8">
      <c r="C55" s="515">
        <v>43555</v>
      </c>
      <c r="D55" s="347">
        <f t="shared" si="0"/>
        <v>43555</v>
      </c>
      <c r="E55" s="345">
        <v>2.5588404875447477</v>
      </c>
      <c r="F55" s="345">
        <v>2.7035346450750826</v>
      </c>
      <c r="G55" s="345">
        <v>2.6623663867347749</v>
      </c>
      <c r="H55" s="345">
        <v>3.546554380243927</v>
      </c>
    </row>
    <row r="56" spans="1:8">
      <c r="C56" s="515">
        <v>43585</v>
      </c>
      <c r="D56" s="347">
        <f t="shared" si="0"/>
        <v>43585</v>
      </c>
      <c r="E56" s="345">
        <v>2.5487702007631716</v>
      </c>
      <c r="F56" s="345">
        <v>2.7128837145683544</v>
      </c>
      <c r="G56" s="345">
        <v>2.5304221082605629</v>
      </c>
      <c r="H56" s="345">
        <v>3.192811067161724</v>
      </c>
    </row>
    <row r="57" spans="1:8">
      <c r="C57" s="515">
        <v>43616</v>
      </c>
      <c r="D57" s="347">
        <f t="shared" si="0"/>
        <v>43616</v>
      </c>
      <c r="E57" s="345">
        <v>2.4303788798055059</v>
      </c>
      <c r="F57" s="345">
        <v>2.643518408511266</v>
      </c>
      <c r="G57" s="345">
        <v>2.5485471216662976</v>
      </c>
      <c r="H57" s="345">
        <v>3.1074936387952499</v>
      </c>
    </row>
    <row r="58" spans="1:8">
      <c r="C58" s="515">
        <v>43646</v>
      </c>
      <c r="D58" s="347">
        <f t="shared" si="0"/>
        <v>43646</v>
      </c>
      <c r="E58" s="345">
        <v>2.3253147329806674</v>
      </c>
      <c r="F58" s="345">
        <v>2.8036683101579771</v>
      </c>
      <c r="G58" s="345">
        <v>2.521643444584738</v>
      </c>
      <c r="H58" s="345">
        <v>2.778224944227794</v>
      </c>
    </row>
    <row r="59" spans="1:8">
      <c r="A59" s="4">
        <v>2019</v>
      </c>
      <c r="B59" s="4" t="s">
        <v>45</v>
      </c>
      <c r="C59" s="515">
        <v>43677</v>
      </c>
      <c r="D59" s="347">
        <f t="shared" si="0"/>
        <v>43677</v>
      </c>
      <c r="E59" s="345">
        <v>2.0081667143638802</v>
      </c>
      <c r="F59" s="345">
        <v>2.7140486886550561</v>
      </c>
      <c r="G59" s="345">
        <v>2.5438261171912036</v>
      </c>
      <c r="H59" s="345">
        <v>2.6914797976529634</v>
      </c>
    </row>
    <row r="60" spans="1:8">
      <c r="C60" s="515">
        <v>43708</v>
      </c>
      <c r="D60" s="347">
        <f t="shared" si="0"/>
        <v>43708</v>
      </c>
      <c r="E60" s="345">
        <v>1.8731889208734671</v>
      </c>
      <c r="F60" s="345">
        <v>2.687627867902441</v>
      </c>
      <c r="G60" s="345">
        <v>2.3617006184006044</v>
      </c>
      <c r="H60" s="345">
        <v>2.7220380388402634</v>
      </c>
    </row>
    <row r="61" spans="1:8">
      <c r="C61" s="515">
        <v>43738</v>
      </c>
      <c r="D61" s="347">
        <f t="shared" si="0"/>
        <v>43738</v>
      </c>
      <c r="E61" s="345">
        <v>1.8353966367737014</v>
      </c>
      <c r="F61" s="345">
        <v>2.6520209538292376</v>
      </c>
      <c r="G61" s="345">
        <v>2.3327948857636769</v>
      </c>
      <c r="H61" s="345">
        <v>3.1312914198103834</v>
      </c>
    </row>
    <row r="62" spans="1:8">
      <c r="C62" s="515">
        <v>43769</v>
      </c>
      <c r="D62" s="347">
        <f t="shared" si="0"/>
        <v>43769</v>
      </c>
      <c r="E62" s="345">
        <v>2.0389974622493683</v>
      </c>
      <c r="F62" s="345">
        <v>2.6667821313047226</v>
      </c>
      <c r="G62" s="345">
        <v>2.2590397928397978</v>
      </c>
      <c r="H62" s="345">
        <v>3.1785075603631032</v>
      </c>
    </row>
    <row r="63" spans="1:8">
      <c r="C63" s="515">
        <v>43799</v>
      </c>
      <c r="D63" s="347">
        <f t="shared" si="0"/>
        <v>43799</v>
      </c>
      <c r="E63" s="345">
        <v>2.2126130732662368</v>
      </c>
      <c r="F63" s="345">
        <v>2.4541486622147457</v>
      </c>
      <c r="G63" s="345">
        <v>2.1753440117533236</v>
      </c>
      <c r="H63" s="345">
        <v>3.2036090551179957</v>
      </c>
    </row>
    <row r="64" spans="1:8">
      <c r="C64" s="515">
        <v>43830</v>
      </c>
      <c r="D64" s="347">
        <f t="shared" si="0"/>
        <v>43830</v>
      </c>
      <c r="E64" s="345">
        <v>2.2274039954956613</v>
      </c>
      <c r="F64" s="345">
        <v>2.3718051150103503</v>
      </c>
      <c r="G64" s="345">
        <v>2.1259695685430176</v>
      </c>
      <c r="H64" s="345">
        <v>3.0849325946082109</v>
      </c>
    </row>
    <row r="65" spans="1:19">
      <c r="C65" s="515">
        <v>43861</v>
      </c>
      <c r="D65" s="347">
        <f t="shared" si="0"/>
        <v>43861</v>
      </c>
      <c r="E65" s="345">
        <v>2.2103674658050463</v>
      </c>
      <c r="F65" s="345">
        <v>2.255386610558014</v>
      </c>
      <c r="G65" s="345">
        <v>2.0070517229334039</v>
      </c>
      <c r="H65" s="345">
        <v>3.1385966691638525</v>
      </c>
    </row>
    <row r="66" spans="1:19">
      <c r="C66" s="515">
        <v>43890</v>
      </c>
      <c r="D66" s="347">
        <f t="shared" si="0"/>
        <v>43890</v>
      </c>
      <c r="E66" s="345">
        <v>2.1733603639575523</v>
      </c>
      <c r="F66" s="345">
        <v>2.2965640884838998</v>
      </c>
      <c r="G66" s="345">
        <v>1.8996124849586173</v>
      </c>
      <c r="H66" s="345">
        <v>3.2910203888151446</v>
      </c>
    </row>
    <row r="67" spans="1:19">
      <c r="C67" s="515">
        <v>43921</v>
      </c>
      <c r="D67" s="347">
        <f t="shared" si="0"/>
        <v>43921</v>
      </c>
      <c r="E67" s="345">
        <v>1.8288476999447638</v>
      </c>
      <c r="F67" s="345">
        <v>2.3346042698174534</v>
      </c>
      <c r="G67" s="345">
        <v>1.7495768241259033</v>
      </c>
      <c r="H67" s="345">
        <v>3.3842963883164261</v>
      </c>
    </row>
    <row r="68" spans="1:19">
      <c r="C68" s="515">
        <v>43951</v>
      </c>
      <c r="D68" s="347">
        <f t="shared" si="0"/>
        <v>43951</v>
      </c>
      <c r="E68" s="345">
        <v>1.7591207844119361</v>
      </c>
      <c r="F68" s="345">
        <v>2.4070641733866047</v>
      </c>
      <c r="G68" s="345">
        <v>1.6714685180818654</v>
      </c>
      <c r="H68" s="345">
        <v>3.2291616439075601</v>
      </c>
    </row>
    <row r="69" spans="1:19">
      <c r="C69" s="515">
        <v>43982</v>
      </c>
      <c r="D69" s="347">
        <f t="shared" ref="D69:D101" si="1">+C69</f>
        <v>43982</v>
      </c>
      <c r="E69" s="345">
        <v>1.6915871466081012</v>
      </c>
      <c r="F69" s="345">
        <v>2.495153510593251</v>
      </c>
      <c r="G69" s="345">
        <v>1.545350401746256</v>
      </c>
      <c r="H69" s="345">
        <v>2.923244744234442</v>
      </c>
    </row>
    <row r="70" spans="1:19">
      <c r="C70" s="515">
        <v>44012</v>
      </c>
      <c r="D70" s="347">
        <f t="shared" si="1"/>
        <v>44012</v>
      </c>
      <c r="E70" s="345">
        <v>1.8533771704274185</v>
      </c>
      <c r="F70" s="345">
        <v>2.3648717087370676</v>
      </c>
      <c r="G70" s="345">
        <v>1.5119480574553334</v>
      </c>
      <c r="H70" s="345">
        <v>3.0283676659026515</v>
      </c>
    </row>
    <row r="71" spans="1:19">
      <c r="A71" s="4">
        <v>2020</v>
      </c>
      <c r="B71" s="4" t="s">
        <v>46</v>
      </c>
      <c r="C71" s="515">
        <v>44043</v>
      </c>
      <c r="D71" s="347">
        <f t="shared" si="1"/>
        <v>44043</v>
      </c>
      <c r="E71" s="345">
        <v>1.8732963815075117</v>
      </c>
      <c r="F71" s="345">
        <v>2.4570612148746402</v>
      </c>
      <c r="G71" s="345">
        <v>1.5293850579459543</v>
      </c>
      <c r="H71" s="345">
        <v>2.8722012825807393</v>
      </c>
    </row>
    <row r="72" spans="1:19">
      <c r="C72" s="515">
        <v>44074</v>
      </c>
      <c r="D72" s="347">
        <f t="shared" si="1"/>
        <v>44074</v>
      </c>
      <c r="E72" s="345">
        <v>1.9265871597447577</v>
      </c>
      <c r="F72" s="345">
        <v>2.4938512086458684</v>
      </c>
      <c r="G72" s="345">
        <v>1.6560260933825839</v>
      </c>
      <c r="H72" s="345">
        <v>2.6257352204545668</v>
      </c>
      <c r="J72" s="92" t="s">
        <v>431</v>
      </c>
    </row>
    <row r="73" spans="1:19">
      <c r="C73" s="515">
        <v>44104</v>
      </c>
      <c r="D73" s="347">
        <f t="shared" si="1"/>
        <v>44104</v>
      </c>
      <c r="E73" s="345">
        <v>1.839698650286238</v>
      </c>
      <c r="F73" s="345">
        <v>2.5315859722395939</v>
      </c>
      <c r="G73" s="345">
        <v>1.8276481043865807</v>
      </c>
      <c r="H73" s="345">
        <v>2.5244250796731311</v>
      </c>
    </row>
    <row r="74" spans="1:19">
      <c r="C74" s="515">
        <v>44135</v>
      </c>
      <c r="D74" s="347">
        <f t="shared" si="1"/>
        <v>44135</v>
      </c>
      <c r="E74" s="345">
        <v>1.8446338574126726</v>
      </c>
      <c r="F74" s="345">
        <v>2.571559287105587</v>
      </c>
      <c r="G74" s="345">
        <v>1.990663813474429</v>
      </c>
      <c r="H74" s="345">
        <v>2.3375083071504572</v>
      </c>
      <c r="J74" s="511"/>
      <c r="K74" s="511"/>
      <c r="L74" s="511"/>
      <c r="M74" s="511"/>
      <c r="N74" s="511"/>
      <c r="O74" s="511"/>
      <c r="P74" s="511"/>
      <c r="Q74" s="511"/>
      <c r="R74" s="511"/>
      <c r="S74" s="511"/>
    </row>
    <row r="75" spans="1:19">
      <c r="C75" s="515">
        <v>44165</v>
      </c>
      <c r="D75" s="347">
        <f t="shared" si="1"/>
        <v>44165</v>
      </c>
      <c r="E75" s="345">
        <v>1.7431504331217227</v>
      </c>
      <c r="F75" s="345">
        <v>1.8862464677286392</v>
      </c>
      <c r="G75" s="345">
        <v>2.1537946235497922</v>
      </c>
      <c r="H75" s="345">
        <v>2.4528330629109893</v>
      </c>
    </row>
    <row r="76" spans="1:19">
      <c r="C76" s="515">
        <v>44196</v>
      </c>
      <c r="D76" s="347">
        <f t="shared" si="1"/>
        <v>44196</v>
      </c>
      <c r="E76" s="345">
        <v>1.8927236965235483</v>
      </c>
      <c r="F76" s="345">
        <v>1.93988723283371</v>
      </c>
      <c r="G76" s="345">
        <v>2.2180194847889361</v>
      </c>
      <c r="H76" s="345">
        <v>2.7103693140597405</v>
      </c>
    </row>
    <row r="77" spans="1:19">
      <c r="C77" s="515">
        <v>44227</v>
      </c>
      <c r="D77" s="347">
        <f t="shared" si="1"/>
        <v>44227</v>
      </c>
      <c r="E77" s="345">
        <v>1.8086488687530928</v>
      </c>
      <c r="F77" s="345">
        <v>1.9012269005095113</v>
      </c>
      <c r="G77" s="345">
        <v>2.2346684096244296</v>
      </c>
      <c r="H77" s="345">
        <v>2.9151223442162784</v>
      </c>
    </row>
    <row r="78" spans="1:19">
      <c r="C78" s="515">
        <v>44255</v>
      </c>
      <c r="D78" s="347">
        <f t="shared" si="1"/>
        <v>44255</v>
      </c>
      <c r="E78" s="345">
        <v>1.8772559939070412</v>
      </c>
      <c r="F78" s="345">
        <v>2.2621012475434115</v>
      </c>
      <c r="G78" s="345">
        <v>2.2388624804023509</v>
      </c>
      <c r="H78" s="345">
        <v>2.9076278128008002</v>
      </c>
    </row>
    <row r="79" spans="1:19">
      <c r="C79" s="515">
        <v>44286</v>
      </c>
      <c r="D79" s="347">
        <f t="shared" si="1"/>
        <v>44286</v>
      </c>
      <c r="E79" s="345">
        <v>1.8022171268697937</v>
      </c>
      <c r="F79" s="345">
        <v>2.2535234653563085</v>
      </c>
      <c r="G79" s="345">
        <v>2.1844039936557458</v>
      </c>
      <c r="H79" s="345">
        <v>2.7803875009760555</v>
      </c>
    </row>
    <row r="80" spans="1:19">
      <c r="C80" s="515">
        <v>44316</v>
      </c>
      <c r="D80" s="347">
        <f t="shared" si="1"/>
        <v>44316</v>
      </c>
      <c r="E80" s="345">
        <v>1.9660422939807698</v>
      </c>
      <c r="F80" s="345">
        <v>2.1451654695600944</v>
      </c>
      <c r="G80" s="345">
        <v>2.2256803313694746</v>
      </c>
      <c r="H80" s="345">
        <v>2.9541672312367151</v>
      </c>
    </row>
    <row r="81" spans="1:8">
      <c r="C81" s="515">
        <v>44347</v>
      </c>
      <c r="D81" s="347">
        <f t="shared" si="1"/>
        <v>44347</v>
      </c>
      <c r="E81" s="345">
        <v>1.9095750226143877</v>
      </c>
      <c r="F81" s="345">
        <v>2.2928016101419035</v>
      </c>
      <c r="G81" s="345">
        <v>2.1553618118028131</v>
      </c>
      <c r="H81" s="345">
        <v>2.8842548359097018</v>
      </c>
    </row>
    <row r="82" spans="1:8">
      <c r="C82" s="515">
        <v>44377</v>
      </c>
      <c r="D82" s="347">
        <f t="shared" si="1"/>
        <v>44377</v>
      </c>
      <c r="E82" s="345">
        <v>1.9236596757937003</v>
      </c>
      <c r="F82" s="345">
        <v>2.2925026304017071</v>
      </c>
      <c r="G82" s="345">
        <v>2.1639431777382034</v>
      </c>
      <c r="H82" s="345">
        <v>2.7740753199560615</v>
      </c>
    </row>
    <row r="83" spans="1:8">
      <c r="A83" s="4">
        <v>2021</v>
      </c>
      <c r="B83" s="4" t="s">
        <v>47</v>
      </c>
      <c r="C83" s="515">
        <v>44408</v>
      </c>
      <c r="D83" s="347">
        <f t="shared" si="1"/>
        <v>44408</v>
      </c>
      <c r="E83" s="345">
        <v>1.8869081323630172</v>
      </c>
      <c r="F83" s="345">
        <v>2.2298964307303235</v>
      </c>
      <c r="G83" s="345">
        <v>2.1083033124725006</v>
      </c>
      <c r="H83" s="345">
        <v>2.6570852318963505</v>
      </c>
    </row>
    <row r="84" spans="1:8">
      <c r="C84" s="515">
        <v>44439</v>
      </c>
      <c r="D84" s="347">
        <f t="shared" si="1"/>
        <v>44439</v>
      </c>
      <c r="E84" s="345">
        <v>1.8988848812151384</v>
      </c>
      <c r="F84" s="345">
        <v>2.1274720585645395</v>
      </c>
      <c r="G84" s="345">
        <v>2.1644361829656358</v>
      </c>
      <c r="H84" s="345">
        <v>2.5250340422618334</v>
      </c>
    </row>
    <row r="85" spans="1:8">
      <c r="C85" s="515">
        <v>44469</v>
      </c>
      <c r="D85" s="347">
        <f t="shared" si="1"/>
        <v>44469</v>
      </c>
      <c r="E85" s="345">
        <v>1.9235979755840005</v>
      </c>
      <c r="F85" s="345">
        <v>2.0727529869912469</v>
      </c>
      <c r="G85" s="345">
        <v>2.1516337682573163</v>
      </c>
      <c r="H85" s="345">
        <v>2.4837846539456683</v>
      </c>
    </row>
    <row r="86" spans="1:8">
      <c r="C86" s="515">
        <v>44500</v>
      </c>
      <c r="D86" s="347">
        <f t="shared" si="1"/>
        <v>44500</v>
      </c>
      <c r="E86" s="345">
        <v>1.8695388620057538</v>
      </c>
      <c r="F86" s="345">
        <v>1.775915627554604</v>
      </c>
      <c r="G86" s="345">
        <v>2.1480040234555537</v>
      </c>
      <c r="H86" s="345">
        <v>2.4387762527136907</v>
      </c>
    </row>
    <row r="87" spans="1:8">
      <c r="C87" s="515">
        <v>44530</v>
      </c>
      <c r="D87" s="347">
        <f t="shared" si="1"/>
        <v>44530</v>
      </c>
      <c r="E87" s="345">
        <v>1.8103419763134687</v>
      </c>
      <c r="F87" s="345">
        <v>1.7536014801560218</v>
      </c>
      <c r="G87" s="345">
        <v>2.111560000180047</v>
      </c>
      <c r="H87" s="345">
        <v>2.643400573904521</v>
      </c>
    </row>
    <row r="88" spans="1:8">
      <c r="C88" s="515">
        <v>44561</v>
      </c>
      <c r="D88" s="347">
        <f t="shared" si="1"/>
        <v>44561</v>
      </c>
      <c r="E88" s="345">
        <v>1.3210975423713567</v>
      </c>
      <c r="F88" s="345">
        <v>1.641820689413247</v>
      </c>
      <c r="G88" s="345">
        <v>1.9823107990134794</v>
      </c>
      <c r="H88" s="345">
        <v>2.1285733138697798</v>
      </c>
    </row>
    <row r="89" spans="1:8">
      <c r="C89" s="515">
        <v>44592</v>
      </c>
      <c r="D89" s="347">
        <f t="shared" si="1"/>
        <v>44592</v>
      </c>
      <c r="E89" s="345">
        <v>1.2841668249967135</v>
      </c>
      <c r="F89" s="345">
        <v>1.7497412833635499</v>
      </c>
      <c r="G89" s="345">
        <v>1.9271711409541614</v>
      </c>
      <c r="H89" s="345">
        <v>2.0588471242164932</v>
      </c>
    </row>
    <row r="90" spans="1:8">
      <c r="C90" s="515">
        <v>44620</v>
      </c>
      <c r="D90" s="347">
        <f t="shared" si="1"/>
        <v>44620</v>
      </c>
      <c r="E90" s="345">
        <v>1.3160705614875772</v>
      </c>
      <c r="F90" s="345">
        <v>1.8857885708017013</v>
      </c>
      <c r="G90" s="345">
        <v>1.896928794520701</v>
      </c>
      <c r="H90" s="345">
        <v>2.041259272051982</v>
      </c>
    </row>
    <row r="91" spans="1:8">
      <c r="C91" s="515">
        <v>44651</v>
      </c>
      <c r="D91" s="347">
        <f t="shared" si="1"/>
        <v>44651</v>
      </c>
      <c r="E91" s="345">
        <v>1.7192244255653599</v>
      </c>
      <c r="F91" s="345">
        <v>2.2382646938025261</v>
      </c>
      <c r="G91" s="345">
        <v>1.930885661044532</v>
      </c>
      <c r="H91" s="345">
        <v>2.3221331593089647</v>
      </c>
    </row>
    <row r="92" spans="1:8">
      <c r="C92" s="515">
        <v>44681</v>
      </c>
      <c r="D92" s="347">
        <f t="shared" si="1"/>
        <v>44681</v>
      </c>
      <c r="E92" s="345">
        <v>1.7528425903205229</v>
      </c>
      <c r="F92" s="345">
        <v>2.279983394679522</v>
      </c>
      <c r="G92" s="345">
        <v>1.9766136803864827</v>
      </c>
      <c r="H92" s="345">
        <v>2.2776221377041321</v>
      </c>
    </row>
    <row r="93" spans="1:8">
      <c r="C93" s="515">
        <v>44712</v>
      </c>
      <c r="D93" s="347">
        <f t="shared" si="1"/>
        <v>44712</v>
      </c>
      <c r="E93" s="345">
        <v>1.678417780971494</v>
      </c>
      <c r="F93" s="345">
        <v>2.0164367610495662</v>
      </c>
      <c r="G93" s="345">
        <v>1.9022143267706138</v>
      </c>
      <c r="H93" s="345">
        <v>2.3393325112750416</v>
      </c>
    </row>
    <row r="94" spans="1:8">
      <c r="C94" s="515">
        <v>44742</v>
      </c>
      <c r="D94" s="347">
        <f t="shared" si="1"/>
        <v>44742</v>
      </c>
      <c r="E94" s="345">
        <v>1.674268249566073</v>
      </c>
      <c r="F94" s="345">
        <v>1.6365155045184145</v>
      </c>
      <c r="G94" s="345">
        <v>1.8514026699303514</v>
      </c>
      <c r="H94" s="345">
        <v>2.306896561287227</v>
      </c>
    </row>
    <row r="95" spans="1:8">
      <c r="A95" s="4">
        <v>2022</v>
      </c>
      <c r="B95" s="4" t="s">
        <v>48</v>
      </c>
      <c r="C95" s="515">
        <v>44773</v>
      </c>
      <c r="D95" s="347">
        <f t="shared" si="1"/>
        <v>44773</v>
      </c>
      <c r="E95" s="345">
        <v>1.6737366597700172</v>
      </c>
      <c r="F95" s="345">
        <v>1.6667554886512628</v>
      </c>
      <c r="G95" s="345">
        <v>1.7940115054505648</v>
      </c>
      <c r="H95" s="345">
        <v>2.1000669322953915</v>
      </c>
    </row>
    <row r="96" spans="1:8">
      <c r="C96" s="515">
        <v>44804</v>
      </c>
      <c r="D96" s="347">
        <f t="shared" si="1"/>
        <v>44804</v>
      </c>
      <c r="E96" s="345">
        <v>1.725534197034627</v>
      </c>
      <c r="F96" s="345">
        <v>1.8719001748674675</v>
      </c>
      <c r="G96" s="345">
        <v>1.8067457832616547</v>
      </c>
      <c r="H96" s="345">
        <v>2.1584393883813351</v>
      </c>
    </row>
    <row r="97" spans="1:22">
      <c r="C97" s="515">
        <v>44834</v>
      </c>
      <c r="D97" s="347">
        <f t="shared" si="1"/>
        <v>44834</v>
      </c>
      <c r="E97" s="345">
        <v>1.7617604990621221</v>
      </c>
      <c r="F97" s="345">
        <v>2.131352149589286</v>
      </c>
      <c r="G97" s="345">
        <v>1.8477118318326777</v>
      </c>
      <c r="H97" s="345">
        <v>2.0732625514637046</v>
      </c>
      <c r="J97" s="352" t="s">
        <v>267</v>
      </c>
      <c r="K97" s="352"/>
    </row>
    <row r="98" spans="1:22">
      <c r="C98" s="515">
        <v>44865</v>
      </c>
      <c r="D98" s="347">
        <f t="shared" si="1"/>
        <v>44865</v>
      </c>
      <c r="E98" s="345">
        <v>2.1045761048123541</v>
      </c>
      <c r="F98" s="345">
        <v>2.398217139981627</v>
      </c>
      <c r="G98" s="345">
        <v>1.8561893883097567</v>
      </c>
      <c r="H98" s="345">
        <v>2.5674771282753834</v>
      </c>
      <c r="J98" s="352" t="s">
        <v>156</v>
      </c>
      <c r="K98" s="352"/>
    </row>
    <row r="99" spans="1:22">
      <c r="C99" s="515">
        <v>44895</v>
      </c>
      <c r="D99" s="347">
        <f t="shared" si="1"/>
        <v>44895</v>
      </c>
      <c r="E99" s="345">
        <v>2.2204316295678632</v>
      </c>
      <c r="F99" s="345">
        <v>2.9201569997023942</v>
      </c>
      <c r="G99" s="345">
        <v>1.9217922660636042</v>
      </c>
      <c r="H99" s="345">
        <v>2.9225288117419153</v>
      </c>
    </row>
    <row r="100" spans="1:22">
      <c r="C100" s="515">
        <v>44926</v>
      </c>
      <c r="D100" s="347">
        <f t="shared" si="1"/>
        <v>44926</v>
      </c>
      <c r="E100" s="345">
        <v>2.6037621766343144</v>
      </c>
      <c r="F100" s="345">
        <v>3.402777775113849</v>
      </c>
      <c r="G100" s="345">
        <v>2.0376659861893955</v>
      </c>
      <c r="H100" s="345">
        <v>3.8918508556367275</v>
      </c>
      <c r="J100" s="92" t="s">
        <v>432</v>
      </c>
    </row>
    <row r="101" spans="1:22">
      <c r="C101" s="515">
        <v>44957</v>
      </c>
      <c r="D101" s="347">
        <f t="shared" si="1"/>
        <v>44957</v>
      </c>
      <c r="E101" s="345">
        <v>2.7096569900463092</v>
      </c>
      <c r="F101" s="345">
        <v>3.5918858843590611</v>
      </c>
      <c r="G101" s="345">
        <v>2.2520248998322288</v>
      </c>
      <c r="H101" s="345">
        <v>3.9601775467820892</v>
      </c>
    </row>
    <row r="102" spans="1:22">
      <c r="C102" s="515">
        <v>44985</v>
      </c>
      <c r="D102" s="347">
        <f t="shared" ref="D102:D105" si="2">+C102</f>
        <v>44985</v>
      </c>
      <c r="E102" s="345">
        <v>3.0853252594766274</v>
      </c>
      <c r="F102" s="345">
        <v>3.9996592706441056</v>
      </c>
      <c r="G102" s="345">
        <v>2.4672820525818389</v>
      </c>
      <c r="H102" s="345">
        <v>3.8496602388100749</v>
      </c>
    </row>
    <row r="103" spans="1:22">
      <c r="C103" s="515">
        <v>45016</v>
      </c>
      <c r="D103" s="347">
        <f t="shared" si="2"/>
        <v>45016</v>
      </c>
      <c r="E103" s="345">
        <v>3.4798649648768789</v>
      </c>
      <c r="F103" s="345">
        <v>4.0478108251392939</v>
      </c>
      <c r="G103" s="345">
        <v>2.8084505370418738</v>
      </c>
      <c r="H103" s="345">
        <v>4.5161946178712951</v>
      </c>
    </row>
    <row r="104" spans="1:22">
      <c r="C104" s="515">
        <v>45046</v>
      </c>
      <c r="D104" s="347">
        <f t="shared" si="2"/>
        <v>45046</v>
      </c>
      <c r="E104" s="345">
        <v>3.6753569290804888</v>
      </c>
      <c r="F104" s="345">
        <v>4.9766016592531201</v>
      </c>
      <c r="G104" s="345">
        <v>3.2994001581682832</v>
      </c>
      <c r="H104" s="345">
        <v>4.6311265589446071</v>
      </c>
    </row>
    <row r="105" spans="1:22">
      <c r="C105" s="610">
        <v>45077</v>
      </c>
      <c r="D105" s="611">
        <f t="shared" si="2"/>
        <v>45077</v>
      </c>
      <c r="E105" s="626">
        <v>4.0558100356888023</v>
      </c>
      <c r="F105" s="626">
        <v>5.30231875783549</v>
      </c>
      <c r="G105" s="626">
        <v>3.6618349579099747</v>
      </c>
      <c r="H105" s="626">
        <v>4.7708157939260634</v>
      </c>
    </row>
    <row r="106" spans="1:22">
      <c r="C106" s="515">
        <v>45107</v>
      </c>
      <c r="D106" s="347">
        <f t="shared" ref="D106:D112" si="3">C106</f>
        <v>45107</v>
      </c>
      <c r="E106" s="345">
        <v>4.3261290804456625</v>
      </c>
      <c r="F106" s="345">
        <v>5.5126595198657888</v>
      </c>
      <c r="G106" s="345">
        <v>3.9672649886024867</v>
      </c>
      <c r="H106" s="345">
        <v>4.8651270332177576</v>
      </c>
    </row>
    <row r="107" spans="1:22">
      <c r="A107" s="14">
        <v>2023</v>
      </c>
      <c r="B107" s="14" t="s">
        <v>49</v>
      </c>
      <c r="C107" s="610">
        <v>45138</v>
      </c>
      <c r="D107" s="625">
        <f t="shared" si="3"/>
        <v>45138</v>
      </c>
      <c r="E107" s="626">
        <v>4.4414091835567113</v>
      </c>
      <c r="F107" s="626">
        <v>5.6339932326954196</v>
      </c>
      <c r="G107" s="626">
        <v>4.0378679091117657</v>
      </c>
      <c r="H107" s="626">
        <v>4.9500101278257223</v>
      </c>
      <c r="V107" s="741"/>
    </row>
    <row r="108" spans="1:22">
      <c r="C108" s="610">
        <v>45169</v>
      </c>
      <c r="D108" s="625">
        <f t="shared" si="3"/>
        <v>45169</v>
      </c>
      <c r="E108" s="626">
        <v>4.5805106005076714</v>
      </c>
      <c r="F108" s="626">
        <v>5.4682777833633676</v>
      </c>
      <c r="G108" s="626">
        <v>4.1104993956056992</v>
      </c>
      <c r="H108" s="626">
        <v>5.2172327843334259</v>
      </c>
    </row>
    <row r="109" spans="1:22">
      <c r="A109" s="305" t="s">
        <v>502</v>
      </c>
      <c r="B109" s="305" t="s">
        <v>502</v>
      </c>
      <c r="C109" s="610">
        <v>45199</v>
      </c>
      <c r="D109" s="625">
        <f t="shared" si="3"/>
        <v>45199</v>
      </c>
      <c r="E109" s="626">
        <v>4.7343116439868869</v>
      </c>
      <c r="F109" s="626">
        <v>5.4411819698852986</v>
      </c>
      <c r="G109" s="626">
        <v>3.8426385244779615</v>
      </c>
      <c r="H109" s="626">
        <v>5.477031110704579</v>
      </c>
    </row>
    <row r="110" spans="1:22">
      <c r="C110" s="515">
        <v>45230</v>
      </c>
      <c r="D110" s="347">
        <f t="shared" si="3"/>
        <v>45230</v>
      </c>
      <c r="E110" s="345">
        <v>5.1852300818780845</v>
      </c>
      <c r="F110" s="345">
        <v>5.3571504967690391</v>
      </c>
      <c r="G110" s="345">
        <v>3.9020987235671432</v>
      </c>
      <c r="H110" s="345">
        <v>5.6289720110319914</v>
      </c>
    </row>
    <row r="111" spans="1:22">
      <c r="C111" s="515">
        <v>45260</v>
      </c>
      <c r="D111" s="347">
        <f t="shared" si="3"/>
        <v>45260</v>
      </c>
      <c r="E111" s="345">
        <v>5.347469508800061</v>
      </c>
      <c r="F111" s="345">
        <v>5.6950878698925438</v>
      </c>
      <c r="G111" s="345">
        <v>3.6056019226988223</v>
      </c>
      <c r="H111" s="345">
        <v>5.7885685200214505</v>
      </c>
    </row>
    <row r="112" spans="1:22">
      <c r="C112" s="610">
        <v>45291</v>
      </c>
      <c r="D112" s="625">
        <f t="shared" si="3"/>
        <v>45291</v>
      </c>
      <c r="E112" s="626">
        <v>5.3897763310179103</v>
      </c>
      <c r="F112" s="626">
        <v>5.7376129569899872</v>
      </c>
      <c r="G112" s="626">
        <v>4.2427277858012262</v>
      </c>
      <c r="H112" s="626">
        <v>5.8655006080992376</v>
      </c>
    </row>
    <row r="113" spans="1:22">
      <c r="C113" s="610">
        <v>45322</v>
      </c>
      <c r="D113" s="625">
        <f t="shared" ref="D113:D119" si="4">C113</f>
        <v>45322</v>
      </c>
      <c r="E113" s="626">
        <v>5.359025201860554</v>
      </c>
      <c r="F113" s="626">
        <v>5.7476036601876821</v>
      </c>
      <c r="G113" s="626">
        <v>4.3333793564431193</v>
      </c>
      <c r="H113" s="626">
        <v>5.9679111626296226</v>
      </c>
    </row>
    <row r="114" spans="1:22">
      <c r="C114" s="610">
        <v>45351</v>
      </c>
      <c r="D114" s="625">
        <f t="shared" si="4"/>
        <v>45351</v>
      </c>
      <c r="E114" s="626">
        <v>5.3923031935940822</v>
      </c>
      <c r="F114" s="626">
        <v>5.507826834150408</v>
      </c>
      <c r="G114" s="626">
        <v>4.8353421414581854</v>
      </c>
      <c r="H114" s="626">
        <v>5.7842888006645019</v>
      </c>
    </row>
    <row r="115" spans="1:22">
      <c r="C115" s="610">
        <v>45382</v>
      </c>
      <c r="D115" s="625">
        <f t="shared" si="4"/>
        <v>45382</v>
      </c>
      <c r="E115" s="626">
        <v>5.3665239501162301</v>
      </c>
      <c r="F115" s="626">
        <v>5.209341964501915</v>
      </c>
      <c r="G115" s="626">
        <v>4.7396118742575784</v>
      </c>
      <c r="H115" s="626">
        <v>5.3659487761320133</v>
      </c>
    </row>
    <row r="116" spans="1:22">
      <c r="C116" s="515">
        <v>45412</v>
      </c>
      <c r="D116" s="347">
        <f t="shared" si="4"/>
        <v>45412</v>
      </c>
      <c r="E116" s="345">
        <v>5.3264869439695639</v>
      </c>
      <c r="F116" s="345">
        <v>5.2034232439162365</v>
      </c>
      <c r="G116" s="345">
        <v>4.7215483970593883</v>
      </c>
      <c r="H116" s="345">
        <v>5.1639692534871608</v>
      </c>
    </row>
    <row r="117" spans="1:22">
      <c r="C117" s="610">
        <v>45443</v>
      </c>
      <c r="D117" s="625">
        <f t="shared" si="4"/>
        <v>45443</v>
      </c>
      <c r="E117" s="626">
        <v>5.3087752985650445</v>
      </c>
      <c r="F117" s="626">
        <v>5.280138729902851</v>
      </c>
      <c r="G117" s="626">
        <v>4.7508863383524442</v>
      </c>
      <c r="H117" s="626">
        <v>5.1826952992756192</v>
      </c>
    </row>
    <row r="118" spans="1:22">
      <c r="C118" s="515">
        <v>45473</v>
      </c>
      <c r="D118" s="347">
        <f t="shared" si="4"/>
        <v>45473</v>
      </c>
      <c r="E118" s="345">
        <v>5.2032223663411807</v>
      </c>
      <c r="F118" s="345">
        <v>5.3041427842559594</v>
      </c>
      <c r="G118" s="345">
        <v>4.6777719004622993</v>
      </c>
      <c r="H118" s="345">
        <v>5.3300570200469011</v>
      </c>
    </row>
    <row r="119" spans="1:22">
      <c r="A119" s="33">
        <v>2024</v>
      </c>
      <c r="B119" s="33" t="s">
        <v>506</v>
      </c>
      <c r="C119" s="610">
        <v>45504</v>
      </c>
      <c r="D119" s="625">
        <f t="shared" si="4"/>
        <v>45504</v>
      </c>
      <c r="E119" s="626">
        <v>4.9868217446289353</v>
      </c>
      <c r="F119" s="626">
        <v>5.2846721346927712</v>
      </c>
      <c r="G119" s="626">
        <v>4.6047680248290259</v>
      </c>
      <c r="H119" s="626">
        <v>5.7734753446026028</v>
      </c>
    </row>
    <row r="120" spans="1:22">
      <c r="C120" s="610">
        <v>45535</v>
      </c>
      <c r="D120" s="625">
        <f t="shared" ref="D120:D125" si="5">C120</f>
        <v>45535</v>
      </c>
      <c r="E120" s="626">
        <v>4.9494430800536255</v>
      </c>
      <c r="F120" s="626">
        <v>5.0904435430316655</v>
      </c>
      <c r="G120" s="626">
        <v>4.4576093365346505</v>
      </c>
      <c r="H120" s="626">
        <v>5.5710078777607253</v>
      </c>
    </row>
    <row r="121" spans="1:22">
      <c r="C121" s="610">
        <v>45565</v>
      </c>
      <c r="D121" s="625">
        <f t="shared" si="5"/>
        <v>45565</v>
      </c>
      <c r="E121" s="626">
        <v>4.7411689717991123</v>
      </c>
      <c r="F121" s="626">
        <v>4.9922517522639218</v>
      </c>
      <c r="G121" s="626">
        <v>4.3733378299675625</v>
      </c>
      <c r="H121" s="626">
        <v>5.3888901349315299</v>
      </c>
    </row>
    <row r="122" spans="1:22">
      <c r="C122" s="515">
        <v>45596</v>
      </c>
      <c r="D122" s="347">
        <f t="shared" si="5"/>
        <v>45596</v>
      </c>
      <c r="E122" s="345">
        <v>4.5860735984278653</v>
      </c>
      <c r="F122" s="345">
        <v>4.7741117381948603</v>
      </c>
      <c r="G122" s="345">
        <v>4.3437591884270477</v>
      </c>
      <c r="H122" s="345">
        <v>5.2161737915826185</v>
      </c>
    </row>
    <row r="123" spans="1:22">
      <c r="C123" s="515">
        <v>45626</v>
      </c>
      <c r="D123" s="347">
        <f t="shared" si="5"/>
        <v>45626</v>
      </c>
      <c r="E123" s="345">
        <v>4.4315805518257747</v>
      </c>
      <c r="F123" s="345">
        <v>4.7196681996632988</v>
      </c>
      <c r="G123" s="345">
        <v>4.2132520519396586</v>
      </c>
      <c r="H123" s="345">
        <v>5.2963625956432061</v>
      </c>
      <c r="J123" s="352" t="s">
        <v>327</v>
      </c>
    </row>
    <row r="124" spans="1:22">
      <c r="C124" s="610">
        <v>45657</v>
      </c>
      <c r="D124" s="625">
        <f t="shared" si="5"/>
        <v>45657</v>
      </c>
      <c r="E124" s="626">
        <v>4.1540939598619078</v>
      </c>
      <c r="F124" s="626">
        <v>4.5541147078322002</v>
      </c>
      <c r="G124" s="626">
        <v>4.1085992250695398</v>
      </c>
      <c r="H124" s="626">
        <v>5.1553888337150413</v>
      </c>
      <c r="J124" s="352" t="s">
        <v>167</v>
      </c>
    </row>
    <row r="125" spans="1:22" s="741" customFormat="1">
      <c r="C125" s="610">
        <v>45688</v>
      </c>
      <c r="D125" s="625">
        <f t="shared" si="5"/>
        <v>45688</v>
      </c>
      <c r="E125" s="626">
        <v>4.0270052688867928</v>
      </c>
      <c r="F125" s="626">
        <v>4.710995233541861</v>
      </c>
      <c r="G125" s="626">
        <v>3.9537237982677294</v>
      </c>
      <c r="H125" s="626">
        <v>5.0656673928796838</v>
      </c>
      <c r="J125" s="4"/>
      <c r="K125" s="4"/>
      <c r="L125" s="4"/>
      <c r="M125" s="4"/>
      <c r="N125" s="4"/>
      <c r="O125" s="4"/>
      <c r="P125" s="4"/>
      <c r="Q125" s="4"/>
      <c r="R125" s="4"/>
      <c r="S125" s="4"/>
      <c r="T125" s="4"/>
      <c r="U125" s="4"/>
      <c r="V125" s="4"/>
    </row>
    <row r="126" spans="1:22">
      <c r="C126" s="610">
        <v>45716</v>
      </c>
      <c r="D126" s="625">
        <f t="shared" ref="D126:D131" si="6">C126</f>
        <v>45716</v>
      </c>
      <c r="E126" s="626">
        <v>3.9264942194685193</v>
      </c>
      <c r="F126" s="626">
        <v>4.5957644244095439</v>
      </c>
      <c r="G126" s="626">
        <v>3.8815871259656687</v>
      </c>
      <c r="H126" s="626">
        <v>4.9607813179935238</v>
      </c>
    </row>
    <row r="127" spans="1:22">
      <c r="C127" s="610">
        <v>45747</v>
      </c>
      <c r="D127" s="625">
        <f t="shared" si="6"/>
        <v>45747</v>
      </c>
      <c r="E127" s="626">
        <v>3.8214929069565091</v>
      </c>
      <c r="F127" s="626">
        <v>4.5003358714829931</v>
      </c>
      <c r="G127" s="626">
        <v>3.6469284698304589</v>
      </c>
      <c r="H127" s="626">
        <v>4.2234667063392068</v>
      </c>
    </row>
    <row r="128" spans="1:22">
      <c r="C128" s="610">
        <v>45777</v>
      </c>
      <c r="D128" s="625">
        <f t="shared" si="6"/>
        <v>45777</v>
      </c>
      <c r="E128" s="345">
        <v>3.7304126919446849</v>
      </c>
      <c r="F128" s="345">
        <v>4.0776197073787195</v>
      </c>
      <c r="G128" s="345">
        <v>3.4842104373844878</v>
      </c>
      <c r="H128" s="345">
        <v>4.3628242895102893</v>
      </c>
    </row>
    <row r="129" spans="1:9">
      <c r="C129" s="610">
        <v>45808</v>
      </c>
      <c r="D129" s="625">
        <f t="shared" si="6"/>
        <v>45808</v>
      </c>
      <c r="E129" s="626">
        <v>3.6522392689050336</v>
      </c>
      <c r="F129" s="626">
        <v>4.0470027322169457</v>
      </c>
      <c r="G129" s="626">
        <v>3.2932857015026413</v>
      </c>
      <c r="H129" s="626">
        <v>4.1975821214358806</v>
      </c>
    </row>
    <row r="130" spans="1:9">
      <c r="C130" s="610">
        <v>45838</v>
      </c>
      <c r="D130" s="625">
        <f t="shared" si="6"/>
        <v>45838</v>
      </c>
      <c r="E130" s="626">
        <v>3.6865751834582934</v>
      </c>
      <c r="F130" s="626">
        <v>4.0383560148762401</v>
      </c>
      <c r="G130" s="626">
        <v>3.1052961219515787</v>
      </c>
      <c r="H130" s="626">
        <v>4.4510780620730017</v>
      </c>
      <c r="I130" s="741"/>
    </row>
    <row r="131" spans="1:9">
      <c r="A131" s="4">
        <v>2025</v>
      </c>
      <c r="B131" s="4" t="s">
        <v>525</v>
      </c>
      <c r="C131" s="610">
        <v>45869</v>
      </c>
      <c r="D131" s="625">
        <f t="shared" si="6"/>
        <v>45869</v>
      </c>
      <c r="E131" s="626">
        <v>3.4432747300242323</v>
      </c>
      <c r="F131" s="626">
        <v>3.6250818557544959</v>
      </c>
      <c r="G131" s="626">
        <v>2.9789620771442036</v>
      </c>
      <c r="H131" s="626">
        <v>4.0583028537308845</v>
      </c>
      <c r="I131" s="741"/>
    </row>
    <row r="132" spans="1:9">
      <c r="C132" s="785">
        <v>45900</v>
      </c>
      <c r="D132" s="786">
        <f>C132</f>
        <v>45900</v>
      </c>
      <c r="E132" s="787">
        <v>3.5026197857264671</v>
      </c>
      <c r="F132" s="787">
        <v>3.6801955303130733</v>
      </c>
      <c r="G132" s="787">
        <v>2.9756333305860942</v>
      </c>
      <c r="H132" s="787">
        <v>4.0874512949332491</v>
      </c>
      <c r="I132" s="741"/>
    </row>
    <row r="133" spans="1:9">
      <c r="C133" s="788">
        <v>45930</v>
      </c>
      <c r="D133" s="789">
        <f>C133</f>
        <v>45930</v>
      </c>
      <c r="E133" s="787">
        <v>3.4074768740523269</v>
      </c>
      <c r="F133" s="787">
        <v>3.5344803406812519</v>
      </c>
      <c r="G133" s="787">
        <v>2.9353199615090668</v>
      </c>
      <c r="H133" s="787">
        <v>4.1337644099603041</v>
      </c>
      <c r="I133" s="741"/>
    </row>
    <row r="134" spans="1:9">
      <c r="C134" s="790">
        <v>45961</v>
      </c>
      <c r="D134" s="791">
        <f>C134</f>
        <v>45961</v>
      </c>
      <c r="E134" s="787">
        <v>3.5051917600644784</v>
      </c>
      <c r="F134" s="787">
        <v>3.7796682078294803</v>
      </c>
      <c r="G134" s="787">
        <v>2.9330150127694981</v>
      </c>
      <c r="H134" s="787">
        <v>4.0719728307029852</v>
      </c>
      <c r="I134" s="741"/>
    </row>
    <row r="135" spans="1:9">
      <c r="C135" s="788">
        <v>45991</v>
      </c>
      <c r="D135" s="791">
        <f>C135</f>
        <v>45991</v>
      </c>
      <c r="E135" s="787">
        <v>3.4525397418257446</v>
      </c>
      <c r="F135" s="787">
        <v>3.5846657994997453</v>
      </c>
      <c r="G135" s="787">
        <v>2.9191577315751864</v>
      </c>
      <c r="H135" s="787">
        <v>4.0290084121517156</v>
      </c>
    </row>
    <row r="136" spans="1:9">
      <c r="C136" s="807">
        <v>46022</v>
      </c>
      <c r="D136" s="357">
        <f t="shared" ref="D136:D137" si="7">C136</f>
        <v>46022</v>
      </c>
      <c r="E136" s="787">
        <v>3.4121429054834915</v>
      </c>
      <c r="F136" s="787">
        <v>3.5207369390442067</v>
      </c>
      <c r="G136" s="787">
        <v>2.9957765137917809</v>
      </c>
      <c r="H136" s="787">
        <v>4.015010875333477</v>
      </c>
    </row>
    <row r="137" spans="1:9">
      <c r="C137" s="785">
        <v>46053</v>
      </c>
      <c r="D137" s="786">
        <f t="shared" si="7"/>
        <v>46053</v>
      </c>
      <c r="E137" s="787">
        <v>3.3341977726089214</v>
      </c>
      <c r="F137" s="787">
        <v>3.5267561912634817</v>
      </c>
      <c r="G137" s="787">
        <v>2.9829082383081649</v>
      </c>
      <c r="H137" s="787">
        <v>4.1981163577975487</v>
      </c>
    </row>
    <row r="138" spans="1:9">
      <c r="C138" s="832">
        <v>46081</v>
      </c>
      <c r="D138" s="833">
        <f>C138</f>
        <v>46081</v>
      </c>
      <c r="E138" s="840">
        <v>3.2864094086041966</v>
      </c>
      <c r="F138" s="840">
        <v>3.5627688258098829</v>
      </c>
      <c r="G138" s="840">
        <v>2.9650294289439709</v>
      </c>
      <c r="H138" s="840">
        <v>4.2850996632479292</v>
      </c>
    </row>
    <row r="139" spans="1:9">
      <c r="C139" s="836">
        <v>46112</v>
      </c>
      <c r="D139" s="841">
        <f>C139</f>
        <v>46112</v>
      </c>
      <c r="E139" s="842">
        <v>3.3755400857790421</v>
      </c>
      <c r="F139" s="842">
        <v>3.8656139309810036</v>
      </c>
      <c r="G139" s="842">
        <v>2.9053413741694079</v>
      </c>
      <c r="H139" s="842">
        <v>4.1684328839905866</v>
      </c>
    </row>
    <row r="140" spans="1:9">
      <c r="C140" s="610"/>
      <c r="D140" s="625"/>
      <c r="E140" s="626"/>
      <c r="F140" s="626"/>
      <c r="G140" s="626"/>
      <c r="H140" s="626"/>
    </row>
    <row r="141" spans="1:9">
      <c r="C141" s="610"/>
      <c r="D141" s="625"/>
      <c r="E141" s="626"/>
      <c r="F141" s="626"/>
      <c r="G141" s="626"/>
      <c r="H141" s="626"/>
    </row>
    <row r="142" spans="1:9">
      <c r="C142" s="610"/>
      <c r="D142" s="611"/>
      <c r="E142" s="626"/>
      <c r="F142" s="626"/>
      <c r="G142" s="626"/>
      <c r="H142" s="626"/>
    </row>
    <row r="143" spans="1:9">
      <c r="A143" s="4">
        <v>2026</v>
      </c>
      <c r="B143" s="4" t="s">
        <v>535</v>
      </c>
      <c r="C143" s="610"/>
      <c r="D143" s="625"/>
      <c r="E143" s="626"/>
      <c r="F143" s="626"/>
      <c r="G143" s="626"/>
      <c r="H143" s="626"/>
    </row>
    <row r="144" spans="1:9">
      <c r="C144" s="610"/>
      <c r="D144" s="625"/>
      <c r="E144" s="626"/>
      <c r="F144" s="626"/>
      <c r="G144" s="626"/>
      <c r="H144" s="626"/>
    </row>
    <row r="145" spans="3:8">
      <c r="C145" s="610"/>
      <c r="D145" s="625"/>
      <c r="E145" s="626"/>
      <c r="F145" s="626"/>
      <c r="G145" s="626"/>
      <c r="H145" s="626"/>
    </row>
    <row r="146" spans="3:8">
      <c r="C146" s="515"/>
      <c r="D146" s="347"/>
      <c r="E146" s="345"/>
      <c r="F146" s="345"/>
      <c r="G146" s="345"/>
      <c r="H146" s="345"/>
    </row>
    <row r="147" spans="3:8">
      <c r="C147" s="515"/>
      <c r="D147" s="347"/>
      <c r="E147" s="345"/>
      <c r="F147" s="345"/>
      <c r="G147" s="345"/>
      <c r="H147" s="345"/>
    </row>
    <row r="148" spans="3:8">
      <c r="C148" s="515"/>
      <c r="D148" s="347"/>
      <c r="E148" s="345"/>
      <c r="F148" s="345"/>
      <c r="G148" s="345"/>
      <c r="H148" s="345"/>
    </row>
    <row r="149" spans="3:8">
      <c r="C149" s="515"/>
      <c r="D149" s="347"/>
      <c r="E149" s="345"/>
      <c r="F149" s="345"/>
      <c r="G149" s="345"/>
      <c r="H149" s="345"/>
    </row>
    <row r="150" spans="3:8">
      <c r="C150" s="515"/>
      <c r="D150" s="347"/>
      <c r="E150" s="345"/>
      <c r="F150" s="345"/>
      <c r="G150" s="345"/>
      <c r="H150" s="345"/>
    </row>
    <row r="151" spans="3:8">
      <c r="C151" s="515"/>
      <c r="D151" s="347"/>
      <c r="E151" s="345"/>
      <c r="F151" s="345"/>
      <c r="G151" s="345"/>
      <c r="H151" s="345"/>
    </row>
    <row r="152" spans="3:8">
      <c r="C152" s="515"/>
      <c r="D152" s="347"/>
      <c r="E152" s="345"/>
      <c r="F152" s="345"/>
      <c r="G152" s="345"/>
      <c r="H152" s="345"/>
    </row>
    <row r="153" spans="3:8">
      <c r="C153" s="515"/>
      <c r="D153" s="347"/>
      <c r="E153" s="345"/>
      <c r="F153" s="345"/>
      <c r="G153" s="345"/>
      <c r="H153" s="345"/>
    </row>
    <row r="154" spans="3:8">
      <c r="C154" s="515"/>
      <c r="D154" s="347"/>
      <c r="E154" s="345"/>
      <c r="F154" s="345"/>
      <c r="G154" s="345"/>
      <c r="H154" s="345"/>
    </row>
    <row r="155" spans="3:8">
      <c r="C155" s="515"/>
      <c r="D155" s="347"/>
      <c r="E155" s="345"/>
      <c r="F155" s="345"/>
      <c r="G155" s="345"/>
      <c r="H155" s="345"/>
    </row>
    <row r="156" spans="3:8">
      <c r="C156" s="515"/>
      <c r="D156" s="347"/>
      <c r="E156" s="345"/>
      <c r="F156" s="345"/>
      <c r="G156" s="345"/>
      <c r="H156" s="345"/>
    </row>
    <row r="157" spans="3:8">
      <c r="C157" s="515"/>
      <c r="D157" s="347"/>
      <c r="E157" s="345"/>
      <c r="F157" s="345"/>
      <c r="G157" s="345"/>
      <c r="H157" s="345"/>
    </row>
    <row r="158" spans="3:8">
      <c r="C158" s="515"/>
      <c r="D158" s="347"/>
      <c r="E158" s="345"/>
      <c r="F158" s="345"/>
      <c r="G158" s="345"/>
      <c r="H158" s="345"/>
    </row>
    <row r="159" spans="3:8">
      <c r="C159" s="515"/>
      <c r="D159" s="347"/>
      <c r="E159" s="345"/>
      <c r="F159" s="345"/>
      <c r="G159" s="345"/>
      <c r="H159" s="345"/>
    </row>
    <row r="160" spans="3:8">
      <c r="C160" s="515"/>
      <c r="D160" s="347"/>
      <c r="E160" s="345"/>
      <c r="F160" s="345"/>
      <c r="G160" s="345"/>
      <c r="H160" s="345"/>
    </row>
    <row r="161" spans="3:8">
      <c r="C161" s="515"/>
      <c r="D161" s="347"/>
      <c r="E161" s="345"/>
      <c r="F161" s="345"/>
      <c r="G161" s="345"/>
      <c r="H161" s="345"/>
    </row>
    <row r="162" spans="3:8">
      <c r="C162" s="515"/>
      <c r="D162" s="347"/>
      <c r="E162" s="345"/>
      <c r="F162" s="345"/>
      <c r="G162" s="345"/>
      <c r="H162" s="345"/>
    </row>
    <row r="163" spans="3:8">
      <c r="C163" s="515"/>
      <c r="D163" s="347"/>
      <c r="E163" s="345"/>
      <c r="F163" s="345"/>
      <c r="G163" s="345"/>
      <c r="H163" s="345"/>
    </row>
    <row r="164" spans="3:8">
      <c r="C164" s="515"/>
      <c r="D164" s="347"/>
      <c r="E164" s="345"/>
      <c r="F164" s="345"/>
      <c r="G164" s="345"/>
      <c r="H164" s="345"/>
    </row>
    <row r="165" spans="3:8">
      <c r="C165" s="515"/>
      <c r="D165" s="347"/>
      <c r="E165" s="345"/>
      <c r="F165" s="345"/>
      <c r="G165" s="345"/>
      <c r="H165" s="345"/>
    </row>
    <row r="166" spans="3:8">
      <c r="C166" s="515"/>
      <c r="D166" s="347"/>
      <c r="E166" s="345"/>
      <c r="F166" s="345"/>
      <c r="G166" s="345"/>
      <c r="H166" s="345"/>
    </row>
  </sheetData>
  <sheetProtection algorithmName="SHA-512" hashValue="BvUcCF2t7FZKEb+ku7dyl3zqe034bQJCoCa0yBIwChu5GAQE5LeWs1Dh86ny+eQu9sbTpAriZ4xcqSAIgLGuHw==" saltValue="gsZqqhS5wAlscDVAf3G9H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L25" sqref="L25"/>
    </sheetView>
  </sheetViews>
  <sheetFormatPr defaultColWidth="8.5703125" defaultRowHeight="11.25"/>
  <cols>
    <col min="1" max="1" width="3.42578125" style="424" customWidth="1"/>
    <col min="2" max="6" width="8.5703125" style="424"/>
    <col min="7" max="7" width="8.42578125" style="424" customWidth="1"/>
    <col min="8" max="8" width="1.5703125" style="424" customWidth="1"/>
    <col min="9" max="11" width="8.5703125" style="424"/>
    <col min="12" max="12" width="8.42578125" style="424" customWidth="1"/>
    <col min="13" max="14" width="8.5703125" style="424"/>
    <col min="15" max="16384" width="8.5703125" style="425"/>
  </cols>
  <sheetData>
    <row r="2" spans="2:16" s="14" customFormat="1" ht="13.35" customHeight="1">
      <c r="B2" s="853" t="s">
        <v>455</v>
      </c>
      <c r="C2" s="853"/>
      <c r="D2" s="853"/>
      <c r="E2" s="853"/>
      <c r="F2" s="853"/>
      <c r="G2" s="853"/>
      <c r="H2" s="52"/>
      <c r="I2" s="853" t="s">
        <v>456</v>
      </c>
      <c r="J2" s="853"/>
      <c r="K2" s="853"/>
      <c r="L2" s="853"/>
      <c r="M2" s="853"/>
      <c r="N2" s="853"/>
      <c r="O2" s="52"/>
      <c r="P2" s="4"/>
    </row>
    <row r="3" spans="2:16" s="14" customFormat="1">
      <c r="B3" s="854"/>
      <c r="C3" s="854"/>
      <c r="D3" s="854"/>
      <c r="E3" s="854"/>
      <c r="F3" s="854"/>
      <c r="G3" s="854"/>
      <c r="H3" s="52"/>
      <c r="I3" s="854"/>
      <c r="J3" s="854"/>
      <c r="K3" s="854"/>
      <c r="L3" s="854"/>
      <c r="M3" s="854"/>
      <c r="N3" s="854"/>
      <c r="O3" s="52"/>
      <c r="P3" s="4"/>
    </row>
    <row r="4" spans="2:16" ht="12.75" customHeight="1">
      <c r="B4" s="179"/>
      <c r="C4" s="179"/>
      <c r="D4" s="179"/>
      <c r="E4" s="179"/>
      <c r="F4" s="179"/>
      <c r="G4" s="179"/>
      <c r="H4" s="179"/>
      <c r="I4" s="179"/>
      <c r="J4" s="179"/>
      <c r="K4" s="179"/>
      <c r="L4" s="179"/>
      <c r="M4" s="179"/>
      <c r="N4" s="426"/>
    </row>
    <row r="5" spans="2:16" ht="12.75" customHeight="1">
      <c r="B5" s="179"/>
      <c r="C5" s="179"/>
      <c r="D5" s="179"/>
      <c r="E5" s="179"/>
      <c r="F5" s="179"/>
      <c r="G5" s="179"/>
      <c r="H5" s="179"/>
      <c r="I5" s="179"/>
      <c r="J5" s="179"/>
      <c r="K5" s="179"/>
      <c r="L5" s="179"/>
      <c r="M5" s="179"/>
      <c r="N5" s="426"/>
    </row>
    <row r="6" spans="2:16" ht="12.75" customHeight="1">
      <c r="B6" s="179"/>
      <c r="C6" s="179"/>
      <c r="D6" s="179"/>
      <c r="E6" s="179"/>
      <c r="F6" s="179"/>
      <c r="G6" s="179"/>
      <c r="H6" s="179"/>
      <c r="I6" s="179"/>
      <c r="J6" s="179"/>
      <c r="K6" s="179"/>
      <c r="L6" s="179"/>
      <c r="M6" s="179"/>
      <c r="N6" s="426"/>
    </row>
    <row r="7" spans="2:16" ht="12.75" customHeight="1">
      <c r="B7" s="179"/>
      <c r="C7" s="179"/>
      <c r="D7" s="179"/>
      <c r="E7" s="179"/>
      <c r="F7" s="179"/>
      <c r="G7" s="179"/>
      <c r="H7" s="179"/>
      <c r="I7" s="179"/>
      <c r="J7" s="179"/>
      <c r="K7" s="179"/>
      <c r="L7" s="179"/>
      <c r="M7" s="179"/>
      <c r="N7" s="426"/>
    </row>
    <row r="8" spans="2:16" ht="12.75" customHeight="1">
      <c r="B8" s="179"/>
      <c r="C8" s="179"/>
      <c r="D8" s="179"/>
      <c r="E8" s="179"/>
      <c r="F8" s="179"/>
      <c r="G8" s="179"/>
      <c r="H8" s="179"/>
      <c r="I8" s="179"/>
      <c r="J8" s="179"/>
      <c r="K8" s="179"/>
      <c r="L8" s="179"/>
      <c r="M8" s="179"/>
      <c r="N8" s="426"/>
    </row>
    <row r="9" spans="2:16" ht="12.75" customHeight="1">
      <c r="B9" s="179"/>
      <c r="C9" s="179"/>
      <c r="D9" s="179"/>
      <c r="E9" s="179"/>
      <c r="F9" s="179"/>
      <c r="G9" s="179"/>
      <c r="H9" s="179"/>
      <c r="I9" s="179"/>
      <c r="J9" s="179"/>
      <c r="K9" s="179"/>
      <c r="L9" s="179"/>
      <c r="M9" s="179"/>
      <c r="N9" s="426"/>
    </row>
    <row r="10" spans="2:16" ht="12.75" customHeight="1">
      <c r="B10" s="179"/>
      <c r="C10" s="179"/>
      <c r="D10" s="179"/>
      <c r="E10" s="179"/>
      <c r="F10" s="179"/>
      <c r="G10" s="179"/>
      <c r="H10" s="179"/>
      <c r="I10" s="179"/>
      <c r="J10" s="179"/>
      <c r="K10" s="179"/>
      <c r="L10" s="179"/>
      <c r="M10" s="179"/>
      <c r="N10" s="426"/>
    </row>
    <row r="11" spans="2:16" ht="12.75" customHeight="1">
      <c r="B11" s="179"/>
      <c r="C11" s="179"/>
      <c r="D11" s="179"/>
      <c r="E11" s="179"/>
      <c r="F11" s="179"/>
      <c r="G11" s="179"/>
      <c r="H11" s="179"/>
      <c r="I11" s="179"/>
      <c r="J11" s="179"/>
      <c r="K11" s="179"/>
      <c r="L11" s="179"/>
      <c r="M11" s="179"/>
      <c r="N11" s="426"/>
    </row>
    <row r="12" spans="2:16" ht="12.75" customHeight="1">
      <c r="B12" s="179"/>
      <c r="C12" s="179"/>
      <c r="D12" s="179"/>
      <c r="E12" s="179"/>
      <c r="F12" s="179"/>
      <c r="G12" s="179"/>
      <c r="H12" s="179"/>
      <c r="I12" s="179"/>
      <c r="J12" s="179"/>
      <c r="K12" s="179"/>
      <c r="L12" s="179"/>
      <c r="M12" s="179"/>
      <c r="N12" s="426"/>
    </row>
    <row r="13" spans="2:16" ht="12.75" customHeight="1">
      <c r="B13" s="179"/>
      <c r="C13" s="179"/>
      <c r="D13" s="179"/>
      <c r="E13" s="179"/>
      <c r="F13" s="179"/>
      <c r="G13" s="179"/>
      <c r="H13" s="179"/>
      <c r="I13" s="179"/>
      <c r="J13" s="179"/>
      <c r="K13" s="179"/>
      <c r="L13" s="179"/>
      <c r="M13" s="179"/>
      <c r="N13" s="426"/>
    </row>
    <row r="14" spans="2:16" ht="12.75" customHeight="1">
      <c r="B14" s="179"/>
      <c r="C14" s="179"/>
      <c r="D14" s="179"/>
      <c r="E14" s="179"/>
      <c r="F14" s="179"/>
      <c r="G14" s="179"/>
      <c r="H14" s="179"/>
      <c r="I14" s="179"/>
      <c r="J14" s="179"/>
      <c r="K14" s="179"/>
      <c r="L14" s="179"/>
      <c r="M14" s="179"/>
      <c r="N14" s="426"/>
    </row>
    <row r="15" spans="2:16" ht="12.75" customHeight="1">
      <c r="B15" s="179"/>
      <c r="C15" s="179"/>
      <c r="D15" s="179"/>
      <c r="E15" s="179"/>
      <c r="F15" s="179"/>
      <c r="G15" s="179"/>
      <c r="H15" s="179"/>
      <c r="I15" s="179"/>
      <c r="J15" s="179"/>
      <c r="K15" s="179"/>
      <c r="L15" s="179"/>
      <c r="M15" s="179"/>
      <c r="N15" s="426"/>
    </row>
    <row r="16" spans="2:16" ht="12.75" customHeight="1">
      <c r="B16" s="179"/>
      <c r="C16" s="179"/>
      <c r="D16" s="179"/>
      <c r="E16" s="179"/>
      <c r="F16" s="179"/>
      <c r="G16" s="179"/>
      <c r="H16" s="179"/>
      <c r="I16" s="179"/>
      <c r="J16" s="179"/>
      <c r="K16" s="179"/>
      <c r="L16" s="179"/>
      <c r="M16" s="179"/>
      <c r="N16" s="426"/>
    </row>
    <row r="17" spans="2:14" ht="12.75" customHeight="1">
      <c r="B17" s="179"/>
      <c r="C17" s="179"/>
      <c r="D17" s="179"/>
      <c r="E17" s="179"/>
      <c r="F17" s="179"/>
      <c r="G17" s="179"/>
      <c r="H17" s="179"/>
      <c r="I17" s="179"/>
      <c r="J17" s="179"/>
      <c r="K17" s="179"/>
      <c r="L17" s="179"/>
      <c r="M17" s="179"/>
      <c r="N17" s="426"/>
    </row>
    <row r="18" spans="2:14" ht="12.75" customHeight="1">
      <c r="B18" s="179"/>
      <c r="C18" s="179"/>
      <c r="D18" s="179"/>
      <c r="E18" s="179"/>
      <c r="F18" s="179"/>
      <c r="G18" s="179"/>
      <c r="H18" s="179"/>
      <c r="I18" s="179"/>
      <c r="J18" s="179"/>
      <c r="K18" s="179"/>
      <c r="L18" s="179"/>
      <c r="M18" s="179"/>
      <c r="N18" s="426"/>
    </row>
    <row r="19" spans="2:14" ht="12.75" customHeight="1">
      <c r="B19" s="179"/>
      <c r="C19" s="179"/>
      <c r="D19" s="179"/>
      <c r="E19" s="179"/>
      <c r="F19" s="179"/>
      <c r="G19" s="179"/>
      <c r="H19" s="179"/>
      <c r="I19" s="179"/>
      <c r="J19" s="179"/>
      <c r="K19" s="179"/>
      <c r="L19" s="179"/>
      <c r="M19" s="179"/>
      <c r="N19" s="426"/>
    </row>
    <row r="20" spans="2:14" ht="12.75" customHeight="1">
      <c r="B20" s="416" t="s">
        <v>375</v>
      </c>
      <c r="C20" s="179"/>
      <c r="D20" s="179"/>
      <c r="E20" s="179"/>
      <c r="F20" s="179"/>
      <c r="G20" s="179"/>
      <c r="H20" s="179"/>
      <c r="I20" s="416" t="s">
        <v>470</v>
      </c>
      <c r="J20" s="179"/>
      <c r="K20" s="179"/>
      <c r="L20" s="179"/>
      <c r="M20" s="179"/>
      <c r="N20" s="426"/>
    </row>
    <row r="21" spans="2:14" ht="12.75" customHeight="1">
      <c r="C21" s="179"/>
      <c r="D21" s="179"/>
      <c r="E21" s="179"/>
      <c r="F21" s="179"/>
      <c r="G21" s="179"/>
      <c r="H21" s="179"/>
      <c r="J21" s="179"/>
      <c r="K21" s="179"/>
      <c r="L21" s="179"/>
      <c r="M21" s="179"/>
      <c r="N21" s="426"/>
    </row>
    <row r="22" spans="2:14" ht="13.5" customHeight="1">
      <c r="C22" s="179"/>
      <c r="D22" s="179"/>
      <c r="E22" s="179"/>
      <c r="F22" s="179"/>
      <c r="G22" s="179"/>
      <c r="H22" s="179"/>
      <c r="I22" s="179"/>
      <c r="J22" s="179"/>
      <c r="K22" s="179"/>
      <c r="L22" s="179"/>
      <c r="M22" s="179"/>
      <c r="N22" s="426"/>
    </row>
    <row r="23" spans="2:14" ht="12.75" customHeight="1">
      <c r="B23" s="179"/>
      <c r="C23" s="179"/>
      <c r="D23" s="179"/>
      <c r="E23" s="179"/>
      <c r="F23" s="179"/>
      <c r="G23" s="179"/>
      <c r="H23" s="179"/>
      <c r="I23" s="179"/>
      <c r="J23" s="179"/>
      <c r="K23" s="179"/>
      <c r="L23" s="179"/>
      <c r="M23" s="179"/>
      <c r="N23" s="426"/>
    </row>
    <row r="24" spans="2:14" ht="12.75" customHeight="1">
      <c r="B24" s="179"/>
      <c r="C24" s="179"/>
      <c r="D24" s="179"/>
      <c r="E24" s="179"/>
      <c r="F24" s="179"/>
      <c r="G24" s="179"/>
      <c r="H24" s="179"/>
      <c r="I24" s="179"/>
      <c r="J24" s="179"/>
      <c r="K24" s="179"/>
      <c r="L24" s="179"/>
      <c r="M24" s="179"/>
      <c r="N24" s="426"/>
    </row>
    <row r="25" spans="2:14" ht="12.75" customHeight="1">
      <c r="B25" s="179"/>
      <c r="C25" s="179"/>
      <c r="D25" s="179"/>
      <c r="E25" s="179"/>
      <c r="F25" s="179"/>
      <c r="G25" s="179"/>
      <c r="H25" s="179"/>
      <c r="I25" s="179"/>
      <c r="J25" s="179"/>
      <c r="K25" s="179"/>
      <c r="L25" s="179"/>
      <c r="M25" s="179"/>
      <c r="N25" s="426"/>
    </row>
    <row r="26" spans="2:14" ht="12.75" customHeight="1">
      <c r="B26" s="179"/>
      <c r="C26" s="179"/>
      <c r="D26" s="179"/>
      <c r="E26" s="179"/>
      <c r="F26" s="179"/>
      <c r="G26" s="179"/>
      <c r="H26" s="179"/>
      <c r="I26" s="179"/>
      <c r="J26" s="179"/>
      <c r="K26" s="179"/>
      <c r="L26" s="179"/>
      <c r="M26" s="179"/>
      <c r="N26" s="426"/>
    </row>
    <row r="27" spans="2:14" ht="12.75" customHeight="1">
      <c r="B27" s="179"/>
      <c r="C27" s="179"/>
      <c r="D27" s="179"/>
      <c r="E27" s="179"/>
      <c r="F27" s="179"/>
      <c r="G27" s="179"/>
      <c r="H27" s="179"/>
      <c r="I27" s="179"/>
      <c r="J27" s="179"/>
      <c r="K27" s="179"/>
      <c r="L27" s="179"/>
      <c r="M27" s="179"/>
      <c r="N27" s="426"/>
    </row>
    <row r="28" spans="2:14" ht="12.75" customHeight="1">
      <c r="B28" s="179"/>
      <c r="C28" s="179"/>
      <c r="D28" s="179"/>
      <c r="E28" s="179"/>
      <c r="F28" s="179"/>
      <c r="G28" s="179"/>
      <c r="H28" s="179"/>
      <c r="I28" s="179"/>
      <c r="J28" s="179"/>
      <c r="K28" s="179"/>
      <c r="L28" s="179"/>
      <c r="M28" s="179"/>
      <c r="N28" s="426"/>
    </row>
    <row r="29" spans="2:14" ht="12.75" customHeight="1">
      <c r="B29" s="179"/>
      <c r="C29" s="179"/>
      <c r="D29" s="179"/>
      <c r="E29" s="179"/>
      <c r="F29" s="179"/>
      <c r="G29" s="179"/>
      <c r="H29" s="179"/>
      <c r="I29" s="179"/>
      <c r="J29" s="179"/>
      <c r="K29" s="179"/>
      <c r="L29" s="179"/>
      <c r="M29" s="179"/>
      <c r="N29" s="426"/>
    </row>
    <row r="30" spans="2:14" ht="12.75" customHeight="1">
      <c r="B30" s="179"/>
      <c r="C30" s="179"/>
      <c r="D30" s="179"/>
      <c r="E30" s="179"/>
      <c r="F30" s="179"/>
      <c r="G30" s="179"/>
      <c r="H30" s="179"/>
      <c r="I30" s="179"/>
      <c r="J30" s="179"/>
      <c r="K30" s="179"/>
      <c r="L30" s="179"/>
      <c r="M30" s="179"/>
      <c r="N30" s="426"/>
    </row>
    <row r="31" spans="2:14" ht="12.75" customHeight="1">
      <c r="B31" s="179"/>
      <c r="C31" s="179"/>
      <c r="D31" s="179"/>
      <c r="E31" s="179"/>
      <c r="F31" s="179"/>
      <c r="G31" s="179"/>
      <c r="H31" s="179"/>
      <c r="I31" s="179"/>
      <c r="J31" s="179"/>
      <c r="K31" s="179"/>
      <c r="L31" s="179"/>
      <c r="M31" s="179"/>
      <c r="N31" s="426"/>
    </row>
    <row r="32" spans="2:14" ht="12.75" customHeight="1">
      <c r="B32" s="179"/>
      <c r="C32" s="179"/>
      <c r="D32" s="179"/>
      <c r="E32" s="179"/>
      <c r="F32" s="179"/>
      <c r="G32" s="179"/>
      <c r="H32" s="179"/>
      <c r="I32" s="179"/>
      <c r="J32" s="179"/>
      <c r="K32" s="179"/>
      <c r="L32" s="179"/>
      <c r="M32" s="179"/>
      <c r="N32" s="426"/>
    </row>
    <row r="33" spans="2:14" ht="12.75" customHeight="1">
      <c r="B33" s="179"/>
      <c r="C33" s="179"/>
      <c r="D33" s="179"/>
      <c r="E33" s="179"/>
      <c r="F33" s="179"/>
      <c r="G33" s="179"/>
      <c r="H33" s="179"/>
      <c r="I33" s="179"/>
      <c r="J33" s="179"/>
      <c r="K33" s="179"/>
      <c r="L33" s="179"/>
      <c r="M33" s="179"/>
      <c r="N33" s="426"/>
    </row>
    <row r="34" spans="2:14" ht="12.75" customHeight="1">
      <c r="B34" s="179"/>
      <c r="C34" s="179"/>
      <c r="D34" s="179"/>
      <c r="E34" s="179"/>
      <c r="F34" s="179"/>
      <c r="G34" s="179"/>
      <c r="H34" s="179"/>
      <c r="I34" s="179"/>
      <c r="J34" s="179"/>
      <c r="K34" s="179"/>
      <c r="L34" s="179"/>
      <c r="M34" s="179"/>
      <c r="N34" s="426"/>
    </row>
    <row r="35" spans="2:14" ht="12.75" customHeight="1">
      <c r="B35" s="179"/>
      <c r="C35" s="179"/>
      <c r="D35" s="179"/>
      <c r="E35" s="179"/>
      <c r="F35" s="179"/>
      <c r="G35" s="179"/>
      <c r="H35" s="179"/>
      <c r="I35" s="179"/>
      <c r="J35" s="179"/>
      <c r="K35" s="179"/>
      <c r="L35" s="179"/>
      <c r="M35" s="179"/>
      <c r="N35" s="426"/>
    </row>
    <row r="36" spans="2:14" ht="12.75" customHeight="1">
      <c r="B36" s="179"/>
      <c r="C36" s="179"/>
      <c r="D36" s="179"/>
      <c r="E36" s="179"/>
      <c r="F36" s="179"/>
      <c r="G36" s="179"/>
      <c r="H36" s="179"/>
      <c r="I36" s="179"/>
      <c r="J36" s="179"/>
      <c r="K36" s="179"/>
      <c r="L36" s="179"/>
      <c r="M36" s="179"/>
      <c r="N36" s="426"/>
    </row>
    <row r="37" spans="2:14" ht="12.75" customHeight="1">
      <c r="B37" s="179"/>
      <c r="C37" s="179"/>
      <c r="D37" s="179"/>
      <c r="E37" s="179"/>
      <c r="F37" s="179"/>
      <c r="G37" s="179"/>
      <c r="H37" s="179"/>
      <c r="I37" s="179"/>
      <c r="J37" s="179"/>
      <c r="K37" s="179"/>
      <c r="L37" s="179"/>
      <c r="M37" s="179"/>
      <c r="N37" s="426"/>
    </row>
    <row r="38" spans="2:14" ht="12.75" customHeight="1">
      <c r="B38" s="179"/>
      <c r="C38" s="179"/>
      <c r="D38" s="179"/>
      <c r="E38" s="179"/>
      <c r="F38" s="179"/>
      <c r="G38" s="179"/>
      <c r="H38" s="179"/>
      <c r="I38" s="179"/>
      <c r="J38" s="179"/>
      <c r="K38" s="179"/>
      <c r="L38" s="179"/>
      <c r="M38" s="179"/>
      <c r="N38" s="426"/>
    </row>
    <row r="39" spans="2:14" ht="12.75" customHeight="1">
      <c r="C39" s="179"/>
      <c r="D39" s="179"/>
      <c r="E39" s="179"/>
      <c r="F39" s="179"/>
      <c r="G39" s="179"/>
      <c r="H39" s="179"/>
      <c r="J39" s="179"/>
      <c r="K39" s="179"/>
      <c r="L39" s="179"/>
      <c r="M39" s="179"/>
      <c r="N39" s="426"/>
    </row>
    <row r="40" spans="2:14" ht="12.75" customHeight="1">
      <c r="B40" s="179"/>
      <c r="C40" s="179"/>
      <c r="D40" s="179"/>
      <c r="E40" s="179"/>
      <c r="F40" s="179"/>
      <c r="G40" s="179"/>
      <c r="H40" s="179"/>
      <c r="I40" s="179"/>
      <c r="J40" s="179"/>
      <c r="K40" s="179"/>
      <c r="L40" s="179"/>
      <c r="M40" s="179"/>
      <c r="N40" s="426"/>
    </row>
    <row r="41" spans="2:14" ht="12.75" customHeight="1">
      <c r="B41" s="179"/>
      <c r="C41" s="179"/>
      <c r="D41" s="179"/>
      <c r="E41" s="179"/>
      <c r="F41" s="179"/>
      <c r="G41" s="179"/>
      <c r="H41" s="179"/>
      <c r="I41" s="427"/>
      <c r="J41" s="179"/>
      <c r="K41" s="179"/>
      <c r="L41" s="179"/>
      <c r="M41" s="179"/>
      <c r="N41" s="426"/>
    </row>
    <row r="42" spans="2:14" ht="12.75" customHeight="1">
      <c r="B42" s="179"/>
      <c r="C42" s="179"/>
      <c r="D42" s="179"/>
      <c r="E42" s="179"/>
      <c r="F42" s="179"/>
      <c r="G42" s="179"/>
      <c r="H42" s="179"/>
      <c r="I42" s="179"/>
      <c r="J42" s="179"/>
      <c r="K42" s="179"/>
      <c r="L42" s="179"/>
      <c r="M42" s="179"/>
      <c r="N42" s="426"/>
    </row>
    <row r="43" spans="2:14" ht="12.75" customHeight="1">
      <c r="B43" s="179"/>
      <c r="C43" s="179"/>
      <c r="D43" s="179"/>
      <c r="E43" s="179"/>
      <c r="F43" s="179"/>
      <c r="G43" s="179"/>
      <c r="H43" s="179"/>
      <c r="I43" s="179"/>
      <c r="J43" s="179"/>
      <c r="K43" s="179"/>
      <c r="L43" s="179"/>
      <c r="M43" s="179"/>
      <c r="N43" s="426"/>
    </row>
    <row r="44" spans="2:14" ht="12.75" customHeight="1">
      <c r="B44" s="179"/>
      <c r="C44" s="179"/>
      <c r="D44" s="179"/>
      <c r="E44" s="179"/>
      <c r="F44" s="179"/>
      <c r="G44" s="179"/>
      <c r="H44" s="179"/>
      <c r="I44" s="179"/>
      <c r="J44" s="179"/>
      <c r="K44" s="179"/>
      <c r="L44" s="179"/>
      <c r="M44" s="179"/>
      <c r="N44" s="426"/>
    </row>
    <row r="45" spans="2:14" ht="12.75" customHeight="1">
      <c r="B45" s="179"/>
      <c r="C45" s="179"/>
      <c r="D45" s="179"/>
      <c r="E45" s="179"/>
      <c r="F45" s="179"/>
      <c r="G45" s="179"/>
      <c r="H45" s="179"/>
      <c r="I45" s="179"/>
      <c r="J45" s="179"/>
      <c r="K45" s="179"/>
      <c r="L45" s="179"/>
      <c r="M45" s="179"/>
      <c r="N45" s="426"/>
    </row>
    <row r="46" spans="2:14" ht="12.75" customHeight="1">
      <c r="B46" s="179"/>
      <c r="C46" s="179"/>
      <c r="D46" s="179"/>
      <c r="E46" s="179"/>
      <c r="F46" s="179"/>
      <c r="G46" s="179"/>
      <c r="H46" s="179"/>
      <c r="I46" s="179"/>
      <c r="J46" s="179"/>
      <c r="K46" s="179"/>
      <c r="L46" s="179"/>
      <c r="M46" s="179"/>
      <c r="N46" s="426"/>
    </row>
    <row r="47" spans="2:14" ht="12.75" customHeight="1">
      <c r="B47" s="179"/>
      <c r="C47" s="179"/>
      <c r="D47" s="179"/>
      <c r="E47" s="179"/>
      <c r="F47" s="179"/>
      <c r="G47" s="179"/>
      <c r="H47" s="179"/>
      <c r="I47" s="179"/>
      <c r="J47" s="179"/>
      <c r="K47" s="179"/>
      <c r="L47" s="179"/>
      <c r="M47" s="179"/>
      <c r="N47" s="426"/>
    </row>
    <row r="48" spans="2:14" ht="12.75" customHeight="1">
      <c r="B48" s="179"/>
      <c r="C48" s="179"/>
      <c r="D48" s="179"/>
      <c r="E48" s="179"/>
      <c r="F48" s="179"/>
      <c r="G48" s="179"/>
      <c r="H48" s="179"/>
      <c r="I48" s="179"/>
      <c r="J48" s="179"/>
      <c r="K48" s="179"/>
      <c r="L48" s="179"/>
      <c r="M48" s="179"/>
      <c r="N48" s="426"/>
    </row>
    <row r="49" spans="1:14" ht="12.75" customHeight="1">
      <c r="B49" s="179"/>
      <c r="C49" s="179"/>
      <c r="D49" s="179"/>
      <c r="E49" s="179"/>
      <c r="F49" s="179"/>
      <c r="G49" s="179"/>
      <c r="H49" s="179"/>
      <c r="I49" s="179"/>
      <c r="J49" s="179"/>
      <c r="K49" s="179"/>
      <c r="L49" s="179"/>
      <c r="M49" s="179"/>
      <c r="N49" s="426"/>
    </row>
    <row r="50" spans="1:14" ht="12.75" customHeight="1">
      <c r="B50" s="179"/>
      <c r="C50" s="179"/>
      <c r="D50" s="179"/>
      <c r="E50" s="179"/>
      <c r="F50" s="179"/>
      <c r="G50" s="179"/>
      <c r="H50" s="179"/>
      <c r="I50" s="179"/>
      <c r="J50" s="179"/>
      <c r="K50" s="179"/>
      <c r="L50" s="179"/>
      <c r="M50" s="179"/>
      <c r="N50" s="426"/>
    </row>
    <row r="51" spans="1:14" ht="12.75" customHeight="1">
      <c r="B51" s="179"/>
      <c r="C51" s="179"/>
      <c r="D51" s="179"/>
      <c r="E51" s="179"/>
      <c r="F51" s="179"/>
      <c r="G51" s="179"/>
      <c r="H51" s="179"/>
      <c r="I51" s="179"/>
      <c r="J51" s="179"/>
      <c r="K51" s="179"/>
      <c r="L51" s="179"/>
      <c r="M51" s="179"/>
      <c r="N51" s="426"/>
    </row>
    <row r="52" spans="1:14" ht="12.75" customHeight="1">
      <c r="B52" s="179"/>
      <c r="C52" s="179"/>
      <c r="D52" s="179"/>
      <c r="E52" s="179"/>
      <c r="F52" s="179"/>
      <c r="G52" s="179"/>
      <c r="H52" s="179"/>
      <c r="I52" s="179"/>
      <c r="J52" s="179"/>
      <c r="K52" s="179"/>
      <c r="L52" s="179"/>
      <c r="M52" s="179"/>
      <c r="N52" s="426"/>
    </row>
    <row r="53" spans="1:14" ht="12.75" customHeight="1">
      <c r="B53" s="179"/>
      <c r="C53" s="179"/>
      <c r="D53" s="179"/>
      <c r="E53" s="179"/>
      <c r="F53" s="179"/>
      <c r="G53" s="179"/>
      <c r="H53" s="179"/>
      <c r="I53" s="179"/>
      <c r="J53" s="179"/>
      <c r="K53" s="179"/>
      <c r="L53" s="179"/>
      <c r="M53" s="179"/>
      <c r="N53" s="426"/>
    </row>
    <row r="54" spans="1:14" ht="12.75" customHeight="1">
      <c r="B54" s="179"/>
      <c r="C54" s="179"/>
      <c r="D54" s="179"/>
      <c r="E54" s="179"/>
      <c r="F54" s="179"/>
      <c r="G54" s="179"/>
      <c r="H54" s="179"/>
      <c r="I54" s="179"/>
      <c r="J54" s="179"/>
      <c r="K54" s="179"/>
      <c r="L54" s="179"/>
      <c r="M54" s="179"/>
      <c r="N54" s="426"/>
    </row>
    <row r="55" spans="1:14" ht="12.75" customHeight="1">
      <c r="B55" s="179"/>
      <c r="C55" s="179"/>
      <c r="D55" s="179"/>
      <c r="E55" s="179"/>
      <c r="F55" s="179"/>
      <c r="G55" s="179"/>
      <c r="H55" s="179"/>
      <c r="I55" s="179"/>
      <c r="J55" s="179"/>
      <c r="K55" s="179"/>
      <c r="L55" s="179"/>
      <c r="M55" s="179"/>
      <c r="N55" s="426"/>
    </row>
    <row r="56" spans="1:14" ht="12.75" customHeight="1">
      <c r="B56" s="179"/>
      <c r="C56" s="428"/>
      <c r="D56" s="428"/>
      <c r="E56" s="428"/>
      <c r="F56" s="428"/>
      <c r="G56" s="428"/>
      <c r="H56" s="428"/>
      <c r="I56" s="179"/>
      <c r="J56" s="428"/>
      <c r="K56" s="428"/>
      <c r="L56" s="428"/>
      <c r="M56" s="428"/>
      <c r="N56" s="429"/>
    </row>
    <row r="57" spans="1:14" s="433" customFormat="1" ht="12.75" customHeight="1">
      <c r="A57" s="430"/>
      <c r="B57" s="430"/>
      <c r="C57" s="431"/>
      <c r="D57" s="431"/>
      <c r="E57" s="431"/>
      <c r="F57" s="431"/>
      <c r="G57" s="431"/>
      <c r="H57" s="430"/>
      <c r="I57" s="430"/>
      <c r="J57" s="431"/>
      <c r="K57" s="431"/>
      <c r="L57" s="431"/>
      <c r="M57" s="431"/>
      <c r="N57" s="432"/>
    </row>
    <row r="58" spans="1:14" ht="11.25" customHeight="1">
      <c r="B58" s="47"/>
      <c r="C58" s="434"/>
      <c r="D58" s="434"/>
      <c r="E58" s="434"/>
      <c r="F58" s="434"/>
      <c r="G58" s="434"/>
      <c r="H58" s="434"/>
      <c r="I58" s="48"/>
      <c r="J58" s="434"/>
      <c r="K58" s="434"/>
      <c r="L58" s="434"/>
      <c r="M58" s="434"/>
      <c r="N58" s="435"/>
    </row>
    <row r="59" spans="1:14" ht="12.75" customHeight="1">
      <c r="B59" s="49"/>
      <c r="C59" s="179"/>
      <c r="D59" s="179"/>
      <c r="E59" s="179"/>
      <c r="F59" s="179"/>
      <c r="G59" s="179"/>
      <c r="H59" s="179"/>
      <c r="I59" s="50"/>
      <c r="J59" s="179"/>
      <c r="K59" s="179"/>
      <c r="L59" s="179"/>
      <c r="M59" s="179"/>
      <c r="N59" s="426"/>
    </row>
    <row r="60" spans="1:14">
      <c r="B60" s="436"/>
      <c r="C60" s="179"/>
      <c r="D60" s="179"/>
      <c r="E60" s="179"/>
      <c r="F60" s="179"/>
      <c r="G60" s="179"/>
      <c r="H60" s="179"/>
      <c r="I60" s="179"/>
      <c r="J60" s="179"/>
      <c r="K60" s="179"/>
      <c r="L60" s="179"/>
      <c r="M60" s="179"/>
      <c r="N60" s="426"/>
    </row>
    <row r="61" spans="1:14">
      <c r="B61" s="436"/>
      <c r="C61" s="179"/>
      <c r="D61" s="179"/>
      <c r="E61" s="179"/>
      <c r="F61" s="179"/>
      <c r="G61" s="179"/>
      <c r="H61" s="179"/>
      <c r="I61" s="179"/>
      <c r="J61" s="179"/>
      <c r="K61" s="179"/>
      <c r="L61" s="179"/>
      <c r="M61" s="179"/>
      <c r="N61" s="426"/>
    </row>
    <row r="62" spans="1:14">
      <c r="B62" s="436"/>
      <c r="C62" s="179"/>
      <c r="D62" s="179"/>
      <c r="E62" s="179"/>
      <c r="F62" s="179"/>
      <c r="G62" s="179"/>
      <c r="H62" s="179"/>
      <c r="I62" s="179"/>
      <c r="J62" s="179"/>
      <c r="K62" s="179"/>
      <c r="L62" s="179"/>
      <c r="M62" s="179"/>
      <c r="N62" s="426"/>
    </row>
    <row r="63" spans="1:14">
      <c r="B63" s="436"/>
      <c r="C63" s="179"/>
      <c r="D63" s="179"/>
      <c r="E63" s="179"/>
      <c r="F63" s="179"/>
      <c r="G63" s="179"/>
      <c r="H63" s="179"/>
      <c r="I63" s="179"/>
      <c r="J63" s="179"/>
      <c r="K63" s="179"/>
      <c r="L63" s="179"/>
      <c r="M63" s="179"/>
      <c r="N63" s="426"/>
    </row>
    <row r="64" spans="1:14">
      <c r="B64" s="436"/>
      <c r="C64" s="179"/>
      <c r="D64" s="179"/>
      <c r="E64" s="179"/>
      <c r="F64" s="179"/>
      <c r="G64" s="179"/>
      <c r="H64" s="179"/>
      <c r="I64" s="179"/>
      <c r="J64" s="179"/>
      <c r="K64" s="179"/>
      <c r="L64" s="179"/>
      <c r="M64" s="179"/>
      <c r="N64" s="426"/>
    </row>
    <row r="65" spans="2:14">
      <c r="B65" s="436"/>
      <c r="C65" s="179"/>
      <c r="D65" s="179"/>
      <c r="E65" s="179"/>
      <c r="F65" s="179"/>
      <c r="G65" s="179"/>
      <c r="H65" s="179"/>
      <c r="I65" s="179"/>
      <c r="J65" s="179"/>
      <c r="K65" s="179"/>
      <c r="L65" s="179"/>
      <c r="M65" s="179"/>
      <c r="N65" s="426"/>
    </row>
    <row r="66" spans="2:14">
      <c r="B66" s="436"/>
      <c r="C66" s="179"/>
      <c r="D66" s="179"/>
      <c r="E66" s="179"/>
      <c r="F66" s="179"/>
      <c r="G66" s="179"/>
      <c r="H66" s="179"/>
      <c r="I66" s="179"/>
      <c r="J66" s="179"/>
      <c r="K66" s="179"/>
      <c r="L66" s="179"/>
      <c r="M66" s="179"/>
      <c r="N66" s="426"/>
    </row>
    <row r="67" spans="2:14">
      <c r="B67" s="436"/>
      <c r="C67" s="179"/>
      <c r="D67" s="179"/>
      <c r="E67" s="179"/>
      <c r="F67" s="179"/>
      <c r="G67" s="179"/>
      <c r="H67" s="179"/>
      <c r="I67" s="179"/>
      <c r="J67" s="179"/>
      <c r="K67" s="179"/>
      <c r="L67" s="179"/>
      <c r="M67" s="179"/>
      <c r="N67" s="426"/>
    </row>
    <row r="68" spans="2:14">
      <c r="B68" s="436"/>
      <c r="C68" s="179"/>
      <c r="D68" s="179"/>
      <c r="E68" s="179"/>
      <c r="F68" s="179"/>
      <c r="G68" s="179"/>
      <c r="H68" s="179"/>
      <c r="I68" s="179"/>
      <c r="J68" s="179"/>
      <c r="K68" s="179"/>
      <c r="L68" s="179"/>
      <c r="M68" s="179"/>
      <c r="N68" s="426"/>
    </row>
    <row r="69" spans="2:14">
      <c r="B69" s="436"/>
      <c r="C69" s="179"/>
      <c r="D69" s="179"/>
      <c r="E69" s="179"/>
      <c r="F69" s="179"/>
      <c r="G69" s="179"/>
      <c r="H69" s="179"/>
      <c r="I69" s="179"/>
      <c r="J69" s="179"/>
      <c r="K69" s="179"/>
      <c r="L69" s="179"/>
      <c r="M69" s="179"/>
      <c r="N69" s="426"/>
    </row>
    <row r="70" spans="2:14">
      <c r="B70" s="436"/>
      <c r="C70" s="179"/>
      <c r="D70" s="179"/>
      <c r="E70" s="179"/>
      <c r="F70" s="179"/>
      <c r="G70" s="179"/>
      <c r="H70" s="179"/>
      <c r="I70" s="179"/>
      <c r="J70" s="179"/>
      <c r="K70" s="179"/>
      <c r="L70" s="179"/>
      <c r="M70" s="179"/>
      <c r="N70" s="426"/>
    </row>
    <row r="71" spans="2:14">
      <c r="B71" s="436"/>
      <c r="C71" s="179"/>
      <c r="D71" s="179"/>
      <c r="E71" s="179"/>
      <c r="F71" s="179"/>
      <c r="G71" s="179"/>
      <c r="H71" s="179"/>
      <c r="I71" s="179"/>
      <c r="J71" s="179"/>
      <c r="K71" s="179"/>
      <c r="L71" s="179"/>
      <c r="M71" s="179"/>
      <c r="N71" s="426"/>
    </row>
    <row r="72" spans="2:14">
      <c r="B72" s="436"/>
      <c r="C72" s="179"/>
      <c r="D72" s="179"/>
      <c r="E72" s="179"/>
      <c r="F72" s="179"/>
      <c r="G72" s="179"/>
      <c r="H72" s="179"/>
      <c r="I72" s="179"/>
      <c r="J72" s="179"/>
      <c r="K72" s="179"/>
      <c r="L72" s="179"/>
      <c r="M72" s="179"/>
      <c r="N72" s="426"/>
    </row>
    <row r="73" spans="2:14">
      <c r="B73" s="436"/>
      <c r="C73" s="179"/>
      <c r="D73" s="179"/>
      <c r="E73" s="179"/>
      <c r="F73" s="179"/>
      <c r="G73" s="179"/>
      <c r="H73" s="179"/>
      <c r="I73" s="179"/>
      <c r="J73" s="179"/>
      <c r="K73" s="179"/>
      <c r="L73" s="179"/>
      <c r="M73" s="179"/>
      <c r="N73" s="426"/>
    </row>
    <row r="74" spans="2:14">
      <c r="B74" s="179"/>
      <c r="C74" s="179"/>
      <c r="D74" s="179"/>
      <c r="E74" s="179"/>
      <c r="F74" s="179"/>
      <c r="G74" s="179"/>
      <c r="H74" s="179"/>
      <c r="I74" s="179"/>
      <c r="J74" s="179"/>
      <c r="K74" s="179"/>
      <c r="L74" s="179"/>
      <c r="M74" s="179"/>
      <c r="N74" s="426"/>
    </row>
    <row r="75" spans="2:14" ht="4.5" customHeight="1">
      <c r="B75" s="436"/>
      <c r="C75" s="179"/>
      <c r="D75" s="179"/>
      <c r="E75" s="179"/>
      <c r="F75" s="179"/>
      <c r="G75" s="179"/>
      <c r="H75" s="179"/>
      <c r="I75" s="179"/>
      <c r="J75" s="179"/>
      <c r="K75" s="179"/>
      <c r="L75" s="179"/>
      <c r="M75" s="179"/>
      <c r="N75" s="426"/>
    </row>
    <row r="85" spans="1:1">
      <c r="A85" s="425"/>
    </row>
    <row r="86" spans="1:1">
      <c r="A86" s="425"/>
    </row>
    <row r="87" spans="1:1">
      <c r="A87" s="425"/>
    </row>
    <row r="88" spans="1:1">
      <c r="A88" s="425"/>
    </row>
    <row r="89" spans="1:1">
      <c r="A89" s="425"/>
    </row>
    <row r="90" spans="1:1">
      <c r="A90" s="425"/>
    </row>
    <row r="91" spans="1:1">
      <c r="A91" s="425"/>
    </row>
    <row r="92" spans="1:1">
      <c r="A92" s="425"/>
    </row>
    <row r="93" spans="1:1">
      <c r="A93" s="425"/>
    </row>
    <row r="94" spans="1:1">
      <c r="A94" s="425"/>
    </row>
    <row r="95" spans="1:1">
      <c r="A95" s="425"/>
    </row>
    <row r="96" spans="1:1">
      <c r="A96" s="425"/>
    </row>
    <row r="97" spans="1:1">
      <c r="A97" s="425"/>
    </row>
    <row r="98" spans="1:1">
      <c r="A98" s="425"/>
    </row>
    <row r="99" spans="1:1">
      <c r="A99" s="425"/>
    </row>
    <row r="100" spans="1:1">
      <c r="A100" s="425"/>
    </row>
    <row r="101" spans="1:1">
      <c r="A101" s="425"/>
    </row>
    <row r="102" spans="1:1">
      <c r="A102" s="425"/>
    </row>
    <row r="103" spans="1:1">
      <c r="A103" s="425"/>
    </row>
    <row r="104" spans="1:1">
      <c r="A104" s="425"/>
    </row>
    <row r="105" spans="1:1">
      <c r="A105" s="425"/>
    </row>
    <row r="106" spans="1:1">
      <c r="A106" s="425"/>
    </row>
    <row r="107" spans="1:1">
      <c r="A107" s="425"/>
    </row>
    <row r="108" spans="1:1">
      <c r="A108" s="425"/>
    </row>
    <row r="109" spans="1:1">
      <c r="A109" s="425"/>
    </row>
    <row r="110" spans="1:1">
      <c r="A110" s="425"/>
    </row>
    <row r="111" spans="1:1">
      <c r="A111" s="425"/>
    </row>
    <row r="112" spans="1:1">
      <c r="A112" s="425"/>
    </row>
    <row r="113" spans="1:1">
      <c r="A113" s="425"/>
    </row>
    <row r="114" spans="1:1">
      <c r="A114" s="425"/>
    </row>
    <row r="115" spans="1:1">
      <c r="A115" s="425"/>
    </row>
    <row r="116" spans="1:1">
      <c r="A116" s="425"/>
    </row>
    <row r="117" spans="1:1">
      <c r="A117" s="425"/>
    </row>
    <row r="118" spans="1:1">
      <c r="A118" s="425"/>
    </row>
    <row r="119" spans="1:1">
      <c r="A119" s="425"/>
    </row>
    <row r="120" spans="1:1">
      <c r="A120" s="425"/>
    </row>
    <row r="121" spans="1:1">
      <c r="A121" s="425"/>
    </row>
    <row r="122" spans="1:1">
      <c r="A122" s="425"/>
    </row>
    <row r="123" spans="1:1">
      <c r="A123" s="425"/>
    </row>
    <row r="124" spans="1:1">
      <c r="A124" s="425"/>
    </row>
    <row r="125" spans="1:1">
      <c r="A125" s="425"/>
    </row>
    <row r="126" spans="1:1">
      <c r="A126" s="425"/>
    </row>
    <row r="127" spans="1:1">
      <c r="A127" s="425"/>
    </row>
    <row r="128" spans="1:1">
      <c r="A128" s="425"/>
    </row>
    <row r="129" spans="1:1">
      <c r="A129" s="425"/>
    </row>
    <row r="130" spans="1:1">
      <c r="A130" s="425"/>
    </row>
    <row r="131" spans="1:1">
      <c r="A131" s="425"/>
    </row>
    <row r="132" spans="1:1">
      <c r="A132" s="425"/>
    </row>
    <row r="133" spans="1:1">
      <c r="A133" s="425"/>
    </row>
    <row r="134" spans="1:1">
      <c r="A134" s="425"/>
    </row>
    <row r="135" spans="1:1">
      <c r="A135" s="425"/>
    </row>
    <row r="136" spans="1:1">
      <c r="A136" s="425"/>
    </row>
    <row r="137" spans="1:1">
      <c r="A137" s="425"/>
    </row>
    <row r="138" spans="1:1">
      <c r="A138" s="425"/>
    </row>
    <row r="139" spans="1:1">
      <c r="A139" s="425"/>
    </row>
    <row r="140" spans="1:1">
      <c r="A140" s="425"/>
    </row>
    <row r="141" spans="1:1">
      <c r="A141" s="425"/>
    </row>
    <row r="142" spans="1:1">
      <c r="A142" s="425"/>
    </row>
    <row r="143" spans="1:1">
      <c r="A143" s="425"/>
    </row>
    <row r="144" spans="1:1">
      <c r="A144" s="425"/>
    </row>
    <row r="145" spans="1:1">
      <c r="A145" s="425"/>
    </row>
    <row r="146" spans="1:1">
      <c r="A146" s="425"/>
    </row>
    <row r="147" spans="1:1">
      <c r="A147" s="425"/>
    </row>
  </sheetData>
  <sheetProtection algorithmName="SHA-512" hashValue="14suUNSywHDHD+z6C6Wkz9M2aI1k6jzZ45L2qvZ3ggt0gmYYzr6s9ebrWQVJfIhLKhmx9ghSCfoeMefDyYXx1g==" saltValue="k7QRp349qxzXDw8HkDg/H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2"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12" activePane="bottomRight" state="frozen"/>
      <selection activeCell="AA19" sqref="AA19"/>
      <selection pane="topRight" activeCell="AA19" sqref="AA19"/>
      <selection pane="bottomLeft" activeCell="AA19" sqref="AA19"/>
      <selection pane="bottomRight" activeCell="M135" sqref="M135"/>
    </sheetView>
  </sheetViews>
  <sheetFormatPr defaultColWidth="9.42578125" defaultRowHeight="11.25"/>
  <cols>
    <col min="1" max="1" width="6.5703125" style="14" hidden="1" customWidth="1"/>
    <col min="2" max="2" width="3.5703125" style="14" hidden="1" customWidth="1"/>
    <col min="3" max="3" width="9.42578125" style="14"/>
    <col min="4" max="4" width="9.42578125" style="14" customWidth="1"/>
    <col min="5" max="102" width="6.5703125" style="14" customWidth="1"/>
    <col min="103" max="16384" width="9.425781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0"/>
      <c r="D2" s="363"/>
      <c r="E2" s="365" t="s">
        <v>328</v>
      </c>
      <c r="F2" s="365" t="s">
        <v>330</v>
      </c>
      <c r="G2" s="365" t="s">
        <v>332</v>
      </c>
      <c r="H2" s="365" t="s">
        <v>334</v>
      </c>
    </row>
    <row r="3" spans="1:105">
      <c r="C3" s="172" t="s">
        <v>485</v>
      </c>
      <c r="D3" s="171" t="s">
        <v>486</v>
      </c>
      <c r="E3" s="366" t="s">
        <v>329</v>
      </c>
      <c r="F3" s="366" t="s">
        <v>331</v>
      </c>
      <c r="G3" s="366" t="s">
        <v>333</v>
      </c>
      <c r="H3" s="366" t="s">
        <v>335</v>
      </c>
    </row>
    <row r="4" spans="1:105">
      <c r="C4" s="358"/>
      <c r="D4" s="356"/>
    </row>
    <row r="5" spans="1:105">
      <c r="C5" s="359">
        <v>41973</v>
      </c>
      <c r="D5" s="357">
        <f t="shared" ref="D5:D68" si="0">+C5</f>
        <v>41973</v>
      </c>
    </row>
    <row r="6" spans="1:105">
      <c r="C6" s="359">
        <v>42004</v>
      </c>
      <c r="D6" s="357">
        <f t="shared" si="0"/>
        <v>42004</v>
      </c>
    </row>
    <row r="7" spans="1:105">
      <c r="C7" s="359">
        <v>42035</v>
      </c>
      <c r="D7" s="357">
        <f t="shared" si="0"/>
        <v>42035</v>
      </c>
      <c r="E7" s="40">
        <v>6.5834635148243166</v>
      </c>
      <c r="F7" s="40">
        <v>5.9375768011143064</v>
      </c>
      <c r="G7" s="40">
        <v>4.9319666265543942</v>
      </c>
      <c r="H7" s="40">
        <v>5.0053271141951772</v>
      </c>
    </row>
    <row r="8" spans="1:105">
      <c r="C8" s="359">
        <v>42063</v>
      </c>
      <c r="D8" s="357">
        <f t="shared" si="0"/>
        <v>42063</v>
      </c>
      <c r="E8" s="40">
        <v>6.5730856640715203</v>
      </c>
      <c r="F8" s="40">
        <v>6.2866113296683501</v>
      </c>
      <c r="G8" s="40">
        <v>4.8259492599463067</v>
      </c>
      <c r="H8" s="40">
        <v>4.65056259950053</v>
      </c>
    </row>
    <row r="9" spans="1:105">
      <c r="C9" s="359">
        <v>42094</v>
      </c>
      <c r="D9" s="357">
        <f t="shared" si="0"/>
        <v>42094</v>
      </c>
      <c r="E9" s="40">
        <v>6.3941467552368811</v>
      </c>
      <c r="F9" s="40">
        <v>6.3870804218937254</v>
      </c>
      <c r="G9" s="40">
        <v>4.8697563377937882</v>
      </c>
      <c r="H9" s="40">
        <v>4.3591235405750632</v>
      </c>
      <c r="BL9" s="41"/>
    </row>
    <row r="10" spans="1:105">
      <c r="C10" s="359">
        <v>42124</v>
      </c>
      <c r="D10" s="357">
        <f t="shared" si="0"/>
        <v>42124</v>
      </c>
      <c r="E10" s="40">
        <v>6.3554297527498331</v>
      </c>
      <c r="F10" s="40">
        <v>6.1683846258516679</v>
      </c>
      <c r="G10" s="40">
        <v>5.401105121886526</v>
      </c>
      <c r="H10" s="40">
        <v>4.1021289409550628</v>
      </c>
    </row>
    <row r="11" spans="1:105">
      <c r="C11" s="359">
        <v>42155</v>
      </c>
      <c r="D11" s="357">
        <f t="shared" si="0"/>
        <v>42155</v>
      </c>
      <c r="E11" s="40">
        <v>6.2015452193665199</v>
      </c>
      <c r="F11" s="40">
        <v>5.9624781995757283</v>
      </c>
      <c r="G11" s="40">
        <v>5.2589904026769947</v>
      </c>
      <c r="H11" s="40">
        <v>4.6500004822948036</v>
      </c>
    </row>
    <row r="12" spans="1:105">
      <c r="A12" s="14">
        <v>2015</v>
      </c>
      <c r="B12" s="14" t="s">
        <v>135</v>
      </c>
      <c r="C12" s="359">
        <v>42185</v>
      </c>
      <c r="D12" s="357">
        <f t="shared" si="0"/>
        <v>42185</v>
      </c>
      <c r="E12" s="40">
        <v>6.2866468132296465</v>
      </c>
      <c r="F12" s="40">
        <v>5.764313253037912</v>
      </c>
      <c r="G12" s="40">
        <v>5.0675597128590768</v>
      </c>
      <c r="H12" s="40">
        <v>4.3228665436497762</v>
      </c>
    </row>
    <row r="13" spans="1:105">
      <c r="C13" s="359">
        <v>42216</v>
      </c>
      <c r="D13" s="357">
        <f t="shared" si="0"/>
        <v>42216</v>
      </c>
      <c r="E13" s="40">
        <v>5.9786496212160385</v>
      </c>
      <c r="F13" s="40">
        <v>5.625057241767748</v>
      </c>
      <c r="G13" s="40">
        <v>4.92753304599362</v>
      </c>
      <c r="H13" s="40">
        <v>4.0721232874075675</v>
      </c>
    </row>
    <row r="14" spans="1:105">
      <c r="C14" s="359">
        <v>42247</v>
      </c>
      <c r="D14" s="357">
        <f t="shared" si="0"/>
        <v>42247</v>
      </c>
      <c r="E14" s="40">
        <v>6.0810295341280547</v>
      </c>
      <c r="F14" s="40">
        <v>5.5847202208136801</v>
      </c>
      <c r="G14" s="40">
        <v>4.9189716284695884</v>
      </c>
      <c r="H14" s="40">
        <v>4.0184967217948815</v>
      </c>
    </row>
    <row r="15" spans="1:105">
      <c r="C15" s="359">
        <v>42277</v>
      </c>
      <c r="D15" s="357">
        <f t="shared" si="0"/>
        <v>42277</v>
      </c>
      <c r="E15" s="40">
        <v>5.5816861717311834</v>
      </c>
      <c r="F15" s="40">
        <v>5.4340141047895001</v>
      </c>
      <c r="G15" s="40">
        <v>4.965447489640284</v>
      </c>
      <c r="H15" s="40">
        <v>4.3481737571117538</v>
      </c>
    </row>
    <row r="16" spans="1:105">
      <c r="C16" s="359">
        <v>42308</v>
      </c>
      <c r="D16" s="357">
        <f t="shared" si="0"/>
        <v>42308</v>
      </c>
      <c r="E16" s="40">
        <v>5.7914981662343212</v>
      </c>
      <c r="F16" s="40">
        <v>5.4580044046992962</v>
      </c>
      <c r="G16" s="40">
        <v>4.8963684558296752</v>
      </c>
      <c r="H16" s="40">
        <v>4.7769281310247615</v>
      </c>
    </row>
    <row r="17" spans="1:102">
      <c r="C17" s="359">
        <v>42338</v>
      </c>
      <c r="D17" s="357">
        <f t="shared" si="0"/>
        <v>42338</v>
      </c>
      <c r="E17" s="40">
        <v>5.6581267858048809</v>
      </c>
      <c r="F17" s="40">
        <v>5.2824733186195401</v>
      </c>
      <c r="G17" s="40">
        <v>4.8823505654708672</v>
      </c>
      <c r="H17" s="40">
        <v>4.6547607450841122</v>
      </c>
    </row>
    <row r="18" spans="1:102">
      <c r="C18" s="359">
        <v>42369</v>
      </c>
      <c r="D18" s="357">
        <f t="shared" si="0"/>
        <v>42369</v>
      </c>
      <c r="E18" s="40">
        <v>6.0616457616758144</v>
      </c>
      <c r="F18" s="40">
        <v>5.3871245544881416</v>
      </c>
      <c r="G18" s="40">
        <v>4.964986456575879</v>
      </c>
      <c r="H18" s="40">
        <v>4.4469446596693958</v>
      </c>
    </row>
    <row r="19" spans="1:102">
      <c r="C19" s="359">
        <v>42400</v>
      </c>
      <c r="D19" s="357">
        <f t="shared" si="0"/>
        <v>42400</v>
      </c>
      <c r="E19" s="40">
        <v>6.1803922509536324</v>
      </c>
      <c r="F19" s="40">
        <v>5.4162219719218081</v>
      </c>
      <c r="G19" s="40">
        <v>5.1529098978158503</v>
      </c>
      <c r="H19" s="40">
        <v>4.1797663756458183</v>
      </c>
    </row>
    <row r="20" spans="1:102">
      <c r="C20" s="359">
        <v>42429</v>
      </c>
      <c r="D20" s="357">
        <f t="shared" si="0"/>
        <v>42429</v>
      </c>
      <c r="E20" s="40">
        <v>6.2649367284955311</v>
      </c>
      <c r="F20" s="40">
        <v>5.6757239809547437</v>
      </c>
      <c r="G20" s="40">
        <v>5.183101447951052</v>
      </c>
      <c r="H20" s="40">
        <v>3.8501448736568111</v>
      </c>
    </row>
    <row r="21" spans="1:102" ht="11.25" customHeight="1">
      <c r="C21" s="359">
        <v>42460</v>
      </c>
      <c r="D21" s="357">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59">
        <v>42490</v>
      </c>
      <c r="D22" s="357">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59">
        <v>42521</v>
      </c>
      <c r="D23" s="357">
        <f t="shared" si="0"/>
        <v>42521</v>
      </c>
      <c r="E23" s="40">
        <v>5.5897298759961949</v>
      </c>
      <c r="F23" s="40">
        <v>5.2700574210890307</v>
      </c>
      <c r="G23" s="40">
        <v>4.5741265229781014</v>
      </c>
      <c r="H23" s="40">
        <v>3.5817940735310105</v>
      </c>
    </row>
    <row r="24" spans="1:102">
      <c r="A24" s="14">
        <v>2016</v>
      </c>
      <c r="B24" s="14" t="s">
        <v>136</v>
      </c>
      <c r="C24" s="359">
        <v>42551</v>
      </c>
      <c r="D24" s="357">
        <f t="shared" si="0"/>
        <v>42551</v>
      </c>
      <c r="E24" s="40">
        <v>5.4652306895899114</v>
      </c>
      <c r="F24" s="40">
        <v>5.0329378885840184</v>
      </c>
      <c r="G24" s="40">
        <v>4.4480284310027223</v>
      </c>
      <c r="H24" s="40">
        <v>3.7479564102938419</v>
      </c>
    </row>
    <row r="25" spans="1:102">
      <c r="C25" s="359">
        <v>42582</v>
      </c>
      <c r="D25" s="357">
        <f t="shared" si="0"/>
        <v>42582</v>
      </c>
      <c r="E25" s="40">
        <v>5.3055231369233491</v>
      </c>
      <c r="F25" s="40">
        <v>4.9662918039221715</v>
      </c>
      <c r="G25" s="40">
        <v>4.4463912870479803</v>
      </c>
      <c r="H25" s="40">
        <v>3.7226292444637785</v>
      </c>
      <c r="CQ25" s="23"/>
    </row>
    <row r="26" spans="1:102">
      <c r="C26" s="359">
        <v>42613</v>
      </c>
      <c r="D26" s="357">
        <f t="shared" si="0"/>
        <v>42613</v>
      </c>
      <c r="E26" s="40">
        <v>5.3941855384336188</v>
      </c>
      <c r="F26" s="40">
        <v>4.9500054571198691</v>
      </c>
      <c r="G26" s="40">
        <v>4.3786392235608877</v>
      </c>
      <c r="H26" s="40">
        <v>3.7655843150455199</v>
      </c>
    </row>
    <row r="27" spans="1:102">
      <c r="C27" s="359">
        <v>42643</v>
      </c>
      <c r="D27" s="357">
        <f t="shared" si="0"/>
        <v>42643</v>
      </c>
      <c r="E27" s="40">
        <v>5.1888429709362134</v>
      </c>
      <c r="F27" s="40">
        <v>5.102705811008712</v>
      </c>
      <c r="G27" s="40">
        <v>4.2481291644479242</v>
      </c>
      <c r="H27" s="40">
        <v>3.5283616695556446</v>
      </c>
    </row>
    <row r="28" spans="1:102">
      <c r="C28" s="359">
        <v>42674</v>
      </c>
      <c r="D28" s="357">
        <f t="shared" si="0"/>
        <v>42674</v>
      </c>
      <c r="E28" s="40">
        <v>5.0352331076904076</v>
      </c>
      <c r="F28" s="40">
        <v>5.1529055506025676</v>
      </c>
      <c r="G28" s="40">
        <v>4.2189360516678596</v>
      </c>
      <c r="H28" s="40">
        <v>3.338202166900897</v>
      </c>
    </row>
    <row r="29" spans="1:102">
      <c r="C29" s="359">
        <v>42704</v>
      </c>
      <c r="D29" s="357">
        <f t="shared" si="0"/>
        <v>42704</v>
      </c>
      <c r="E29" s="40">
        <v>5.1462018609657898</v>
      </c>
      <c r="F29" s="40">
        <v>4.8928938359318854</v>
      </c>
      <c r="G29" s="40">
        <v>4.2038706699943234</v>
      </c>
      <c r="H29" s="40">
        <v>3.2973328947236009</v>
      </c>
    </row>
    <row r="30" spans="1:102">
      <c r="C30" s="359">
        <v>42735</v>
      </c>
      <c r="D30" s="357">
        <f t="shared" si="0"/>
        <v>42735</v>
      </c>
      <c r="E30" s="40">
        <v>5.3036492202587251</v>
      </c>
      <c r="F30" s="40">
        <v>4.6365675310544452</v>
      </c>
      <c r="G30" s="40">
        <v>3.95941004265931</v>
      </c>
      <c r="H30" s="40">
        <v>3.5375556556210923</v>
      </c>
    </row>
    <row r="31" spans="1:102">
      <c r="C31" s="359">
        <v>42766</v>
      </c>
      <c r="D31" s="357">
        <f t="shared" si="0"/>
        <v>42766</v>
      </c>
      <c r="E31" s="40">
        <v>5.1449138943523618</v>
      </c>
      <c r="F31" s="40">
        <v>4.5433811896227789</v>
      </c>
      <c r="G31" s="40">
        <v>3.8716468696305171</v>
      </c>
      <c r="H31" s="40">
        <v>3.5628922740427376</v>
      </c>
    </row>
    <row r="32" spans="1:102">
      <c r="C32" s="359">
        <v>42794</v>
      </c>
      <c r="D32" s="357">
        <f t="shared" si="0"/>
        <v>42794</v>
      </c>
      <c r="E32" s="40">
        <v>5.0283905588512487</v>
      </c>
      <c r="F32" s="40">
        <v>4.5883315706029633</v>
      </c>
      <c r="G32" s="40">
        <v>3.7326353011393136</v>
      </c>
      <c r="H32" s="40">
        <v>3.5275504598181691</v>
      </c>
    </row>
    <row r="33" spans="1:102">
      <c r="C33" s="359">
        <v>42825</v>
      </c>
      <c r="D33" s="357">
        <f t="shared" si="0"/>
        <v>42825</v>
      </c>
      <c r="E33" s="40">
        <v>4.8875405013780755</v>
      </c>
      <c r="F33" s="40">
        <v>4.5445365431615761</v>
      </c>
      <c r="G33" s="40">
        <v>3.8442960477991659</v>
      </c>
      <c r="H33" s="40">
        <v>3.0552147043137245</v>
      </c>
    </row>
    <row r="34" spans="1:102">
      <c r="C34" s="359">
        <v>42855</v>
      </c>
      <c r="D34" s="357">
        <f t="shared" si="0"/>
        <v>42855</v>
      </c>
      <c r="E34" s="40">
        <v>4.9243847556124969</v>
      </c>
      <c r="F34" s="40">
        <v>4.5042614145767752</v>
      </c>
      <c r="G34" s="40">
        <v>3.7400395593910072</v>
      </c>
      <c r="H34" s="40">
        <v>3.3664595849208836</v>
      </c>
    </row>
    <row r="35" spans="1:102">
      <c r="C35" s="359">
        <v>42886</v>
      </c>
      <c r="D35" s="357">
        <f t="shared" si="0"/>
        <v>42886</v>
      </c>
      <c r="E35" s="40">
        <v>4.749874614769249</v>
      </c>
      <c r="F35" s="40">
        <v>4.4841943451829511</v>
      </c>
      <c r="G35" s="40">
        <v>3.8027231970202631</v>
      </c>
      <c r="H35" s="40">
        <v>3.4507958682162632</v>
      </c>
    </row>
    <row r="36" spans="1:102">
      <c r="A36" s="14">
        <v>2017</v>
      </c>
      <c r="B36" s="14" t="s">
        <v>43</v>
      </c>
      <c r="C36" s="359">
        <v>42916</v>
      </c>
      <c r="D36" s="357">
        <f t="shared" si="0"/>
        <v>42916</v>
      </c>
      <c r="E36" s="40">
        <v>4.5278123477389709</v>
      </c>
      <c r="F36" s="40">
        <v>4.354319417129946</v>
      </c>
      <c r="G36" s="40">
        <v>3.688197868704592</v>
      </c>
      <c r="H36" s="40">
        <v>3.6317554436561048</v>
      </c>
    </row>
    <row r="37" spans="1:102">
      <c r="C37" s="359">
        <v>42947</v>
      </c>
      <c r="D37" s="357">
        <f t="shared" si="0"/>
        <v>42947</v>
      </c>
      <c r="E37" s="40">
        <v>4.5776383066852162</v>
      </c>
      <c r="F37" s="40">
        <v>4.1960814564239888</v>
      </c>
      <c r="G37" s="40">
        <v>3.5828928406965574</v>
      </c>
      <c r="H37" s="40">
        <v>3.1637125107723056</v>
      </c>
    </row>
    <row r="38" spans="1:102">
      <c r="C38" s="359">
        <v>42978</v>
      </c>
      <c r="D38" s="357">
        <f t="shared" si="0"/>
        <v>42978</v>
      </c>
      <c r="E38" s="40">
        <v>4.5152474259070052</v>
      </c>
      <c r="F38" s="40">
        <v>3.996016387808941</v>
      </c>
      <c r="G38" s="40">
        <v>3.3979144048956291</v>
      </c>
      <c r="H38" s="40">
        <v>2.8972347528245694</v>
      </c>
    </row>
    <row r="39" spans="1:102">
      <c r="C39" s="359">
        <v>43008</v>
      </c>
      <c r="D39" s="357">
        <f t="shared" si="0"/>
        <v>43008</v>
      </c>
      <c r="E39" s="40">
        <v>4.4995008572935147</v>
      </c>
      <c r="F39" s="40">
        <v>4.0608118538026856</v>
      </c>
      <c r="G39" s="40">
        <v>3.3883843598211247</v>
      </c>
      <c r="H39" s="40">
        <v>2.8868070080488013</v>
      </c>
    </row>
    <row r="40" spans="1:102">
      <c r="C40" s="359">
        <v>43039</v>
      </c>
      <c r="D40" s="357">
        <f t="shared" si="0"/>
        <v>43039</v>
      </c>
      <c r="E40" s="40">
        <v>4.5458029552564314</v>
      </c>
      <c r="F40" s="40">
        <v>4.0122001914143715</v>
      </c>
      <c r="G40" s="40">
        <v>3.3151406886858017</v>
      </c>
      <c r="H40" s="40">
        <v>2.9926840478179075</v>
      </c>
    </row>
    <row r="41" spans="1:102">
      <c r="C41" s="359">
        <v>43069</v>
      </c>
      <c r="D41" s="357">
        <f t="shared" si="0"/>
        <v>43069</v>
      </c>
      <c r="E41" s="40">
        <v>4.5665879948033234</v>
      </c>
      <c r="F41" s="40">
        <v>3.9069458791898741</v>
      </c>
      <c r="G41" s="40">
        <v>3.2896096161716395</v>
      </c>
      <c r="H41" s="40">
        <v>2.5833557766193982</v>
      </c>
    </row>
    <row r="42" spans="1:102">
      <c r="C42" s="359">
        <v>43100</v>
      </c>
      <c r="D42" s="357">
        <f t="shared" si="0"/>
        <v>43100</v>
      </c>
      <c r="E42" s="40">
        <v>4.8121794070101016</v>
      </c>
      <c r="F42" s="40">
        <v>3.9424117436820185</v>
      </c>
      <c r="G42" s="40">
        <v>2.9815215062048677</v>
      </c>
      <c r="H42" s="40">
        <v>2.7239155809399116</v>
      </c>
    </row>
    <row r="43" spans="1:102">
      <c r="C43" s="359">
        <v>43131</v>
      </c>
      <c r="D43" s="357">
        <f t="shared" si="0"/>
        <v>43131</v>
      </c>
      <c r="E43" s="40">
        <v>4.7026374416434171</v>
      </c>
      <c r="F43" s="40">
        <v>3.9264792966222153</v>
      </c>
      <c r="G43" s="40">
        <v>2.9579102022074086</v>
      </c>
      <c r="H43" s="40">
        <v>2.6728556776751908</v>
      </c>
    </row>
    <row r="44" spans="1:102">
      <c r="C44" s="359">
        <v>43159</v>
      </c>
      <c r="D44" s="357">
        <f t="shared" si="0"/>
        <v>43159</v>
      </c>
      <c r="E44" s="40">
        <v>4.7988800195510981</v>
      </c>
      <c r="F44" s="40">
        <v>4.021982641144036</v>
      </c>
      <c r="G44" s="40">
        <v>2.4755847650762441</v>
      </c>
      <c r="H44" s="40">
        <v>2.8846384568431991</v>
      </c>
      <c r="CR44" s="42"/>
      <c r="CS44" s="42"/>
      <c r="CT44" s="42"/>
      <c r="CU44" s="42"/>
      <c r="CV44" s="42"/>
      <c r="CW44" s="42"/>
      <c r="CX44" s="42"/>
    </row>
    <row r="45" spans="1:102">
      <c r="C45" s="359">
        <v>43190</v>
      </c>
      <c r="D45" s="357">
        <f t="shared" si="0"/>
        <v>43190</v>
      </c>
      <c r="E45" s="40">
        <v>4.4623121280368947</v>
      </c>
      <c r="F45" s="40">
        <v>3.8255319425468048</v>
      </c>
      <c r="G45" s="40">
        <v>2.7545841615901296</v>
      </c>
      <c r="H45" s="40">
        <v>2.7371664191025653</v>
      </c>
      <c r="CR45" s="42"/>
      <c r="CS45" s="42"/>
      <c r="CT45" s="42"/>
      <c r="CU45" s="42"/>
      <c r="CV45" s="42"/>
      <c r="CW45" s="42"/>
      <c r="CX45" s="42"/>
    </row>
    <row r="46" spans="1:102">
      <c r="C46" s="359">
        <v>43220</v>
      </c>
      <c r="D46" s="357">
        <f t="shared" si="0"/>
        <v>43220</v>
      </c>
      <c r="E46" s="40">
        <v>4.3348961285965322</v>
      </c>
      <c r="F46" s="40">
        <v>3.7556602048622101</v>
      </c>
      <c r="G46" s="40">
        <v>2.835721812556586</v>
      </c>
      <c r="H46" s="40">
        <v>2.3392484755748875</v>
      </c>
    </row>
    <row r="47" spans="1:102">
      <c r="C47" s="359">
        <v>43251</v>
      </c>
      <c r="D47" s="357">
        <f t="shared" si="0"/>
        <v>43251</v>
      </c>
      <c r="E47" s="40">
        <v>4.2493844968396548</v>
      </c>
      <c r="F47" s="40">
        <v>3.6461561502832684</v>
      </c>
      <c r="G47" s="40">
        <v>3.2553875123089986</v>
      </c>
      <c r="H47" s="40">
        <v>2.2784524630575111</v>
      </c>
    </row>
    <row r="48" spans="1:102">
      <c r="A48" s="14">
        <v>2018</v>
      </c>
      <c r="B48" s="14" t="s">
        <v>44</v>
      </c>
      <c r="C48" s="359">
        <v>43281</v>
      </c>
      <c r="D48" s="357">
        <f t="shared" si="0"/>
        <v>43281</v>
      </c>
      <c r="E48" s="40">
        <v>4.1725145740626557</v>
      </c>
      <c r="F48" s="40">
        <v>3.6036540076391028</v>
      </c>
      <c r="G48" s="40">
        <v>3.0336845763546454</v>
      </c>
      <c r="H48" s="40">
        <v>2.1125311024382318</v>
      </c>
    </row>
    <row r="49" spans="1:11">
      <c r="C49" s="359">
        <v>43312</v>
      </c>
      <c r="D49" s="357">
        <f t="shared" si="0"/>
        <v>43312</v>
      </c>
      <c r="E49" s="40">
        <v>4.1005383488682545</v>
      </c>
      <c r="F49" s="40">
        <v>3.573529285542111</v>
      </c>
      <c r="G49" s="40">
        <v>2.8241487932685638</v>
      </c>
      <c r="H49" s="40">
        <v>2.1173164785518743</v>
      </c>
    </row>
    <row r="50" spans="1:11">
      <c r="C50" s="359">
        <v>43343</v>
      </c>
      <c r="D50" s="357">
        <f t="shared" si="0"/>
        <v>43343</v>
      </c>
      <c r="E50" s="40">
        <v>4.0832301292996744</v>
      </c>
      <c r="F50" s="40">
        <v>3.4708720394043318</v>
      </c>
      <c r="G50" s="40">
        <v>2.7014070403784327</v>
      </c>
      <c r="H50" s="40">
        <v>2.0561243009691879</v>
      </c>
    </row>
    <row r="51" spans="1:11">
      <c r="C51" s="359">
        <v>43373</v>
      </c>
      <c r="D51" s="357">
        <f t="shared" si="0"/>
        <v>43373</v>
      </c>
      <c r="E51" s="40">
        <v>4.0884127763417411</v>
      </c>
      <c r="F51" s="40">
        <v>3.401664074615212</v>
      </c>
      <c r="G51" s="40">
        <v>2.6498033554504783</v>
      </c>
      <c r="H51" s="40">
        <v>1.8503989328652954</v>
      </c>
    </row>
    <row r="52" spans="1:11">
      <c r="C52" s="359">
        <v>43404</v>
      </c>
      <c r="D52" s="357">
        <f t="shared" si="0"/>
        <v>43404</v>
      </c>
      <c r="E52" s="40">
        <v>4.0681916280570958</v>
      </c>
      <c r="F52" s="40">
        <v>3.4317365337100805</v>
      </c>
      <c r="G52" s="40">
        <v>2.7898470971698179</v>
      </c>
      <c r="H52" s="40">
        <v>1.9601292348493584</v>
      </c>
    </row>
    <row r="53" spans="1:11">
      <c r="C53" s="359">
        <v>43434</v>
      </c>
      <c r="D53" s="357">
        <f t="shared" si="0"/>
        <v>43434</v>
      </c>
      <c r="E53" s="40">
        <v>4.1545640472317276</v>
      </c>
      <c r="F53" s="40">
        <v>3.5981535293592195</v>
      </c>
      <c r="G53" s="40">
        <v>2.9108040726581019</v>
      </c>
      <c r="H53" s="40">
        <v>1.8790102500672994</v>
      </c>
    </row>
    <row r="54" spans="1:11">
      <c r="C54" s="359">
        <v>43465</v>
      </c>
      <c r="D54" s="357">
        <f t="shared" si="0"/>
        <v>43465</v>
      </c>
      <c r="E54" s="40">
        <v>4.0145033289490506</v>
      </c>
      <c r="F54" s="40">
        <v>3.6380896208047178</v>
      </c>
      <c r="G54" s="40">
        <v>2.9274681067278747</v>
      </c>
      <c r="H54" s="40">
        <v>2.0034968209156374</v>
      </c>
    </row>
    <row r="55" spans="1:11">
      <c r="C55" s="359">
        <v>43496</v>
      </c>
      <c r="D55" s="357">
        <f t="shared" si="0"/>
        <v>43496</v>
      </c>
      <c r="E55" s="40">
        <v>4.0597499042014062</v>
      </c>
      <c r="F55" s="40">
        <v>3.5021536813501859</v>
      </c>
      <c r="G55" s="40">
        <v>2.8540376647280494</v>
      </c>
      <c r="H55" s="40">
        <v>1.9072859716811199</v>
      </c>
    </row>
    <row r="56" spans="1:11">
      <c r="C56" s="359">
        <v>43524</v>
      </c>
      <c r="D56" s="357">
        <f t="shared" si="0"/>
        <v>43524</v>
      </c>
      <c r="E56" s="40">
        <v>4.024408535316593</v>
      </c>
      <c r="F56" s="40">
        <v>3.5239894031558423</v>
      </c>
      <c r="G56" s="40">
        <v>2.9013977206983572</v>
      </c>
      <c r="H56" s="40">
        <v>1.8589472557487403</v>
      </c>
    </row>
    <row r="57" spans="1:11">
      <c r="C57" s="359">
        <v>43555</v>
      </c>
      <c r="D57" s="357">
        <f t="shared" si="0"/>
        <v>43555</v>
      </c>
      <c r="E57" s="40">
        <v>4.1535682280364075</v>
      </c>
      <c r="F57" s="40">
        <v>3.4458788644573404</v>
      </c>
      <c r="G57" s="40">
        <v>2.8607427829640275</v>
      </c>
      <c r="H57" s="40">
        <v>1.7927307485763808</v>
      </c>
    </row>
    <row r="58" spans="1:11">
      <c r="C58" s="359">
        <v>43585</v>
      </c>
      <c r="D58" s="357">
        <f t="shared" si="0"/>
        <v>43585</v>
      </c>
      <c r="E58" s="40">
        <v>3.9646181274027268</v>
      </c>
      <c r="F58" s="40">
        <v>3.4053027046417719</v>
      </c>
      <c r="G58" s="40">
        <v>2.6635345037810723</v>
      </c>
      <c r="H58" s="40">
        <v>1.7669462745177187</v>
      </c>
    </row>
    <row r="59" spans="1:11">
      <c r="C59" s="359">
        <v>43616</v>
      </c>
      <c r="D59" s="357">
        <f t="shared" si="0"/>
        <v>43616</v>
      </c>
      <c r="E59" s="40">
        <v>3.9570589959407374</v>
      </c>
      <c r="F59" s="40">
        <v>3.2406372806213048</v>
      </c>
      <c r="G59" s="40">
        <v>2.6155918408331074</v>
      </c>
      <c r="H59" s="40">
        <v>1.6880439654604598</v>
      </c>
    </row>
    <row r="60" spans="1:11">
      <c r="A60" s="14">
        <v>2019</v>
      </c>
      <c r="B60" s="14" t="s">
        <v>45</v>
      </c>
      <c r="C60" s="359">
        <v>43646</v>
      </c>
      <c r="D60" s="357">
        <f t="shared" si="0"/>
        <v>43646</v>
      </c>
      <c r="E60" s="40">
        <v>3.885644154417486</v>
      </c>
      <c r="F60" s="40">
        <v>3.1419374460380576</v>
      </c>
      <c r="G60" s="40">
        <v>2.5446666431975693</v>
      </c>
      <c r="H60" s="40">
        <v>1.6289990548484321</v>
      </c>
    </row>
    <row r="61" spans="1:11">
      <c r="C61" s="359">
        <v>43677</v>
      </c>
      <c r="D61" s="357">
        <f t="shared" si="0"/>
        <v>43677</v>
      </c>
      <c r="E61" s="40">
        <v>3.7392300558827913</v>
      </c>
      <c r="F61" s="40">
        <v>3.0214879159474206</v>
      </c>
      <c r="G61" s="40">
        <v>2.613063456174427</v>
      </c>
      <c r="H61" s="40">
        <v>1.409923928924953</v>
      </c>
    </row>
    <row r="62" spans="1:11">
      <c r="C62" s="359">
        <v>43708</v>
      </c>
      <c r="D62" s="357">
        <f t="shared" si="0"/>
        <v>43708</v>
      </c>
      <c r="E62" s="40">
        <v>3.3945335030175592</v>
      </c>
      <c r="F62" s="40">
        <v>2.9971575120109271</v>
      </c>
      <c r="G62" s="40">
        <v>2.4940272346039336</v>
      </c>
      <c r="H62" s="40">
        <v>1.3136831498480928</v>
      </c>
      <c r="K62" s="23" t="s">
        <v>433</v>
      </c>
    </row>
    <row r="63" spans="1:11">
      <c r="C63" s="359">
        <v>43738</v>
      </c>
      <c r="D63" s="357">
        <f t="shared" si="0"/>
        <v>43738</v>
      </c>
      <c r="E63" s="40">
        <v>3.3361179002512924</v>
      </c>
      <c r="F63" s="40">
        <v>2.9774603555424184</v>
      </c>
      <c r="G63" s="40">
        <v>2.4968475637618779</v>
      </c>
      <c r="H63" s="40">
        <v>1.3434270047958088</v>
      </c>
    </row>
    <row r="64" spans="1:11">
      <c r="C64" s="359">
        <v>43769</v>
      </c>
      <c r="D64" s="357">
        <f t="shared" si="0"/>
        <v>43769</v>
      </c>
      <c r="E64" s="40">
        <v>3.5010140183235134</v>
      </c>
      <c r="F64" s="40">
        <v>3.1143402621270511</v>
      </c>
      <c r="G64" s="40">
        <v>2.4072267068424704</v>
      </c>
      <c r="H64" s="40">
        <v>1.4995581717777686</v>
      </c>
    </row>
    <row r="65" spans="1:8">
      <c r="C65" s="359">
        <v>43799</v>
      </c>
      <c r="D65" s="357">
        <f t="shared" si="0"/>
        <v>43799</v>
      </c>
      <c r="E65" s="40">
        <v>3.6169185572676739</v>
      </c>
      <c r="F65" s="40">
        <v>3.1276077134152231</v>
      </c>
      <c r="G65" s="40">
        <v>2.3506892079524153</v>
      </c>
      <c r="H65" s="40">
        <v>1.62433226349596</v>
      </c>
    </row>
    <row r="66" spans="1:8">
      <c r="C66" s="359">
        <v>43830</v>
      </c>
      <c r="D66" s="357">
        <f t="shared" si="0"/>
        <v>43830</v>
      </c>
      <c r="E66" s="40">
        <v>3.2142724174936945</v>
      </c>
      <c r="F66" s="40">
        <v>3.0420207298400661</v>
      </c>
      <c r="G66" s="40">
        <v>2.3312283132719225</v>
      </c>
      <c r="H66" s="40">
        <v>1.7532116478584858</v>
      </c>
    </row>
    <row r="67" spans="1:8">
      <c r="C67" s="359">
        <v>43861</v>
      </c>
      <c r="D67" s="357">
        <f t="shared" si="0"/>
        <v>43861</v>
      </c>
      <c r="E67" s="40">
        <v>3.2120811290922688</v>
      </c>
      <c r="F67" s="40">
        <v>2.9767541197282372</v>
      </c>
      <c r="G67" s="40">
        <v>2.2591926965602021</v>
      </c>
      <c r="H67" s="40">
        <v>1.7178234547101383</v>
      </c>
    </row>
    <row r="68" spans="1:8">
      <c r="C68" s="359">
        <v>43890</v>
      </c>
      <c r="D68" s="357">
        <f t="shared" si="0"/>
        <v>43890</v>
      </c>
      <c r="E68" s="40">
        <v>3.2946065051347158</v>
      </c>
      <c r="F68" s="40">
        <v>2.8836577543795463</v>
      </c>
      <c r="G68" s="40">
        <v>2.3355256923562093</v>
      </c>
      <c r="H68" s="40">
        <v>1.6463575323967103</v>
      </c>
    </row>
    <row r="69" spans="1:8">
      <c r="C69" s="359">
        <v>43921</v>
      </c>
      <c r="D69" s="357">
        <f t="shared" ref="D69:D104" si="1">+C69</f>
        <v>43921</v>
      </c>
      <c r="E69" s="40">
        <v>3.8039398007055705</v>
      </c>
      <c r="F69" s="40">
        <v>2.9429952984686918</v>
      </c>
      <c r="G69" s="40">
        <v>2.359774827281901</v>
      </c>
      <c r="H69" s="40">
        <v>1.2720013728803479</v>
      </c>
    </row>
    <row r="70" spans="1:8">
      <c r="C70" s="359">
        <v>43951</v>
      </c>
      <c r="D70" s="357">
        <f t="shared" si="1"/>
        <v>43951</v>
      </c>
      <c r="E70" s="40">
        <v>3.6030122794516499</v>
      </c>
      <c r="F70" s="40">
        <v>2.8805532453181684</v>
      </c>
      <c r="G70" s="40">
        <v>2.4222997076309487</v>
      </c>
      <c r="H70" s="40">
        <v>1.251084160354734</v>
      </c>
    </row>
    <row r="71" spans="1:8">
      <c r="C71" s="359">
        <v>43982</v>
      </c>
      <c r="D71" s="357">
        <f t="shared" si="1"/>
        <v>43982</v>
      </c>
      <c r="E71" s="40">
        <v>3.3821092630550145</v>
      </c>
      <c r="F71" s="40">
        <v>2.8680656064846626</v>
      </c>
      <c r="G71" s="40">
        <v>2.5783141276953176</v>
      </c>
      <c r="H71" s="40">
        <v>1.2882399766871782</v>
      </c>
    </row>
    <row r="72" spans="1:8">
      <c r="A72" s="14">
        <v>2020</v>
      </c>
      <c r="B72" s="14" t="s">
        <v>46</v>
      </c>
      <c r="C72" s="359">
        <v>44012</v>
      </c>
      <c r="D72" s="357">
        <f t="shared" si="1"/>
        <v>44012</v>
      </c>
      <c r="E72" s="40">
        <v>3.3235962964835717</v>
      </c>
      <c r="F72" s="40">
        <v>2.6856229583618765</v>
      </c>
      <c r="G72" s="40">
        <v>2.4022868384165075</v>
      </c>
      <c r="H72" s="40">
        <v>1.4400194432789322</v>
      </c>
    </row>
    <row r="73" spans="1:8">
      <c r="C73" s="359">
        <v>44043</v>
      </c>
      <c r="D73" s="357">
        <f t="shared" si="1"/>
        <v>44043</v>
      </c>
      <c r="E73" s="40">
        <v>3.4061571657831098</v>
      </c>
      <c r="F73" s="40">
        <v>2.689929329808368</v>
      </c>
      <c r="G73" s="40">
        <v>2.3395153276851923</v>
      </c>
      <c r="H73" s="40">
        <v>1.467825254964702</v>
      </c>
    </row>
    <row r="74" spans="1:8">
      <c r="C74" s="359">
        <v>44074</v>
      </c>
      <c r="D74" s="357">
        <f t="shared" si="1"/>
        <v>44074</v>
      </c>
      <c r="E74" s="40">
        <v>3.5139346361785413</v>
      </c>
      <c r="F74" s="40">
        <v>2.6653392705941661</v>
      </c>
      <c r="G74" s="40">
        <v>2.1480795335955691</v>
      </c>
      <c r="H74" s="40">
        <v>1.5301974752900334</v>
      </c>
    </row>
    <row r="75" spans="1:8">
      <c r="C75" s="359">
        <v>44104</v>
      </c>
      <c r="D75" s="357">
        <f t="shared" si="1"/>
        <v>44104</v>
      </c>
      <c r="E75" s="40">
        <v>3.4885067710780397</v>
      </c>
      <c r="F75" s="40">
        <v>2.817365032239691</v>
      </c>
      <c r="G75" s="40">
        <v>2.1877307680947582</v>
      </c>
      <c r="H75" s="40">
        <v>1.4896677258427882</v>
      </c>
    </row>
    <row r="76" spans="1:8">
      <c r="C76" s="359">
        <v>44135</v>
      </c>
      <c r="D76" s="357">
        <f t="shared" si="1"/>
        <v>44135</v>
      </c>
      <c r="E76" s="40">
        <v>3.6802558083170429</v>
      </c>
      <c r="F76" s="40">
        <v>2.9645387931092562</v>
      </c>
      <c r="G76" s="40">
        <v>2.3467445193423941</v>
      </c>
      <c r="H76" s="40">
        <v>1.5148829308687308</v>
      </c>
    </row>
    <row r="77" spans="1:8">
      <c r="C77" s="359">
        <v>44165</v>
      </c>
      <c r="D77" s="357">
        <f t="shared" si="1"/>
        <v>44165</v>
      </c>
      <c r="E77" s="40">
        <v>3.7388749570455722</v>
      </c>
      <c r="F77" s="40">
        <v>3.0508369130051438</v>
      </c>
      <c r="G77" s="40">
        <v>2.4031661510941973</v>
      </c>
      <c r="H77" s="40">
        <v>1.5456962959662726</v>
      </c>
    </row>
    <row r="78" spans="1:8">
      <c r="C78" s="359">
        <v>44196</v>
      </c>
      <c r="D78" s="357">
        <f t="shared" si="1"/>
        <v>44196</v>
      </c>
      <c r="E78" s="40">
        <v>3.6148405380154895</v>
      </c>
      <c r="F78" s="40">
        <v>2.8983436090945376</v>
      </c>
      <c r="G78" s="40">
        <v>2.4179629582709672</v>
      </c>
      <c r="H78" s="40">
        <v>1.6355079391516298</v>
      </c>
    </row>
    <row r="79" spans="1:8">
      <c r="C79" s="359">
        <v>44227</v>
      </c>
      <c r="D79" s="357">
        <f t="shared" si="1"/>
        <v>44227</v>
      </c>
      <c r="E79" s="40">
        <v>3.459917175492484</v>
      </c>
      <c r="F79" s="40">
        <v>2.8575014466356867</v>
      </c>
      <c r="G79" s="40">
        <v>2.4265776210319023</v>
      </c>
      <c r="H79" s="40">
        <v>1.5725168382317634</v>
      </c>
    </row>
    <row r="80" spans="1:8">
      <c r="C80" s="359">
        <v>44255</v>
      </c>
      <c r="D80" s="357">
        <f t="shared" si="1"/>
        <v>44255</v>
      </c>
      <c r="E80" s="40">
        <v>3.2499332896328466</v>
      </c>
      <c r="F80" s="40">
        <v>2.8825253759923166</v>
      </c>
      <c r="G80" s="40">
        <v>2.2584994547894595</v>
      </c>
      <c r="H80" s="40">
        <v>1.5239156704958468</v>
      </c>
    </row>
    <row r="81" spans="1:16">
      <c r="C81" s="359">
        <v>44286</v>
      </c>
      <c r="D81" s="357">
        <f t="shared" si="1"/>
        <v>44286</v>
      </c>
      <c r="E81" s="40">
        <v>3.210850813359365</v>
      </c>
      <c r="F81" s="40">
        <v>2.9359735008042596</v>
      </c>
      <c r="G81" s="40">
        <v>2.0982157479613228</v>
      </c>
      <c r="H81" s="40">
        <v>1.3190810372471622</v>
      </c>
    </row>
    <row r="82" spans="1:16">
      <c r="C82" s="359">
        <v>44316</v>
      </c>
      <c r="D82" s="357">
        <f t="shared" si="1"/>
        <v>44316</v>
      </c>
      <c r="E82" s="40">
        <v>3.2955098744076086</v>
      </c>
      <c r="F82" s="40">
        <v>2.8996353306834495</v>
      </c>
      <c r="G82" s="40">
        <v>2.1208832789039551</v>
      </c>
      <c r="H82" s="40">
        <v>1.4249230965079414</v>
      </c>
    </row>
    <row r="83" spans="1:16">
      <c r="C83" s="359">
        <v>44347</v>
      </c>
      <c r="D83" s="357">
        <f t="shared" si="1"/>
        <v>44347</v>
      </c>
      <c r="E83" s="40">
        <v>3.3615335394596615</v>
      </c>
      <c r="F83" s="40">
        <v>2.7956713861678204</v>
      </c>
      <c r="G83" s="40">
        <v>2.1659803363774546</v>
      </c>
      <c r="H83" s="40">
        <v>1.370213553435716</v>
      </c>
    </row>
    <row r="84" spans="1:16">
      <c r="A84" s="14">
        <v>2021</v>
      </c>
      <c r="B84" s="14" t="s">
        <v>47</v>
      </c>
      <c r="C84" s="359">
        <v>44377</v>
      </c>
      <c r="D84" s="357">
        <f t="shared" si="1"/>
        <v>44377</v>
      </c>
      <c r="E84" s="40">
        <v>3.3345490689071626</v>
      </c>
      <c r="F84" s="40">
        <v>2.7172953766741115</v>
      </c>
      <c r="G84" s="40">
        <v>2.1893831631894987</v>
      </c>
      <c r="H84" s="40">
        <v>1.4403954708142703</v>
      </c>
    </row>
    <row r="85" spans="1:16">
      <c r="C85" s="359">
        <v>44408</v>
      </c>
      <c r="D85" s="357">
        <f t="shared" si="1"/>
        <v>44408</v>
      </c>
      <c r="E85" s="40">
        <v>3.0028812461697969</v>
      </c>
      <c r="F85" s="40">
        <v>2.6948068253403035</v>
      </c>
      <c r="G85" s="40">
        <v>1.909711236766054</v>
      </c>
      <c r="H85" s="40">
        <v>1.4647179912677295</v>
      </c>
      <c r="K85" s="355" t="s">
        <v>267</v>
      </c>
      <c r="L85" s="355"/>
      <c r="M85" s="355"/>
      <c r="N85" s="355"/>
      <c r="O85" s="355"/>
      <c r="P85" s="355"/>
    </row>
    <row r="86" spans="1:16">
      <c r="C86" s="359">
        <v>44439</v>
      </c>
      <c r="D86" s="357">
        <f t="shared" si="1"/>
        <v>44439</v>
      </c>
      <c r="E86" s="40">
        <v>3.0262336813211523</v>
      </c>
      <c r="F86" s="40">
        <v>2.6830117189438267</v>
      </c>
      <c r="G86" s="40">
        <v>1.9148746639202332</v>
      </c>
      <c r="H86" s="40">
        <v>1.4725742690880523</v>
      </c>
      <c r="K86" s="355" t="s">
        <v>156</v>
      </c>
      <c r="L86" s="355"/>
      <c r="M86" s="355"/>
      <c r="N86" s="355"/>
      <c r="O86" s="355"/>
      <c r="P86" s="355"/>
    </row>
    <row r="87" spans="1:16">
      <c r="C87" s="359">
        <v>44469</v>
      </c>
      <c r="D87" s="357">
        <f t="shared" si="1"/>
        <v>44469</v>
      </c>
      <c r="E87" s="40">
        <v>3.1452683294950581</v>
      </c>
      <c r="F87" s="40">
        <v>2.6625889553491908</v>
      </c>
      <c r="G87" s="40">
        <v>1.9479075142945312</v>
      </c>
      <c r="H87" s="40">
        <v>1.457373921749793</v>
      </c>
    </row>
    <row r="88" spans="1:16">
      <c r="C88" s="359">
        <v>44500</v>
      </c>
      <c r="D88" s="357">
        <f t="shared" si="1"/>
        <v>44500</v>
      </c>
      <c r="E88" s="40">
        <v>3.3331585854694525</v>
      </c>
      <c r="F88" s="40">
        <v>2.6671450257993587</v>
      </c>
      <c r="G88" s="40">
        <v>2.0679649331232857</v>
      </c>
      <c r="H88" s="40">
        <v>1.2186370874716883</v>
      </c>
      <c r="K88" s="23" t="s">
        <v>434</v>
      </c>
    </row>
    <row r="89" spans="1:16">
      <c r="C89" s="359">
        <v>44530</v>
      </c>
      <c r="D89" s="357">
        <f t="shared" si="1"/>
        <v>44530</v>
      </c>
      <c r="E89" s="40">
        <v>3.2070509864821823</v>
      </c>
      <c r="F89" s="40">
        <v>2.6891062780222401</v>
      </c>
      <c r="G89" s="40">
        <v>2.0417875714538423</v>
      </c>
      <c r="H89" s="40">
        <v>1.2020074038979147</v>
      </c>
    </row>
    <row r="90" spans="1:16">
      <c r="C90" s="359">
        <v>44561</v>
      </c>
      <c r="D90" s="357">
        <f t="shared" si="1"/>
        <v>44561</v>
      </c>
      <c r="E90" s="40">
        <v>3.0858534156636264</v>
      </c>
      <c r="F90" s="40">
        <v>2.5479385836898563</v>
      </c>
      <c r="G90" s="40">
        <v>1.9672566039776849</v>
      </c>
      <c r="H90" s="40">
        <v>0.93692025322191652</v>
      </c>
    </row>
    <row r="91" spans="1:16">
      <c r="C91" s="359">
        <v>44592</v>
      </c>
      <c r="D91" s="357">
        <f t="shared" si="1"/>
        <v>44592</v>
      </c>
      <c r="E91" s="40">
        <v>3.0953079924940519</v>
      </c>
      <c r="F91" s="40">
        <v>2.4202257978560371</v>
      </c>
      <c r="G91" s="40">
        <v>1.9493188351902007</v>
      </c>
      <c r="H91" s="40">
        <v>0.95936923790354767</v>
      </c>
    </row>
    <row r="92" spans="1:16">
      <c r="C92" s="359">
        <v>44620</v>
      </c>
      <c r="D92" s="357">
        <f t="shared" si="1"/>
        <v>44620</v>
      </c>
      <c r="E92" s="40">
        <v>3.1542028198110774</v>
      </c>
      <c r="F92" s="40">
        <v>2.3986406816995989</v>
      </c>
      <c r="G92" s="40">
        <v>2.0785102626095431</v>
      </c>
      <c r="H92" s="40">
        <v>0.92964390762880833</v>
      </c>
    </row>
    <row r="93" spans="1:16">
      <c r="C93" s="359">
        <v>44651</v>
      </c>
      <c r="D93" s="357">
        <f t="shared" si="1"/>
        <v>44651</v>
      </c>
      <c r="E93" s="40">
        <v>3.0979502213068728</v>
      </c>
      <c r="F93" s="40">
        <v>2.3313994139578811</v>
      </c>
      <c r="G93" s="40">
        <v>2.3125418205612482</v>
      </c>
      <c r="H93" s="40">
        <v>1.1267004456989671</v>
      </c>
    </row>
    <row r="94" spans="1:16" ht="11.1" customHeight="1">
      <c r="C94" s="359">
        <v>44681</v>
      </c>
      <c r="D94" s="357">
        <f t="shared" si="1"/>
        <v>44681</v>
      </c>
      <c r="E94" s="40">
        <v>3.2650343563394144</v>
      </c>
      <c r="F94" s="40">
        <v>2.4145260595361018</v>
      </c>
      <c r="G94" s="40">
        <v>2.2502936995733256</v>
      </c>
      <c r="H94" s="40">
        <v>1.1624399101359608</v>
      </c>
    </row>
    <row r="95" spans="1:16">
      <c r="C95" s="359">
        <v>44712</v>
      </c>
      <c r="D95" s="357">
        <f t="shared" si="1"/>
        <v>44712</v>
      </c>
      <c r="E95" s="40">
        <v>3.1806779891428443</v>
      </c>
      <c r="F95" s="40">
        <v>2.4199807613033708</v>
      </c>
      <c r="G95" s="40">
        <v>2.1197191727969265</v>
      </c>
      <c r="H95" s="40">
        <v>1.0868670578327573</v>
      </c>
    </row>
    <row r="96" spans="1:16">
      <c r="A96" s="14">
        <v>2022</v>
      </c>
      <c r="B96" s="14" t="s">
        <v>48</v>
      </c>
      <c r="C96" s="359">
        <v>44742</v>
      </c>
      <c r="D96" s="357">
        <f t="shared" si="1"/>
        <v>44742</v>
      </c>
      <c r="E96" s="40">
        <v>3.197106710723391</v>
      </c>
      <c r="F96" s="40">
        <v>2.6216068820768035</v>
      </c>
      <c r="G96" s="40">
        <v>1.9534532384613734</v>
      </c>
      <c r="H96" s="40">
        <v>1.0327355994370586</v>
      </c>
    </row>
    <row r="97" spans="1:15">
      <c r="C97" s="359">
        <v>44773</v>
      </c>
      <c r="D97" s="357">
        <f t="shared" si="1"/>
        <v>44773</v>
      </c>
      <c r="E97" s="40">
        <v>3.03380844683493</v>
      </c>
      <c r="F97" s="40">
        <v>2.6287531432643352</v>
      </c>
      <c r="G97" s="40">
        <v>2.0443917486915084</v>
      </c>
      <c r="H97" s="40">
        <v>1.165235814599987</v>
      </c>
    </row>
    <row r="98" spans="1:15">
      <c r="C98" s="359">
        <v>44804</v>
      </c>
      <c r="D98" s="357">
        <f t="shared" si="1"/>
        <v>44804</v>
      </c>
      <c r="E98" s="40">
        <v>3.1536282987267374</v>
      </c>
      <c r="F98" s="40">
        <v>2.6232553358114767</v>
      </c>
      <c r="G98" s="40">
        <v>2.1239232078625121</v>
      </c>
      <c r="H98" s="40">
        <v>1.3753819564532528</v>
      </c>
    </row>
    <row r="99" spans="1:15">
      <c r="C99" s="359">
        <v>44834</v>
      </c>
      <c r="D99" s="357">
        <f t="shared" si="1"/>
        <v>44834</v>
      </c>
      <c r="E99" s="40">
        <v>3.3112997137543001</v>
      </c>
      <c r="F99" s="40">
        <v>2.6453845931609226</v>
      </c>
      <c r="G99" s="40">
        <v>2.0960469419718719</v>
      </c>
      <c r="H99" s="40">
        <v>1.5971449946834788</v>
      </c>
    </row>
    <row r="100" spans="1:15">
      <c r="C100" s="359">
        <v>44865</v>
      </c>
      <c r="D100" s="357">
        <f t="shared" si="1"/>
        <v>44865</v>
      </c>
      <c r="E100" s="40">
        <v>3.6742846402534863</v>
      </c>
      <c r="F100" s="40">
        <v>2.7876704599712738</v>
      </c>
      <c r="G100" s="40">
        <v>2.2023714209386087</v>
      </c>
      <c r="H100" s="40">
        <v>1.9424146411689953</v>
      </c>
    </row>
    <row r="101" spans="1:15">
      <c r="C101" s="359">
        <v>44895</v>
      </c>
      <c r="D101" s="357">
        <f t="shared" si="1"/>
        <v>44895</v>
      </c>
      <c r="E101" s="40">
        <v>3.9609244402435393</v>
      </c>
      <c r="F101" s="40">
        <v>2.9344404781238311</v>
      </c>
      <c r="G101" s="40">
        <v>2.2637480546201445</v>
      </c>
      <c r="H101" s="40">
        <v>2.1089370172312143</v>
      </c>
    </row>
    <row r="102" spans="1:15">
      <c r="C102" s="359">
        <v>44926</v>
      </c>
      <c r="D102" s="357">
        <f t="shared" si="1"/>
        <v>44926</v>
      </c>
      <c r="E102" s="40">
        <v>4.4112477956681015</v>
      </c>
      <c r="F102" s="40">
        <v>3.2104170968479644</v>
      </c>
      <c r="G102" s="40">
        <v>2.8111672568988646</v>
      </c>
      <c r="H102" s="40">
        <v>2.3598268042507753</v>
      </c>
    </row>
    <row r="103" spans="1:15">
      <c r="C103" s="359">
        <v>44957</v>
      </c>
      <c r="D103" s="357">
        <f t="shared" si="1"/>
        <v>44957</v>
      </c>
      <c r="E103" s="40">
        <v>4.5754453844199041</v>
      </c>
      <c r="F103" s="40">
        <v>3.2742797615042392</v>
      </c>
      <c r="G103" s="40">
        <v>2.9178168824783968</v>
      </c>
      <c r="H103" s="40">
        <v>2.3181173142230613</v>
      </c>
    </row>
    <row r="104" spans="1:15">
      <c r="C104" s="359">
        <v>44985</v>
      </c>
      <c r="D104" s="357">
        <f t="shared" si="1"/>
        <v>44985</v>
      </c>
      <c r="E104" s="40">
        <v>4.7272509425198992</v>
      </c>
      <c r="F104" s="40">
        <v>3.5871528337694394</v>
      </c>
      <c r="G104" s="40">
        <v>3.2901180421104552</v>
      </c>
      <c r="H104" s="40">
        <v>2.6730158376743729</v>
      </c>
    </row>
    <row r="105" spans="1:15">
      <c r="C105" s="359">
        <v>45016</v>
      </c>
      <c r="D105" s="357">
        <f t="shared" ref="D105:D107" si="2">+C105</f>
        <v>45016</v>
      </c>
      <c r="E105" s="40">
        <v>4.7822006790414084</v>
      </c>
      <c r="F105" s="40">
        <v>3.8190192509718544</v>
      </c>
      <c r="G105" s="40">
        <v>3.4663976630050013</v>
      </c>
      <c r="H105" s="40">
        <v>2.9655363137287947</v>
      </c>
    </row>
    <row r="106" spans="1:15">
      <c r="C106" s="359">
        <v>45046</v>
      </c>
      <c r="D106" s="357">
        <f t="shared" si="2"/>
        <v>45046</v>
      </c>
      <c r="E106" s="40">
        <v>4.7702608288100876</v>
      </c>
      <c r="F106" s="40">
        <v>4.0939212088304631</v>
      </c>
      <c r="G106" s="40">
        <v>3.7474907002139517</v>
      </c>
      <c r="H106" s="40">
        <v>3.0178116989291799</v>
      </c>
    </row>
    <row r="107" spans="1:15">
      <c r="C107" s="610">
        <v>45077</v>
      </c>
      <c r="D107" s="611">
        <f t="shared" si="2"/>
        <v>45077</v>
      </c>
      <c r="E107" s="659">
        <v>4.8278999999999996</v>
      </c>
      <c r="F107" s="659">
        <v>4.1212</v>
      </c>
      <c r="G107" s="659">
        <v>3.7118000000000002</v>
      </c>
      <c r="H107" s="659">
        <v>2.9668000000000001</v>
      </c>
    </row>
    <row r="108" spans="1:15">
      <c r="C108" s="359">
        <v>45107</v>
      </c>
      <c r="D108" s="357">
        <f t="shared" ref="D108:D114" si="3">C108</f>
        <v>45107</v>
      </c>
      <c r="E108" s="40">
        <v>5.6373218033785557</v>
      </c>
      <c r="F108" s="40">
        <v>4.7936593859547765</v>
      </c>
      <c r="G108" s="40">
        <v>4.2338181273158755</v>
      </c>
      <c r="H108" s="40">
        <v>4.6260639935584882</v>
      </c>
    </row>
    <row r="109" spans="1:15">
      <c r="A109" s="14">
        <v>2023</v>
      </c>
      <c r="B109" s="14" t="s">
        <v>49</v>
      </c>
      <c r="C109" s="668">
        <v>45138</v>
      </c>
      <c r="D109" s="669">
        <f t="shared" si="3"/>
        <v>45138</v>
      </c>
      <c r="E109" s="659">
        <v>5.880817923236191</v>
      </c>
      <c r="F109" s="659">
        <v>4.9364969795021238</v>
      </c>
      <c r="G109" s="659">
        <v>4.4808293018882068</v>
      </c>
      <c r="H109" s="659">
        <v>4.5658482639365685</v>
      </c>
    </row>
    <row r="110" spans="1:15">
      <c r="C110" s="668">
        <v>45169</v>
      </c>
      <c r="D110" s="669">
        <f t="shared" si="3"/>
        <v>45169</v>
      </c>
      <c r="E110" s="659">
        <v>5.8228449471746089</v>
      </c>
      <c r="F110" s="659">
        <v>5.0664937109889179</v>
      </c>
      <c r="G110" s="659">
        <v>4.6103336231020773</v>
      </c>
      <c r="H110" s="659">
        <v>4.8249420118645201</v>
      </c>
    </row>
    <row r="111" spans="1:15">
      <c r="C111" s="668">
        <v>45199</v>
      </c>
      <c r="D111" s="669">
        <f t="shared" si="3"/>
        <v>45199</v>
      </c>
      <c r="E111" s="659">
        <v>5.8455217294442239</v>
      </c>
      <c r="F111" s="659">
        <v>5.2339966657422003</v>
      </c>
      <c r="G111" s="659">
        <v>4.7688510894375167</v>
      </c>
      <c r="H111" s="659">
        <v>4.7436519368282912</v>
      </c>
      <c r="K111" s="355" t="s">
        <v>336</v>
      </c>
      <c r="L111" s="355"/>
      <c r="M111" s="355"/>
      <c r="N111" s="355"/>
      <c r="O111" s="355"/>
    </row>
    <row r="112" spans="1:15">
      <c r="C112" s="359">
        <v>45230</v>
      </c>
      <c r="D112" s="357">
        <f t="shared" si="3"/>
        <v>45230</v>
      </c>
      <c r="E112" s="40">
        <v>5.7330018853117419</v>
      </c>
      <c r="F112" s="40">
        <v>5.3944497871262387</v>
      </c>
      <c r="G112" s="40">
        <v>4.9848653342792479</v>
      </c>
      <c r="H112" s="40">
        <v>4.9527807592339412</v>
      </c>
      <c r="K112" s="355" t="s">
        <v>167</v>
      </c>
      <c r="L112" s="355"/>
      <c r="M112" s="355"/>
      <c r="N112" s="355"/>
      <c r="O112" s="355"/>
    </row>
    <row r="113" spans="1:8">
      <c r="C113" s="359">
        <v>45260</v>
      </c>
      <c r="D113" s="357">
        <f t="shared" si="3"/>
        <v>45260</v>
      </c>
      <c r="E113" s="40">
        <v>6.0280322390716741</v>
      </c>
      <c r="F113" s="40">
        <v>5.6283374306432838</v>
      </c>
      <c r="G113" s="40">
        <v>4.9892280702971403</v>
      </c>
      <c r="H113" s="40">
        <v>4.6865532975219901</v>
      </c>
    </row>
    <row r="114" spans="1:8">
      <c r="C114" s="668">
        <v>45291</v>
      </c>
      <c r="D114" s="669">
        <f t="shared" si="3"/>
        <v>45291</v>
      </c>
      <c r="E114" s="659">
        <v>6.3771025594173549</v>
      </c>
      <c r="F114" s="659">
        <v>5.6113504225353825</v>
      </c>
      <c r="G114" s="659">
        <v>5.179050702184516</v>
      </c>
      <c r="H114" s="659">
        <v>4.7586327366824506</v>
      </c>
    </row>
    <row r="115" spans="1:8">
      <c r="C115" s="668">
        <v>45322</v>
      </c>
      <c r="D115" s="669">
        <f t="shared" ref="D115:D121" si="4">C115</f>
        <v>45322</v>
      </c>
      <c r="E115" s="659">
        <v>6.5145357317180856</v>
      </c>
      <c r="F115" s="659">
        <v>5.6061332566010709</v>
      </c>
      <c r="G115" s="659">
        <v>5.0085433959284726</v>
      </c>
      <c r="H115" s="659">
        <v>4.7013429974603573</v>
      </c>
    </row>
    <row r="116" spans="1:8">
      <c r="C116" s="668">
        <v>45351</v>
      </c>
      <c r="D116" s="669">
        <f t="shared" si="4"/>
        <v>45351</v>
      </c>
      <c r="E116" s="659">
        <v>6.3768561964520449</v>
      </c>
      <c r="F116" s="659">
        <v>5.431440922783314</v>
      </c>
      <c r="G116" s="659">
        <v>5.0922498479214351</v>
      </c>
      <c r="H116" s="659">
        <v>4.9867106913927284</v>
      </c>
    </row>
    <row r="117" spans="1:8">
      <c r="C117" s="668">
        <v>45382</v>
      </c>
      <c r="D117" s="669">
        <f t="shared" si="4"/>
        <v>45382</v>
      </c>
      <c r="E117" s="659">
        <v>5.8299395484007404</v>
      </c>
      <c r="F117" s="659">
        <v>5.4715916997076057</v>
      </c>
      <c r="G117" s="659">
        <v>4.9969561513376126</v>
      </c>
      <c r="H117" s="659">
        <v>4.9987198633845731</v>
      </c>
    </row>
    <row r="118" spans="1:8">
      <c r="C118" s="359">
        <v>45412</v>
      </c>
      <c r="D118" s="357">
        <f t="shared" si="4"/>
        <v>45412</v>
      </c>
      <c r="E118" s="40">
        <v>5.7661746296369936</v>
      </c>
      <c r="F118" s="40">
        <v>5.4816540065542725</v>
      </c>
      <c r="G118" s="40">
        <v>4.9883027557754769</v>
      </c>
      <c r="H118" s="40">
        <v>4.9640103872431522</v>
      </c>
    </row>
    <row r="119" spans="1:8">
      <c r="C119" s="668">
        <v>45443</v>
      </c>
      <c r="D119" s="669">
        <f t="shared" si="4"/>
        <v>45443</v>
      </c>
      <c r="E119" s="659">
        <v>5.9606607604443607</v>
      </c>
      <c r="F119" s="659">
        <v>5.4812886055631767</v>
      </c>
      <c r="G119" s="659">
        <v>4.9337109301151179</v>
      </c>
      <c r="H119" s="659">
        <v>4.9445984311845823</v>
      </c>
    </row>
    <row r="120" spans="1:8">
      <c r="C120" s="359">
        <v>45473</v>
      </c>
      <c r="D120" s="357">
        <f t="shared" si="4"/>
        <v>45473</v>
      </c>
      <c r="E120" s="40">
        <v>6.052357075276114</v>
      </c>
      <c r="F120" s="40">
        <v>5.4550238502695292</v>
      </c>
      <c r="G120" s="40">
        <v>5.0280793018993064</v>
      </c>
      <c r="H120" s="40">
        <v>4.8683995919281102</v>
      </c>
    </row>
    <row r="121" spans="1:8">
      <c r="A121" s="33">
        <v>2024</v>
      </c>
      <c r="B121" s="33" t="s">
        <v>506</v>
      </c>
      <c r="C121" s="668">
        <v>45504</v>
      </c>
      <c r="D121" s="669">
        <f t="shared" si="4"/>
        <v>45504</v>
      </c>
      <c r="E121" s="659">
        <v>6.0717306235933401</v>
      </c>
      <c r="F121" s="659">
        <v>5.4075845780410408</v>
      </c>
      <c r="G121" s="659">
        <v>4.9963325836589476</v>
      </c>
      <c r="H121" s="659">
        <v>4.7184460069470644</v>
      </c>
    </row>
    <row r="122" spans="1:8">
      <c r="C122" s="668">
        <v>45535</v>
      </c>
      <c r="D122" s="669">
        <f t="shared" ref="D122:D127" si="5">C122</f>
        <v>45535</v>
      </c>
      <c r="E122" s="659">
        <v>5.9896794584170454</v>
      </c>
      <c r="F122" s="659">
        <v>5.3909114163299927</v>
      </c>
      <c r="G122" s="659">
        <v>5.0140105801053405</v>
      </c>
      <c r="H122" s="659">
        <v>4.6196009234827784</v>
      </c>
    </row>
    <row r="123" spans="1:8">
      <c r="C123" s="668">
        <v>45565</v>
      </c>
      <c r="D123" s="669">
        <f t="shared" si="5"/>
        <v>45565</v>
      </c>
      <c r="E123" s="659">
        <v>5.86369886906781</v>
      </c>
      <c r="F123" s="659">
        <v>5.3728756003774469</v>
      </c>
      <c r="G123" s="659">
        <v>5.070285022110542</v>
      </c>
      <c r="H123" s="659">
        <v>4.407188826140553</v>
      </c>
    </row>
    <row r="124" spans="1:8">
      <c r="C124" s="359">
        <v>45596</v>
      </c>
      <c r="D124" s="357">
        <f t="shared" si="5"/>
        <v>45596</v>
      </c>
      <c r="E124" s="40">
        <v>5.8189689156559377</v>
      </c>
      <c r="F124" s="40">
        <v>5.1860662285890369</v>
      </c>
      <c r="G124" s="40">
        <v>5.0551318433014414</v>
      </c>
      <c r="H124" s="40">
        <v>4.2449241131116509</v>
      </c>
    </row>
    <row r="125" spans="1:8">
      <c r="C125" s="359">
        <v>45626</v>
      </c>
      <c r="D125" s="357">
        <f t="shared" si="5"/>
        <v>45626</v>
      </c>
      <c r="E125" s="40">
        <v>5.56523071698936</v>
      </c>
      <c r="F125" s="40">
        <v>5.0472599923630899</v>
      </c>
      <c r="G125" s="40">
        <v>4.8162822634419653</v>
      </c>
      <c r="H125" s="40">
        <v>4.0750822522931083</v>
      </c>
    </row>
    <row r="126" spans="1:8">
      <c r="C126" s="668">
        <v>45657</v>
      </c>
      <c r="D126" s="669">
        <f t="shared" si="5"/>
        <v>45657</v>
      </c>
      <c r="E126" s="659">
        <v>5.2731351390571124</v>
      </c>
      <c r="F126" s="659">
        <v>4.8264019420523843</v>
      </c>
      <c r="G126" s="659">
        <v>4.4928829329538829</v>
      </c>
      <c r="H126" s="659">
        <v>3.78178081289265</v>
      </c>
    </row>
    <row r="127" spans="1:8">
      <c r="C127" s="668">
        <v>45688</v>
      </c>
      <c r="D127" s="669">
        <f t="shared" si="5"/>
        <v>45688</v>
      </c>
      <c r="E127" s="659">
        <v>5.2719024082015347</v>
      </c>
      <c r="F127" s="659">
        <v>4.8589640682386328</v>
      </c>
      <c r="G127" s="659">
        <v>4.3785812373763262</v>
      </c>
      <c r="H127" s="659">
        <v>3.6068168194410974</v>
      </c>
    </row>
    <row r="128" spans="1:8">
      <c r="C128" s="668">
        <v>45716</v>
      </c>
      <c r="D128" s="669">
        <f t="shared" ref="D128:D133" si="6">C128</f>
        <v>45716</v>
      </c>
      <c r="E128" s="659">
        <v>5.1953443759566404</v>
      </c>
      <c r="F128" s="659">
        <v>4.7112131786128</v>
      </c>
      <c r="G128" s="659">
        <v>4.2617333597392095</v>
      </c>
      <c r="H128" s="659">
        <v>3.5197931525469763</v>
      </c>
    </row>
    <row r="129" spans="1:8">
      <c r="C129" s="668">
        <v>45747</v>
      </c>
      <c r="D129" s="669">
        <f t="shared" si="6"/>
        <v>45747</v>
      </c>
      <c r="E129" s="659">
        <v>5.1173407029080895</v>
      </c>
      <c r="F129" s="659">
        <v>4.633832977200707</v>
      </c>
      <c r="G129" s="659">
        <v>3.9753539717135666</v>
      </c>
      <c r="H129" s="659">
        <v>3.3539683190656544</v>
      </c>
    </row>
    <row r="130" spans="1:8">
      <c r="C130" s="359">
        <v>45777</v>
      </c>
      <c r="D130" s="357">
        <f t="shared" si="6"/>
        <v>45777</v>
      </c>
      <c r="E130" s="40">
        <v>4.9875836654988444</v>
      </c>
      <c r="F130" s="40">
        <v>4.4404095208185845</v>
      </c>
      <c r="G130" s="40">
        <v>3.8434128997144135</v>
      </c>
      <c r="H130" s="40">
        <v>3.2574863206864517</v>
      </c>
    </row>
    <row r="131" spans="1:8">
      <c r="C131" s="668">
        <v>45808</v>
      </c>
      <c r="D131" s="669">
        <f t="shared" si="6"/>
        <v>45808</v>
      </c>
      <c r="E131" s="659">
        <v>4.8521042170666862</v>
      </c>
      <c r="F131" s="659">
        <v>4.3031190604755283</v>
      </c>
      <c r="G131" s="659">
        <v>3.7386134186958926</v>
      </c>
      <c r="H131" s="659">
        <v>3.1788662605474682</v>
      </c>
    </row>
    <row r="132" spans="1:8">
      <c r="A132" s="14">
        <v>2025</v>
      </c>
      <c r="B132" s="14" t="s">
        <v>525</v>
      </c>
      <c r="C132" s="359">
        <v>45838</v>
      </c>
      <c r="D132" s="357">
        <f t="shared" si="6"/>
        <v>45838</v>
      </c>
      <c r="E132" s="40">
        <v>4.7403253628883686</v>
      </c>
      <c r="F132" s="40">
        <v>4.2159941224052675</v>
      </c>
      <c r="G132" s="40">
        <v>3.6914549989511385</v>
      </c>
      <c r="H132" s="40">
        <v>3.3210142591313088</v>
      </c>
    </row>
    <row r="133" spans="1:8">
      <c r="C133" s="668">
        <v>45869</v>
      </c>
      <c r="D133" s="669">
        <f t="shared" si="6"/>
        <v>45869</v>
      </c>
      <c r="E133" s="659">
        <v>4.5432497278152866</v>
      </c>
      <c r="F133" s="659">
        <v>4.1227641286489041</v>
      </c>
      <c r="G133" s="659">
        <v>3.5196605868574569</v>
      </c>
      <c r="H133" s="659">
        <v>3.0882611780401286</v>
      </c>
    </row>
    <row r="134" spans="1:8">
      <c r="C134" s="359">
        <v>45900</v>
      </c>
      <c r="D134" s="357">
        <f>C134</f>
        <v>45900</v>
      </c>
      <c r="E134" s="40">
        <v>4.3187254605032255</v>
      </c>
      <c r="F134" s="40">
        <v>4.2523819972835568</v>
      </c>
      <c r="G134" s="40">
        <v>3.5284051959366902</v>
      </c>
      <c r="H134" s="40">
        <v>3.2122664008004076</v>
      </c>
    </row>
    <row r="135" spans="1:8" s="4" customFormat="1">
      <c r="C135" s="359">
        <v>45930</v>
      </c>
      <c r="D135" s="357">
        <f>C135</f>
        <v>45930</v>
      </c>
      <c r="E135" s="40">
        <v>4.3574262497767045</v>
      </c>
      <c r="F135" s="40">
        <v>4.1923617790156955</v>
      </c>
      <c r="G135" s="40">
        <v>3.5084162685020299</v>
      </c>
      <c r="H135" s="40">
        <v>2.9960346739857084</v>
      </c>
    </row>
    <row r="136" spans="1:8">
      <c r="C136" s="790">
        <v>45961</v>
      </c>
      <c r="D136" s="791">
        <f>C136</f>
        <v>45961</v>
      </c>
      <c r="E136" s="40">
        <v>4.4397253915433836</v>
      </c>
      <c r="F136" s="40">
        <v>4.1284629302377294</v>
      </c>
      <c r="G136" s="40">
        <v>3.5933142159538929</v>
      </c>
      <c r="H136" s="40">
        <v>2.945879681054548</v>
      </c>
    </row>
    <row r="137" spans="1:8">
      <c r="C137" s="788">
        <v>45991</v>
      </c>
      <c r="D137" s="791">
        <f>C137</f>
        <v>45991</v>
      </c>
      <c r="E137" s="792">
        <v>4.5480540825514675</v>
      </c>
      <c r="F137" s="792">
        <v>3.9733955567583683</v>
      </c>
      <c r="G137" s="792">
        <v>3.4873549037247984</v>
      </c>
      <c r="H137" s="792">
        <v>2.9683547298929933</v>
      </c>
    </row>
    <row r="138" spans="1:8">
      <c r="C138" s="807">
        <v>46022</v>
      </c>
      <c r="D138" s="357">
        <f t="shared" ref="D138:D139" si="7">C138</f>
        <v>46022</v>
      </c>
      <c r="E138" s="792">
        <v>4.5722457931425611</v>
      </c>
      <c r="F138" s="792">
        <v>3.9533700465059463</v>
      </c>
      <c r="G138" s="792">
        <v>3.5619633992207187</v>
      </c>
      <c r="H138" s="792">
        <v>2.9742814973151788</v>
      </c>
    </row>
    <row r="139" spans="1:8">
      <c r="C139" s="359">
        <v>46053</v>
      </c>
      <c r="D139" s="357">
        <f t="shared" si="7"/>
        <v>46053</v>
      </c>
      <c r="E139" s="40">
        <v>4.602121730696128</v>
      </c>
      <c r="F139" s="40">
        <v>3.9300478132917434</v>
      </c>
      <c r="G139" s="40">
        <v>3.6165416096108007</v>
      </c>
      <c r="H139" s="40">
        <v>2.9593384849103721</v>
      </c>
    </row>
    <row r="140" spans="1:8">
      <c r="C140" s="668">
        <v>46081</v>
      </c>
      <c r="D140" s="669">
        <f>C140</f>
        <v>46081</v>
      </c>
      <c r="E140" s="659">
        <v>4.6866756288784739</v>
      </c>
      <c r="F140" s="659">
        <v>4.0751660938133671</v>
      </c>
      <c r="G140" s="659">
        <v>3.6736740126923548</v>
      </c>
      <c r="H140" s="659">
        <v>2.8480523018687252</v>
      </c>
    </row>
    <row r="141" spans="1:8">
      <c r="C141" s="767">
        <v>46112</v>
      </c>
      <c r="D141" s="771">
        <f>C141</f>
        <v>46112</v>
      </c>
      <c r="E141" s="808">
        <v>4.4312544844863915</v>
      </c>
      <c r="F141" s="808">
        <v>4.1678469749532132</v>
      </c>
      <c r="G141" s="808">
        <v>3.5955115988485917</v>
      </c>
      <c r="H141" s="808">
        <v>2.8512799549775636</v>
      </c>
    </row>
    <row r="142" spans="1:8">
      <c r="C142" s="359"/>
      <c r="D142" s="357"/>
      <c r="E142" s="40"/>
      <c r="F142" s="40"/>
      <c r="G142" s="40"/>
      <c r="H142" s="40"/>
    </row>
    <row r="143" spans="1:8">
      <c r="C143" s="359"/>
      <c r="D143" s="357"/>
      <c r="E143" s="40"/>
      <c r="F143" s="40"/>
      <c r="G143" s="40"/>
      <c r="H143" s="40"/>
    </row>
    <row r="144" spans="1:8">
      <c r="C144" s="359"/>
      <c r="D144" s="357"/>
      <c r="E144" s="40"/>
      <c r="F144" s="40"/>
      <c r="G144" s="40"/>
      <c r="H144" s="40"/>
    </row>
    <row r="145" spans="1:8">
      <c r="A145" s="14">
        <v>2026</v>
      </c>
      <c r="B145" s="14" t="s">
        <v>535</v>
      </c>
      <c r="C145" s="359"/>
      <c r="D145" s="357"/>
      <c r="E145" s="40"/>
      <c r="F145" s="40"/>
      <c r="G145" s="40"/>
      <c r="H145" s="40"/>
    </row>
    <row r="146" spans="1:8">
      <c r="C146" s="359"/>
      <c r="D146" s="357"/>
      <c r="E146" s="40"/>
      <c r="F146" s="40"/>
      <c r="G146" s="40"/>
      <c r="H146" s="40"/>
    </row>
    <row r="147" spans="1:8">
      <c r="C147" s="359"/>
      <c r="D147" s="357"/>
      <c r="E147" s="40"/>
      <c r="F147" s="40"/>
      <c r="G147" s="40"/>
      <c r="H147" s="40"/>
    </row>
  </sheetData>
  <sheetProtection algorithmName="SHA-512" hashValue="ZXew9UpoUvSg3jWmKaAGdYzyo8zDldcY6R5TyF5C2Qj1oY+SecaCd9G8Iy+iXNuozjScGlbBrpGAQkzlnE6vlg==" saltValue="KfwnhoefV3iShXk8ILuKsg=="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102" activePane="bottomRight" state="frozen"/>
      <selection activeCell="AA19" sqref="AA19"/>
      <selection pane="topRight" activeCell="AA19" sqref="AA19"/>
      <selection pane="bottomLeft" activeCell="AA19" sqref="AA19"/>
      <selection pane="bottomRight" activeCell="N126" sqref="N126"/>
    </sheetView>
  </sheetViews>
  <sheetFormatPr defaultColWidth="7.5703125" defaultRowHeight="11.25"/>
  <cols>
    <col min="1" max="1" width="3.7109375" style="14" hidden="1" customWidth="1"/>
    <col min="2" max="2" width="7.140625" style="14" hidden="1" customWidth="1"/>
    <col min="3" max="4" width="7.5703125" style="14"/>
    <col min="5" max="5" width="8" style="14" customWidth="1"/>
    <col min="6" max="6" width="7.7109375" style="14" customWidth="1"/>
    <col min="7" max="7" width="8.42578125" style="14" customWidth="1"/>
    <col min="8" max="8" width="8.5703125" style="14" customWidth="1"/>
    <col min="9" max="9" width="8.42578125" style="14" customWidth="1"/>
    <col min="10" max="16384" width="7.570312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0"/>
      <c r="D2" s="363"/>
      <c r="E2" s="523" t="s">
        <v>337</v>
      </c>
      <c r="F2" s="523" t="s">
        <v>339</v>
      </c>
      <c r="G2" s="523" t="s">
        <v>312</v>
      </c>
      <c r="H2" s="455" t="s">
        <v>314</v>
      </c>
      <c r="I2" s="455"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6" t="s">
        <v>485</v>
      </c>
      <c r="D3" s="177" t="s">
        <v>486</v>
      </c>
      <c r="E3" s="522" t="s">
        <v>338</v>
      </c>
      <c r="F3" s="522" t="s">
        <v>340</v>
      </c>
      <c r="G3" s="522" t="s">
        <v>313</v>
      </c>
      <c r="H3" s="456" t="s">
        <v>341</v>
      </c>
      <c r="I3" s="456"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59"/>
      <c r="D4" s="383"/>
    </row>
    <row r="5" spans="1:94">
      <c r="C5" s="359">
        <v>42338</v>
      </c>
      <c r="D5" s="383">
        <f t="shared" ref="D5:D36" si="0">+C5</f>
        <v>42338</v>
      </c>
      <c r="E5" s="38">
        <v>-4.6713275827431877</v>
      </c>
      <c r="F5" s="38">
        <v>-21.577246655567087</v>
      </c>
      <c r="G5" s="38">
        <v>1.0500512022060526</v>
      </c>
      <c r="H5" s="457">
        <v>2.4154800930129197</v>
      </c>
      <c r="I5" s="457">
        <v>-22.783042943091296</v>
      </c>
    </row>
    <row r="6" spans="1:94">
      <c r="C6" s="359">
        <v>42369</v>
      </c>
      <c r="D6" s="383">
        <f t="shared" si="0"/>
        <v>42369</v>
      </c>
      <c r="E6" s="38">
        <v>-6.2834318658879509</v>
      </c>
      <c r="F6" s="38">
        <v>-19.47170614577054</v>
      </c>
      <c r="G6" s="38">
        <v>-6.0235113393989685</v>
      </c>
      <c r="H6" s="457">
        <v>4.3917106795006156</v>
      </c>
      <c r="I6" s="457">
        <v>-27.386938671556841</v>
      </c>
    </row>
    <row r="7" spans="1:94">
      <c r="C7" s="359">
        <v>42400</v>
      </c>
      <c r="D7" s="383">
        <f t="shared" si="0"/>
        <v>42400</v>
      </c>
      <c r="E7" s="38">
        <v>-7.7284178960395753</v>
      </c>
      <c r="F7" s="38">
        <v>-21.536999191446114</v>
      </c>
      <c r="G7" s="38">
        <v>-22.941332149928868</v>
      </c>
      <c r="H7" s="457">
        <v>2.2331363037108689</v>
      </c>
      <c r="I7" s="457">
        <v>-49.973612933703677</v>
      </c>
    </row>
    <row r="8" spans="1:94">
      <c r="C8" s="359">
        <v>42429</v>
      </c>
      <c r="D8" s="383">
        <f t="shared" si="0"/>
        <v>42429</v>
      </c>
      <c r="E8" s="38">
        <v>-2.9608605673658772</v>
      </c>
      <c r="F8" s="38">
        <v>-15.908378601784392</v>
      </c>
      <c r="G8" s="38">
        <v>-12.436598542268017</v>
      </c>
      <c r="H8" s="457">
        <v>-17.564030898479089</v>
      </c>
      <c r="I8" s="457">
        <v>-48.869868609897374</v>
      </c>
    </row>
    <row r="9" spans="1:94">
      <c r="C9" s="359">
        <v>42460</v>
      </c>
      <c r="D9" s="383">
        <f t="shared" si="0"/>
        <v>42460</v>
      </c>
      <c r="E9" s="38">
        <v>-9.3925430828192571</v>
      </c>
      <c r="F9" s="38">
        <v>-27.624514799408246</v>
      </c>
      <c r="G9" s="38">
        <v>-9.3040666365357705</v>
      </c>
      <c r="H9" s="457">
        <v>-33.430262065408776</v>
      </c>
      <c r="I9" s="457">
        <v>-79.751386584172053</v>
      </c>
    </row>
    <row r="10" spans="1:94">
      <c r="C10" s="359">
        <v>42490</v>
      </c>
      <c r="D10" s="383">
        <f t="shared" si="0"/>
        <v>42490</v>
      </c>
      <c r="E10" s="38">
        <v>-9.8238851949635109</v>
      </c>
      <c r="F10" s="38">
        <v>-30.320763586018067</v>
      </c>
      <c r="G10" s="38">
        <v>-11.916329034152929</v>
      </c>
      <c r="H10" s="457">
        <v>-44.350530918194337</v>
      </c>
      <c r="I10" s="457">
        <v>-96.411508733328844</v>
      </c>
    </row>
    <row r="11" spans="1:94">
      <c r="C11" s="359">
        <v>42521</v>
      </c>
      <c r="D11" s="383">
        <f t="shared" si="0"/>
        <v>42521</v>
      </c>
      <c r="E11" s="38">
        <v>-11.452136497016939</v>
      </c>
      <c r="F11" s="38">
        <v>-34.342144788395579</v>
      </c>
      <c r="G11" s="38">
        <v>-14.103685846159479</v>
      </c>
      <c r="H11" s="457">
        <v>-53.840129783444027</v>
      </c>
      <c r="I11" s="457">
        <v>-113.73809691501603</v>
      </c>
    </row>
    <row r="12" spans="1:94">
      <c r="A12" s="14">
        <v>2016</v>
      </c>
      <c r="B12" s="14" t="s">
        <v>136</v>
      </c>
      <c r="C12" s="359">
        <v>42551</v>
      </c>
      <c r="D12" s="383">
        <f t="shared" si="0"/>
        <v>42551</v>
      </c>
      <c r="E12" s="38">
        <v>-12.522015399118244</v>
      </c>
      <c r="F12" s="38">
        <v>-27.452727986626403</v>
      </c>
      <c r="G12" s="38">
        <v>-11.285916465216721</v>
      </c>
      <c r="H12" s="457">
        <v>-36.775911278081672</v>
      </c>
      <c r="I12" s="457">
        <v>-88.03657112904304</v>
      </c>
    </row>
    <row r="13" spans="1:94">
      <c r="C13" s="359">
        <v>42582</v>
      </c>
      <c r="D13" s="383">
        <f t="shared" si="0"/>
        <v>42582</v>
      </c>
      <c r="E13" s="38">
        <v>-14.46438312908079</v>
      </c>
      <c r="F13" s="38">
        <v>-22.526872440938096</v>
      </c>
      <c r="G13" s="38">
        <v>3.0502998916772728</v>
      </c>
      <c r="H13" s="457">
        <v>-31.806169730630771</v>
      </c>
      <c r="I13" s="457">
        <v>-65.747125408972394</v>
      </c>
    </row>
    <row r="14" spans="1:94">
      <c r="C14" s="359">
        <v>42613</v>
      </c>
      <c r="D14" s="383">
        <f t="shared" si="0"/>
        <v>42613</v>
      </c>
      <c r="E14" s="38">
        <v>-15.848182713485961</v>
      </c>
      <c r="F14" s="38">
        <v>-21.487895946473998</v>
      </c>
      <c r="G14" s="38">
        <v>-14.471046718808445</v>
      </c>
      <c r="H14" s="457">
        <v>-37.614035520656756</v>
      </c>
      <c r="I14" s="457">
        <v>-89.421160899425161</v>
      </c>
      <c r="CP14" s="23"/>
    </row>
    <row r="15" spans="1:94">
      <c r="C15" s="359">
        <v>42643</v>
      </c>
      <c r="D15" s="383">
        <f t="shared" si="0"/>
        <v>42643</v>
      </c>
      <c r="E15" s="38">
        <v>-17.073423504837752</v>
      </c>
      <c r="F15" s="38">
        <v>-26.474758933240377</v>
      </c>
      <c r="G15" s="38">
        <v>0.29302253905925557</v>
      </c>
      <c r="H15" s="457">
        <v>-33.032611610748269</v>
      </c>
      <c r="I15" s="457">
        <v>-76.28777150976714</v>
      </c>
    </row>
    <row r="16" spans="1:94">
      <c r="C16" s="359">
        <v>42674</v>
      </c>
      <c r="D16" s="383">
        <f t="shared" si="0"/>
        <v>42674</v>
      </c>
      <c r="E16" s="38">
        <v>-19.410959801724555</v>
      </c>
      <c r="F16" s="38">
        <v>-22.159021489014933</v>
      </c>
      <c r="G16" s="38">
        <v>-15.716353654491163</v>
      </c>
      <c r="H16" s="457">
        <v>-34.117031796445708</v>
      </c>
      <c r="I16" s="457">
        <v>-91.403366741676351</v>
      </c>
    </row>
    <row r="17" spans="1:9">
      <c r="C17" s="359">
        <v>42704</v>
      </c>
      <c r="D17" s="383">
        <f t="shared" si="0"/>
        <v>42704</v>
      </c>
      <c r="E17" s="38">
        <v>-20.674834703058821</v>
      </c>
      <c r="F17" s="38">
        <v>-21.563923300614672</v>
      </c>
      <c r="G17" s="38">
        <v>-11.538277645429044</v>
      </c>
      <c r="H17" s="457">
        <v>-20.74174299556239</v>
      </c>
      <c r="I17" s="457">
        <v>-74.51877864466492</v>
      </c>
    </row>
    <row r="18" spans="1:9">
      <c r="C18" s="359">
        <v>42735</v>
      </c>
      <c r="D18" s="383">
        <f t="shared" si="0"/>
        <v>42735</v>
      </c>
      <c r="E18" s="38">
        <v>-19.121440092791246</v>
      </c>
      <c r="F18" s="38">
        <v>-31.029417995567215</v>
      </c>
      <c r="G18" s="38">
        <v>-6.258536357176979</v>
      </c>
      <c r="H18" s="457">
        <v>-14.631030833007969</v>
      </c>
      <c r="I18" s="457">
        <v>-71.040425278543395</v>
      </c>
    </row>
    <row r="19" spans="1:9">
      <c r="C19" s="359">
        <v>42766</v>
      </c>
      <c r="D19" s="383">
        <f t="shared" si="0"/>
        <v>42766</v>
      </c>
      <c r="E19" s="38">
        <v>-16.946509404264162</v>
      </c>
      <c r="F19" s="38">
        <v>-29.885916878071949</v>
      </c>
      <c r="G19" s="38">
        <v>0.82578354532547227</v>
      </c>
      <c r="H19" s="457">
        <v>-20.228974806868898</v>
      </c>
      <c r="I19" s="457">
        <v>-66.235617543879528</v>
      </c>
    </row>
    <row r="20" spans="1:9">
      <c r="C20" s="359">
        <v>42794</v>
      </c>
      <c r="D20" s="383">
        <f t="shared" si="0"/>
        <v>42794</v>
      </c>
      <c r="E20" s="38">
        <v>-20.960480344048779</v>
      </c>
      <c r="F20" s="38">
        <v>-23.037798647678937</v>
      </c>
      <c r="G20" s="38">
        <v>-3.20772462256422</v>
      </c>
      <c r="H20" s="457">
        <v>16.493127420942855</v>
      </c>
      <c r="I20" s="457">
        <v>-30.712876193349075</v>
      </c>
    </row>
    <row r="21" spans="1:9">
      <c r="C21" s="359">
        <v>42825</v>
      </c>
      <c r="D21" s="383">
        <f t="shared" si="0"/>
        <v>42825</v>
      </c>
      <c r="E21" s="38">
        <v>-17.202413661651178</v>
      </c>
      <c r="F21" s="38">
        <v>-25.693258416861052</v>
      </c>
      <c r="G21" s="38">
        <v>-10.946769452404606</v>
      </c>
      <c r="H21" s="457">
        <v>14.458541770078885</v>
      </c>
      <c r="I21" s="457">
        <v>-39.383899760837963</v>
      </c>
    </row>
    <row r="22" spans="1:9">
      <c r="C22" s="359">
        <v>42855</v>
      </c>
      <c r="D22" s="383">
        <f t="shared" si="0"/>
        <v>42855</v>
      </c>
      <c r="E22" s="38">
        <v>-18.295922198328203</v>
      </c>
      <c r="F22" s="38">
        <v>-34.73068816356804</v>
      </c>
      <c r="G22" s="38">
        <v>-7.1531447943587967</v>
      </c>
      <c r="H22" s="457">
        <v>23.704657131343179</v>
      </c>
      <c r="I22" s="457">
        <v>-36.475098024911858</v>
      </c>
    </row>
    <row r="23" spans="1:9">
      <c r="C23" s="359">
        <v>42886</v>
      </c>
      <c r="D23" s="383">
        <f t="shared" si="0"/>
        <v>42886</v>
      </c>
      <c r="E23" s="38">
        <v>-18.041786739205133</v>
      </c>
      <c r="F23" s="38">
        <v>-35.080735964769161</v>
      </c>
      <c r="G23" s="38">
        <v>-24.458057521958214</v>
      </c>
      <c r="H23" s="457">
        <v>18.160687151826327</v>
      </c>
      <c r="I23" s="457">
        <v>-59.41989307410617</v>
      </c>
    </row>
    <row r="24" spans="1:9">
      <c r="A24" s="14">
        <v>2017</v>
      </c>
      <c r="B24" s="14" t="s">
        <v>43</v>
      </c>
      <c r="C24" s="359">
        <v>42916</v>
      </c>
      <c r="D24" s="383">
        <f t="shared" si="0"/>
        <v>42916</v>
      </c>
      <c r="E24" s="38">
        <v>-18.8633574239573</v>
      </c>
      <c r="F24" s="38">
        <v>-33.096601372543411</v>
      </c>
      <c r="G24" s="38">
        <v>-15.339627290450487</v>
      </c>
      <c r="H24" s="457">
        <v>13.398261876029746</v>
      </c>
      <c r="I24" s="457">
        <v>-53.901324210921445</v>
      </c>
    </row>
    <row r="25" spans="1:9">
      <c r="C25" s="359">
        <v>42947</v>
      </c>
      <c r="D25" s="383">
        <f t="shared" si="0"/>
        <v>42947</v>
      </c>
      <c r="E25" s="38">
        <v>-17.692647738102611</v>
      </c>
      <c r="F25" s="38">
        <v>-33.275728687137317</v>
      </c>
      <c r="G25" s="38">
        <v>-15.706523042344099</v>
      </c>
      <c r="H25" s="457">
        <v>12.389811324349866</v>
      </c>
      <c r="I25" s="457">
        <v>-54.285088143234155</v>
      </c>
    </row>
    <row r="26" spans="1:9">
      <c r="C26" s="359">
        <v>42978</v>
      </c>
      <c r="D26" s="383">
        <f t="shared" si="0"/>
        <v>42978</v>
      </c>
      <c r="E26" s="38">
        <v>-20.903876310913567</v>
      </c>
      <c r="F26" s="38">
        <v>-34.970689367746537</v>
      </c>
      <c r="G26" s="38">
        <v>-19.377735573707341</v>
      </c>
      <c r="H26" s="457">
        <v>-3.309322663768937</v>
      </c>
      <c r="I26" s="457">
        <v>-78.561623916136384</v>
      </c>
    </row>
    <row r="27" spans="1:9">
      <c r="C27" s="359">
        <v>43008</v>
      </c>
      <c r="D27" s="383">
        <f t="shared" si="0"/>
        <v>43008</v>
      </c>
      <c r="E27" s="38">
        <v>-24.399626933438878</v>
      </c>
      <c r="F27" s="38">
        <v>-37.66252475379099</v>
      </c>
      <c r="G27" s="38">
        <v>-20.388506512809819</v>
      </c>
      <c r="H27" s="457">
        <v>-5.6736970309611481</v>
      </c>
      <c r="I27" s="457">
        <v>-88.124355231000834</v>
      </c>
    </row>
    <row r="28" spans="1:9">
      <c r="C28" s="359">
        <v>43039</v>
      </c>
      <c r="D28" s="383">
        <f t="shared" si="0"/>
        <v>43039</v>
      </c>
      <c r="E28" s="38">
        <v>-23.209699660646795</v>
      </c>
      <c r="F28" s="38">
        <v>-41.220522741398639</v>
      </c>
      <c r="G28" s="38">
        <v>-13.818391191898725</v>
      </c>
      <c r="H28" s="457">
        <v>-12.722336845322719</v>
      </c>
      <c r="I28" s="457">
        <v>-90.970950439266872</v>
      </c>
    </row>
    <row r="29" spans="1:9">
      <c r="C29" s="359">
        <v>43069</v>
      </c>
      <c r="D29" s="383">
        <f t="shared" si="0"/>
        <v>43069</v>
      </c>
      <c r="E29" s="38">
        <v>-18.847476465013759</v>
      </c>
      <c r="F29" s="38">
        <v>-44.635999260539037</v>
      </c>
      <c r="G29" s="38">
        <v>-15.014501636456004</v>
      </c>
      <c r="H29" s="457">
        <v>-23.048117412464009</v>
      </c>
      <c r="I29" s="457">
        <v>-101.54609477447281</v>
      </c>
    </row>
    <row r="30" spans="1:9">
      <c r="C30" s="359">
        <v>43100</v>
      </c>
      <c r="D30" s="383">
        <f t="shared" si="0"/>
        <v>43100</v>
      </c>
      <c r="E30" s="38">
        <v>-19.507594503556902</v>
      </c>
      <c r="F30" s="38">
        <v>-37.420476465225576</v>
      </c>
      <c r="G30" s="38">
        <v>-11.933121658181124</v>
      </c>
      <c r="H30" s="457">
        <v>-14.157585507668658</v>
      </c>
      <c r="I30" s="457">
        <v>-83.018778134632271</v>
      </c>
    </row>
    <row r="31" spans="1:9">
      <c r="C31" s="359">
        <v>43131</v>
      </c>
      <c r="D31" s="383">
        <f t="shared" si="0"/>
        <v>43131</v>
      </c>
      <c r="E31" s="38">
        <v>-17.209033716983097</v>
      </c>
      <c r="F31" s="38">
        <v>-41.215509109590698</v>
      </c>
      <c r="G31" s="38">
        <v>-20.068485571612591</v>
      </c>
      <c r="H31" s="457">
        <v>12.619193069211731</v>
      </c>
      <c r="I31" s="457">
        <v>-65.87383532897465</v>
      </c>
    </row>
    <row r="32" spans="1:9">
      <c r="C32" s="359">
        <v>43159</v>
      </c>
      <c r="D32" s="383">
        <f t="shared" si="0"/>
        <v>43159</v>
      </c>
      <c r="E32" s="38">
        <v>-17.468898665898408</v>
      </c>
      <c r="F32" s="38">
        <v>-53.812552554671306</v>
      </c>
      <c r="G32" s="38">
        <v>-25.340870178236212</v>
      </c>
      <c r="H32" s="457">
        <v>-6.1034716211013551</v>
      </c>
      <c r="I32" s="457">
        <v>-102.72579301990729</v>
      </c>
    </row>
    <row r="33" spans="1:9">
      <c r="C33" s="359">
        <v>43190</v>
      </c>
      <c r="D33" s="383">
        <f t="shared" si="0"/>
        <v>43190</v>
      </c>
      <c r="E33" s="38">
        <v>-16.998226993832283</v>
      </c>
      <c r="F33" s="38">
        <v>-40.277258193838684</v>
      </c>
      <c r="G33" s="38">
        <v>-11.23095659014888</v>
      </c>
      <c r="H33" s="457">
        <v>9.5995492583689277</v>
      </c>
      <c r="I33" s="457">
        <v>-58.906892519450921</v>
      </c>
    </row>
    <row r="34" spans="1:9">
      <c r="C34" s="359">
        <v>43220</v>
      </c>
      <c r="D34" s="383">
        <f t="shared" si="0"/>
        <v>43220</v>
      </c>
      <c r="E34" s="38">
        <v>-16.579883139606313</v>
      </c>
      <c r="F34" s="38">
        <v>-32.64163176734116</v>
      </c>
      <c r="G34" s="38">
        <v>-19.235659529229345</v>
      </c>
      <c r="H34" s="457">
        <v>16.941891925379778</v>
      </c>
      <c r="I34" s="457">
        <v>-51.515282510797043</v>
      </c>
    </row>
    <row r="35" spans="1:9">
      <c r="C35" s="359">
        <v>43251</v>
      </c>
      <c r="D35" s="383">
        <f t="shared" si="0"/>
        <v>43251</v>
      </c>
      <c r="E35" s="38">
        <v>-14.146231883816704</v>
      </c>
      <c r="F35" s="38">
        <v>-31.630432035348445</v>
      </c>
      <c r="G35" s="38">
        <v>-3.7443638143468982</v>
      </c>
      <c r="H35" s="457">
        <v>27.328760135072116</v>
      </c>
      <c r="I35" s="457">
        <v>-22.192267598439933</v>
      </c>
    </row>
    <row r="36" spans="1:9">
      <c r="A36" s="14">
        <v>2018</v>
      </c>
      <c r="B36" s="14" t="s">
        <v>44</v>
      </c>
      <c r="C36" s="359">
        <v>43281</v>
      </c>
      <c r="D36" s="383">
        <f t="shared" si="0"/>
        <v>43281</v>
      </c>
      <c r="E36" s="38">
        <v>-13.493386501419609</v>
      </c>
      <c r="F36" s="38">
        <v>-47.152678095103546</v>
      </c>
      <c r="G36" s="38">
        <v>-9.8140919008421541</v>
      </c>
      <c r="H36" s="457">
        <v>21.236416512800382</v>
      </c>
      <c r="I36" s="457">
        <v>-49.223739984564943</v>
      </c>
    </row>
    <row r="37" spans="1:9">
      <c r="C37" s="359">
        <v>43312</v>
      </c>
      <c r="D37" s="383">
        <f t="shared" ref="D37:D68" si="1">+C37</f>
        <v>43312</v>
      </c>
      <c r="E37" s="38">
        <v>-12.910098562783348</v>
      </c>
      <c r="F37" s="38">
        <v>-48.291912751029699</v>
      </c>
      <c r="G37" s="38">
        <v>-10.224265829658577</v>
      </c>
      <c r="H37" s="457">
        <v>26.421874397414694</v>
      </c>
      <c r="I37" s="457">
        <v>-45.004402746056932</v>
      </c>
    </row>
    <row r="38" spans="1:9">
      <c r="C38" s="359">
        <v>43343</v>
      </c>
      <c r="D38" s="383">
        <f t="shared" si="1"/>
        <v>43343</v>
      </c>
      <c r="E38" s="38">
        <v>-9.6785305131785595</v>
      </c>
      <c r="F38" s="38">
        <v>-43.534331151029271</v>
      </c>
      <c r="G38" s="38">
        <v>-6.5646953038247009</v>
      </c>
      <c r="H38" s="457">
        <v>39.293901046712534</v>
      </c>
      <c r="I38" s="457">
        <v>-20.483655921319997</v>
      </c>
    </row>
    <row r="39" spans="1:9">
      <c r="C39" s="359">
        <v>43373</v>
      </c>
      <c r="D39" s="383">
        <f t="shared" si="1"/>
        <v>43373</v>
      </c>
      <c r="E39" s="38">
        <v>-7.3822162000362894</v>
      </c>
      <c r="F39" s="38">
        <v>-47.110164100011147</v>
      </c>
      <c r="G39" s="38">
        <v>-10.452774554139705</v>
      </c>
      <c r="H39" s="457">
        <v>25.809501296422994</v>
      </c>
      <c r="I39" s="457">
        <v>-39.135653557764151</v>
      </c>
    </row>
    <row r="40" spans="1:9">
      <c r="C40" s="359">
        <v>43404</v>
      </c>
      <c r="D40" s="383">
        <f t="shared" si="1"/>
        <v>43404</v>
      </c>
      <c r="E40" s="38">
        <v>-9.0903978940129875</v>
      </c>
      <c r="F40" s="38">
        <v>-34.951973896856572</v>
      </c>
      <c r="G40" s="38">
        <v>-9.7105669123928084</v>
      </c>
      <c r="H40" s="457">
        <v>-13.067699964540267</v>
      </c>
      <c r="I40" s="457">
        <v>-66.82063866780264</v>
      </c>
    </row>
    <row r="41" spans="1:9">
      <c r="C41" s="359">
        <v>43434</v>
      </c>
      <c r="D41" s="383">
        <f t="shared" si="1"/>
        <v>43434</v>
      </c>
      <c r="E41" s="38">
        <v>-9.9180318334636048</v>
      </c>
      <c r="F41" s="38">
        <v>-28.88197666157771</v>
      </c>
      <c r="G41" s="38">
        <v>-11.41997899975302</v>
      </c>
      <c r="H41" s="457">
        <v>17.482457952534901</v>
      </c>
      <c r="I41" s="457">
        <v>-32.737529542259445</v>
      </c>
    </row>
    <row r="42" spans="1:9">
      <c r="C42" s="359">
        <v>43465</v>
      </c>
      <c r="D42" s="383">
        <f t="shared" si="1"/>
        <v>43465</v>
      </c>
      <c r="E42" s="38">
        <v>-5.7793119046664074</v>
      </c>
      <c r="F42" s="38">
        <v>-26.098846628053249</v>
      </c>
      <c r="G42" s="38">
        <v>-7.896543778853049</v>
      </c>
      <c r="H42" s="457">
        <v>29.551513024142618</v>
      </c>
      <c r="I42" s="457">
        <v>-10.223189287430088</v>
      </c>
    </row>
    <row r="43" spans="1:9">
      <c r="C43" s="359">
        <v>43496</v>
      </c>
      <c r="D43" s="383">
        <f t="shared" si="1"/>
        <v>43496</v>
      </c>
      <c r="E43" s="38">
        <v>-8.9960277139387959</v>
      </c>
      <c r="F43" s="38">
        <v>-32.750578080028419</v>
      </c>
      <c r="G43" s="38">
        <v>-4.814978102349631</v>
      </c>
      <c r="H43" s="457">
        <v>3.367659667100309</v>
      </c>
      <c r="I43" s="457">
        <v>-43.193924229216528</v>
      </c>
    </row>
    <row r="44" spans="1:9">
      <c r="C44" s="359">
        <v>43524</v>
      </c>
      <c r="D44" s="383">
        <f t="shared" si="1"/>
        <v>43524</v>
      </c>
      <c r="E44" s="38">
        <v>-10.494676241765683</v>
      </c>
      <c r="F44" s="38">
        <v>-33.313024553010912</v>
      </c>
      <c r="G44" s="38">
        <v>-4.4492635512629928</v>
      </c>
      <c r="H44" s="457">
        <v>7.2001806241079827</v>
      </c>
      <c r="I44" s="457">
        <v>-41.056783721931609</v>
      </c>
    </row>
    <row r="45" spans="1:9">
      <c r="C45" s="359">
        <v>43555</v>
      </c>
      <c r="D45" s="383">
        <f t="shared" si="1"/>
        <v>43555</v>
      </c>
      <c r="E45" s="38">
        <v>-11.526160518115741</v>
      </c>
      <c r="F45" s="38">
        <v>-43.95181814720037</v>
      </c>
      <c r="G45" s="38">
        <v>-10.184789603041482</v>
      </c>
      <c r="H45" s="457">
        <v>-0.76895496176836686</v>
      </c>
      <c r="I45" s="457">
        <v>-66.431723230125968</v>
      </c>
    </row>
    <row r="46" spans="1:9">
      <c r="C46" s="359">
        <v>43585</v>
      </c>
      <c r="D46" s="383">
        <f t="shared" si="1"/>
        <v>43585</v>
      </c>
      <c r="E46" s="38">
        <v>-11.30626266418739</v>
      </c>
      <c r="F46" s="38">
        <v>-38.432481834974553</v>
      </c>
      <c r="G46" s="38">
        <v>-3.8972398658999645</v>
      </c>
      <c r="H46" s="457">
        <v>-16.911657882607123</v>
      </c>
      <c r="I46" s="457">
        <v>-70.54764224766906</v>
      </c>
    </row>
    <row r="47" spans="1:9">
      <c r="C47" s="359">
        <v>43616</v>
      </c>
      <c r="D47" s="383">
        <f t="shared" si="1"/>
        <v>43616</v>
      </c>
      <c r="E47" s="38">
        <v>-13.11733603761418</v>
      </c>
      <c r="F47" s="38">
        <v>-36.235622419928852</v>
      </c>
      <c r="G47" s="38">
        <v>-5.2964005580218334</v>
      </c>
      <c r="H47" s="457">
        <v>-17.282099199234104</v>
      </c>
      <c r="I47" s="457">
        <v>-71.93145821479898</v>
      </c>
    </row>
    <row r="48" spans="1:9">
      <c r="A48" s="14">
        <v>2019</v>
      </c>
      <c r="B48" s="14" t="s">
        <v>45</v>
      </c>
      <c r="C48" s="359">
        <v>43646</v>
      </c>
      <c r="D48" s="383">
        <f t="shared" si="1"/>
        <v>43646</v>
      </c>
      <c r="E48" s="38">
        <v>-12.647748391585482</v>
      </c>
      <c r="F48" s="38">
        <v>-22.235455570490316</v>
      </c>
      <c r="G48" s="38">
        <v>-5.9747806241690888</v>
      </c>
      <c r="H48" s="457">
        <v>-14.186909461578651</v>
      </c>
      <c r="I48" s="457">
        <v>-55.044894047823547</v>
      </c>
    </row>
    <row r="49" spans="1:12">
      <c r="C49" s="359">
        <v>43677</v>
      </c>
      <c r="D49" s="383">
        <f t="shared" si="1"/>
        <v>43677</v>
      </c>
      <c r="E49" s="38">
        <v>-12.927093864198852</v>
      </c>
      <c r="F49" s="38">
        <v>-25.001586556112485</v>
      </c>
      <c r="G49" s="38">
        <v>-3.7820342993139873</v>
      </c>
      <c r="H49" s="457">
        <v>-12.958415527336076</v>
      </c>
      <c r="I49" s="457">
        <v>-54.669130246961402</v>
      </c>
    </row>
    <row r="50" spans="1:12">
      <c r="C50" s="359">
        <v>43708</v>
      </c>
      <c r="D50" s="383">
        <f t="shared" si="1"/>
        <v>43708</v>
      </c>
      <c r="E50" s="38">
        <v>-11.475723041075584</v>
      </c>
      <c r="F50" s="38">
        <v>-21.630656672029104</v>
      </c>
      <c r="G50" s="38">
        <v>0.11447712281924338</v>
      </c>
      <c r="H50" s="457">
        <v>-5.825990774677301</v>
      </c>
      <c r="I50" s="457">
        <v>-38.817893364962757</v>
      </c>
    </row>
    <row r="51" spans="1:12">
      <c r="C51" s="359">
        <v>43738</v>
      </c>
      <c r="D51" s="383">
        <f t="shared" si="1"/>
        <v>43738</v>
      </c>
      <c r="E51" s="38">
        <v>-15.433988112559827</v>
      </c>
      <c r="F51" s="38">
        <v>-20.405618260359603</v>
      </c>
      <c r="G51" s="38">
        <v>-2.3594715020129229</v>
      </c>
      <c r="H51" s="457">
        <v>-9.9296750730911878</v>
      </c>
      <c r="I51" s="457">
        <v>-48.128752948023546</v>
      </c>
    </row>
    <row r="52" spans="1:12">
      <c r="C52" s="359">
        <v>43769</v>
      </c>
      <c r="D52" s="383">
        <f t="shared" si="1"/>
        <v>43769</v>
      </c>
      <c r="E52" s="38">
        <v>-19.879930304425862</v>
      </c>
      <c r="F52" s="38">
        <v>-22.730079965845913</v>
      </c>
      <c r="G52" s="38">
        <v>-4.0913277561478765</v>
      </c>
      <c r="H52" s="457">
        <v>-23.230214107022924</v>
      </c>
      <c r="I52" s="457">
        <v>-69.93155213344258</v>
      </c>
    </row>
    <row r="53" spans="1:12">
      <c r="C53" s="359">
        <v>43799</v>
      </c>
      <c r="D53" s="383">
        <f t="shared" si="1"/>
        <v>43799</v>
      </c>
      <c r="E53" s="38">
        <v>-18.478640446891216</v>
      </c>
      <c r="F53" s="38">
        <v>-31.391616487358657</v>
      </c>
      <c r="G53" s="38">
        <v>3.6697998619631584</v>
      </c>
      <c r="H53" s="457">
        <v>-36.788076572999806</v>
      </c>
      <c r="I53" s="457">
        <v>-82.988533645286523</v>
      </c>
    </row>
    <row r="54" spans="1:12">
      <c r="C54" s="359">
        <v>43830</v>
      </c>
      <c r="D54" s="383">
        <f t="shared" si="1"/>
        <v>43830</v>
      </c>
      <c r="E54" s="38">
        <v>-15.175898794876959</v>
      </c>
      <c r="F54" s="38">
        <v>-26.785624200613292</v>
      </c>
      <c r="G54" s="38">
        <v>-5.5488303458107797</v>
      </c>
      <c r="H54" s="457">
        <v>-24.895468414023323</v>
      </c>
      <c r="I54" s="457">
        <v>-72.405821755324382</v>
      </c>
    </row>
    <row r="55" spans="1:12">
      <c r="C55" s="359">
        <v>43861</v>
      </c>
      <c r="D55" s="383">
        <f t="shared" si="1"/>
        <v>43861</v>
      </c>
      <c r="E55" s="38">
        <v>-9.2881028988195258</v>
      </c>
      <c r="F55" s="38">
        <v>-21.598683281658566</v>
      </c>
      <c r="G55" s="38">
        <v>-4.2431185394788429</v>
      </c>
      <c r="H55" s="457">
        <v>-4.7116161326827211</v>
      </c>
      <c r="I55" s="457">
        <v>-39.841520852639668</v>
      </c>
    </row>
    <row r="56" spans="1:12">
      <c r="C56" s="359">
        <v>43890</v>
      </c>
      <c r="D56" s="383">
        <f t="shared" si="1"/>
        <v>43890</v>
      </c>
      <c r="E56" s="38">
        <v>-9.6620918569854251</v>
      </c>
      <c r="F56" s="38">
        <v>-21.13391648765883</v>
      </c>
      <c r="G56" s="38">
        <v>-3.0965019760750714</v>
      </c>
      <c r="H56" s="457">
        <v>-1.699452950462649</v>
      </c>
      <c r="I56" s="457">
        <v>-35.591963271181982</v>
      </c>
      <c r="L56" s="23" t="s">
        <v>435</v>
      </c>
    </row>
    <row r="57" spans="1:12">
      <c r="C57" s="359">
        <v>43921</v>
      </c>
      <c r="D57" s="383">
        <f t="shared" si="1"/>
        <v>43921</v>
      </c>
      <c r="E57" s="38">
        <v>-6.5271792588575881</v>
      </c>
      <c r="F57" s="38">
        <v>-18.016314709542005</v>
      </c>
      <c r="G57" s="38">
        <v>-1.9454934827744415</v>
      </c>
      <c r="H57" s="457">
        <v>-21.952625474279245</v>
      </c>
      <c r="I57" s="457">
        <v>-48.441612925453299</v>
      </c>
    </row>
    <row r="58" spans="1:12">
      <c r="C58" s="359">
        <v>43951</v>
      </c>
      <c r="D58" s="383">
        <f t="shared" si="1"/>
        <v>43951</v>
      </c>
      <c r="E58" s="38">
        <v>-18.278248560684936</v>
      </c>
      <c r="F58" s="38">
        <v>-22.294910672280466</v>
      </c>
      <c r="G58" s="38">
        <v>-6.4406612402276728</v>
      </c>
      <c r="H58" s="457">
        <v>-102.28762263314427</v>
      </c>
      <c r="I58" s="457">
        <v>-149.30144310633733</v>
      </c>
    </row>
    <row r="59" spans="1:12">
      <c r="C59" s="359">
        <v>43982</v>
      </c>
      <c r="D59" s="383">
        <f t="shared" si="1"/>
        <v>43982</v>
      </c>
      <c r="E59" s="38">
        <v>-18.408704829298252</v>
      </c>
      <c r="F59" s="38">
        <v>-16.600200650645533</v>
      </c>
      <c r="G59" s="38">
        <v>-2.1771668400432755</v>
      </c>
      <c r="H59" s="457">
        <v>-77.539529042106807</v>
      </c>
      <c r="I59" s="457">
        <v>-114.72560136209387</v>
      </c>
    </row>
    <row r="60" spans="1:12">
      <c r="A60" s="14">
        <v>2020</v>
      </c>
      <c r="B60" s="14" t="s">
        <v>46</v>
      </c>
      <c r="C60" s="359">
        <v>44012</v>
      </c>
      <c r="D60" s="383">
        <f t="shared" si="1"/>
        <v>44012</v>
      </c>
      <c r="E60" s="38">
        <v>-16.125462101617781</v>
      </c>
      <c r="F60" s="38">
        <v>-24.065520156381158</v>
      </c>
      <c r="G60" s="38">
        <v>-3.5708079596080462</v>
      </c>
      <c r="H60" s="457">
        <v>-38.302409326621856</v>
      </c>
      <c r="I60" s="457">
        <v>-82.064199544228856</v>
      </c>
    </row>
    <row r="61" spans="1:12">
      <c r="C61" s="359">
        <v>44043</v>
      </c>
      <c r="D61" s="383">
        <f t="shared" si="1"/>
        <v>44043</v>
      </c>
      <c r="E61" s="38">
        <v>-8.4412421347914588</v>
      </c>
      <c r="F61" s="38">
        <v>-17.399457361067498</v>
      </c>
      <c r="G61" s="38">
        <v>-7.7639563099385391</v>
      </c>
      <c r="H61" s="457">
        <v>-51.665620691082637</v>
      </c>
      <c r="I61" s="457">
        <v>-85.270276496880129</v>
      </c>
    </row>
    <row r="62" spans="1:12">
      <c r="C62" s="359">
        <v>44074</v>
      </c>
      <c r="D62" s="383">
        <f t="shared" si="1"/>
        <v>44074</v>
      </c>
      <c r="E62" s="38">
        <v>-2.4653212165376743</v>
      </c>
      <c r="F62" s="38">
        <v>-20.21803987226285</v>
      </c>
      <c r="G62" s="38">
        <v>-6.1884980290195557</v>
      </c>
      <c r="H62" s="457">
        <v>-35.513538913182117</v>
      </c>
      <c r="I62" s="457">
        <v>-64.385398031002183</v>
      </c>
    </row>
    <row r="63" spans="1:12">
      <c r="C63" s="359">
        <v>44104</v>
      </c>
      <c r="D63" s="383">
        <f t="shared" si="1"/>
        <v>44104</v>
      </c>
      <c r="E63" s="38">
        <v>3.7967355334932305</v>
      </c>
      <c r="F63" s="38">
        <v>-17.915986662014138</v>
      </c>
      <c r="G63" s="38">
        <v>-3.1362394399073814</v>
      </c>
      <c r="H63" s="457">
        <v>3.6131969110443656</v>
      </c>
      <c r="I63" s="457">
        <v>-13.64229365738391</v>
      </c>
    </row>
    <row r="64" spans="1:12">
      <c r="C64" s="359">
        <v>44135</v>
      </c>
      <c r="D64" s="383">
        <f t="shared" si="1"/>
        <v>44135</v>
      </c>
      <c r="E64" s="38">
        <v>-7.3036973735960675</v>
      </c>
      <c r="F64" s="38">
        <v>-23.139957742539579</v>
      </c>
      <c r="G64" s="38">
        <v>2.0816074099171988</v>
      </c>
      <c r="H64" s="457">
        <v>3.5085489231952991</v>
      </c>
      <c r="I64" s="457">
        <v>-24.853498783023127</v>
      </c>
    </row>
    <row r="65" spans="1:12">
      <c r="C65" s="359">
        <v>44165</v>
      </c>
      <c r="D65" s="383">
        <f t="shared" si="1"/>
        <v>44165</v>
      </c>
      <c r="E65" s="38">
        <v>-11.916161881526399</v>
      </c>
      <c r="F65" s="38">
        <v>-17.276661504168185</v>
      </c>
      <c r="G65" s="38">
        <v>-5.1630237582448242</v>
      </c>
      <c r="H65" s="457">
        <v>-41.386056706704295</v>
      </c>
      <c r="I65" s="457">
        <v>-75.741903850643695</v>
      </c>
    </row>
    <row r="66" spans="1:12">
      <c r="C66" s="359">
        <v>44196</v>
      </c>
      <c r="D66" s="383">
        <f t="shared" si="1"/>
        <v>44196</v>
      </c>
      <c r="E66" s="38">
        <v>-17.322152172601871</v>
      </c>
      <c r="F66" s="38">
        <v>-26.573539944066429</v>
      </c>
      <c r="G66" s="38">
        <v>0.2508999415419757</v>
      </c>
      <c r="H66" s="457">
        <v>-74.133946894392054</v>
      </c>
      <c r="I66" s="457">
        <v>-117.77873906951837</v>
      </c>
    </row>
    <row r="67" spans="1:12">
      <c r="C67" s="359">
        <v>44227</v>
      </c>
      <c r="D67" s="383">
        <f t="shared" si="1"/>
        <v>44227</v>
      </c>
      <c r="E67" s="38">
        <v>-11.018071464858258</v>
      </c>
      <c r="F67" s="38">
        <v>-19.815790748277269</v>
      </c>
      <c r="G67" s="38">
        <v>-0.71681334683772513</v>
      </c>
      <c r="H67" s="457">
        <v>-45.451803304582697</v>
      </c>
      <c r="I67" s="457">
        <v>-77.002478864555897</v>
      </c>
    </row>
    <row r="68" spans="1:12">
      <c r="C68" s="359">
        <v>44255</v>
      </c>
      <c r="D68" s="383">
        <f t="shared" si="1"/>
        <v>44255</v>
      </c>
      <c r="E68" s="38">
        <v>-2.2701082140740265</v>
      </c>
      <c r="F68" s="38">
        <v>-17.021312100370867</v>
      </c>
      <c r="G68" s="38">
        <v>0.2153678065471426</v>
      </c>
      <c r="H68" s="457">
        <v>-28.512445630936796</v>
      </c>
      <c r="I68" s="457">
        <v>-47.58849813883451</v>
      </c>
    </row>
    <row r="69" spans="1:12">
      <c r="C69" s="359">
        <v>44286</v>
      </c>
      <c r="D69" s="383">
        <f t="shared" ref="D69:D95" si="2">+C69</f>
        <v>44286</v>
      </c>
      <c r="E69" s="38">
        <v>-2.8181694011780634</v>
      </c>
      <c r="F69" s="38">
        <v>-13.018174821502596</v>
      </c>
      <c r="G69" s="38">
        <v>-0.8728560806872605</v>
      </c>
      <c r="H69" s="457">
        <v>3.4538961382227402</v>
      </c>
      <c r="I69" s="457">
        <v>-13.25530416514515</v>
      </c>
    </row>
    <row r="70" spans="1:12">
      <c r="C70" s="359">
        <v>44316</v>
      </c>
      <c r="D70" s="383">
        <f t="shared" si="2"/>
        <v>44316</v>
      </c>
      <c r="E70" s="38">
        <v>-2.9168667306584943</v>
      </c>
      <c r="F70" s="38">
        <v>-14.693896377256758</v>
      </c>
      <c r="G70" s="38">
        <v>1.7717550834789944</v>
      </c>
      <c r="H70" s="457">
        <v>54.121994321247875</v>
      </c>
      <c r="I70" s="457">
        <v>38.282986296811615</v>
      </c>
    </row>
    <row r="71" spans="1:12">
      <c r="C71" s="359">
        <v>44347</v>
      </c>
      <c r="D71" s="383">
        <f t="shared" si="2"/>
        <v>44347</v>
      </c>
      <c r="E71" s="38">
        <v>-5.33801658564464</v>
      </c>
      <c r="F71" s="38">
        <v>-22.116298731626863</v>
      </c>
      <c r="G71" s="38">
        <v>-0.58019096188408659</v>
      </c>
      <c r="H71" s="457">
        <v>15.527827190190868</v>
      </c>
      <c r="I71" s="457">
        <v>-12.506679088964713</v>
      </c>
    </row>
    <row r="72" spans="1:12">
      <c r="A72" s="14">
        <v>2021</v>
      </c>
      <c r="B72" s="14" t="s">
        <v>47</v>
      </c>
      <c r="C72" s="359">
        <v>44377</v>
      </c>
      <c r="D72" s="383">
        <f t="shared" si="2"/>
        <v>44377</v>
      </c>
      <c r="E72" s="38">
        <v>-8.7954495547404488</v>
      </c>
      <c r="F72" s="38">
        <v>-19.049366228585008</v>
      </c>
      <c r="G72" s="38">
        <v>-2.6167982546377777</v>
      </c>
      <c r="H72" s="457">
        <v>-26.723135642034542</v>
      </c>
      <c r="I72" s="457">
        <v>-57.184749679997765</v>
      </c>
    </row>
    <row r="73" spans="1:12">
      <c r="C73" s="359">
        <v>44408</v>
      </c>
      <c r="D73" s="383">
        <f t="shared" si="2"/>
        <v>44408</v>
      </c>
      <c r="E73" s="38">
        <v>-5.7854336539475408</v>
      </c>
      <c r="F73" s="38">
        <v>-24.636006310149476</v>
      </c>
      <c r="G73" s="38">
        <v>1.914323392404554</v>
      </c>
      <c r="H73" s="457">
        <v>13.510105614362764</v>
      </c>
      <c r="I73" s="457">
        <v>-14.997010957329685</v>
      </c>
    </row>
    <row r="74" spans="1:12">
      <c r="C74" s="359">
        <v>44439</v>
      </c>
      <c r="D74" s="383">
        <f t="shared" si="2"/>
        <v>44439</v>
      </c>
      <c r="E74" s="38">
        <v>-6.591499085776209</v>
      </c>
      <c r="F74" s="38">
        <v>-21.173926701548087</v>
      </c>
      <c r="G74" s="38">
        <v>-0.60646726694605402</v>
      </c>
      <c r="H74" s="457">
        <v>2.0868908544989324</v>
      </c>
      <c r="I74" s="457">
        <v>-26.285002199771409</v>
      </c>
    </row>
    <row r="75" spans="1:12">
      <c r="C75" s="359">
        <v>44469</v>
      </c>
      <c r="D75" s="383">
        <f t="shared" si="2"/>
        <v>44469</v>
      </c>
      <c r="E75" s="38">
        <v>-6.6289313061641186</v>
      </c>
      <c r="F75" s="38">
        <v>-26.019382736782028</v>
      </c>
      <c r="G75" s="38">
        <v>-1.3549135091267397</v>
      </c>
      <c r="H75" s="457">
        <v>-16.825072619130331</v>
      </c>
      <c r="I75" s="457">
        <v>-50.828300171203189</v>
      </c>
    </row>
    <row r="76" spans="1:12">
      <c r="C76" s="359">
        <v>44500</v>
      </c>
      <c r="D76" s="383">
        <f t="shared" si="2"/>
        <v>44500</v>
      </c>
      <c r="E76" s="38">
        <v>11.226277512619902</v>
      </c>
      <c r="F76" s="38">
        <v>-27.741538660621668</v>
      </c>
      <c r="G76" s="38">
        <v>-1.8429470766791507</v>
      </c>
      <c r="H76" s="457">
        <v>34.022625398124738</v>
      </c>
      <c r="I76" s="457">
        <v>15.664417173443837</v>
      </c>
    </row>
    <row r="77" spans="1:12">
      <c r="C77" s="359">
        <v>44530</v>
      </c>
      <c r="D77" s="383">
        <f t="shared" si="2"/>
        <v>44530</v>
      </c>
      <c r="E77" s="38">
        <v>11.226122840276673</v>
      </c>
      <c r="F77" s="38">
        <v>-20.726503314194574</v>
      </c>
      <c r="G77" s="38">
        <v>-4.2299033134018629</v>
      </c>
      <c r="H77" s="457">
        <v>57.33247420714946</v>
      </c>
      <c r="I77" s="457">
        <v>43.602190419829725</v>
      </c>
    </row>
    <row r="78" spans="1:12">
      <c r="C78" s="359">
        <v>44561</v>
      </c>
      <c r="D78" s="383">
        <f t="shared" si="2"/>
        <v>44561</v>
      </c>
      <c r="E78" s="38">
        <v>8.3471992076254864</v>
      </c>
      <c r="F78" s="38">
        <v>-21.919900828884348</v>
      </c>
      <c r="G78" s="38">
        <v>-4.0075945679141025</v>
      </c>
      <c r="H78" s="457">
        <v>47.911988560586217</v>
      </c>
      <c r="I78" s="457">
        <v>30.331692371413268</v>
      </c>
      <c r="L78" s="355" t="s">
        <v>266</v>
      </c>
    </row>
    <row r="79" spans="1:12">
      <c r="C79" s="359">
        <v>44592</v>
      </c>
      <c r="D79" s="383">
        <f t="shared" si="2"/>
        <v>44592</v>
      </c>
      <c r="E79" s="38">
        <v>-2.6383192812092098</v>
      </c>
      <c r="F79" s="38">
        <v>-16.895730102594225</v>
      </c>
      <c r="G79" s="38">
        <v>-3.0259819153738277</v>
      </c>
      <c r="H79" s="457">
        <v>12.230461512635971</v>
      </c>
      <c r="I79" s="457">
        <v>-10.329569786541278</v>
      </c>
      <c r="L79" s="355" t="s">
        <v>156</v>
      </c>
    </row>
    <row r="80" spans="1:12">
      <c r="C80" s="359">
        <v>44620</v>
      </c>
      <c r="D80" s="383">
        <f t="shared" si="2"/>
        <v>44620</v>
      </c>
      <c r="E80" s="38">
        <v>-9.5374818715754639</v>
      </c>
      <c r="F80" s="38">
        <v>-19.901173655552487</v>
      </c>
      <c r="G80" s="38">
        <v>-2.9162916314411724</v>
      </c>
      <c r="H80" s="457">
        <v>-7.2235458031864059</v>
      </c>
      <c r="I80" s="457">
        <v>-39.578492961755522</v>
      </c>
    </row>
    <row r="81" spans="1:12">
      <c r="C81" s="359">
        <v>44651</v>
      </c>
      <c r="D81" s="383">
        <f t="shared" si="2"/>
        <v>44651</v>
      </c>
      <c r="E81" s="38">
        <v>-11.883202560981381</v>
      </c>
      <c r="F81" s="38">
        <v>-17.539142508490048</v>
      </c>
      <c r="G81" s="38">
        <v>-1.8205285849044104</v>
      </c>
      <c r="H81" s="457">
        <v>-23.093597647052789</v>
      </c>
      <c r="I81" s="457">
        <v>-54.336471301428617</v>
      </c>
      <c r="L81" s="23" t="s">
        <v>436</v>
      </c>
    </row>
    <row r="82" spans="1:12">
      <c r="C82" s="359">
        <v>44681</v>
      </c>
      <c r="D82" s="383">
        <f t="shared" si="2"/>
        <v>44681</v>
      </c>
      <c r="E82" s="38">
        <v>-13.108307292975336</v>
      </c>
      <c r="F82" s="38">
        <v>-14.937610771457349</v>
      </c>
      <c r="G82" s="38">
        <v>1.1899912619528501</v>
      </c>
      <c r="H82" s="457">
        <v>-34.88372525507404</v>
      </c>
      <c r="I82" s="457">
        <v>-61.739652057553855</v>
      </c>
    </row>
    <row r="83" spans="1:12">
      <c r="C83" s="359">
        <v>44712</v>
      </c>
      <c r="D83" s="383">
        <f t="shared" si="2"/>
        <v>44712</v>
      </c>
      <c r="E83" s="38">
        <v>-5.0105982993563583</v>
      </c>
      <c r="F83" s="38">
        <v>-16.782848778354271</v>
      </c>
      <c r="G83" s="38">
        <v>1.6260017766885579</v>
      </c>
      <c r="H83" s="457">
        <v>-8.010789867416749</v>
      </c>
      <c r="I83" s="457">
        <v>-28.178235168438803</v>
      </c>
    </row>
    <row r="84" spans="1:12">
      <c r="A84" s="14">
        <v>2022</v>
      </c>
      <c r="B84" s="14" t="s">
        <v>48</v>
      </c>
      <c r="C84" s="359">
        <v>44742</v>
      </c>
      <c r="D84" s="383">
        <f t="shared" si="2"/>
        <v>44742</v>
      </c>
      <c r="E84" s="38">
        <v>-2.7885625085777836</v>
      </c>
      <c r="F84" s="38">
        <v>-14.195563503306348</v>
      </c>
      <c r="G84" s="38">
        <v>2.4721054391051522</v>
      </c>
      <c r="H84" s="457">
        <v>-1.8994753448137836E-2</v>
      </c>
      <c r="I84" s="457">
        <v>-14.531015326227115</v>
      </c>
    </row>
    <row r="85" spans="1:12">
      <c r="C85" s="359">
        <v>44773</v>
      </c>
      <c r="D85" s="383">
        <f t="shared" si="2"/>
        <v>44773</v>
      </c>
      <c r="E85" s="38">
        <v>-1.7659656688434762</v>
      </c>
      <c r="F85" s="38">
        <v>-13.487904932626479</v>
      </c>
      <c r="G85" s="38">
        <v>0.577312586677176</v>
      </c>
      <c r="H85" s="457">
        <v>-5.8753318380271544</v>
      </c>
      <c r="I85" s="457">
        <v>-20.551889852819919</v>
      </c>
    </row>
    <row r="86" spans="1:12">
      <c r="C86" s="359">
        <v>44804</v>
      </c>
      <c r="D86" s="383">
        <f t="shared" si="2"/>
        <v>44804</v>
      </c>
      <c r="E86" s="38">
        <v>-5.646068442563033</v>
      </c>
      <c r="F86" s="38">
        <v>-8.468464978847388</v>
      </c>
      <c r="G86" s="38">
        <v>4.3408847063184641</v>
      </c>
      <c r="H86" s="457">
        <v>-17.253818420775723</v>
      </c>
      <c r="I86" s="457">
        <v>-27.027467135867681</v>
      </c>
    </row>
    <row r="87" spans="1:12">
      <c r="C87" s="359">
        <v>44834</v>
      </c>
      <c r="D87" s="383">
        <f t="shared" si="2"/>
        <v>44834</v>
      </c>
      <c r="E87" s="38">
        <v>-0.54818102964986437</v>
      </c>
      <c r="F87" s="38">
        <v>9.8607689149550843</v>
      </c>
      <c r="G87" s="38">
        <v>4.6531021437717328</v>
      </c>
      <c r="H87" s="457">
        <v>-8.0623036420248564</v>
      </c>
      <c r="I87" s="457">
        <v>5.9033863870520911</v>
      </c>
    </row>
    <row r="88" spans="1:12">
      <c r="C88" s="359">
        <v>44865</v>
      </c>
      <c r="D88" s="383">
        <f t="shared" si="2"/>
        <v>44865</v>
      </c>
      <c r="E88" s="38">
        <v>0.40968921097349986</v>
      </c>
      <c r="F88" s="38">
        <v>9.5932930970118537</v>
      </c>
      <c r="G88" s="38">
        <v>-2.450138229967489</v>
      </c>
      <c r="H88" s="457">
        <v>-5.2802367671969375</v>
      </c>
      <c r="I88" s="457">
        <v>2.2726073108209341</v>
      </c>
    </row>
    <row r="89" spans="1:12">
      <c r="C89" s="359">
        <v>44895</v>
      </c>
      <c r="D89" s="383">
        <f t="shared" si="2"/>
        <v>44895</v>
      </c>
      <c r="E89" s="38">
        <v>3.226293912563861</v>
      </c>
      <c r="F89" s="38">
        <v>-1.4317499210076545</v>
      </c>
      <c r="G89" s="38">
        <v>3.6810902661025415</v>
      </c>
      <c r="H89" s="457">
        <v>2.5417823339353842</v>
      </c>
      <c r="I89" s="457">
        <v>8.0174165915941362</v>
      </c>
    </row>
    <row r="90" spans="1:12">
      <c r="C90" s="359">
        <v>44926</v>
      </c>
      <c r="D90" s="383">
        <f t="shared" si="2"/>
        <v>44926</v>
      </c>
      <c r="E90" s="38">
        <v>4.9823300990165391</v>
      </c>
      <c r="F90" s="38">
        <v>3.4502016944828684</v>
      </c>
      <c r="G90" s="38">
        <v>5.3294983484843446</v>
      </c>
      <c r="H90" s="457">
        <v>-28.214812330506614</v>
      </c>
      <c r="I90" s="457">
        <v>-14.452782188522882</v>
      </c>
    </row>
    <row r="91" spans="1:12">
      <c r="C91" s="359">
        <v>44957</v>
      </c>
      <c r="D91" s="383">
        <f t="shared" si="2"/>
        <v>44957</v>
      </c>
      <c r="E91" s="38">
        <v>14.874447451766152</v>
      </c>
      <c r="F91" s="38">
        <v>3.5686993074999114</v>
      </c>
      <c r="G91" s="38">
        <v>8.9356297632074728</v>
      </c>
      <c r="H91" s="457">
        <v>26.471832293110374</v>
      </c>
      <c r="I91" s="457">
        <v>53.850608815583904</v>
      </c>
    </row>
    <row r="92" spans="1:12">
      <c r="C92" s="359">
        <v>44985</v>
      </c>
      <c r="D92" s="383">
        <f t="shared" si="2"/>
        <v>44985</v>
      </c>
      <c r="E92" s="38">
        <v>17.284464584771964</v>
      </c>
      <c r="F92" s="38">
        <v>13.76510391821107</v>
      </c>
      <c r="G92" s="38">
        <v>6.1294082905293399</v>
      </c>
      <c r="H92" s="457">
        <v>18.056384216514868</v>
      </c>
      <c r="I92" s="457">
        <v>55.235361010027219</v>
      </c>
    </row>
    <row r="93" spans="1:12">
      <c r="C93" s="359">
        <v>45016</v>
      </c>
      <c r="D93" s="383">
        <f t="shared" si="2"/>
        <v>45016</v>
      </c>
      <c r="E93" s="38">
        <v>21.493448571718211</v>
      </c>
      <c r="F93" s="38">
        <v>12.974320003061502</v>
      </c>
      <c r="G93" s="38">
        <v>11.465212811120507</v>
      </c>
      <c r="H93" s="457">
        <v>16.008381870896894</v>
      </c>
      <c r="I93" s="457">
        <v>61.941363256797089</v>
      </c>
    </row>
    <row r="94" spans="1:12">
      <c r="C94" s="359">
        <v>45046</v>
      </c>
      <c r="D94" s="383">
        <f t="shared" si="2"/>
        <v>45046</v>
      </c>
      <c r="E94" s="38">
        <v>36.272551674754425</v>
      </c>
      <c r="F94" s="38">
        <v>12.655597869263838</v>
      </c>
      <c r="G94" s="38">
        <v>6.3588911954919354</v>
      </c>
      <c r="H94" s="457">
        <v>32.919398654858021</v>
      </c>
      <c r="I94" s="457">
        <v>88.206439394368203</v>
      </c>
    </row>
    <row r="95" spans="1:12">
      <c r="C95" s="610">
        <v>45077</v>
      </c>
      <c r="D95" s="660">
        <f t="shared" si="2"/>
        <v>45077</v>
      </c>
      <c r="E95" s="661">
        <v>30.601265261741634</v>
      </c>
      <c r="F95" s="661">
        <v>24.254926077644541</v>
      </c>
      <c r="G95" s="661">
        <v>9.0784684061322096</v>
      </c>
      <c r="H95" s="662">
        <v>-6.617327666438805</v>
      </c>
      <c r="I95" s="662">
        <v>57.317332079079563</v>
      </c>
    </row>
    <row r="96" spans="1:12">
      <c r="C96" s="359">
        <v>45107</v>
      </c>
      <c r="D96" s="383">
        <f t="shared" ref="D96:D102" si="3">C96</f>
        <v>45107</v>
      </c>
      <c r="E96" s="38">
        <v>35.200873867888596</v>
      </c>
      <c r="F96" s="38">
        <v>26.135775213257968</v>
      </c>
      <c r="G96" s="38">
        <v>9.3544164725204126</v>
      </c>
      <c r="H96" s="457">
        <v>7.7931245432375587</v>
      </c>
      <c r="I96" s="457">
        <v>78.484190096904513</v>
      </c>
    </row>
    <row r="97" spans="1:12">
      <c r="A97" s="14">
        <v>2023</v>
      </c>
      <c r="B97" s="14" t="s">
        <v>49</v>
      </c>
      <c r="C97" s="668">
        <v>45138</v>
      </c>
      <c r="D97" s="660">
        <f t="shared" si="3"/>
        <v>45138</v>
      </c>
      <c r="E97" s="661">
        <v>32.605460934872312</v>
      </c>
      <c r="F97" s="661">
        <v>32.064492546702994</v>
      </c>
      <c r="G97" s="661">
        <v>11.271416917764828</v>
      </c>
      <c r="H97" s="662">
        <v>30.240298499963171</v>
      </c>
      <c r="I97" s="662">
        <v>106.18166889930329</v>
      </c>
    </row>
    <row r="98" spans="1:12">
      <c r="C98" s="668">
        <v>45169</v>
      </c>
      <c r="D98" s="660">
        <f t="shared" si="3"/>
        <v>45169</v>
      </c>
      <c r="E98" s="661">
        <v>38.86131424404109</v>
      </c>
      <c r="F98" s="661">
        <v>32.52540070919833</v>
      </c>
      <c r="G98" s="661">
        <v>10.116310456215711</v>
      </c>
      <c r="H98" s="662">
        <v>23.110670699458002</v>
      </c>
      <c r="I98" s="662">
        <v>104.61369610891313</v>
      </c>
    </row>
    <row r="99" spans="1:12">
      <c r="C99" s="668">
        <v>45199</v>
      </c>
      <c r="D99" s="660">
        <f t="shared" si="3"/>
        <v>45199</v>
      </c>
      <c r="E99" s="661">
        <v>38.053048186011353</v>
      </c>
      <c r="F99" s="661">
        <v>26.328528470065883</v>
      </c>
      <c r="G99" s="661">
        <v>11.619463801005351</v>
      </c>
      <c r="H99" s="662">
        <v>11.62265689960169</v>
      </c>
      <c r="I99" s="662">
        <v>87.623697356684275</v>
      </c>
    </row>
    <row r="100" spans="1:12">
      <c r="C100" s="359">
        <v>45230</v>
      </c>
      <c r="D100" s="383">
        <f t="shared" si="3"/>
        <v>45230</v>
      </c>
      <c r="E100" s="38">
        <v>40.573319784855485</v>
      </c>
      <c r="F100" s="38">
        <v>31.438777757514845</v>
      </c>
      <c r="G100" s="38">
        <v>11.003748449262794</v>
      </c>
      <c r="H100" s="457">
        <v>14.811221647341831</v>
      </c>
      <c r="I100" s="457">
        <v>97.827067638974967</v>
      </c>
    </row>
    <row r="101" spans="1:12">
      <c r="C101" s="359">
        <v>45260</v>
      </c>
      <c r="D101" s="383">
        <f t="shared" si="3"/>
        <v>45260</v>
      </c>
      <c r="E101" s="38">
        <v>39.806474989649573</v>
      </c>
      <c r="F101" s="38">
        <v>30.768385073808062</v>
      </c>
      <c r="G101" s="38">
        <v>14.545400376362261</v>
      </c>
      <c r="H101" s="457">
        <v>10.555656388991261</v>
      </c>
      <c r="I101" s="457">
        <v>95.675916828811154</v>
      </c>
    </row>
    <row r="102" spans="1:12">
      <c r="C102" s="668">
        <v>45291</v>
      </c>
      <c r="D102" s="660">
        <f t="shared" si="3"/>
        <v>45291</v>
      </c>
      <c r="E102" s="661">
        <v>39.101515637528188</v>
      </c>
      <c r="F102" s="661">
        <v>36.8390038853749</v>
      </c>
      <c r="G102" s="661">
        <v>13.959866448691468</v>
      </c>
      <c r="H102" s="662">
        <v>44.439475632313005</v>
      </c>
      <c r="I102" s="662">
        <v>134.33986160390759</v>
      </c>
    </row>
    <row r="103" spans="1:12">
      <c r="C103" s="668">
        <v>45322</v>
      </c>
      <c r="D103" s="660">
        <f t="shared" ref="D103:D109" si="4">C103</f>
        <v>45322</v>
      </c>
      <c r="E103" s="661">
        <v>31.841461599603043</v>
      </c>
      <c r="F103" s="661">
        <v>38.871664355171795</v>
      </c>
      <c r="G103" s="661">
        <v>10.536336046885873</v>
      </c>
      <c r="H103" s="662">
        <v>-18.39827356524367</v>
      </c>
      <c r="I103" s="662">
        <v>62.85118843641704</v>
      </c>
    </row>
    <row r="104" spans="1:12">
      <c r="C104" s="668">
        <v>45351</v>
      </c>
      <c r="D104" s="660">
        <f t="shared" si="4"/>
        <v>45351</v>
      </c>
      <c r="E104" s="661">
        <v>32.995858825502445</v>
      </c>
      <c r="F104" s="661">
        <v>32.765908646058918</v>
      </c>
      <c r="G104" s="661">
        <v>11.661213531924268</v>
      </c>
      <c r="H104" s="662">
        <v>2.7305038657430476</v>
      </c>
      <c r="I104" s="662">
        <v>80.153484869228677</v>
      </c>
      <c r="L104" s="355" t="s">
        <v>318</v>
      </c>
    </row>
    <row r="105" spans="1:12">
      <c r="C105" s="668">
        <v>45382</v>
      </c>
      <c r="D105" s="660">
        <f t="shared" si="4"/>
        <v>45382</v>
      </c>
      <c r="E105" s="661">
        <v>31.408049137262168</v>
      </c>
      <c r="F105" s="661">
        <v>19.313424657169794</v>
      </c>
      <c r="G105" s="661">
        <v>6.0565126383820305</v>
      </c>
      <c r="H105" s="662">
        <v>7.8612482816296296</v>
      </c>
      <c r="I105" s="662">
        <v>64.639234714443603</v>
      </c>
      <c r="L105" s="355" t="s">
        <v>156</v>
      </c>
    </row>
    <row r="106" spans="1:12">
      <c r="C106" s="359">
        <v>45412</v>
      </c>
      <c r="D106" s="383">
        <f t="shared" si="4"/>
        <v>45412</v>
      </c>
      <c r="E106" s="38">
        <v>30.728671204237639</v>
      </c>
      <c r="F106" s="38">
        <v>19.236179768141241</v>
      </c>
      <c r="G106" s="38">
        <v>7.4632289964999678</v>
      </c>
      <c r="H106" s="457">
        <v>43.449924461902157</v>
      </c>
      <c r="I106" s="457">
        <v>100.87800443078099</v>
      </c>
    </row>
    <row r="107" spans="1:12">
      <c r="C107" s="668">
        <v>45443</v>
      </c>
      <c r="D107" s="660">
        <f t="shared" si="4"/>
        <v>45443</v>
      </c>
      <c r="E107" s="661">
        <v>30.812737022977295</v>
      </c>
      <c r="F107" s="661">
        <v>14.475325974935263</v>
      </c>
      <c r="G107" s="661">
        <v>4.0098121285603225</v>
      </c>
      <c r="H107" s="662">
        <v>63.030951992955309</v>
      </c>
      <c r="I107" s="662">
        <v>112.32882711942818</v>
      </c>
    </row>
    <row r="108" spans="1:12">
      <c r="C108" s="359">
        <v>45473</v>
      </c>
      <c r="D108" s="383">
        <f t="shared" si="4"/>
        <v>45473</v>
      </c>
      <c r="E108" s="38">
        <v>26.06325820448178</v>
      </c>
      <c r="F108" s="38">
        <v>10.297706639574686</v>
      </c>
      <c r="G108" s="38">
        <v>6.1912839514524931</v>
      </c>
      <c r="H108" s="457">
        <v>46.588915227963284</v>
      </c>
      <c r="I108" s="457">
        <v>89.141164023472243</v>
      </c>
    </row>
    <row r="109" spans="1:12">
      <c r="A109" s="33">
        <v>2024</v>
      </c>
      <c r="B109" s="33" t="s">
        <v>506</v>
      </c>
      <c r="C109" s="668">
        <v>45504</v>
      </c>
      <c r="D109" s="660">
        <f t="shared" si="4"/>
        <v>45504</v>
      </c>
      <c r="E109" s="661">
        <v>17.646260350857432</v>
      </c>
      <c r="F109" s="661">
        <v>16.261948022437462</v>
      </c>
      <c r="G109" s="661">
        <v>6.8937852149717438</v>
      </c>
      <c r="H109" s="662">
        <v>-3.4067472639447427</v>
      </c>
      <c r="I109" s="662">
        <v>37.395246324321896</v>
      </c>
    </row>
    <row r="110" spans="1:12">
      <c r="C110" s="668">
        <v>45535</v>
      </c>
      <c r="D110" s="660">
        <f t="shared" ref="D110:D115" si="5">C110</f>
        <v>45535</v>
      </c>
      <c r="E110" s="661">
        <v>9.5476654508243808</v>
      </c>
      <c r="F110" s="661">
        <v>9.2970746460753375</v>
      </c>
      <c r="G110" s="661">
        <v>0.30122553351874737</v>
      </c>
      <c r="H110" s="662">
        <v>-2.7190564147924623</v>
      </c>
      <c r="I110" s="662">
        <v>16.426909215626004</v>
      </c>
    </row>
    <row r="111" spans="1:12">
      <c r="C111" s="668">
        <v>45565</v>
      </c>
      <c r="D111" s="660">
        <f t="shared" si="5"/>
        <v>45565</v>
      </c>
      <c r="E111" s="661">
        <v>5.1420103720528072</v>
      </c>
      <c r="F111" s="661">
        <v>-0.12885039593456965</v>
      </c>
      <c r="G111" s="661">
        <v>4.7393794964972714E-3</v>
      </c>
      <c r="H111" s="662">
        <v>-0.2181548821834238</v>
      </c>
      <c r="I111" s="662">
        <v>4.7997444734313053</v>
      </c>
    </row>
    <row r="112" spans="1:12">
      <c r="C112" s="359">
        <v>45596</v>
      </c>
      <c r="D112" s="383">
        <f t="shared" si="5"/>
        <v>45596</v>
      </c>
      <c r="E112" s="38">
        <v>2.0561967189911199</v>
      </c>
      <c r="F112" s="38">
        <v>-2.8773016942547645</v>
      </c>
      <c r="G112" s="38">
        <v>1.1390016480932357</v>
      </c>
      <c r="H112" s="457">
        <v>0.84438189929649798</v>
      </c>
      <c r="I112" s="457">
        <v>1.162278572126088</v>
      </c>
    </row>
    <row r="113" spans="1:9">
      <c r="C113" s="359">
        <v>45626</v>
      </c>
      <c r="D113" s="383">
        <f t="shared" si="5"/>
        <v>45626</v>
      </c>
      <c r="E113" s="38">
        <v>0.99176075420760057</v>
      </c>
      <c r="F113" s="38">
        <v>-4.0244725652801492</v>
      </c>
      <c r="G113" s="38">
        <v>-2.1716384641399333</v>
      </c>
      <c r="H113" s="457">
        <v>-0.89818206542465684</v>
      </c>
      <c r="I113" s="457">
        <v>-6.102532340637139</v>
      </c>
    </row>
    <row r="114" spans="1:9">
      <c r="C114" s="668">
        <v>45657</v>
      </c>
      <c r="D114" s="660">
        <f t="shared" si="5"/>
        <v>45657</v>
      </c>
      <c r="E114" s="661">
        <v>2.4514477763540743</v>
      </c>
      <c r="F114" s="661">
        <v>-10.435988396136896</v>
      </c>
      <c r="G114" s="661">
        <v>-2.8753524828459436</v>
      </c>
      <c r="H114" s="662">
        <v>3.8760275214750632</v>
      </c>
      <c r="I114" s="662">
        <v>-6.9838655811536992</v>
      </c>
    </row>
    <row r="115" spans="1:9">
      <c r="C115" s="668">
        <v>45688</v>
      </c>
      <c r="D115" s="660">
        <f t="shared" si="5"/>
        <v>45688</v>
      </c>
      <c r="E115" s="661">
        <v>-2.9071233280337503</v>
      </c>
      <c r="F115" s="661">
        <v>-21.607266347201691</v>
      </c>
      <c r="G115" s="661">
        <v>-5.6164429514103613</v>
      </c>
      <c r="H115" s="662">
        <v>-1.7263013416126727</v>
      </c>
      <c r="I115" s="662">
        <v>-31.857133968258477</v>
      </c>
    </row>
    <row r="116" spans="1:9">
      <c r="C116" s="359">
        <v>45716</v>
      </c>
      <c r="D116" s="383">
        <f>C116</f>
        <v>45716</v>
      </c>
      <c r="E116" s="746">
        <v>-24.08757925709812</v>
      </c>
      <c r="F116" s="746">
        <v>-18.529890753222134</v>
      </c>
      <c r="G116" s="746">
        <v>-4.7111413201627181</v>
      </c>
      <c r="H116" s="747">
        <v>-11.6127302091566</v>
      </c>
      <c r="I116" s="747">
        <v>-58.938568738466188</v>
      </c>
    </row>
    <row r="117" spans="1:9">
      <c r="C117" s="359">
        <v>45747</v>
      </c>
      <c r="D117" s="383">
        <f>C117</f>
        <v>45747</v>
      </c>
      <c r="E117" s="746">
        <v>-34.424598830000001</v>
      </c>
      <c r="F117" s="746">
        <v>-8.7999588910046942</v>
      </c>
      <c r="G117" s="746">
        <v>-5.0357239778736602</v>
      </c>
      <c r="H117" s="747">
        <v>-26.203555458863192</v>
      </c>
      <c r="I117" s="747">
        <v>-74.463837156063818</v>
      </c>
    </row>
    <row r="118" spans="1:9">
      <c r="C118" s="359">
        <v>45777</v>
      </c>
      <c r="D118" s="383">
        <f t="shared" ref="D118:D119" si="6">C118</f>
        <v>45777</v>
      </c>
      <c r="E118" s="746">
        <v>-35.853817630000002</v>
      </c>
      <c r="F118" s="746">
        <v>-15.19508013812966</v>
      </c>
      <c r="G118" s="746">
        <v>-5.881702477035553</v>
      </c>
      <c r="H118" s="747">
        <v>-42.260664077148412</v>
      </c>
      <c r="I118" s="747">
        <v>-99.191264324769548</v>
      </c>
    </row>
    <row r="119" spans="1:9">
      <c r="C119" s="668">
        <v>45808</v>
      </c>
      <c r="D119" s="660">
        <f t="shared" si="6"/>
        <v>45808</v>
      </c>
      <c r="E119" s="756">
        <v>-34.528152040000002</v>
      </c>
      <c r="F119" s="756">
        <v>-15.027588839627541</v>
      </c>
      <c r="G119" s="756">
        <v>-3.6593119201397628</v>
      </c>
      <c r="H119" s="757">
        <v>-52.473329297671654</v>
      </c>
      <c r="I119" s="757">
        <v>-105.68838209651265</v>
      </c>
    </row>
    <row r="120" spans="1:9">
      <c r="A120" s="14">
        <v>2025</v>
      </c>
      <c r="B120" s="14" t="s">
        <v>525</v>
      </c>
      <c r="C120" s="359">
        <v>45838</v>
      </c>
      <c r="D120" s="383">
        <f>C120</f>
        <v>45838</v>
      </c>
      <c r="E120" s="38">
        <v>-32.729263030842418</v>
      </c>
      <c r="F120" s="38">
        <v>-14.926319889988147</v>
      </c>
      <c r="G120" s="38">
        <v>-5.7648462305587564</v>
      </c>
      <c r="H120" s="457">
        <v>-68.835557926312575</v>
      </c>
      <c r="I120" s="457">
        <v>-122.25598707770189</v>
      </c>
    </row>
    <row r="121" spans="1:9">
      <c r="C121" s="668">
        <v>45869</v>
      </c>
      <c r="D121" s="660">
        <f>C121</f>
        <v>45869</v>
      </c>
      <c r="E121" s="661">
        <v>-29.438111643463007</v>
      </c>
      <c r="F121" s="661">
        <v>-21.944808008194823</v>
      </c>
      <c r="G121" s="661">
        <v>-7.7751096200819898</v>
      </c>
      <c r="H121" s="662">
        <v>-6.2887820827546186</v>
      </c>
      <c r="I121" s="662">
        <v>-65.446811354494429</v>
      </c>
    </row>
    <row r="122" spans="1:9">
      <c r="C122" s="359">
        <v>45900</v>
      </c>
      <c r="D122" s="383">
        <f t="shared" ref="D122:D126" si="7">C122</f>
        <v>45900</v>
      </c>
      <c r="E122" s="38">
        <v>-30.321145227809343</v>
      </c>
      <c r="F122" s="38">
        <v>-27.026771811134431</v>
      </c>
      <c r="G122" s="38">
        <v>-5.862832149665989</v>
      </c>
      <c r="H122" s="457">
        <v>-15.60301991039651</v>
      </c>
      <c r="I122" s="457">
        <v>-78.813769099006251</v>
      </c>
    </row>
    <row r="123" spans="1:9" s="4" customFormat="1">
      <c r="C123" s="359">
        <v>45930</v>
      </c>
      <c r="D123" s="383">
        <f t="shared" si="7"/>
        <v>45930</v>
      </c>
      <c r="E123" s="38">
        <v>-28.68153293684172</v>
      </c>
      <c r="F123" s="38">
        <v>-26.616130537248996</v>
      </c>
      <c r="G123" s="38">
        <v>-4.9236932832528542</v>
      </c>
      <c r="H123" s="457">
        <v>-17.604623993931988</v>
      </c>
      <c r="I123" s="457">
        <v>-77.825980751275551</v>
      </c>
    </row>
    <row r="124" spans="1:9">
      <c r="C124" s="359">
        <v>45961</v>
      </c>
      <c r="D124" s="383">
        <f t="shared" si="7"/>
        <v>45961</v>
      </c>
      <c r="E124" s="38">
        <v>-27.704544644804912</v>
      </c>
      <c r="F124" s="38">
        <v>-26.12055180202012</v>
      </c>
      <c r="G124" s="38">
        <v>-6.465181904827638</v>
      </c>
      <c r="H124" s="457">
        <v>-20.537505521852744</v>
      </c>
      <c r="I124" s="457">
        <v>-80.827783873505382</v>
      </c>
    </row>
    <row r="125" spans="1:9">
      <c r="C125" s="359">
        <v>45991</v>
      </c>
      <c r="D125" s="383">
        <f t="shared" si="7"/>
        <v>45991</v>
      </c>
      <c r="E125" s="38">
        <v>-27.285486108647138</v>
      </c>
      <c r="F125" s="38">
        <v>-18.906974663067789</v>
      </c>
      <c r="G125" s="38">
        <v>-6.8293545008001528</v>
      </c>
      <c r="H125" s="457">
        <v>-24.37940942982134</v>
      </c>
      <c r="I125" s="457">
        <v>-77.401224702336407</v>
      </c>
    </row>
    <row r="126" spans="1:9">
      <c r="C126" s="359">
        <v>46022</v>
      </c>
      <c r="D126" s="383">
        <f t="shared" si="7"/>
        <v>46022</v>
      </c>
      <c r="E126" s="38">
        <v>-27.012923967215922</v>
      </c>
      <c r="F126" s="38">
        <v>-20.196994250195797</v>
      </c>
      <c r="G126" s="38">
        <v>-4.9634327390287849</v>
      </c>
      <c r="H126" s="457">
        <v>-18.814635403349232</v>
      </c>
      <c r="I126" s="457">
        <v>-70.987986359789744</v>
      </c>
    </row>
    <row r="127" spans="1:9">
      <c r="C127" s="359">
        <v>46053</v>
      </c>
      <c r="D127" s="383">
        <f>C127</f>
        <v>46053</v>
      </c>
      <c r="E127" s="38">
        <v>-22.821704377895085</v>
      </c>
      <c r="F127" s="38">
        <v>-14.358771994847922</v>
      </c>
      <c r="G127" s="38">
        <v>-2.0533808303091048</v>
      </c>
      <c r="H127" s="457">
        <v>-17.034221912803112</v>
      </c>
      <c r="I127" s="457">
        <v>-56.268079115855215</v>
      </c>
    </row>
    <row r="128" spans="1:9">
      <c r="C128" s="668">
        <v>46081</v>
      </c>
      <c r="D128" s="660">
        <f>C128</f>
        <v>46081</v>
      </c>
      <c r="E128" s="661">
        <v>-4.3551651838642238</v>
      </c>
      <c r="F128" s="661">
        <v>-24.699698709302325</v>
      </c>
      <c r="G128" s="661">
        <v>-2.9452391247471086</v>
      </c>
      <c r="H128" s="662">
        <v>-6.237133272626358</v>
      </c>
      <c r="I128" s="662">
        <v>-38.23723629053999</v>
      </c>
    </row>
    <row r="129" spans="1:9">
      <c r="C129" s="767">
        <v>46112</v>
      </c>
      <c r="D129" s="768">
        <f>C129</f>
        <v>46112</v>
      </c>
      <c r="E129" s="769">
        <v>3.8264259322641019</v>
      </c>
      <c r="F129" s="769">
        <v>-28.965368539395648</v>
      </c>
      <c r="G129" s="769">
        <v>-1.6665594525656271</v>
      </c>
      <c r="H129" s="770">
        <v>8.9519490734213178</v>
      </c>
      <c r="I129" s="770">
        <v>-17.853552986275844</v>
      </c>
    </row>
    <row r="130" spans="1:9">
      <c r="C130" s="359"/>
      <c r="D130" s="383"/>
      <c r="E130" s="38"/>
      <c r="F130" s="38"/>
      <c r="G130" s="38"/>
      <c r="H130" s="457"/>
      <c r="I130" s="457"/>
    </row>
    <row r="131" spans="1:9">
      <c r="C131" s="359"/>
      <c r="D131" s="383"/>
      <c r="E131" s="38"/>
      <c r="F131" s="38"/>
      <c r="G131" s="38"/>
      <c r="H131" s="457"/>
      <c r="I131" s="457"/>
    </row>
    <row r="132" spans="1:9">
      <c r="C132" s="359"/>
      <c r="D132" s="383"/>
      <c r="E132" s="38"/>
      <c r="F132" s="38"/>
      <c r="G132" s="38"/>
      <c r="H132" s="457"/>
      <c r="I132" s="457"/>
    </row>
    <row r="133" spans="1:9">
      <c r="A133" s="14">
        <v>2026</v>
      </c>
      <c r="B133" s="14" t="s">
        <v>535</v>
      </c>
      <c r="C133" s="359"/>
      <c r="D133" s="383"/>
      <c r="E133" s="38"/>
      <c r="F133" s="38"/>
      <c r="G133" s="38"/>
      <c r="H133" s="457"/>
      <c r="I133" s="457"/>
    </row>
    <row r="134" spans="1:9">
      <c r="C134" s="359"/>
      <c r="D134" s="383"/>
      <c r="E134" s="38"/>
      <c r="F134" s="38"/>
      <c r="G134" s="38"/>
      <c r="H134" s="457"/>
      <c r="I134" s="457"/>
    </row>
    <row r="135" spans="1:9">
      <c r="C135" s="359"/>
      <c r="D135" s="383"/>
      <c r="E135" s="38"/>
      <c r="F135" s="38"/>
      <c r="G135" s="38"/>
      <c r="H135" s="457"/>
      <c r="I135" s="457"/>
    </row>
    <row r="136" spans="1:9">
      <c r="C136" s="359"/>
      <c r="D136" s="383"/>
      <c r="E136" s="38"/>
      <c r="F136" s="38"/>
      <c r="G136" s="38"/>
      <c r="H136" s="457"/>
      <c r="I136" s="457"/>
    </row>
    <row r="137" spans="1:9">
      <c r="C137" s="359"/>
      <c r="D137" s="383"/>
      <c r="E137" s="38"/>
      <c r="F137" s="38"/>
      <c r="G137" s="38"/>
      <c r="H137" s="457"/>
      <c r="I137" s="457"/>
    </row>
    <row r="138" spans="1:9">
      <c r="C138" s="359"/>
      <c r="D138" s="383"/>
      <c r="E138" s="38"/>
      <c r="F138" s="38"/>
      <c r="G138" s="38"/>
      <c r="H138" s="457"/>
      <c r="I138" s="457"/>
    </row>
    <row r="139" spans="1:9">
      <c r="C139" s="359"/>
      <c r="D139" s="383"/>
      <c r="E139" s="38"/>
      <c r="F139" s="38"/>
      <c r="G139" s="38"/>
      <c r="H139" s="457"/>
      <c r="I139" s="457"/>
    </row>
    <row r="140" spans="1:9">
      <c r="C140" s="359"/>
      <c r="D140" s="383"/>
      <c r="E140" s="38"/>
      <c r="F140" s="38"/>
      <c r="G140" s="38"/>
      <c r="H140" s="457"/>
      <c r="I140" s="457"/>
    </row>
    <row r="141" spans="1:9">
      <c r="C141" s="359"/>
      <c r="D141" s="383"/>
      <c r="E141" s="38"/>
      <c r="F141" s="38"/>
      <c r="G141" s="38"/>
      <c r="H141" s="457"/>
      <c r="I141" s="457"/>
    </row>
    <row r="142" spans="1:9">
      <c r="C142" s="359"/>
      <c r="D142" s="383"/>
      <c r="E142" s="38"/>
      <c r="F142" s="38"/>
      <c r="G142" s="38"/>
      <c r="H142" s="457"/>
      <c r="I142" s="457"/>
    </row>
    <row r="143" spans="1:9">
      <c r="C143" s="359"/>
      <c r="D143" s="383"/>
      <c r="E143" s="38"/>
      <c r="F143" s="38"/>
      <c r="G143" s="38"/>
      <c r="H143" s="457"/>
      <c r="I143" s="457"/>
    </row>
    <row r="144" spans="1:9">
      <c r="C144" s="359"/>
      <c r="D144" s="383"/>
      <c r="E144" s="38"/>
      <c r="F144" s="38"/>
      <c r="G144" s="38"/>
      <c r="H144" s="457"/>
      <c r="I144" s="457"/>
    </row>
    <row r="145" spans="3:9">
      <c r="C145" s="359"/>
      <c r="D145" s="383"/>
      <c r="E145" s="38"/>
      <c r="F145" s="38"/>
      <c r="G145" s="38"/>
      <c r="H145" s="457"/>
      <c r="I145" s="457"/>
    </row>
    <row r="146" spans="3:9">
      <c r="C146" s="359"/>
      <c r="D146" s="383"/>
      <c r="E146" s="38"/>
      <c r="F146" s="38"/>
      <c r="G146" s="38"/>
      <c r="H146" s="457"/>
      <c r="I146" s="457"/>
    </row>
    <row r="147" spans="3:9">
      <c r="C147" s="359"/>
      <c r="D147" s="383"/>
      <c r="E147" s="38"/>
      <c r="F147" s="38"/>
      <c r="G147" s="38"/>
      <c r="H147" s="457"/>
      <c r="I147" s="457"/>
    </row>
    <row r="148" spans="3:9">
      <c r="C148" s="359"/>
      <c r="D148" s="383"/>
      <c r="E148" s="38"/>
      <c r="F148" s="38"/>
      <c r="G148" s="38"/>
      <c r="H148" s="457"/>
      <c r="I148" s="457"/>
    </row>
    <row r="149" spans="3:9">
      <c r="C149" s="359"/>
      <c r="D149" s="383"/>
      <c r="E149" s="38"/>
      <c r="F149" s="38"/>
      <c r="G149" s="38"/>
      <c r="H149" s="457"/>
      <c r="I149" s="457"/>
    </row>
    <row r="150" spans="3:9">
      <c r="C150" s="359"/>
      <c r="D150" s="383"/>
      <c r="E150" s="38"/>
      <c r="F150" s="38"/>
      <c r="G150" s="38"/>
      <c r="H150" s="457"/>
      <c r="I150" s="457"/>
    </row>
    <row r="151" spans="3:9">
      <c r="C151" s="359"/>
      <c r="D151" s="383"/>
      <c r="E151" s="38"/>
      <c r="F151" s="38"/>
      <c r="G151" s="38"/>
      <c r="H151" s="457"/>
      <c r="I151" s="457"/>
    </row>
    <row r="152" spans="3:9">
      <c r="C152" s="359"/>
      <c r="D152" s="383"/>
      <c r="E152" s="38"/>
      <c r="F152" s="38"/>
      <c r="G152" s="38"/>
      <c r="H152" s="457"/>
      <c r="I152" s="457"/>
    </row>
    <row r="153" spans="3:9">
      <c r="C153" s="359"/>
      <c r="D153" s="383"/>
      <c r="E153" s="38"/>
      <c r="F153" s="38"/>
      <c r="G153" s="38"/>
      <c r="H153" s="457"/>
      <c r="I153" s="457"/>
    </row>
    <row r="154" spans="3:9">
      <c r="C154" s="359"/>
      <c r="D154" s="383"/>
      <c r="E154" s="38"/>
      <c r="F154" s="38"/>
      <c r="G154" s="38"/>
      <c r="H154" s="457"/>
      <c r="I154" s="457"/>
    </row>
    <row r="155" spans="3:9">
      <c r="C155" s="359"/>
      <c r="D155" s="383"/>
      <c r="E155" s="38"/>
      <c r="F155" s="38"/>
      <c r="G155" s="38"/>
      <c r="H155" s="457"/>
      <c r="I155" s="457"/>
    </row>
    <row r="156" spans="3:9">
      <c r="C156" s="359"/>
      <c r="D156" s="383"/>
      <c r="E156" s="38"/>
      <c r="F156" s="38"/>
      <c r="G156" s="38"/>
      <c r="H156" s="457"/>
      <c r="I156" s="457"/>
    </row>
    <row r="157" spans="3:9">
      <c r="C157" s="359"/>
      <c r="D157" s="383"/>
      <c r="E157" s="38"/>
      <c r="F157" s="38"/>
      <c r="G157" s="38"/>
      <c r="H157" s="457"/>
      <c r="I157" s="457"/>
    </row>
    <row r="158" spans="3:9">
      <c r="C158" s="359"/>
      <c r="D158" s="383"/>
      <c r="E158" s="38"/>
      <c r="F158" s="38"/>
      <c r="G158" s="38"/>
      <c r="H158" s="457"/>
      <c r="I158" s="457"/>
    </row>
    <row r="159" spans="3:9">
      <c r="C159" s="359"/>
      <c r="D159" s="383"/>
      <c r="E159" s="38"/>
      <c r="F159" s="38"/>
      <c r="G159" s="38"/>
      <c r="H159" s="457"/>
      <c r="I159" s="457"/>
    </row>
    <row r="160" spans="3:9">
      <c r="C160" s="359"/>
      <c r="D160" s="383"/>
      <c r="E160" s="38"/>
      <c r="F160" s="38"/>
      <c r="G160" s="38"/>
      <c r="H160" s="457"/>
      <c r="I160" s="457"/>
    </row>
    <row r="161" spans="3:9">
      <c r="C161" s="359"/>
      <c r="D161" s="383"/>
      <c r="E161" s="38"/>
      <c r="F161" s="38"/>
      <c r="G161" s="38"/>
      <c r="H161" s="457"/>
      <c r="I161" s="457"/>
    </row>
    <row r="162" spans="3:9">
      <c r="C162" s="359"/>
      <c r="D162" s="383"/>
      <c r="E162" s="38"/>
      <c r="F162" s="38"/>
      <c r="G162" s="38"/>
      <c r="H162" s="457"/>
      <c r="I162" s="457"/>
    </row>
    <row r="163" spans="3:9">
      <c r="C163" s="359"/>
      <c r="D163" s="383"/>
      <c r="E163" s="38"/>
      <c r="F163" s="38"/>
      <c r="G163" s="38"/>
      <c r="H163" s="457"/>
      <c r="I163" s="457"/>
    </row>
    <row r="164" spans="3:9">
      <c r="C164" s="359"/>
      <c r="D164" s="383"/>
      <c r="E164" s="38"/>
      <c r="F164" s="38"/>
      <c r="G164" s="38"/>
      <c r="H164" s="457"/>
      <c r="I164" s="457"/>
    </row>
    <row r="165" spans="3:9">
      <c r="C165" s="359"/>
      <c r="D165" s="383"/>
      <c r="E165" s="38"/>
      <c r="F165" s="38"/>
      <c r="G165" s="38"/>
      <c r="H165" s="457"/>
      <c r="I165" s="457"/>
    </row>
    <row r="166" spans="3:9">
      <c r="C166" s="359"/>
      <c r="D166" s="383"/>
      <c r="E166" s="38"/>
      <c r="F166" s="38"/>
      <c r="G166" s="38"/>
      <c r="H166" s="457"/>
      <c r="I166" s="457"/>
    </row>
    <row r="167" spans="3:9">
      <c r="C167" s="359"/>
      <c r="D167" s="383"/>
      <c r="E167" s="38"/>
      <c r="F167" s="38"/>
      <c r="G167" s="38"/>
      <c r="H167" s="457"/>
      <c r="I167" s="457"/>
    </row>
    <row r="168" spans="3:9">
      <c r="C168" s="359"/>
      <c r="D168" s="383"/>
      <c r="E168" s="38"/>
      <c r="F168" s="38"/>
      <c r="G168" s="38"/>
      <c r="H168" s="457"/>
      <c r="I168" s="457"/>
    </row>
    <row r="169" spans="3:9">
      <c r="C169" s="359"/>
      <c r="D169" s="383"/>
      <c r="E169" s="38"/>
      <c r="F169" s="38"/>
      <c r="G169" s="38"/>
      <c r="H169" s="457"/>
      <c r="I169" s="457"/>
    </row>
    <row r="170" spans="3:9">
      <c r="C170" s="359"/>
      <c r="D170" s="383"/>
      <c r="E170" s="38"/>
      <c r="F170" s="38"/>
      <c r="G170" s="38"/>
      <c r="H170" s="457"/>
      <c r="I170" s="457"/>
    </row>
  </sheetData>
  <sheetProtection algorithmName="SHA-512" hashValue="SCBiQXgAUo1jft0A0yVsls2lo864VSG3mBVoKZ3cMAxwRBvT7vneChHEIo+jM2YoAWwSDZYwwKQNy1qzLgLQrw==" saltValue="nupowUspE6WRa2lDuauwfw=="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109" activePane="bottomRight" state="frozen"/>
      <selection activeCell="C1" sqref="C1"/>
      <selection pane="topRight" activeCell="E1" sqref="E1"/>
      <selection pane="bottomLeft" activeCell="C4" sqref="C4"/>
      <selection pane="bottomRight" activeCell="M138" sqref="M138"/>
    </sheetView>
  </sheetViews>
  <sheetFormatPr defaultColWidth="9.42578125" defaultRowHeight="11.25"/>
  <cols>
    <col min="1" max="1" width="5.28515625" style="14" hidden="1" customWidth="1"/>
    <col min="2" max="2" width="5" style="14" hidden="1" customWidth="1"/>
    <col min="3" max="3" width="9.42578125" style="14"/>
    <col min="4" max="4" width="6.5703125" style="14" customWidth="1"/>
    <col min="5" max="5" width="9.42578125" style="14" customWidth="1"/>
    <col min="6" max="6" width="17.5703125" style="14" customWidth="1"/>
    <col min="7" max="7" width="12.42578125" style="14" customWidth="1"/>
    <col min="8" max="100" width="6.5703125" style="14" customWidth="1"/>
    <col min="101" max="101" width="7.5703125" style="14" customWidth="1"/>
    <col min="102" max="16384" width="9.42578125" style="14"/>
  </cols>
  <sheetData>
    <row r="1" spans="1:93">
      <c r="C1" s="23"/>
      <c r="D1" s="23"/>
      <c r="CO1" s="23"/>
    </row>
    <row r="2" spans="1:93" ht="22.5">
      <c r="B2" s="361"/>
      <c r="C2" s="360"/>
      <c r="D2" s="368"/>
      <c r="E2" s="455" t="s">
        <v>344</v>
      </c>
      <c r="F2" s="455" t="s">
        <v>346</v>
      </c>
      <c r="G2" s="455" t="s">
        <v>325</v>
      </c>
    </row>
    <row r="3" spans="1:93" ht="22.5">
      <c r="B3" s="362"/>
      <c r="C3" s="172" t="s">
        <v>485</v>
      </c>
      <c r="D3" s="171" t="s">
        <v>486</v>
      </c>
      <c r="E3" s="456" t="s">
        <v>345</v>
      </c>
      <c r="F3" s="456" t="s">
        <v>347</v>
      </c>
      <c r="G3" s="456" t="s">
        <v>326</v>
      </c>
    </row>
    <row r="4" spans="1:93">
      <c r="C4" s="358"/>
      <c r="D4" s="356"/>
      <c r="E4" s="37"/>
      <c r="F4" s="37"/>
      <c r="G4" s="37"/>
    </row>
    <row r="5" spans="1:93">
      <c r="C5" s="367">
        <v>41973</v>
      </c>
      <c r="D5" s="357">
        <f t="shared" ref="D5:D68" si="0">+C5</f>
        <v>41973</v>
      </c>
      <c r="E5" s="458">
        <v>5.2551686966010083</v>
      </c>
      <c r="F5" s="458">
        <v>8.7389145167658828</v>
      </c>
      <c r="G5" s="458">
        <v>6.6257376743180494</v>
      </c>
    </row>
    <row r="6" spans="1:93">
      <c r="C6" s="367">
        <v>42004</v>
      </c>
      <c r="D6" s="357">
        <f t="shared" si="0"/>
        <v>42004</v>
      </c>
      <c r="E6" s="458">
        <v>5.2262413178429457</v>
      </c>
      <c r="F6" s="458">
        <v>8.7030462097484325</v>
      </c>
      <c r="G6" s="458">
        <v>6.5530377486456537</v>
      </c>
    </row>
    <row r="7" spans="1:93">
      <c r="C7" s="367">
        <v>42035</v>
      </c>
      <c r="D7" s="357">
        <f t="shared" si="0"/>
        <v>42035</v>
      </c>
      <c r="E7" s="458">
        <v>5.1035716827164297</v>
      </c>
      <c r="F7" s="458">
        <v>8.7147627380464669</v>
      </c>
      <c r="G7" s="458">
        <v>7.1448254274677474</v>
      </c>
    </row>
    <row r="8" spans="1:93">
      <c r="C8" s="367">
        <v>42063</v>
      </c>
      <c r="D8" s="357">
        <f t="shared" si="0"/>
        <v>42063</v>
      </c>
      <c r="E8" s="458">
        <v>5.0696044777836251</v>
      </c>
      <c r="F8" s="458">
        <v>8.6106703577792452</v>
      </c>
      <c r="G8" s="458">
        <v>6.9845993005302471</v>
      </c>
    </row>
    <row r="9" spans="1:93">
      <c r="C9" s="367">
        <v>42094</v>
      </c>
      <c r="D9" s="357">
        <f t="shared" si="0"/>
        <v>42094</v>
      </c>
      <c r="E9" s="458">
        <v>5.0757803366301895</v>
      </c>
      <c r="F9" s="458">
        <v>8.6832038265794598</v>
      </c>
      <c r="G9" s="458">
        <v>6.8077929754238626</v>
      </c>
    </row>
    <row r="10" spans="1:93">
      <c r="C10" s="367">
        <v>42124</v>
      </c>
      <c r="D10" s="357">
        <f t="shared" si="0"/>
        <v>42124</v>
      </c>
      <c r="E10" s="458">
        <v>5.0888978762870307</v>
      </c>
      <c r="F10" s="458">
        <v>8.750916902979812</v>
      </c>
      <c r="G10" s="458">
        <v>6.9686661638816627</v>
      </c>
    </row>
    <row r="11" spans="1:93">
      <c r="C11" s="367">
        <v>42155</v>
      </c>
      <c r="D11" s="357">
        <f t="shared" si="0"/>
        <v>42155</v>
      </c>
      <c r="E11" s="458">
        <v>5.0736636619974105</v>
      </c>
      <c r="F11" s="458">
        <v>8.7564158020793279</v>
      </c>
      <c r="G11" s="458">
        <v>6.9767518132501696</v>
      </c>
      <c r="BJ11" s="41"/>
    </row>
    <row r="12" spans="1:93">
      <c r="C12" s="367">
        <v>42185</v>
      </c>
      <c r="D12" s="357">
        <f t="shared" si="0"/>
        <v>42185</v>
      </c>
      <c r="E12" s="458">
        <v>5.0651576262920806</v>
      </c>
      <c r="F12" s="458">
        <v>8.6616763586503431</v>
      </c>
      <c r="G12" s="458">
        <v>6.7622507396206748</v>
      </c>
    </row>
    <row r="13" spans="1:93">
      <c r="A13" s="14">
        <v>2015</v>
      </c>
      <c r="B13" s="14" t="s">
        <v>135</v>
      </c>
      <c r="C13" s="367">
        <v>42216</v>
      </c>
      <c r="D13" s="357">
        <f t="shared" si="0"/>
        <v>42216</v>
      </c>
      <c r="E13" s="458">
        <v>5.0383963805913545</v>
      </c>
      <c r="F13" s="458">
        <v>8.514791776598571</v>
      </c>
      <c r="G13" s="458">
        <v>6.0397171986896216</v>
      </c>
    </row>
    <row r="14" spans="1:93">
      <c r="C14" s="367">
        <v>42247</v>
      </c>
      <c r="D14" s="357">
        <f t="shared" si="0"/>
        <v>42247</v>
      </c>
      <c r="E14" s="458">
        <v>5.0826569336619043</v>
      </c>
      <c r="F14" s="458">
        <v>8.4816934330657254</v>
      </c>
      <c r="G14" s="458">
        <v>6.815087330251731</v>
      </c>
    </row>
    <row r="15" spans="1:93">
      <c r="C15" s="367">
        <v>42277</v>
      </c>
      <c r="D15" s="357">
        <f t="shared" si="0"/>
        <v>42277</v>
      </c>
      <c r="E15" s="458">
        <v>5.0634734443453766</v>
      </c>
      <c r="F15" s="458">
        <v>8.5106119810163268</v>
      </c>
      <c r="G15" s="458">
        <v>6.1793847078471931</v>
      </c>
    </row>
    <row r="16" spans="1:93">
      <c r="C16" s="367">
        <v>42308</v>
      </c>
      <c r="D16" s="357">
        <f t="shared" si="0"/>
        <v>42308</v>
      </c>
      <c r="E16" s="458">
        <v>5.0452083240783629</v>
      </c>
      <c r="F16" s="458">
        <v>8.3813265949847988</v>
      </c>
      <c r="G16" s="458">
        <v>6.901119048201477</v>
      </c>
    </row>
    <row r="17" spans="1:100">
      <c r="C17" s="367">
        <v>42338</v>
      </c>
      <c r="D17" s="357">
        <f t="shared" si="0"/>
        <v>42338</v>
      </c>
      <c r="E17" s="458">
        <v>5.0138919565687772</v>
      </c>
      <c r="F17" s="458">
        <v>8.383476789013244</v>
      </c>
      <c r="G17" s="458">
        <v>6.5876315384056507</v>
      </c>
    </row>
    <row r="18" spans="1:100">
      <c r="C18" s="367">
        <v>42369</v>
      </c>
      <c r="D18" s="357">
        <f t="shared" si="0"/>
        <v>42369</v>
      </c>
      <c r="E18" s="458">
        <v>4.9023291639534223</v>
      </c>
      <c r="F18" s="458">
        <v>8.3850792017669864</v>
      </c>
      <c r="G18" s="458">
        <v>6.1754586409651493</v>
      </c>
    </row>
    <row r="19" spans="1:100">
      <c r="C19" s="367">
        <v>42400</v>
      </c>
      <c r="D19" s="357">
        <f t="shared" si="0"/>
        <v>42400</v>
      </c>
      <c r="E19" s="458">
        <v>4.7077588592379218</v>
      </c>
      <c r="F19" s="458">
        <v>8.3608036961156138</v>
      </c>
      <c r="G19" s="458">
        <v>6.0582869676074269</v>
      </c>
    </row>
    <row r="20" spans="1:100">
      <c r="C20" s="367">
        <v>42429</v>
      </c>
      <c r="D20" s="357">
        <f t="shared" si="0"/>
        <v>42429</v>
      </c>
      <c r="E20" s="458">
        <v>4.8759360536363996</v>
      </c>
      <c r="F20" s="458">
        <v>8.3530408025244967</v>
      </c>
      <c r="G20" s="458">
        <v>6.4430696447406755</v>
      </c>
    </row>
    <row r="21" spans="1:100">
      <c r="C21" s="367">
        <v>42460</v>
      </c>
      <c r="D21" s="357">
        <f t="shared" si="0"/>
        <v>42460</v>
      </c>
      <c r="E21" s="458">
        <v>4.6572127916073596</v>
      </c>
      <c r="F21" s="458">
        <v>8.2167709994990599</v>
      </c>
      <c r="G21" s="458">
        <v>6.3999605338790495</v>
      </c>
    </row>
    <row r="22" spans="1:100">
      <c r="C22" s="367">
        <v>42490</v>
      </c>
      <c r="D22" s="357">
        <f t="shared" si="0"/>
        <v>42490</v>
      </c>
      <c r="E22" s="458">
        <v>4.650989676432264</v>
      </c>
      <c r="F22" s="458">
        <v>8.2448990552213406</v>
      </c>
      <c r="G22" s="458">
        <v>6.4432674340181109</v>
      </c>
    </row>
    <row r="23" spans="1:100">
      <c r="C23" s="367">
        <v>42521</v>
      </c>
      <c r="D23" s="357">
        <f t="shared" si="0"/>
        <v>42521</v>
      </c>
      <c r="E23" s="458">
        <v>4.5958528502727747</v>
      </c>
      <c r="F23" s="458">
        <v>8.1730022261616764</v>
      </c>
      <c r="G23" s="458">
        <v>6.2999963375508914</v>
      </c>
      <c r="CD23" s="37"/>
      <c r="CG23" s="40"/>
      <c r="CH23" s="40"/>
      <c r="CI23" s="40"/>
      <c r="CJ23" s="40"/>
      <c r="CK23" s="40"/>
      <c r="CL23" s="40"/>
      <c r="CM23" s="40"/>
      <c r="CN23" s="40"/>
      <c r="CO23" s="40"/>
      <c r="CP23" s="40"/>
      <c r="CQ23" s="40"/>
      <c r="CR23" s="40"/>
      <c r="CS23" s="40"/>
      <c r="CT23" s="40"/>
      <c r="CU23" s="40"/>
      <c r="CV23" s="40"/>
    </row>
    <row r="24" spans="1:100">
      <c r="C24" s="367">
        <v>42551</v>
      </c>
      <c r="D24" s="357">
        <f t="shared" si="0"/>
        <v>42551</v>
      </c>
      <c r="E24" s="458">
        <v>4.560470431295327</v>
      </c>
      <c r="F24" s="458">
        <v>8.1910213664290463</v>
      </c>
      <c r="G24" s="458">
        <v>6.2330499545794922</v>
      </c>
      <c r="CD24" s="37"/>
      <c r="CG24" s="40"/>
      <c r="CH24" s="40"/>
      <c r="CI24" s="40"/>
      <c r="CJ24" s="40"/>
      <c r="CK24" s="40"/>
      <c r="CL24" s="40"/>
      <c r="CM24" s="40"/>
      <c r="CN24" s="40"/>
      <c r="CO24" s="23"/>
    </row>
    <row r="25" spans="1:100">
      <c r="A25" s="14">
        <v>2016</v>
      </c>
      <c r="B25" s="14" t="s">
        <v>136</v>
      </c>
      <c r="C25" s="367">
        <v>42582</v>
      </c>
      <c r="D25" s="357">
        <f t="shared" si="0"/>
        <v>42582</v>
      </c>
      <c r="E25" s="458">
        <v>4.4883469335733315</v>
      </c>
      <c r="F25" s="458">
        <v>8.1185172703327382</v>
      </c>
      <c r="G25" s="458">
        <v>6.2310855316965847</v>
      </c>
      <c r="CD25" s="37"/>
      <c r="CG25" s="40"/>
      <c r="CH25" s="40"/>
      <c r="CI25" s="40"/>
      <c r="CJ25" s="40"/>
      <c r="CK25" s="40"/>
      <c r="CL25" s="40"/>
      <c r="CM25" s="40"/>
      <c r="CN25" s="40"/>
    </row>
    <row r="26" spans="1:100">
      <c r="C26" s="367">
        <v>42613</v>
      </c>
      <c r="D26" s="357">
        <f t="shared" si="0"/>
        <v>42613</v>
      </c>
      <c r="E26" s="458">
        <v>4.4735389612882432</v>
      </c>
      <c r="F26" s="458">
        <v>8.1001319291787972</v>
      </c>
      <c r="G26" s="458">
        <v>6.0162129898594232</v>
      </c>
      <c r="CD26" s="39"/>
      <c r="CG26" s="43"/>
      <c r="CH26" s="43"/>
      <c r="CI26" s="43"/>
      <c r="CJ26" s="43"/>
      <c r="CK26" s="43"/>
      <c r="CL26" s="43"/>
      <c r="CM26" s="43"/>
      <c r="CN26" s="43"/>
    </row>
    <row r="27" spans="1:100">
      <c r="C27" s="367">
        <v>42643</v>
      </c>
      <c r="D27" s="357">
        <f t="shared" si="0"/>
        <v>42643</v>
      </c>
      <c r="E27" s="458">
        <v>4.4232715316469999</v>
      </c>
      <c r="F27" s="458">
        <v>8.0430747772521602</v>
      </c>
      <c r="G27" s="458">
        <v>6.2687405046259412</v>
      </c>
    </row>
    <row r="28" spans="1:100">
      <c r="C28" s="367">
        <v>42674</v>
      </c>
      <c r="D28" s="357">
        <f t="shared" si="0"/>
        <v>42674</v>
      </c>
      <c r="E28" s="458">
        <v>4.3343132648316098</v>
      </c>
      <c r="F28" s="458">
        <v>7.9714452982312407</v>
      </c>
      <c r="G28" s="458">
        <v>6.0552680101698924</v>
      </c>
      <c r="CD28" s="37"/>
      <c r="CG28" s="40"/>
      <c r="CH28" s="40"/>
      <c r="CI28" s="40"/>
      <c r="CJ28" s="40"/>
      <c r="CK28" s="40"/>
      <c r="CL28" s="40"/>
      <c r="CM28" s="40"/>
      <c r="CN28" s="40"/>
    </row>
    <row r="29" spans="1:100">
      <c r="C29" s="367">
        <v>42704</v>
      </c>
      <c r="D29" s="357">
        <f t="shared" si="0"/>
        <v>42704</v>
      </c>
      <c r="E29" s="458">
        <v>4.2690239288097507</v>
      </c>
      <c r="F29" s="458">
        <v>7.9845305624337772</v>
      </c>
      <c r="G29" s="458">
        <v>5.962604277673031</v>
      </c>
      <c r="CD29" s="37"/>
      <c r="CG29" s="40"/>
      <c r="CH29" s="40"/>
      <c r="CI29" s="40"/>
      <c r="CJ29" s="40"/>
      <c r="CK29" s="40"/>
      <c r="CL29" s="40"/>
      <c r="CM29" s="40"/>
      <c r="CN29" s="40"/>
    </row>
    <row r="30" spans="1:100">
      <c r="C30" s="367">
        <v>42735</v>
      </c>
      <c r="D30" s="357">
        <f t="shared" si="0"/>
        <v>42735</v>
      </c>
      <c r="E30" s="458">
        <v>4.2480906046289277</v>
      </c>
      <c r="F30" s="458">
        <v>7.8180671407475524</v>
      </c>
      <c r="G30" s="458">
        <v>5.7304656724506806</v>
      </c>
      <c r="CD30" s="37"/>
      <c r="CG30" s="40"/>
      <c r="CH30" s="40"/>
      <c r="CI30" s="40"/>
      <c r="CJ30" s="40"/>
      <c r="CK30" s="40"/>
      <c r="CL30" s="40"/>
      <c r="CM30" s="40"/>
      <c r="CN30" s="40"/>
    </row>
    <row r="31" spans="1:100">
      <c r="C31" s="367">
        <v>42766</v>
      </c>
      <c r="D31" s="357">
        <f t="shared" si="0"/>
        <v>42766</v>
      </c>
      <c r="E31" s="458">
        <v>4.1891914756270792</v>
      </c>
      <c r="F31" s="458">
        <v>7.8133115290329966</v>
      </c>
      <c r="G31" s="458">
        <v>6.0138140928816899</v>
      </c>
      <c r="CD31" s="39"/>
      <c r="CG31" s="43"/>
      <c r="CH31" s="43"/>
      <c r="CI31" s="43"/>
      <c r="CJ31" s="43"/>
      <c r="CK31" s="43"/>
      <c r="CL31" s="43"/>
      <c r="CM31" s="43"/>
      <c r="CN31" s="43"/>
    </row>
    <row r="32" spans="1:100">
      <c r="C32" s="367">
        <v>42794</v>
      </c>
      <c r="D32" s="357">
        <f t="shared" si="0"/>
        <v>42794</v>
      </c>
      <c r="E32" s="458">
        <v>4.1918256706213901</v>
      </c>
      <c r="F32" s="458">
        <v>7.924304113152524</v>
      </c>
      <c r="G32" s="458">
        <v>6.2034400896492823</v>
      </c>
    </row>
    <row r="33" spans="1:7">
      <c r="C33" s="367">
        <v>42825</v>
      </c>
      <c r="D33" s="357">
        <f t="shared" si="0"/>
        <v>42825</v>
      </c>
      <c r="E33" s="458">
        <v>4.0867930977387186</v>
      </c>
      <c r="F33" s="458">
        <v>7.7511063868429142</v>
      </c>
      <c r="G33" s="458">
        <v>5.7222663915329743</v>
      </c>
    </row>
    <row r="34" spans="1:7">
      <c r="C34" s="367">
        <v>42855</v>
      </c>
      <c r="D34" s="357">
        <f t="shared" si="0"/>
        <v>42855</v>
      </c>
      <c r="E34" s="458">
        <v>4.0354900516272387</v>
      </c>
      <c r="F34" s="458">
        <v>7.6167872442978366</v>
      </c>
      <c r="G34" s="458">
        <v>5.9642103340715851</v>
      </c>
    </row>
    <row r="35" spans="1:7">
      <c r="C35" s="367">
        <v>42886</v>
      </c>
      <c r="D35" s="357">
        <f t="shared" si="0"/>
        <v>42886</v>
      </c>
      <c r="E35" s="458">
        <v>3.9729665249764903</v>
      </c>
      <c r="F35" s="458">
        <v>7.5430305751781654</v>
      </c>
      <c r="G35" s="458">
        <v>4.9441532607718095</v>
      </c>
    </row>
    <row r="36" spans="1:7">
      <c r="C36" s="367">
        <v>42916</v>
      </c>
      <c r="D36" s="357">
        <f t="shared" si="0"/>
        <v>42916</v>
      </c>
      <c r="E36" s="458">
        <v>3.9013805531221357</v>
      </c>
      <c r="F36" s="458">
        <v>7.5974184578675779</v>
      </c>
      <c r="G36" s="458">
        <v>5.4085131994152897</v>
      </c>
    </row>
    <row r="37" spans="1:7">
      <c r="A37" s="14">
        <v>2017</v>
      </c>
      <c r="B37" s="14" t="s">
        <v>43</v>
      </c>
      <c r="C37" s="367">
        <v>42947</v>
      </c>
      <c r="D37" s="357">
        <f t="shared" si="0"/>
        <v>42947</v>
      </c>
      <c r="E37" s="458">
        <v>3.8579681574941218</v>
      </c>
      <c r="F37" s="458">
        <v>7.524139937522671</v>
      </c>
      <c r="G37" s="458">
        <v>5.382788795871579</v>
      </c>
    </row>
    <row r="38" spans="1:7">
      <c r="C38" s="367">
        <v>42978</v>
      </c>
      <c r="D38" s="357">
        <f t="shared" si="0"/>
        <v>42978</v>
      </c>
      <c r="E38" s="458">
        <v>3.7459097565502515</v>
      </c>
      <c r="F38" s="458">
        <v>7.4743150961830773</v>
      </c>
      <c r="G38" s="458">
        <v>4.8914658302625886</v>
      </c>
    </row>
    <row r="39" spans="1:7">
      <c r="C39" s="367">
        <v>43008</v>
      </c>
      <c r="D39" s="357">
        <f t="shared" si="0"/>
        <v>43008</v>
      </c>
      <c r="E39" s="458">
        <v>3.602930432981418</v>
      </c>
      <c r="F39" s="458">
        <v>7.3666645289038346</v>
      </c>
      <c r="G39" s="458">
        <v>5.1235193728485218</v>
      </c>
    </row>
    <row r="40" spans="1:7">
      <c r="C40" s="367">
        <v>43039</v>
      </c>
      <c r="D40" s="357">
        <f t="shared" si="0"/>
        <v>43039</v>
      </c>
      <c r="E40" s="458">
        <v>3.5619997847094043</v>
      </c>
      <c r="F40" s="458">
        <v>7.2263214458721787</v>
      </c>
      <c r="G40" s="458">
        <v>5.4549523011242655</v>
      </c>
    </row>
    <row r="41" spans="1:7">
      <c r="C41" s="367">
        <v>43069</v>
      </c>
      <c r="D41" s="357">
        <f t="shared" si="0"/>
        <v>43069</v>
      </c>
      <c r="E41" s="458">
        <v>3.6306135741181409</v>
      </c>
      <c r="F41" s="458">
        <v>7.1742853058138136</v>
      </c>
      <c r="G41" s="458">
        <v>5.2307614941229748</v>
      </c>
    </row>
    <row r="42" spans="1:7">
      <c r="C42" s="367">
        <v>43100</v>
      </c>
      <c r="D42" s="357">
        <f t="shared" si="0"/>
        <v>43100</v>
      </c>
      <c r="E42" s="458">
        <v>3.5957193645640735</v>
      </c>
      <c r="F42" s="458">
        <v>7.1322927970221874</v>
      </c>
      <c r="G42" s="458">
        <v>5.1857263077693183</v>
      </c>
    </row>
    <row r="43" spans="1:7">
      <c r="C43" s="367">
        <v>43131</v>
      </c>
      <c r="D43" s="357">
        <f t="shared" si="0"/>
        <v>43131</v>
      </c>
      <c r="E43" s="458">
        <v>3.6147988269808042</v>
      </c>
      <c r="F43" s="458">
        <v>7.0601068433875245</v>
      </c>
      <c r="G43" s="458">
        <v>4.870633737007366</v>
      </c>
    </row>
    <row r="44" spans="1:7">
      <c r="C44" s="367">
        <v>43159</v>
      </c>
      <c r="D44" s="357">
        <f t="shared" si="0"/>
        <v>43159</v>
      </c>
      <c r="E44" s="458">
        <v>3.608226371672858</v>
      </c>
      <c r="F44" s="458">
        <v>6.9569126936690466</v>
      </c>
      <c r="G44" s="458">
        <v>4.6663650437522302</v>
      </c>
    </row>
    <row r="45" spans="1:7">
      <c r="C45" s="367">
        <v>43190</v>
      </c>
      <c r="D45" s="357">
        <f t="shared" si="0"/>
        <v>43190</v>
      </c>
      <c r="E45" s="458">
        <v>3.5321806895872738</v>
      </c>
      <c r="F45" s="458">
        <v>7.0144262251303804</v>
      </c>
      <c r="G45" s="458">
        <v>5.1359882313058653</v>
      </c>
    </row>
    <row r="46" spans="1:7">
      <c r="C46" s="367">
        <v>43220</v>
      </c>
      <c r="D46" s="357">
        <f t="shared" si="0"/>
        <v>43220</v>
      </c>
      <c r="E46" s="458">
        <v>3.4982164172848775</v>
      </c>
      <c r="F46" s="458">
        <v>7.0155775069742079</v>
      </c>
      <c r="G46" s="458">
        <v>4.8352970551211687</v>
      </c>
    </row>
    <row r="47" spans="1:7">
      <c r="C47" s="367">
        <v>43251</v>
      </c>
      <c r="D47" s="357">
        <f t="shared" si="0"/>
        <v>43251</v>
      </c>
      <c r="E47" s="458">
        <v>3.5294075341942373</v>
      </c>
      <c r="F47" s="458">
        <v>6.9681314873202647</v>
      </c>
      <c r="G47" s="458">
        <v>4.5047795214784649</v>
      </c>
    </row>
    <row r="48" spans="1:7">
      <c r="C48" s="367">
        <v>43281</v>
      </c>
      <c r="D48" s="357">
        <f t="shared" si="0"/>
        <v>43281</v>
      </c>
      <c r="E48" s="458">
        <v>3.4766530502781841</v>
      </c>
      <c r="F48" s="458">
        <v>6.7683646189322761</v>
      </c>
      <c r="G48" s="458">
        <v>4.7146138761134431</v>
      </c>
    </row>
    <row r="49" spans="1:9">
      <c r="A49" s="14">
        <v>2018</v>
      </c>
      <c r="B49" s="14" t="s">
        <v>44</v>
      </c>
      <c r="C49" s="367">
        <v>43312</v>
      </c>
      <c r="D49" s="357">
        <f t="shared" si="0"/>
        <v>43312</v>
      </c>
      <c r="E49" s="458">
        <v>3.4493648100154943</v>
      </c>
      <c r="F49" s="458">
        <v>6.6870515930605841</v>
      </c>
      <c r="G49" s="458">
        <v>4.6335194130324622</v>
      </c>
    </row>
    <row r="50" spans="1:9">
      <c r="C50" s="367">
        <v>43343</v>
      </c>
      <c r="D50" s="357">
        <f t="shared" si="0"/>
        <v>43343</v>
      </c>
      <c r="E50" s="458">
        <v>3.430770442004039</v>
      </c>
      <c r="F50" s="458">
        <v>6.7195778444366292</v>
      </c>
      <c r="G50" s="458">
        <v>4.3596351381744434</v>
      </c>
    </row>
    <row r="51" spans="1:9">
      <c r="C51" s="367">
        <v>43373</v>
      </c>
      <c r="D51" s="357">
        <f t="shared" si="0"/>
        <v>43373</v>
      </c>
      <c r="E51" s="458">
        <v>3.3261538775032538</v>
      </c>
      <c r="F51" s="458">
        <v>6.5712780596987983</v>
      </c>
      <c r="G51" s="458">
        <v>4.2087190073836203</v>
      </c>
    </row>
    <row r="52" spans="1:9">
      <c r="C52" s="367">
        <v>43404</v>
      </c>
      <c r="D52" s="357">
        <f t="shared" si="0"/>
        <v>43404</v>
      </c>
      <c r="E52" s="458">
        <v>3.2368584694933968</v>
      </c>
      <c r="F52" s="458">
        <v>6.6553300309746355</v>
      </c>
      <c r="G52" s="458">
        <v>4.6699464567429505</v>
      </c>
    </row>
    <row r="53" spans="1:9">
      <c r="C53" s="367">
        <v>43434</v>
      </c>
      <c r="D53" s="357">
        <f t="shared" si="0"/>
        <v>43434</v>
      </c>
      <c r="E53" s="458">
        <v>3.2813464876124985</v>
      </c>
      <c r="F53" s="458">
        <v>6.7201659271645937</v>
      </c>
      <c r="G53" s="458">
        <v>4.233108339840653</v>
      </c>
    </row>
    <row r="54" spans="1:9">
      <c r="C54" s="367">
        <v>43465</v>
      </c>
      <c r="D54" s="357">
        <f t="shared" si="0"/>
        <v>43465</v>
      </c>
      <c r="E54" s="458">
        <v>3.3767593877045785</v>
      </c>
      <c r="F54" s="458">
        <v>6.7309540189607304</v>
      </c>
      <c r="G54" s="458">
        <v>4.4894045881666855</v>
      </c>
      <c r="I54" s="23" t="s">
        <v>437</v>
      </c>
    </row>
    <row r="55" spans="1:9">
      <c r="C55" s="367">
        <v>43496</v>
      </c>
      <c r="D55" s="357">
        <f t="shared" si="0"/>
        <v>43496</v>
      </c>
      <c r="E55" s="458">
        <v>3.2859209658582897</v>
      </c>
      <c r="F55" s="458">
        <v>6.5552692717943142</v>
      </c>
      <c r="G55" s="458">
        <v>4.4347314975518497</v>
      </c>
    </row>
    <row r="56" spans="1:9">
      <c r="C56" s="367">
        <v>43524</v>
      </c>
      <c r="D56" s="357">
        <f t="shared" si="0"/>
        <v>43524</v>
      </c>
      <c r="E56" s="458">
        <v>3.225748699915683</v>
      </c>
      <c r="F56" s="458">
        <v>6.4446645353544643</v>
      </c>
      <c r="G56" s="458">
        <v>4.2611776586607366</v>
      </c>
    </row>
    <row r="57" spans="1:9">
      <c r="C57" s="367">
        <v>43555</v>
      </c>
      <c r="D57" s="357">
        <f t="shared" si="0"/>
        <v>43555</v>
      </c>
      <c r="E57" s="458">
        <v>3.1103631229661479</v>
      </c>
      <c r="F57" s="458">
        <v>6.3271358015230472</v>
      </c>
      <c r="G57" s="458">
        <v>4.2537173101677554</v>
      </c>
    </row>
    <row r="58" spans="1:9">
      <c r="C58" s="367">
        <v>43585</v>
      </c>
      <c r="D58" s="357">
        <f t="shared" si="0"/>
        <v>43585</v>
      </c>
      <c r="E58" s="458">
        <v>3.0874745082508852</v>
      </c>
      <c r="F58" s="458">
        <v>6.4215350974538765</v>
      </c>
      <c r="G58" s="458">
        <v>4.4791698707034877</v>
      </c>
    </row>
    <row r="59" spans="1:9">
      <c r="C59" s="367">
        <v>43616</v>
      </c>
      <c r="D59" s="357">
        <f t="shared" si="0"/>
        <v>43616</v>
      </c>
      <c r="E59" s="458">
        <v>3.0531186004212159</v>
      </c>
      <c r="F59" s="458">
        <v>6.4074158700151314</v>
      </c>
      <c r="G59" s="458">
        <v>4.0509044578361371</v>
      </c>
    </row>
    <row r="60" spans="1:9">
      <c r="C60" s="367">
        <v>43646</v>
      </c>
      <c r="D60" s="357">
        <f t="shared" si="0"/>
        <v>43646</v>
      </c>
      <c r="E60" s="458">
        <v>3.0231127440251555</v>
      </c>
      <c r="F60" s="458">
        <v>6.4315728729064983</v>
      </c>
      <c r="G60" s="458">
        <v>4.1813875635437316</v>
      </c>
    </row>
    <row r="61" spans="1:9">
      <c r="A61" s="14">
        <v>2019</v>
      </c>
      <c r="B61" s="14" t="s">
        <v>45</v>
      </c>
      <c r="C61" s="367">
        <v>43677</v>
      </c>
      <c r="D61" s="357">
        <f t="shared" si="0"/>
        <v>43677</v>
      </c>
      <c r="E61" s="458">
        <v>2.991158953576825</v>
      </c>
      <c r="F61" s="458">
        <v>6.2966379100204701</v>
      </c>
      <c r="G61" s="458">
        <v>4.3261610023248647</v>
      </c>
    </row>
    <row r="62" spans="1:9">
      <c r="C62" s="367">
        <v>43708</v>
      </c>
      <c r="D62" s="357">
        <f t="shared" si="0"/>
        <v>43708</v>
      </c>
      <c r="E62" s="458">
        <v>3.0234664076504658</v>
      </c>
      <c r="F62" s="458">
        <v>6.385376493781016</v>
      </c>
      <c r="G62" s="458">
        <v>4.4529142880943926</v>
      </c>
    </row>
    <row r="63" spans="1:9">
      <c r="C63" s="367">
        <v>43738</v>
      </c>
      <c r="D63" s="357">
        <f t="shared" si="0"/>
        <v>43738</v>
      </c>
      <c r="E63" s="458">
        <v>2.8014737636515226</v>
      </c>
      <c r="F63" s="458">
        <v>6.2518590840097445</v>
      </c>
      <c r="G63" s="458">
        <v>3.9750174836175569</v>
      </c>
    </row>
    <row r="64" spans="1:9">
      <c r="C64" s="367">
        <v>43769</v>
      </c>
      <c r="D64" s="357">
        <f t="shared" si="0"/>
        <v>43769</v>
      </c>
      <c r="E64" s="458">
        <v>2.6147260583761911</v>
      </c>
      <c r="F64" s="458">
        <v>6.2974650891005775</v>
      </c>
      <c r="G64" s="458">
        <v>4.2704346552687484</v>
      </c>
    </row>
    <row r="65" spans="1:9">
      <c r="C65" s="367">
        <v>43799</v>
      </c>
      <c r="D65" s="357">
        <f t="shared" si="0"/>
        <v>43799</v>
      </c>
      <c r="E65" s="458">
        <v>2.6809415303694624</v>
      </c>
      <c r="F65" s="458">
        <v>6.1776398958072161</v>
      </c>
      <c r="G65" s="458">
        <v>4.6311187774818645</v>
      </c>
    </row>
    <row r="66" spans="1:9">
      <c r="C66" s="367">
        <v>43830</v>
      </c>
      <c r="D66" s="357">
        <f t="shared" si="0"/>
        <v>43830</v>
      </c>
      <c r="E66" s="458">
        <v>2.8414135199945143</v>
      </c>
      <c r="F66" s="458">
        <v>6.2857674545490703</v>
      </c>
      <c r="G66" s="458">
        <v>4.1470750297362153</v>
      </c>
    </row>
    <row r="67" spans="1:9">
      <c r="C67" s="367">
        <v>43861</v>
      </c>
      <c r="D67" s="357">
        <f t="shared" si="0"/>
        <v>43861</v>
      </c>
      <c r="E67" s="458">
        <v>2.943757996148257</v>
      </c>
      <c r="F67" s="458">
        <v>6.1864394155842</v>
      </c>
      <c r="G67" s="458">
        <v>4.2071515300757287</v>
      </c>
    </row>
    <row r="68" spans="1:9">
      <c r="C68" s="367">
        <v>43890</v>
      </c>
      <c r="D68" s="357">
        <f t="shared" si="0"/>
        <v>43890</v>
      </c>
      <c r="E68" s="458">
        <v>2.8733089307233066</v>
      </c>
      <c r="F68" s="458">
        <v>6.0814874348655001</v>
      </c>
      <c r="G68" s="458">
        <v>4.1388970350908272</v>
      </c>
    </row>
    <row r="69" spans="1:9">
      <c r="C69" s="367">
        <v>43921</v>
      </c>
      <c r="D69" s="357">
        <f t="shared" ref="D69:D105" si="1">+C69</f>
        <v>43921</v>
      </c>
      <c r="E69" s="458">
        <v>2.8738183351812929</v>
      </c>
      <c r="F69" s="458">
        <v>6.0103966032608112</v>
      </c>
      <c r="G69" s="458">
        <v>4.2250346027493544</v>
      </c>
    </row>
    <row r="70" spans="1:9">
      <c r="C70" s="367">
        <v>43951</v>
      </c>
      <c r="D70" s="357">
        <f t="shared" si="1"/>
        <v>43951</v>
      </c>
      <c r="E70" s="458">
        <v>2.6091492597159065</v>
      </c>
      <c r="F70" s="458">
        <v>6.0439811413369426</v>
      </c>
      <c r="G70" s="458">
        <v>4.1020818306667346</v>
      </c>
    </row>
    <row r="71" spans="1:9">
      <c r="C71" s="367">
        <v>43982</v>
      </c>
      <c r="D71" s="357">
        <f t="shared" si="1"/>
        <v>43982</v>
      </c>
      <c r="E71" s="458">
        <v>2.5893017113954873</v>
      </c>
      <c r="F71" s="458">
        <v>6.2078618896683722</v>
      </c>
      <c r="G71" s="458">
        <v>4.0157075922785754</v>
      </c>
    </row>
    <row r="72" spans="1:9">
      <c r="C72" s="367">
        <v>44012</v>
      </c>
      <c r="D72" s="357">
        <f t="shared" si="1"/>
        <v>44012</v>
      </c>
      <c r="E72" s="458">
        <v>2.6153057900626884</v>
      </c>
      <c r="F72" s="458">
        <v>6.0549614569169252</v>
      </c>
      <c r="G72" s="458">
        <v>4.0241905789168229</v>
      </c>
    </row>
    <row r="73" spans="1:9">
      <c r="A73" s="14">
        <v>2020</v>
      </c>
      <c r="B73" s="14" t="s">
        <v>46</v>
      </c>
      <c r="C73" s="367">
        <v>44043</v>
      </c>
      <c r="D73" s="357">
        <f t="shared" si="1"/>
        <v>44043</v>
      </c>
      <c r="E73" s="458">
        <v>2.7553303019726831</v>
      </c>
      <c r="F73" s="458">
        <v>6.0270907302225778</v>
      </c>
      <c r="G73" s="458">
        <v>3.7174328040197415</v>
      </c>
    </row>
    <row r="74" spans="1:9">
      <c r="C74" s="367">
        <v>44074</v>
      </c>
      <c r="D74" s="357">
        <f t="shared" si="1"/>
        <v>44074</v>
      </c>
      <c r="E74" s="458">
        <v>2.9206114651779851</v>
      </c>
      <c r="F74" s="458">
        <v>6.0849931672961688</v>
      </c>
      <c r="G74" s="458">
        <v>3.9293273906593917</v>
      </c>
    </row>
    <row r="75" spans="1:9">
      <c r="C75" s="367">
        <v>44104</v>
      </c>
      <c r="D75" s="357">
        <f t="shared" si="1"/>
        <v>44104</v>
      </c>
      <c r="E75" s="458">
        <v>2.9060997742064218</v>
      </c>
      <c r="F75" s="458">
        <v>5.9753002249516616</v>
      </c>
      <c r="G75" s="458">
        <v>3.8613427419113791</v>
      </c>
    </row>
    <row r="76" spans="1:9">
      <c r="C76" s="367">
        <v>44135</v>
      </c>
      <c r="D76" s="357">
        <f t="shared" si="1"/>
        <v>44135</v>
      </c>
      <c r="E76" s="458">
        <v>2.4385023509491126</v>
      </c>
      <c r="F76" s="458">
        <v>5.9170811655406084</v>
      </c>
      <c r="G76" s="458">
        <v>4.6193504481531891</v>
      </c>
    </row>
    <row r="77" spans="1:9">
      <c r="C77" s="367">
        <v>44165</v>
      </c>
      <c r="D77" s="357">
        <f t="shared" si="1"/>
        <v>44165</v>
      </c>
      <c r="E77" s="458">
        <v>2.410506017919928</v>
      </c>
      <c r="F77" s="458">
        <v>5.9325983164124407</v>
      </c>
      <c r="G77" s="458">
        <v>4.1066980258037171</v>
      </c>
      <c r="I77" s="355" t="s">
        <v>156</v>
      </c>
    </row>
    <row r="78" spans="1:9">
      <c r="C78" s="367">
        <v>44196</v>
      </c>
      <c r="D78" s="357">
        <f t="shared" si="1"/>
        <v>44196</v>
      </c>
      <c r="E78" s="458">
        <v>2.4239724462133108</v>
      </c>
      <c r="F78" s="458">
        <v>5.8066181324655064</v>
      </c>
      <c r="G78" s="458">
        <v>4.0103065184777567</v>
      </c>
    </row>
    <row r="79" spans="1:9">
      <c r="C79" s="367">
        <v>44227</v>
      </c>
      <c r="D79" s="357">
        <f t="shared" si="1"/>
        <v>44227</v>
      </c>
      <c r="E79" s="458">
        <v>2.612087905414223</v>
      </c>
      <c r="F79" s="458">
        <v>5.8390564543061219</v>
      </c>
      <c r="G79" s="458">
        <v>3.9894230966263033</v>
      </c>
      <c r="I79" s="23" t="s">
        <v>438</v>
      </c>
    </row>
    <row r="80" spans="1:9">
      <c r="C80" s="367">
        <v>44255</v>
      </c>
      <c r="D80" s="357">
        <f t="shared" si="1"/>
        <v>44255</v>
      </c>
      <c r="E80" s="458">
        <v>2.7770450834978946</v>
      </c>
      <c r="F80" s="458">
        <v>5.7680568549669005</v>
      </c>
      <c r="G80" s="458">
        <v>4.0087566444232987</v>
      </c>
    </row>
    <row r="81" spans="1:7">
      <c r="C81" s="367">
        <v>44286</v>
      </c>
      <c r="D81" s="357">
        <f t="shared" si="1"/>
        <v>44286</v>
      </c>
      <c r="E81" s="458">
        <v>2.7617854679985991</v>
      </c>
      <c r="F81" s="458">
        <v>5.7673772006294</v>
      </c>
      <c r="G81" s="458">
        <v>4.0061939006835381</v>
      </c>
    </row>
    <row r="82" spans="1:7">
      <c r="C82" s="367">
        <v>44316</v>
      </c>
      <c r="D82" s="357">
        <f t="shared" si="1"/>
        <v>44316</v>
      </c>
      <c r="E82" s="458">
        <v>2.4428484085747009</v>
      </c>
      <c r="F82" s="458">
        <v>5.7601313338111559</v>
      </c>
      <c r="G82" s="458">
        <v>4.0917888592259981</v>
      </c>
    </row>
    <row r="83" spans="1:7">
      <c r="C83" s="367">
        <v>44347</v>
      </c>
      <c r="D83" s="357">
        <f t="shared" si="1"/>
        <v>44347</v>
      </c>
      <c r="E83" s="458">
        <v>2.3687640768217175</v>
      </c>
      <c r="F83" s="458">
        <v>5.6999872600188661</v>
      </c>
      <c r="G83" s="458">
        <v>3.7336521205335091</v>
      </c>
    </row>
    <row r="84" spans="1:7">
      <c r="C84" s="367">
        <v>44377</v>
      </c>
      <c r="D84" s="357">
        <f t="shared" si="1"/>
        <v>44377</v>
      </c>
      <c r="E84" s="458">
        <v>2.3276733397874487</v>
      </c>
      <c r="F84" s="458">
        <v>5.6236983109394929</v>
      </c>
      <c r="G84" s="458">
        <v>3.5199879090695356</v>
      </c>
    </row>
    <row r="85" spans="1:7">
      <c r="A85" s="14">
        <v>2021</v>
      </c>
      <c r="B85" s="14" t="s">
        <v>47</v>
      </c>
      <c r="C85" s="367">
        <v>44408</v>
      </c>
      <c r="D85" s="357">
        <f t="shared" si="1"/>
        <v>44408</v>
      </c>
      <c r="E85" s="458">
        <v>2.5339981985678524</v>
      </c>
      <c r="F85" s="458">
        <v>5.4669580600847629</v>
      </c>
      <c r="G85" s="458">
        <v>3.6964791661156684</v>
      </c>
    </row>
    <row r="86" spans="1:7">
      <c r="C86" s="367">
        <v>44439</v>
      </c>
      <c r="D86" s="357">
        <f t="shared" si="1"/>
        <v>44439</v>
      </c>
      <c r="E86" s="458">
        <v>2.6921211399508689</v>
      </c>
      <c r="F86" s="458">
        <v>5.5853815040468149</v>
      </c>
      <c r="G86" s="458">
        <v>3.7084152684815055</v>
      </c>
    </row>
    <row r="87" spans="1:7">
      <c r="C87" s="367">
        <v>44469</v>
      </c>
      <c r="D87" s="357">
        <f t="shared" si="1"/>
        <v>44469</v>
      </c>
      <c r="E87" s="458">
        <v>2.6773289487116423</v>
      </c>
      <c r="F87" s="458">
        <v>5.3919778736767627</v>
      </c>
      <c r="G87" s="458">
        <v>3.5388784879658197</v>
      </c>
    </row>
    <row r="88" spans="1:7">
      <c r="C88" s="367">
        <v>44500</v>
      </c>
      <c r="D88" s="357">
        <f t="shared" si="1"/>
        <v>44500</v>
      </c>
      <c r="E88" s="458">
        <v>2.6520664434719126</v>
      </c>
      <c r="F88" s="458">
        <v>5.307221722690123</v>
      </c>
      <c r="G88" s="458">
        <v>4.2131812585454425</v>
      </c>
    </row>
    <row r="89" spans="1:7">
      <c r="C89" s="367">
        <v>44530</v>
      </c>
      <c r="D89" s="357">
        <f t="shared" si="1"/>
        <v>44530</v>
      </c>
      <c r="E89" s="458">
        <v>2.6115532111998028</v>
      </c>
      <c r="F89" s="458">
        <v>5.4535439791991296</v>
      </c>
      <c r="G89" s="458">
        <v>3.6064307346209441</v>
      </c>
    </row>
    <row r="90" spans="1:7">
      <c r="C90" s="367">
        <v>44561</v>
      </c>
      <c r="D90" s="357">
        <f t="shared" si="1"/>
        <v>44561</v>
      </c>
      <c r="E90" s="458">
        <v>2.5596996698242491</v>
      </c>
      <c r="F90" s="458">
        <v>5.3433434308913448</v>
      </c>
      <c r="G90" s="458">
        <v>3.5528414839047229</v>
      </c>
    </row>
    <row r="91" spans="1:7">
      <c r="C91" s="367">
        <v>44592</v>
      </c>
      <c r="D91" s="357">
        <f t="shared" si="1"/>
        <v>44592</v>
      </c>
      <c r="E91" s="458">
        <v>2.5249369716374233</v>
      </c>
      <c r="F91" s="458">
        <v>5.4753412703720263</v>
      </c>
      <c r="G91" s="458">
        <v>3.6133661985702394</v>
      </c>
    </row>
    <row r="92" spans="1:7">
      <c r="C92" s="367">
        <v>44620</v>
      </c>
      <c r="D92" s="357">
        <f t="shared" si="1"/>
        <v>44620</v>
      </c>
      <c r="E92" s="458">
        <v>2.5193616764800524</v>
      </c>
      <c r="F92" s="458">
        <v>5.3468886085741048</v>
      </c>
      <c r="G92" s="458">
        <v>3.6414341570504689</v>
      </c>
    </row>
    <row r="93" spans="1:7">
      <c r="C93" s="367">
        <v>44651</v>
      </c>
      <c r="D93" s="357">
        <f t="shared" si="1"/>
        <v>44651</v>
      </c>
      <c r="E93" s="458">
        <v>2.44355572051255</v>
      </c>
      <c r="F93" s="458">
        <v>5.3936793137520826</v>
      </c>
      <c r="G93" s="458">
        <v>3.7279940899969342</v>
      </c>
    </row>
    <row r="94" spans="1:7">
      <c r="C94" s="367">
        <v>44681</v>
      </c>
      <c r="D94" s="357">
        <f t="shared" si="1"/>
        <v>44681</v>
      </c>
      <c r="E94" s="458">
        <v>2.1563388850430423</v>
      </c>
      <c r="F94" s="458">
        <v>5.4474569632390049</v>
      </c>
      <c r="G94" s="458">
        <v>4.0992974579328809</v>
      </c>
    </row>
    <row r="95" spans="1:7">
      <c r="C95" s="367">
        <v>44712</v>
      </c>
      <c r="D95" s="357">
        <f t="shared" si="1"/>
        <v>44712</v>
      </c>
      <c r="E95" s="458">
        <v>2.2379498785476204</v>
      </c>
      <c r="F95" s="458">
        <v>5.3275547134323764</v>
      </c>
      <c r="G95" s="458">
        <v>3.7419619980278562</v>
      </c>
    </row>
    <row r="96" spans="1:7">
      <c r="C96" s="367">
        <v>44742</v>
      </c>
      <c r="D96" s="357">
        <f t="shared" si="1"/>
        <v>44742</v>
      </c>
      <c r="E96" s="458">
        <v>2.2400447574672793</v>
      </c>
      <c r="F96" s="458">
        <v>5.3168039770413822</v>
      </c>
      <c r="G96" s="458">
        <v>3.5991096430224414</v>
      </c>
    </row>
    <row r="97" spans="1:9">
      <c r="A97" s="14">
        <v>2022</v>
      </c>
      <c r="B97" s="14" t="s">
        <v>48</v>
      </c>
      <c r="C97" s="367">
        <v>44773</v>
      </c>
      <c r="D97" s="357">
        <f t="shared" si="1"/>
        <v>44773</v>
      </c>
      <c r="E97" s="458">
        <v>2.463810505910335</v>
      </c>
      <c r="F97" s="458">
        <v>5.1770343525762206</v>
      </c>
      <c r="G97" s="458">
        <v>3.5798701833162769</v>
      </c>
    </row>
    <row r="98" spans="1:9">
      <c r="C98" s="367">
        <v>44804</v>
      </c>
      <c r="D98" s="357">
        <f t="shared" si="1"/>
        <v>44804</v>
      </c>
      <c r="E98" s="458">
        <v>2.5168088721160373</v>
      </c>
      <c r="F98" s="458">
        <v>5.4008709974728584</v>
      </c>
      <c r="G98" s="458">
        <v>4.0898885836936527</v>
      </c>
    </row>
    <row r="99" spans="1:9">
      <c r="C99" s="367">
        <v>44834</v>
      </c>
      <c r="D99" s="357">
        <f t="shared" si="1"/>
        <v>44834</v>
      </c>
      <c r="E99" s="458">
        <v>2.632781750791866</v>
      </c>
      <c r="F99" s="458">
        <v>5.5418872754900654</v>
      </c>
      <c r="G99" s="458">
        <v>3.883161990840633</v>
      </c>
    </row>
    <row r="100" spans="1:9">
      <c r="C100" s="367">
        <v>44865</v>
      </c>
      <c r="D100" s="357">
        <f t="shared" si="1"/>
        <v>44865</v>
      </c>
      <c r="E100" s="458">
        <v>2.6348900438624954</v>
      </c>
      <c r="F100" s="458">
        <v>5.452172118274869</v>
      </c>
      <c r="G100" s="458">
        <v>3.8892835522697378</v>
      </c>
    </row>
    <row r="101" spans="1:9">
      <c r="C101" s="367">
        <v>44895</v>
      </c>
      <c r="D101" s="357">
        <f t="shared" si="1"/>
        <v>44895</v>
      </c>
      <c r="E101" s="458">
        <v>2.6691943192044443</v>
      </c>
      <c r="F101" s="458">
        <v>5.3882639495971123</v>
      </c>
      <c r="G101" s="458">
        <v>3.8776166466058437</v>
      </c>
    </row>
    <row r="102" spans="1:9">
      <c r="C102" s="367">
        <v>44926</v>
      </c>
      <c r="D102" s="357">
        <f t="shared" si="1"/>
        <v>44926</v>
      </c>
      <c r="E102" s="458">
        <v>2.6619074049261098</v>
      </c>
      <c r="F102" s="458">
        <v>5.3800254917644139</v>
      </c>
      <c r="G102" s="458">
        <v>3.9887568945970022</v>
      </c>
      <c r="I102" s="355" t="s">
        <v>167</v>
      </c>
    </row>
    <row r="103" spans="1:9">
      <c r="C103" s="367">
        <v>44957</v>
      </c>
      <c r="D103" s="357">
        <f t="shared" si="1"/>
        <v>44957</v>
      </c>
      <c r="E103" s="458">
        <v>2.8666909029658778</v>
      </c>
      <c r="F103" s="458">
        <v>5.5062744100078778</v>
      </c>
      <c r="G103" s="458">
        <v>4.5330485389406405</v>
      </c>
    </row>
    <row r="104" spans="1:9">
      <c r="B104" s="452"/>
      <c r="C104" s="367">
        <v>44985</v>
      </c>
      <c r="D104" s="357">
        <f t="shared" si="1"/>
        <v>44985</v>
      </c>
      <c r="E104" s="458">
        <v>2.9407000000000001</v>
      </c>
      <c r="F104" s="458">
        <v>5.5662555163027365</v>
      </c>
      <c r="G104" s="458">
        <v>4.2475905154276461</v>
      </c>
    </row>
    <row r="105" spans="1:9">
      <c r="C105" s="367">
        <v>45016</v>
      </c>
      <c r="D105" s="357">
        <f t="shared" si="1"/>
        <v>45016</v>
      </c>
      <c r="E105" s="458">
        <v>2.9834999999999998</v>
      </c>
      <c r="F105" s="458">
        <v>5.592763173517671</v>
      </c>
      <c r="G105" s="458">
        <v>4.8284454680754862</v>
      </c>
    </row>
    <row r="106" spans="1:9">
      <c r="C106" s="367">
        <v>45046</v>
      </c>
      <c r="D106" s="357">
        <f t="shared" ref="D106:D107" si="2">+C106</f>
        <v>45046</v>
      </c>
      <c r="E106" s="458">
        <v>3.0103</v>
      </c>
      <c r="F106" s="458">
        <v>5.63067942491399</v>
      </c>
      <c r="G106" s="458">
        <v>4.7118510607254684</v>
      </c>
    </row>
    <row r="107" spans="1:9">
      <c r="C107" s="610">
        <v>45077</v>
      </c>
      <c r="D107" s="660">
        <f t="shared" si="2"/>
        <v>45077</v>
      </c>
      <c r="E107" s="663">
        <v>2.9878</v>
      </c>
      <c r="F107" s="663">
        <v>5.8094674040124756</v>
      </c>
      <c r="G107" s="663">
        <v>4.6884395344402012</v>
      </c>
    </row>
    <row r="108" spans="1:9">
      <c r="C108" s="367">
        <v>45107</v>
      </c>
      <c r="D108" s="357">
        <f t="shared" ref="D108:D114" si="3">C108</f>
        <v>45107</v>
      </c>
      <c r="E108" s="458">
        <v>3.0756327804204413</v>
      </c>
      <c r="F108" s="458">
        <v>5.8470251911459661</v>
      </c>
      <c r="G108" s="458">
        <v>4.5793827745627311</v>
      </c>
    </row>
    <row r="109" spans="1:9">
      <c r="A109" s="14">
        <v>2023</v>
      </c>
      <c r="B109" s="14" t="s">
        <v>49</v>
      </c>
      <c r="C109" s="670">
        <v>45138</v>
      </c>
      <c r="D109" s="669">
        <f t="shared" si="3"/>
        <v>45138</v>
      </c>
      <c r="E109" s="663">
        <v>3.2748345783681518</v>
      </c>
      <c r="F109" s="663">
        <v>5.8438467605062856</v>
      </c>
      <c r="G109" s="663">
        <v>4.7553546234909438</v>
      </c>
    </row>
    <row r="110" spans="1:9">
      <c r="C110" s="670">
        <v>45169</v>
      </c>
      <c r="D110" s="669">
        <f t="shared" si="3"/>
        <v>45169</v>
      </c>
      <c r="E110" s="663">
        <v>3.5499778480090516</v>
      </c>
      <c r="F110" s="663">
        <v>6.0463059321828219</v>
      </c>
      <c r="G110" s="663">
        <v>4.9852224297606664</v>
      </c>
    </row>
    <row r="111" spans="1:9">
      <c r="C111" s="670">
        <v>45199</v>
      </c>
      <c r="D111" s="669">
        <f t="shared" si="3"/>
        <v>45199</v>
      </c>
      <c r="E111" s="663">
        <v>3.6727906291794454</v>
      </c>
      <c r="F111" s="663">
        <v>6.0703635791203032</v>
      </c>
      <c r="G111" s="663">
        <v>4.9980741709508969</v>
      </c>
    </row>
    <row r="112" spans="1:9">
      <c r="C112" s="367">
        <v>45230</v>
      </c>
      <c r="D112" s="357">
        <f t="shared" si="3"/>
        <v>45230</v>
      </c>
      <c r="E112" s="458">
        <v>3.7571215423864492</v>
      </c>
      <c r="F112" s="458">
        <v>6.0740933196200961</v>
      </c>
      <c r="G112" s="458">
        <v>4.9450636536334711</v>
      </c>
    </row>
    <row r="113" spans="1:7">
      <c r="C113" s="367">
        <v>45260</v>
      </c>
      <c r="D113" s="357">
        <f t="shared" si="3"/>
        <v>45260</v>
      </c>
      <c r="E113" s="458">
        <v>3.773303334784011</v>
      </c>
      <c r="F113" s="458">
        <v>6.0030234130216824</v>
      </c>
      <c r="G113" s="458">
        <v>5.2790685768549572</v>
      </c>
    </row>
    <row r="114" spans="1:7">
      <c r="C114" s="670">
        <v>45291</v>
      </c>
      <c r="D114" s="669">
        <f t="shared" si="3"/>
        <v>45291</v>
      </c>
      <c r="E114" s="663">
        <v>3.7437745682206427</v>
      </c>
      <c r="F114" s="663">
        <v>6.1082653659726143</v>
      </c>
      <c r="G114" s="663">
        <v>5.3178644466429343</v>
      </c>
    </row>
    <row r="115" spans="1:7">
      <c r="C115" s="670">
        <v>45322</v>
      </c>
      <c r="D115" s="669">
        <f t="shared" ref="D115:D121" si="4">C115</f>
        <v>45322</v>
      </c>
      <c r="E115" s="663">
        <v>3.7776473744291437</v>
      </c>
      <c r="F115" s="663">
        <v>6.2672676382741654</v>
      </c>
      <c r="G115" s="663">
        <v>5.4057808833691929</v>
      </c>
    </row>
    <row r="116" spans="1:7">
      <c r="C116" s="670">
        <v>45351</v>
      </c>
      <c r="D116" s="669">
        <f t="shared" si="4"/>
        <v>45351</v>
      </c>
      <c r="E116" s="663">
        <v>3.8807987805034188</v>
      </c>
      <c r="F116" s="663">
        <v>6.2252618975394176</v>
      </c>
      <c r="G116" s="663">
        <v>5.2763052593618065</v>
      </c>
    </row>
    <row r="117" spans="1:7">
      <c r="C117" s="670">
        <v>45382</v>
      </c>
      <c r="D117" s="669">
        <f t="shared" si="4"/>
        <v>45382</v>
      </c>
      <c r="E117" s="663">
        <v>3.8719937962219242</v>
      </c>
      <c r="F117" s="663">
        <v>6.024113348747516</v>
      </c>
      <c r="G117" s="663">
        <v>5.3422663534605066</v>
      </c>
    </row>
    <row r="118" spans="1:7">
      <c r="C118" s="367">
        <v>45412</v>
      </c>
      <c r="D118" s="357">
        <f t="shared" si="4"/>
        <v>45412</v>
      </c>
      <c r="E118" s="458">
        <v>3.8848597224014187</v>
      </c>
      <c r="F118" s="458">
        <v>6.0555690787296061</v>
      </c>
      <c r="G118" s="458">
        <v>5.3575192540889338</v>
      </c>
    </row>
    <row r="119" spans="1:7">
      <c r="C119" s="670">
        <v>45443</v>
      </c>
      <c r="D119" s="669">
        <f t="shared" si="4"/>
        <v>45443</v>
      </c>
      <c r="E119" s="663">
        <v>3.8498948937990005</v>
      </c>
      <c r="F119" s="663">
        <v>6.0980380893015909</v>
      </c>
      <c r="G119" s="663">
        <v>5.0431974623942102</v>
      </c>
    </row>
    <row r="120" spans="1:7">
      <c r="C120" s="367">
        <v>45473</v>
      </c>
      <c r="D120" s="357">
        <f t="shared" si="4"/>
        <v>45473</v>
      </c>
      <c r="E120" s="458">
        <v>3.8487255823296804</v>
      </c>
      <c r="F120" s="458">
        <v>6.0504776434551468</v>
      </c>
      <c r="G120" s="458">
        <v>5.1810592918656271</v>
      </c>
    </row>
    <row r="121" spans="1:7">
      <c r="A121" s="33">
        <v>2024</v>
      </c>
      <c r="B121" s="33" t="s">
        <v>506</v>
      </c>
      <c r="C121" s="670">
        <v>45504</v>
      </c>
      <c r="D121" s="669">
        <f t="shared" si="4"/>
        <v>45504</v>
      </c>
      <c r="E121" s="663">
        <v>3.8391017902645865</v>
      </c>
      <c r="F121" s="663">
        <v>6.1539165338001531</v>
      </c>
      <c r="G121" s="663">
        <v>5.4118632723835454</v>
      </c>
    </row>
    <row r="122" spans="1:7">
      <c r="C122" s="670">
        <v>45535</v>
      </c>
      <c r="D122" s="669">
        <f t="shared" ref="D122:D127" si="5">C122</f>
        <v>45535</v>
      </c>
      <c r="E122" s="663">
        <v>3.8517109886512069</v>
      </c>
      <c r="F122" s="663">
        <v>6.2376084963366383</v>
      </c>
      <c r="G122" s="663">
        <v>5.0730493441113023</v>
      </c>
    </row>
    <row r="123" spans="1:7">
      <c r="C123" s="670">
        <v>45565</v>
      </c>
      <c r="D123" s="669">
        <f t="shared" si="5"/>
        <v>45565</v>
      </c>
      <c r="E123" s="663">
        <v>3.8325259648386392</v>
      </c>
      <c r="F123" s="663">
        <v>6.0972644950825732</v>
      </c>
      <c r="G123" s="663">
        <v>5.0576724907270822</v>
      </c>
    </row>
    <row r="124" spans="1:7">
      <c r="C124" s="367">
        <v>45596</v>
      </c>
      <c r="D124" s="357">
        <f t="shared" si="5"/>
        <v>45596</v>
      </c>
      <c r="E124" s="458">
        <v>3.8177839438380783</v>
      </c>
      <c r="F124" s="458">
        <v>6.0537782223181011</v>
      </c>
      <c r="G124" s="458">
        <v>5.1148746092787878</v>
      </c>
    </row>
    <row r="125" spans="1:7">
      <c r="C125" s="367">
        <v>45626</v>
      </c>
      <c r="D125" s="357">
        <f t="shared" si="5"/>
        <v>45626</v>
      </c>
      <c r="E125" s="458">
        <v>3.8007367325094101</v>
      </c>
      <c r="F125" s="458">
        <v>5.9606280453284848</v>
      </c>
      <c r="G125" s="458">
        <v>5.1267023957404554</v>
      </c>
    </row>
    <row r="126" spans="1:7">
      <c r="C126" s="670">
        <v>45657</v>
      </c>
      <c r="D126" s="669">
        <f t="shared" si="5"/>
        <v>45657</v>
      </c>
      <c r="E126" s="663">
        <v>3.8127906391608346</v>
      </c>
      <c r="F126" s="663">
        <v>5.9471383550396606</v>
      </c>
      <c r="G126" s="663">
        <v>5.1026363371989474</v>
      </c>
    </row>
    <row r="127" spans="1:7">
      <c r="C127" s="670">
        <v>45688</v>
      </c>
      <c r="D127" s="669">
        <f t="shared" si="5"/>
        <v>45688</v>
      </c>
      <c r="E127" s="663">
        <v>3.7002681417747096</v>
      </c>
      <c r="F127" s="663">
        <v>5.8934209922718859</v>
      </c>
      <c r="G127" s="663">
        <v>4.9518160752603171</v>
      </c>
    </row>
    <row r="128" spans="1:7">
      <c r="C128" s="367">
        <v>45716</v>
      </c>
      <c r="D128" s="357">
        <f t="shared" ref="D128:D133" si="6">C128</f>
        <v>45716</v>
      </c>
      <c r="E128" s="458">
        <v>3.2020010999999999</v>
      </c>
      <c r="F128" s="458">
        <v>5.9061377999999998</v>
      </c>
      <c r="G128" s="458">
        <v>4.9170401999999997</v>
      </c>
    </row>
    <row r="129" spans="1:7">
      <c r="C129" s="367">
        <v>45747</v>
      </c>
      <c r="D129" s="357">
        <f t="shared" si="6"/>
        <v>45747</v>
      </c>
      <c r="E129" s="458">
        <v>2.9218942999999999</v>
      </c>
      <c r="F129" s="458">
        <v>5.8632087999999998</v>
      </c>
      <c r="G129" s="458">
        <v>4.9566556000000004</v>
      </c>
    </row>
    <row r="130" spans="1:7">
      <c r="C130" s="367">
        <v>45777</v>
      </c>
      <c r="D130" s="357">
        <f t="shared" si="6"/>
        <v>45777</v>
      </c>
      <c r="E130" s="458">
        <v>2.8973768</v>
      </c>
      <c r="F130" s="458">
        <v>5.7659849000000003</v>
      </c>
      <c r="G130" s="458">
        <v>4.8866784000000001</v>
      </c>
    </row>
    <row r="131" spans="1:7">
      <c r="C131" s="670">
        <v>45808</v>
      </c>
      <c r="D131" s="669">
        <f t="shared" si="6"/>
        <v>45808</v>
      </c>
      <c r="E131" s="663">
        <v>2.9026486999999999</v>
      </c>
      <c r="F131" s="663">
        <v>5.8263045</v>
      </c>
      <c r="G131" s="663">
        <v>4.7035819999999999</v>
      </c>
    </row>
    <row r="132" spans="1:7">
      <c r="C132" s="367">
        <v>45838</v>
      </c>
      <c r="D132" s="357">
        <f t="shared" si="6"/>
        <v>45838</v>
      </c>
      <c r="E132" s="458">
        <v>2.9338729824238921</v>
      </c>
      <c r="F132" s="458">
        <v>5.7571307839730759</v>
      </c>
      <c r="G132" s="458">
        <v>4.5986981955669686</v>
      </c>
    </row>
    <row r="133" spans="1:7">
      <c r="A133" s="14">
        <v>2025</v>
      </c>
      <c r="B133" s="14" t="s">
        <v>525</v>
      </c>
      <c r="C133" s="670">
        <v>45869</v>
      </c>
      <c r="D133" s="669">
        <f t="shared" si="6"/>
        <v>45869</v>
      </c>
      <c r="E133" s="663">
        <v>2.9971540529999232</v>
      </c>
      <c r="F133" s="663">
        <v>5.7292989365842404</v>
      </c>
      <c r="G133" s="663">
        <v>4.6457323467199707</v>
      </c>
    </row>
    <row r="134" spans="1:7">
      <c r="C134" s="367">
        <v>45900</v>
      </c>
      <c r="D134" s="357">
        <f>C134</f>
        <v>45900</v>
      </c>
      <c r="E134" s="458">
        <v>2.98464484656719</v>
      </c>
      <c r="F134" s="458">
        <v>5.720233891448113</v>
      </c>
      <c r="G134" s="458">
        <v>4.478110608871555</v>
      </c>
    </row>
    <row r="135" spans="1:7">
      <c r="C135" s="367">
        <v>45930</v>
      </c>
      <c r="D135" s="357">
        <f>C135</f>
        <v>45930</v>
      </c>
      <c r="E135" s="458">
        <v>3.0107404189466944</v>
      </c>
      <c r="F135" s="458">
        <v>5.5714992669005108</v>
      </c>
      <c r="G135" s="458">
        <v>4.5531249303228654</v>
      </c>
    </row>
    <row r="136" spans="1:7">
      <c r="C136" s="367">
        <v>45961</v>
      </c>
      <c r="D136" s="357">
        <f>C136</f>
        <v>45961</v>
      </c>
      <c r="E136" s="458">
        <v>3.0242081152318168</v>
      </c>
      <c r="F136" s="458">
        <v>5.5316052494543335</v>
      </c>
      <c r="G136" s="458">
        <v>4.4617898568230316</v>
      </c>
    </row>
    <row r="137" spans="1:7">
      <c r="C137" s="367">
        <v>45991</v>
      </c>
      <c r="D137" s="357">
        <f>C137</f>
        <v>45991</v>
      </c>
      <c r="E137" s="458">
        <v>3.0206446662094444</v>
      </c>
      <c r="F137" s="458">
        <v>5.5734365215422716</v>
      </c>
      <c r="G137" s="458">
        <v>4.4431230106303614</v>
      </c>
    </row>
    <row r="138" spans="1:7">
      <c r="C138" s="367">
        <v>46022</v>
      </c>
      <c r="D138" s="357">
        <f t="shared" ref="D138:D139" si="7">C138</f>
        <v>46022</v>
      </c>
      <c r="E138" s="458">
        <v>3.0370147306307134</v>
      </c>
      <c r="F138" s="458">
        <v>5.5298433992130764</v>
      </c>
      <c r="G138" s="458">
        <v>4.5804766318092041</v>
      </c>
    </row>
    <row r="139" spans="1:7">
      <c r="C139" s="367">
        <v>46053</v>
      </c>
      <c r="D139" s="357">
        <f t="shared" si="7"/>
        <v>46053</v>
      </c>
      <c r="E139" s="458">
        <v>3.0386646343352735</v>
      </c>
      <c r="F139" s="458">
        <v>5.5939701039817038</v>
      </c>
      <c r="G139" s="458">
        <v>4.7102093520508905</v>
      </c>
    </row>
    <row r="140" spans="1:7">
      <c r="C140" s="670">
        <v>46081</v>
      </c>
      <c r="D140" s="669">
        <f>C140</f>
        <v>46081</v>
      </c>
      <c r="E140" s="663">
        <v>3.0544273539051043</v>
      </c>
      <c r="F140" s="663">
        <v>5.4052286649376873</v>
      </c>
      <c r="G140" s="663">
        <v>4.5517653470611235</v>
      </c>
    </row>
    <row r="141" spans="1:7">
      <c r="C141" s="773">
        <v>46112</v>
      </c>
      <c r="D141" s="771">
        <f>C141</f>
        <v>46112</v>
      </c>
      <c r="E141" s="772">
        <v>2.9888234962916491</v>
      </c>
      <c r="F141" s="772">
        <v>5.2849877780311267</v>
      </c>
      <c r="G141" s="772">
        <v>4.730843996333336</v>
      </c>
    </row>
    <row r="142" spans="1:7">
      <c r="C142" s="367"/>
      <c r="D142" s="357"/>
      <c r="E142" s="458"/>
      <c r="F142" s="458"/>
      <c r="G142" s="458"/>
    </row>
    <row r="143" spans="1:7">
      <c r="C143" s="367"/>
      <c r="D143" s="357"/>
      <c r="E143" s="458"/>
      <c r="F143" s="458"/>
      <c r="G143" s="458"/>
    </row>
    <row r="144" spans="1:7">
      <c r="C144" s="367"/>
      <c r="D144" s="357"/>
      <c r="E144" s="458"/>
      <c r="F144" s="458"/>
      <c r="G144" s="458"/>
    </row>
    <row r="145" spans="1:7">
      <c r="A145" s="14">
        <v>2026</v>
      </c>
      <c r="B145" s="14" t="s">
        <v>535</v>
      </c>
      <c r="C145" s="367"/>
      <c r="D145" s="357"/>
      <c r="E145" s="458"/>
      <c r="F145" s="458"/>
      <c r="G145" s="458"/>
    </row>
    <row r="146" spans="1:7">
      <c r="C146" s="367"/>
      <c r="D146" s="357"/>
      <c r="E146" s="458"/>
      <c r="F146" s="458"/>
      <c r="G146" s="458"/>
    </row>
    <row r="147" spans="1:7">
      <c r="C147" s="367"/>
      <c r="D147" s="357"/>
      <c r="E147" s="458"/>
      <c r="F147" s="458"/>
      <c r="G147" s="458"/>
    </row>
    <row r="148" spans="1:7">
      <c r="C148" s="367"/>
      <c r="D148" s="357"/>
      <c r="E148" s="458"/>
      <c r="F148" s="458"/>
      <c r="G148" s="458"/>
    </row>
    <row r="149" spans="1:7">
      <c r="C149" s="367"/>
      <c r="D149" s="357"/>
      <c r="E149" s="458"/>
      <c r="F149" s="458"/>
      <c r="G149" s="458"/>
    </row>
    <row r="150" spans="1:7">
      <c r="C150" s="367"/>
      <c r="D150" s="357"/>
      <c r="E150" s="458"/>
      <c r="F150" s="458"/>
      <c r="G150" s="458"/>
    </row>
    <row r="151" spans="1:7">
      <c r="C151" s="367"/>
      <c r="D151" s="357"/>
      <c r="E151" s="458"/>
      <c r="F151" s="458"/>
      <c r="G151" s="458"/>
    </row>
    <row r="152" spans="1:7">
      <c r="C152" s="367"/>
      <c r="D152" s="357"/>
      <c r="E152" s="458"/>
      <c r="F152" s="458"/>
      <c r="G152" s="458"/>
    </row>
    <row r="153" spans="1:7">
      <c r="C153" s="367"/>
      <c r="D153" s="357"/>
      <c r="E153" s="458"/>
      <c r="F153" s="458"/>
      <c r="G153" s="458"/>
    </row>
    <row r="154" spans="1:7">
      <c r="C154" s="367"/>
      <c r="D154" s="357"/>
      <c r="E154" s="458"/>
      <c r="F154" s="458"/>
      <c r="G154" s="458"/>
    </row>
  </sheetData>
  <sheetProtection algorithmName="SHA-512" hashValue="6GhzNglNoDHmcaSgTAhHFTIKpHS5o/Fke3nCpyJPTGPMdPPpLPblgwhRpEm/3U0Vu0lehlUKEsE8et9lauZgbw==" saltValue="ipd4M9RYLvNo3Rzo4Cn8gQ=="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E165" activePane="bottomRight" state="frozen"/>
      <selection activeCell="AA19" sqref="AA19"/>
      <selection pane="topRight" activeCell="AA19" sqref="AA19"/>
      <selection pane="bottomLeft" activeCell="AA19" sqref="AA19"/>
      <selection pane="bottomRight" activeCell="N182" sqref="N182"/>
    </sheetView>
  </sheetViews>
  <sheetFormatPr defaultColWidth="9.42578125" defaultRowHeight="11.25"/>
  <cols>
    <col min="1" max="1" width="6" style="14" hidden="1" customWidth="1"/>
    <col min="2" max="2" width="7.7109375" style="14" hidden="1" customWidth="1"/>
    <col min="3" max="3" width="12.5703125" style="524" bestFit="1" customWidth="1"/>
    <col min="4" max="4" width="12.5703125" style="525" customWidth="1"/>
    <col min="5" max="6" width="19.5703125" style="524" customWidth="1"/>
    <col min="7" max="7" width="24.42578125" style="524" bestFit="1" customWidth="1"/>
    <col min="8" max="9" width="21" style="524" customWidth="1"/>
    <col min="10" max="10" width="22.42578125" style="524" customWidth="1"/>
    <col min="11" max="24" width="12.5703125" style="524" bestFit="1" customWidth="1"/>
    <col min="25" max="26" width="12.5703125" style="44" bestFit="1" customWidth="1"/>
    <col min="27" max="27" width="13.42578125" style="524" customWidth="1"/>
    <col min="28" max="30" width="14.5703125" style="524" customWidth="1"/>
    <col min="31" max="34" width="12.5703125" style="524" customWidth="1"/>
    <col min="35" max="35" width="13.5703125" style="524" customWidth="1"/>
    <col min="36" max="37" width="15.5703125" style="524" customWidth="1"/>
    <col min="38" max="38" width="13.42578125" style="524" customWidth="1"/>
    <col min="39" max="39" width="12.42578125" style="524" customWidth="1"/>
    <col min="40" max="42" width="12.5703125" style="524" customWidth="1"/>
    <col min="43" max="44" width="12.42578125" style="524" customWidth="1"/>
    <col min="45" max="46" width="12.5703125" style="524" customWidth="1"/>
    <col min="47" max="47" width="14.5703125" style="524" customWidth="1"/>
    <col min="48" max="48" width="15.5703125" style="524" customWidth="1"/>
    <col min="49" max="49" width="12.5703125" style="524" customWidth="1"/>
    <col min="50" max="50" width="15.42578125" style="524" customWidth="1"/>
    <col min="51" max="59" width="14.5703125" style="524" customWidth="1"/>
    <col min="60" max="84" width="12.42578125" style="524" customWidth="1"/>
    <col min="85" max="131" width="11.42578125" style="524" customWidth="1"/>
    <col min="132" max="16384" width="9.42578125" style="524"/>
  </cols>
  <sheetData>
    <row r="1" spans="1:133" s="526" customFormat="1">
      <c r="A1" s="14"/>
      <c r="B1" s="14"/>
      <c r="C1" s="537"/>
      <c r="D1" s="541"/>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c r="BM1" s="537"/>
      <c r="BN1" s="537"/>
      <c r="BO1" s="537"/>
      <c r="BP1" s="537"/>
      <c r="BQ1" s="537"/>
      <c r="BR1" s="537"/>
      <c r="BS1" s="537"/>
      <c r="BT1" s="537"/>
      <c r="BU1" s="537"/>
      <c r="BV1" s="537"/>
      <c r="BW1" s="537"/>
      <c r="BX1" s="537"/>
      <c r="BY1" s="537"/>
      <c r="BZ1" s="537"/>
      <c r="CA1" s="537"/>
      <c r="CB1" s="537"/>
      <c r="CC1" s="537"/>
      <c r="CD1" s="537"/>
      <c r="CE1" s="537"/>
      <c r="CF1" s="537"/>
      <c r="CG1" s="537"/>
      <c r="CH1" s="537"/>
      <c r="CI1" s="537"/>
      <c r="CJ1" s="537"/>
      <c r="CK1" s="537"/>
      <c r="CL1" s="537"/>
      <c r="CM1" s="537"/>
      <c r="CN1" s="537"/>
      <c r="CO1" s="537"/>
      <c r="CP1" s="537"/>
      <c r="CQ1" s="537"/>
      <c r="CR1" s="537"/>
      <c r="CS1" s="537"/>
      <c r="CT1" s="537"/>
      <c r="CU1" s="537"/>
      <c r="CV1" s="537"/>
      <c r="CW1" s="537"/>
      <c r="CX1" s="537"/>
      <c r="CY1" s="537"/>
      <c r="CZ1" s="537"/>
      <c r="DA1" s="537"/>
      <c r="DB1" s="537"/>
      <c r="DC1" s="537"/>
      <c r="DD1" s="537"/>
      <c r="DE1" s="537"/>
      <c r="DF1" s="537"/>
      <c r="DG1" s="537"/>
      <c r="DH1" s="537"/>
      <c r="DI1" s="537"/>
      <c r="DJ1" s="537"/>
      <c r="DK1" s="537"/>
      <c r="DL1" s="537"/>
      <c r="DM1" s="537"/>
      <c r="DN1" s="537"/>
      <c r="DO1" s="537"/>
      <c r="DP1" s="537"/>
      <c r="DQ1" s="537"/>
      <c r="DR1" s="537"/>
      <c r="DS1" s="537"/>
      <c r="DT1" s="537"/>
      <c r="DU1" s="537"/>
      <c r="DV1" s="537"/>
      <c r="DW1" s="537"/>
      <c r="DX1" s="537"/>
      <c r="DY1" s="537"/>
      <c r="DZ1" s="537"/>
      <c r="EA1" s="537"/>
    </row>
    <row r="2" spans="1:133" s="526" customFormat="1" ht="24" customHeight="1">
      <c r="A2" s="14"/>
      <c r="B2" s="361"/>
      <c r="C2" s="540"/>
      <c r="D2" s="539"/>
      <c r="E2" s="538" t="s">
        <v>348</v>
      </c>
      <c r="F2" s="538" t="s">
        <v>350</v>
      </c>
      <c r="G2" s="538" t="s">
        <v>352</v>
      </c>
      <c r="H2" s="538" t="s">
        <v>354</v>
      </c>
      <c r="I2" s="538" t="s">
        <v>356</v>
      </c>
      <c r="J2" s="538" t="s">
        <v>358</v>
      </c>
      <c r="K2" s="537"/>
      <c r="L2" s="537"/>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c r="CX2" s="537"/>
      <c r="CY2" s="537"/>
      <c r="CZ2" s="537"/>
      <c r="DA2" s="537"/>
      <c r="DB2" s="537"/>
      <c r="DC2" s="537"/>
      <c r="DD2" s="537"/>
      <c r="DE2" s="537"/>
      <c r="DF2" s="537"/>
      <c r="DG2" s="537"/>
      <c r="DH2" s="537"/>
      <c r="DI2" s="537"/>
      <c r="DJ2" s="537"/>
      <c r="DK2" s="537"/>
      <c r="DL2" s="537"/>
      <c r="DM2" s="537"/>
      <c r="DN2" s="537"/>
      <c r="DO2" s="537"/>
      <c r="DP2" s="537"/>
      <c r="DQ2" s="537"/>
      <c r="DR2" s="537"/>
      <c r="DS2" s="537"/>
      <c r="DT2" s="537"/>
      <c r="DU2" s="537"/>
      <c r="DV2" s="537"/>
      <c r="DW2" s="537"/>
      <c r="DX2" s="537"/>
      <c r="DY2" s="537"/>
      <c r="DZ2" s="537"/>
      <c r="EA2" s="537"/>
    </row>
    <row r="3" spans="1:133" ht="23.25" customHeight="1">
      <c r="B3" s="362"/>
      <c r="C3" s="536" t="s">
        <v>485</v>
      </c>
      <c r="D3" s="535" t="s">
        <v>486</v>
      </c>
      <c r="E3" s="534" t="s">
        <v>349</v>
      </c>
      <c r="F3" s="534" t="s">
        <v>351</v>
      </c>
      <c r="G3" s="534" t="s">
        <v>353</v>
      </c>
      <c r="H3" s="534" t="s">
        <v>355</v>
      </c>
      <c r="I3" s="534" t="s">
        <v>357</v>
      </c>
      <c r="J3" s="534" t="s">
        <v>359</v>
      </c>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DW3" s="526"/>
      <c r="EC3" s="526"/>
    </row>
    <row r="4" spans="1:133">
      <c r="C4" s="533"/>
      <c r="E4" s="532"/>
      <c r="F4" s="532"/>
      <c r="G4" s="532"/>
      <c r="H4" s="532"/>
      <c r="I4" s="532"/>
      <c r="J4" s="532"/>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DW4" s="526"/>
      <c r="EC4" s="526"/>
    </row>
    <row r="5" spans="1:133">
      <c r="C5" s="529">
        <v>40574</v>
      </c>
      <c r="D5" s="528">
        <f t="shared" ref="D5:D68" si="0">C5</f>
        <v>40574</v>
      </c>
      <c r="E5" s="527">
        <v>3.1587702297506088</v>
      </c>
      <c r="F5" s="527">
        <v>4.3784876368114451</v>
      </c>
      <c r="G5" s="527">
        <v>3.391107276633857</v>
      </c>
      <c r="H5" s="527">
        <v>1.6680681122618712</v>
      </c>
      <c r="I5" s="527">
        <v>1.6471346461808385</v>
      </c>
      <c r="J5" s="527">
        <v>1.687325058223125</v>
      </c>
    </row>
    <row r="6" spans="1:133">
      <c r="C6" s="529">
        <v>40602</v>
      </c>
      <c r="D6" s="528">
        <f t="shared" si="0"/>
        <v>40602</v>
      </c>
      <c r="E6" s="527">
        <v>3.1749932635381151</v>
      </c>
      <c r="F6" s="527">
        <v>4.3711733242451354</v>
      </c>
      <c r="G6" s="527">
        <v>3.4174588805426738</v>
      </c>
      <c r="H6" s="527">
        <v>1.8154521611038283</v>
      </c>
      <c r="I6" s="527">
        <v>1.2600388812347327</v>
      </c>
      <c r="J6" s="527">
        <v>1.6881009390315085</v>
      </c>
    </row>
    <row r="7" spans="1:133">
      <c r="C7" s="529">
        <v>40633</v>
      </c>
      <c r="D7" s="528">
        <f t="shared" si="0"/>
        <v>40633</v>
      </c>
      <c r="E7" s="527">
        <v>3.1318774660496307</v>
      </c>
      <c r="F7" s="527">
        <v>4.1903155344896286</v>
      </c>
      <c r="G7" s="527">
        <v>3.3266388907940656</v>
      </c>
      <c r="H7" s="527">
        <v>1.6081325776290829</v>
      </c>
      <c r="I7" s="527">
        <v>1.1996668565255819</v>
      </c>
      <c r="J7" s="527">
        <v>1.6036744368099396</v>
      </c>
    </row>
    <row r="8" spans="1:133">
      <c r="C8" s="529">
        <v>40663</v>
      </c>
      <c r="D8" s="528">
        <f t="shared" si="0"/>
        <v>40663</v>
      </c>
      <c r="E8" s="527">
        <v>3.0231092394357928</v>
      </c>
      <c r="F8" s="527">
        <v>4.0529745429421773</v>
      </c>
      <c r="G8" s="527">
        <v>3.2320205662108252</v>
      </c>
      <c r="H8" s="527">
        <v>1.8166773899552</v>
      </c>
      <c r="I8" s="527">
        <v>1.1628606169631555</v>
      </c>
      <c r="J8" s="527">
        <v>1.7329339982512273</v>
      </c>
    </row>
    <row r="9" spans="1:133">
      <c r="C9" s="529">
        <v>40694</v>
      </c>
      <c r="D9" s="528">
        <f t="shared" si="0"/>
        <v>40694</v>
      </c>
      <c r="E9" s="527">
        <v>3.1240829735450255</v>
      </c>
      <c r="F9" s="527">
        <v>4.1097960807895024</v>
      </c>
      <c r="G9" s="527">
        <v>3.293397482239075</v>
      </c>
      <c r="H9" s="527">
        <v>1.7842822684711559</v>
      </c>
      <c r="I9" s="527">
        <v>0.97375862184861395</v>
      </c>
      <c r="J9" s="527">
        <v>1.6611505584392288</v>
      </c>
    </row>
    <row r="10" spans="1:133">
      <c r="C10" s="529">
        <v>40724</v>
      </c>
      <c r="D10" s="528">
        <f t="shared" si="0"/>
        <v>40724</v>
      </c>
      <c r="E10" s="527">
        <v>3.1038233473583592</v>
      </c>
      <c r="F10" s="527">
        <v>4.1519216884674703</v>
      </c>
      <c r="G10" s="527">
        <v>3.3001200624120473</v>
      </c>
      <c r="H10" s="527">
        <v>1.9946281349317685</v>
      </c>
      <c r="I10" s="527">
        <v>1.0276992591989278</v>
      </c>
      <c r="J10" s="527">
        <v>1.7249296139286858</v>
      </c>
    </row>
    <row r="11" spans="1:133">
      <c r="C11" s="529">
        <v>40755</v>
      </c>
      <c r="D11" s="528">
        <f t="shared" si="0"/>
        <v>40755</v>
      </c>
      <c r="E11" s="527">
        <v>3.1814127592107466</v>
      </c>
      <c r="F11" s="527">
        <v>4.0140344595544661</v>
      </c>
      <c r="G11" s="527">
        <v>3.3365869854517971</v>
      </c>
      <c r="H11" s="527">
        <v>1.8614405174822539</v>
      </c>
      <c r="I11" s="527">
        <v>1.7833015923458446</v>
      </c>
      <c r="J11" s="527">
        <v>1.9267302568419657</v>
      </c>
    </row>
    <row r="12" spans="1:133">
      <c r="C12" s="529">
        <v>40786</v>
      </c>
      <c r="D12" s="528">
        <f t="shared" si="0"/>
        <v>40786</v>
      </c>
      <c r="E12" s="527">
        <v>3.1315984853444325</v>
      </c>
      <c r="F12" s="527">
        <v>4.1157314693682556</v>
      </c>
      <c r="G12" s="527">
        <v>3.3316671919434424</v>
      </c>
      <c r="H12" s="527">
        <v>1.6632756858101678</v>
      </c>
      <c r="I12" s="527">
        <v>2.4038904342910694</v>
      </c>
      <c r="J12" s="527">
        <v>1.813372388887923</v>
      </c>
    </row>
    <row r="13" spans="1:133">
      <c r="C13" s="529">
        <v>40816</v>
      </c>
      <c r="D13" s="528">
        <f t="shared" si="0"/>
        <v>40816</v>
      </c>
      <c r="E13" s="527">
        <v>3.1110336292240128</v>
      </c>
      <c r="F13" s="527">
        <v>4.0332917241530337</v>
      </c>
      <c r="G13" s="527">
        <v>3.3050326456967034</v>
      </c>
      <c r="H13" s="527">
        <v>1.7755387403163334</v>
      </c>
      <c r="I13" s="527">
        <v>3.6751705608843142</v>
      </c>
      <c r="J13" s="527">
        <v>2.1466378520270193</v>
      </c>
    </row>
    <row r="14" spans="1:133">
      <c r="C14" s="529">
        <v>40847</v>
      </c>
      <c r="D14" s="528">
        <f t="shared" si="0"/>
        <v>40847</v>
      </c>
      <c r="E14" s="527">
        <v>3.1178008715851435</v>
      </c>
      <c r="F14" s="527">
        <v>4.0043619937062225</v>
      </c>
      <c r="G14" s="527">
        <v>3.2896970564235017</v>
      </c>
      <c r="H14" s="527">
        <v>2.1036275203813415</v>
      </c>
      <c r="I14" s="527">
        <v>4.572859027544764</v>
      </c>
      <c r="J14" s="527">
        <v>2.5829990284795494</v>
      </c>
    </row>
    <row r="15" spans="1:133">
      <c r="C15" s="529">
        <v>40877</v>
      </c>
      <c r="D15" s="528">
        <f t="shared" si="0"/>
        <v>40877</v>
      </c>
      <c r="E15" s="527">
        <v>3.0708623574317002</v>
      </c>
      <c r="F15" s="527">
        <v>3.9130704430855059</v>
      </c>
      <c r="G15" s="527">
        <v>3.2461169616246579</v>
      </c>
      <c r="H15" s="527">
        <v>1.8482253936937392</v>
      </c>
      <c r="I15" s="527">
        <v>3.9695449904492079</v>
      </c>
      <c r="J15" s="527">
        <v>2.3158307659434532</v>
      </c>
    </row>
    <row r="16" spans="1:133">
      <c r="C16" s="529">
        <v>40908</v>
      </c>
      <c r="D16" s="528">
        <f t="shared" si="0"/>
        <v>40908</v>
      </c>
      <c r="E16" s="527">
        <v>3.1764936384929423</v>
      </c>
      <c r="F16" s="527">
        <v>3.9823304148487257</v>
      </c>
      <c r="G16" s="527">
        <v>3.3385130119386095</v>
      </c>
      <c r="H16" s="527">
        <v>2.5457896523481667</v>
      </c>
      <c r="I16" s="527">
        <v>3.0445582925773986</v>
      </c>
      <c r="J16" s="527">
        <v>2.6678040238661636</v>
      </c>
    </row>
    <row r="17" spans="3:133">
      <c r="C17" s="529">
        <v>40939</v>
      </c>
      <c r="D17" s="528">
        <f t="shared" si="0"/>
        <v>40939</v>
      </c>
      <c r="E17" s="527">
        <v>3.1195669138153215</v>
      </c>
      <c r="F17" s="527">
        <v>4.1131501907468877</v>
      </c>
      <c r="G17" s="527">
        <v>3.3403496071554675</v>
      </c>
      <c r="H17" s="527">
        <v>2.5544272873667939</v>
      </c>
      <c r="I17" s="527">
        <v>5.0219987512230384</v>
      </c>
      <c r="J17" s="527">
        <v>3.2603540811418559</v>
      </c>
    </row>
    <row r="18" spans="3:133">
      <c r="C18" s="529">
        <v>40968</v>
      </c>
      <c r="D18" s="528">
        <f t="shared" si="0"/>
        <v>40968</v>
      </c>
      <c r="E18" s="527">
        <v>3.4398494021498363</v>
      </c>
      <c r="F18" s="527">
        <v>4.3383526543748472</v>
      </c>
      <c r="G18" s="527">
        <v>3.6583711109413795</v>
      </c>
      <c r="H18" s="527">
        <v>2.7290011624893755</v>
      </c>
      <c r="I18" s="527">
        <v>3.5833668275747281</v>
      </c>
      <c r="J18" s="527">
        <v>2.9002643575760656</v>
      </c>
    </row>
    <row r="19" spans="3:133">
      <c r="C19" s="529">
        <v>40999</v>
      </c>
      <c r="D19" s="528">
        <f t="shared" si="0"/>
        <v>40999</v>
      </c>
      <c r="E19" s="527">
        <v>3.1759010701466566</v>
      </c>
      <c r="F19" s="527">
        <v>4.2080744876214879</v>
      </c>
      <c r="G19" s="527">
        <v>3.4162645629605963</v>
      </c>
      <c r="H19" s="527">
        <v>2.5105285397001751</v>
      </c>
      <c r="I19" s="527">
        <v>1.8395360543750241</v>
      </c>
      <c r="J19" s="527">
        <v>2.360040665430216</v>
      </c>
    </row>
    <row r="20" spans="3:133">
      <c r="C20" s="529">
        <v>41029</v>
      </c>
      <c r="D20" s="528">
        <f t="shared" si="0"/>
        <v>41029</v>
      </c>
      <c r="E20" s="527">
        <v>3.1429148353589951</v>
      </c>
      <c r="F20" s="527">
        <v>4.2031197166597032</v>
      </c>
      <c r="G20" s="527">
        <v>3.4032129118463645</v>
      </c>
      <c r="H20" s="527">
        <v>2.2146384988949226</v>
      </c>
      <c r="I20" s="527">
        <v>1.1268095011719481</v>
      </c>
      <c r="J20" s="527">
        <v>1.9000516027661201</v>
      </c>
    </row>
    <row r="21" spans="3:133">
      <c r="C21" s="529">
        <v>41060</v>
      </c>
      <c r="D21" s="528">
        <f t="shared" si="0"/>
        <v>41060</v>
      </c>
      <c r="E21" s="527">
        <v>3.2295971536092321</v>
      </c>
      <c r="F21" s="527">
        <v>4.2442608633123893</v>
      </c>
      <c r="G21" s="527">
        <v>3.4475758643552941</v>
      </c>
      <c r="H21" s="527">
        <v>2.3671461388518669</v>
      </c>
      <c r="I21" s="527">
        <v>1.4518424440275646</v>
      </c>
      <c r="J21" s="527">
        <v>2.0697287610590762</v>
      </c>
    </row>
    <row r="22" spans="3:133">
      <c r="C22" s="529">
        <v>41090</v>
      </c>
      <c r="D22" s="528">
        <f t="shared" si="0"/>
        <v>41090</v>
      </c>
      <c r="E22" s="527">
        <v>3.0364295498040192</v>
      </c>
      <c r="F22" s="527">
        <v>4.2335302656575067</v>
      </c>
      <c r="G22" s="527">
        <v>3.3106479937356772</v>
      </c>
      <c r="H22" s="527">
        <v>2.1587331696120087</v>
      </c>
      <c r="I22" s="527">
        <v>1.1575144125277619</v>
      </c>
      <c r="J22" s="527">
        <v>1.8621576799907738</v>
      </c>
    </row>
    <row r="23" spans="3:133">
      <c r="C23" s="529">
        <v>41121</v>
      </c>
      <c r="D23" s="528">
        <f t="shared" si="0"/>
        <v>41121</v>
      </c>
      <c r="E23" s="527">
        <v>3.2509863930306198</v>
      </c>
      <c r="F23" s="527">
        <v>4.0249237377139186</v>
      </c>
      <c r="G23" s="527">
        <v>3.4024731050620134</v>
      </c>
      <c r="H23" s="527">
        <v>2.4330654241951417</v>
      </c>
      <c r="I23" s="527">
        <v>2.4848057644710231</v>
      </c>
      <c r="J23" s="527">
        <v>2.4517899657646627</v>
      </c>
    </row>
    <row r="24" spans="3:133">
      <c r="C24" s="529">
        <v>41152</v>
      </c>
      <c r="D24" s="528">
        <f t="shared" si="0"/>
        <v>41152</v>
      </c>
      <c r="E24" s="527">
        <v>3.2702550973180111</v>
      </c>
      <c r="F24" s="527">
        <v>4.0163811560734928</v>
      </c>
      <c r="G24" s="527">
        <v>3.4331821919205403</v>
      </c>
      <c r="H24" s="527">
        <v>2.4244514614446717</v>
      </c>
      <c r="I24" s="527">
        <v>3.1006921505237259</v>
      </c>
      <c r="J24" s="527">
        <v>2.5919167087118349</v>
      </c>
    </row>
    <row r="25" spans="3:133">
      <c r="C25" s="529">
        <v>41182</v>
      </c>
      <c r="D25" s="528">
        <f t="shared" si="0"/>
        <v>41182</v>
      </c>
      <c r="E25" s="527">
        <v>3.2686558787326025</v>
      </c>
      <c r="F25" s="527">
        <v>4.0284782622258613</v>
      </c>
      <c r="G25" s="527">
        <v>3.4415844356194984</v>
      </c>
      <c r="H25" s="527">
        <v>2.0870221234683117</v>
      </c>
      <c r="I25" s="527">
        <v>1.8374655297552911</v>
      </c>
      <c r="J25" s="527">
        <v>2.0260303534745838</v>
      </c>
    </row>
    <row r="26" spans="3:133">
      <c r="C26" s="529">
        <v>41213</v>
      </c>
      <c r="D26" s="528">
        <f t="shared" si="0"/>
        <v>41213</v>
      </c>
      <c r="E26" s="527">
        <v>3.2405801261637559</v>
      </c>
      <c r="F26" s="527">
        <v>3.9520612382786582</v>
      </c>
      <c r="G26" s="527">
        <v>3.3729421966009885</v>
      </c>
      <c r="H26" s="527">
        <v>1.9053888371548826</v>
      </c>
      <c r="I26" s="527">
        <v>1.1985239592836798</v>
      </c>
      <c r="J26" s="527">
        <v>1.6440448142628501</v>
      </c>
    </row>
    <row r="27" spans="3:133">
      <c r="C27" s="529">
        <v>41243</v>
      </c>
      <c r="D27" s="528">
        <f t="shared" si="0"/>
        <v>41243</v>
      </c>
      <c r="E27" s="527">
        <v>3.1945520717628533</v>
      </c>
      <c r="F27" s="527">
        <v>3.9792633568611531</v>
      </c>
      <c r="G27" s="527">
        <v>3.3710129934854516</v>
      </c>
      <c r="H27" s="527">
        <v>1.4878612162183598</v>
      </c>
      <c r="I27" s="527">
        <v>7.0630481430321597</v>
      </c>
      <c r="J27" s="527">
        <v>3.2238505148792576</v>
      </c>
      <c r="DW27" s="526"/>
      <c r="EC27" s="526"/>
    </row>
    <row r="28" spans="3:133">
      <c r="C28" s="529">
        <v>41274</v>
      </c>
      <c r="D28" s="528">
        <f t="shared" si="0"/>
        <v>41274</v>
      </c>
      <c r="E28" s="527">
        <v>3.0284728578905207</v>
      </c>
      <c r="F28" s="527">
        <v>3.9333868076247596</v>
      </c>
      <c r="G28" s="527">
        <v>3.2082929120601569</v>
      </c>
      <c r="H28" s="527">
        <v>1.9702567774505086</v>
      </c>
      <c r="I28" s="527">
        <v>3.9062857586321429</v>
      </c>
      <c r="J28" s="527">
        <v>2.0959024806770845</v>
      </c>
    </row>
    <row r="29" spans="3:133">
      <c r="C29" s="529">
        <v>41305</v>
      </c>
      <c r="D29" s="528">
        <f t="shared" si="0"/>
        <v>41305</v>
      </c>
      <c r="E29" s="527">
        <v>3.0057542420664154</v>
      </c>
      <c r="F29" s="527">
        <v>3.9840027521557593</v>
      </c>
      <c r="G29" s="527">
        <v>3.2471938886965774</v>
      </c>
      <c r="H29" s="527">
        <v>1.821071993041796</v>
      </c>
      <c r="I29" s="527">
        <v>6.8327689217780385</v>
      </c>
      <c r="J29" s="527">
        <v>2.5685957219379589</v>
      </c>
    </row>
    <row r="30" spans="3:133">
      <c r="C30" s="529">
        <v>41333</v>
      </c>
      <c r="D30" s="528">
        <f t="shared" si="0"/>
        <v>41333</v>
      </c>
      <c r="E30" s="527">
        <v>2.9694658375665339</v>
      </c>
      <c r="F30" s="527">
        <v>3.9501780749051392</v>
      </c>
      <c r="G30" s="527">
        <v>3.2468312534145509</v>
      </c>
      <c r="H30" s="527">
        <v>1.5989093837720603</v>
      </c>
      <c r="I30" s="527">
        <v>2.6381140911016585</v>
      </c>
      <c r="J30" s="527">
        <v>1.650880478072547</v>
      </c>
    </row>
    <row r="31" spans="3:133">
      <c r="C31" s="529">
        <v>41364</v>
      </c>
      <c r="D31" s="528">
        <f t="shared" si="0"/>
        <v>41364</v>
      </c>
      <c r="E31" s="527">
        <v>2.8083743095262235</v>
      </c>
      <c r="F31" s="527">
        <v>3.8354711319516825</v>
      </c>
      <c r="G31" s="527">
        <v>3.0921767492035248</v>
      </c>
      <c r="H31" s="527">
        <v>1.225148211570962</v>
      </c>
      <c r="I31" s="527">
        <v>5.6328432911148898</v>
      </c>
      <c r="J31" s="527">
        <v>2.4773782885172539</v>
      </c>
    </row>
    <row r="32" spans="3:133">
      <c r="C32" s="529">
        <v>41394</v>
      </c>
      <c r="D32" s="528">
        <f t="shared" si="0"/>
        <v>41394</v>
      </c>
      <c r="E32" s="527">
        <v>2.7959017487569207</v>
      </c>
      <c r="F32" s="527">
        <v>3.7634461628318348</v>
      </c>
      <c r="G32" s="527">
        <v>3.0740896678584142</v>
      </c>
      <c r="H32" s="527">
        <v>1.26291702886636</v>
      </c>
      <c r="I32" s="527">
        <v>3.1897958890581664</v>
      </c>
      <c r="J32" s="527">
        <v>1.3632987285777978</v>
      </c>
    </row>
    <row r="33" spans="3:10">
      <c r="C33" s="529">
        <v>41425</v>
      </c>
      <c r="D33" s="528">
        <f t="shared" si="0"/>
        <v>41425</v>
      </c>
      <c r="E33" s="527">
        <v>2.7088659082795301</v>
      </c>
      <c r="F33" s="527">
        <v>3.6310673133897984</v>
      </c>
      <c r="G33" s="527">
        <v>2.9684684880284089</v>
      </c>
      <c r="H33" s="527">
        <v>1.1558320931461679</v>
      </c>
      <c r="I33" s="527">
        <v>3.7528227070029554</v>
      </c>
      <c r="J33" s="527">
        <v>1.2477096274069714</v>
      </c>
    </row>
    <row r="34" spans="3:10">
      <c r="C34" s="529">
        <v>41455</v>
      </c>
      <c r="D34" s="528">
        <f t="shared" si="0"/>
        <v>41455</v>
      </c>
      <c r="E34" s="527">
        <v>2.6316524034313131</v>
      </c>
      <c r="F34" s="527">
        <v>3.5990396963047262</v>
      </c>
      <c r="G34" s="527">
        <v>2.9134467044398638</v>
      </c>
      <c r="H34" s="527">
        <v>1.2163284556449139</v>
      </c>
      <c r="I34" s="527">
        <v>4.77558761877631</v>
      </c>
      <c r="J34" s="527">
        <v>1.3535060871862745</v>
      </c>
    </row>
    <row r="35" spans="3:10">
      <c r="C35" s="529">
        <v>41486</v>
      </c>
      <c r="D35" s="528">
        <f t="shared" si="0"/>
        <v>41486</v>
      </c>
      <c r="E35" s="527">
        <v>2.5454410353442207</v>
      </c>
      <c r="F35" s="527">
        <v>3.5342000431913201</v>
      </c>
      <c r="G35" s="527">
        <v>2.8192977005219779</v>
      </c>
      <c r="H35" s="527">
        <v>1.2989140715043506</v>
      </c>
      <c r="I35" s="527">
        <v>3.3325552375186351</v>
      </c>
      <c r="J35" s="527">
        <v>1.459994129945055</v>
      </c>
    </row>
    <row r="36" spans="3:10">
      <c r="C36" s="529">
        <v>41517</v>
      </c>
      <c r="D36" s="528">
        <f t="shared" si="0"/>
        <v>41517</v>
      </c>
      <c r="E36" s="527">
        <v>2.5473916919205308</v>
      </c>
      <c r="F36" s="527">
        <v>3.4705212620312991</v>
      </c>
      <c r="G36" s="527">
        <v>2.8048833979047347</v>
      </c>
      <c r="H36" s="527">
        <v>1.2382877289654652</v>
      </c>
      <c r="I36" s="527">
        <v>4.9995044896669816</v>
      </c>
      <c r="J36" s="527">
        <v>1.3687840145776782</v>
      </c>
    </row>
    <row r="37" spans="3:10">
      <c r="C37" s="529">
        <v>41547</v>
      </c>
      <c r="D37" s="528">
        <f t="shared" si="0"/>
        <v>41547</v>
      </c>
      <c r="E37" s="527">
        <v>2.5363034330379435</v>
      </c>
      <c r="F37" s="527">
        <v>3.4263727735620275</v>
      </c>
      <c r="G37" s="527">
        <v>2.7974180854679025</v>
      </c>
      <c r="H37" s="527">
        <v>1.4512436015316414</v>
      </c>
      <c r="I37" s="527">
        <v>5.4191698013178247</v>
      </c>
      <c r="J37" s="527">
        <v>1.7449664863078709</v>
      </c>
    </row>
    <row r="38" spans="3:10">
      <c r="C38" s="529">
        <v>41578</v>
      </c>
      <c r="D38" s="528">
        <f t="shared" si="0"/>
        <v>41578</v>
      </c>
      <c r="E38" s="527">
        <v>2.4325387027735976</v>
      </c>
      <c r="F38" s="527">
        <v>3.3522781217134101</v>
      </c>
      <c r="G38" s="527">
        <v>2.6687071195279004</v>
      </c>
      <c r="H38" s="527">
        <v>1.2983168536855654</v>
      </c>
      <c r="I38" s="527">
        <v>2.8440390692826822</v>
      </c>
      <c r="J38" s="527">
        <v>1.398407846392439</v>
      </c>
    </row>
    <row r="39" spans="3:10">
      <c r="C39" s="529">
        <v>41608</v>
      </c>
      <c r="D39" s="528">
        <f t="shared" si="0"/>
        <v>41608</v>
      </c>
      <c r="E39" s="527">
        <v>2.3803418452878433</v>
      </c>
      <c r="F39" s="527">
        <v>3.251941103293928</v>
      </c>
      <c r="G39" s="527">
        <v>2.608681932204902</v>
      </c>
      <c r="H39" s="527">
        <v>1.1589409788769791</v>
      </c>
      <c r="I39" s="527">
        <v>2.752893854487465</v>
      </c>
      <c r="J39" s="527">
        <v>1.2082007053717212</v>
      </c>
    </row>
    <row r="40" spans="3:10">
      <c r="C40" s="529">
        <v>41639</v>
      </c>
      <c r="D40" s="528">
        <f t="shared" si="0"/>
        <v>41639</v>
      </c>
      <c r="E40" s="527">
        <v>2.3737790707353188</v>
      </c>
      <c r="F40" s="527">
        <v>3.1600315959366201</v>
      </c>
      <c r="G40" s="527">
        <v>2.6105608212595466</v>
      </c>
      <c r="H40" s="527">
        <v>1.4453131713765324</v>
      </c>
      <c r="I40" s="527">
        <v>3.206282061903734</v>
      </c>
      <c r="J40" s="527">
        <v>1.5472491830216957</v>
      </c>
    </row>
    <row r="41" spans="3:10">
      <c r="C41" s="529">
        <v>41670</v>
      </c>
      <c r="D41" s="528">
        <f t="shared" si="0"/>
        <v>41670</v>
      </c>
      <c r="E41" s="527">
        <v>2.325962681760597</v>
      </c>
      <c r="F41" s="527">
        <v>3.1235193749583061</v>
      </c>
      <c r="G41" s="527">
        <v>2.5843871582589437</v>
      </c>
      <c r="H41" s="527">
        <v>1.4682647191371658</v>
      </c>
      <c r="I41" s="527">
        <v>2.0351320020210908</v>
      </c>
      <c r="J41" s="527">
        <v>1.507549589161242</v>
      </c>
    </row>
    <row r="42" spans="3:10">
      <c r="C42" s="529">
        <v>41698</v>
      </c>
      <c r="D42" s="528">
        <f t="shared" si="0"/>
        <v>41698</v>
      </c>
      <c r="E42" s="527">
        <v>2.2445023881227533</v>
      </c>
      <c r="F42" s="527">
        <v>3.1239287153440292</v>
      </c>
      <c r="G42" s="527">
        <v>2.5262828960398149</v>
      </c>
      <c r="H42" s="527">
        <v>1.3604431289051235</v>
      </c>
      <c r="I42" s="527">
        <v>3.694574307283605</v>
      </c>
      <c r="J42" s="527">
        <v>1.4907312028307493</v>
      </c>
    </row>
    <row r="43" spans="3:10">
      <c r="C43" s="529">
        <v>41729</v>
      </c>
      <c r="D43" s="528">
        <f t="shared" si="0"/>
        <v>41729</v>
      </c>
      <c r="E43" s="527">
        <v>2.2085897140413002</v>
      </c>
      <c r="F43" s="527">
        <v>3.1155193660117591</v>
      </c>
      <c r="G43" s="527">
        <v>2.5343510744929962</v>
      </c>
      <c r="H43" s="527">
        <v>1.1524982092696379</v>
      </c>
      <c r="I43" s="527">
        <v>3.3817952034709471</v>
      </c>
      <c r="J43" s="527">
        <v>1.2632172821541257</v>
      </c>
    </row>
    <row r="44" spans="3:10">
      <c r="C44" s="529">
        <v>41759</v>
      </c>
      <c r="D44" s="528">
        <f t="shared" si="0"/>
        <v>41759</v>
      </c>
      <c r="E44" s="527">
        <v>2.1692496551434859</v>
      </c>
      <c r="F44" s="527">
        <v>3.0501128483121853</v>
      </c>
      <c r="G44" s="527">
        <v>2.483640240272734</v>
      </c>
      <c r="H44" s="527">
        <v>1.711564010345477</v>
      </c>
      <c r="I44" s="527">
        <v>3.9900044898838471</v>
      </c>
      <c r="J44" s="527">
        <v>1.8561265861268255</v>
      </c>
    </row>
    <row r="45" spans="3:10">
      <c r="C45" s="529">
        <v>41790</v>
      </c>
      <c r="D45" s="528">
        <f t="shared" si="0"/>
        <v>41790</v>
      </c>
      <c r="E45" s="527">
        <v>2.1438611373243037</v>
      </c>
      <c r="F45" s="527">
        <v>3.0145861994240599</v>
      </c>
      <c r="G45" s="527">
        <v>2.4211035602048434</v>
      </c>
      <c r="H45" s="527">
        <v>1.2395498772310356</v>
      </c>
      <c r="I45" s="527">
        <v>2.5985737248774634</v>
      </c>
      <c r="J45" s="527">
        <v>1.1004888017495338</v>
      </c>
    </row>
    <row r="46" spans="3:10">
      <c r="C46" s="529">
        <v>41820</v>
      </c>
      <c r="D46" s="528">
        <f t="shared" si="0"/>
        <v>41820</v>
      </c>
      <c r="E46" s="527">
        <v>2.16382610033931</v>
      </c>
      <c r="F46" s="527">
        <v>2.98759253032072</v>
      </c>
      <c r="G46" s="527">
        <v>2.4370851546050716</v>
      </c>
      <c r="H46" s="527">
        <v>1.2149906342037193</v>
      </c>
      <c r="I46" s="527">
        <v>4.1654362092418928</v>
      </c>
      <c r="J46" s="527">
        <v>1.139009351761193</v>
      </c>
    </row>
    <row r="47" spans="3:10">
      <c r="C47" s="529">
        <v>41851</v>
      </c>
      <c r="D47" s="528">
        <f t="shared" si="0"/>
        <v>41851</v>
      </c>
      <c r="E47" s="527">
        <v>2.0680397371813357</v>
      </c>
      <c r="F47" s="527">
        <v>2.9724955687028811</v>
      </c>
      <c r="G47" s="527">
        <v>2.3830413158198369</v>
      </c>
      <c r="H47" s="527">
        <v>1.2844123687282225</v>
      </c>
      <c r="I47" s="527">
        <v>4.8258825584394645</v>
      </c>
      <c r="J47" s="527">
        <v>1.7034188494999105</v>
      </c>
    </row>
    <row r="48" spans="3:10">
      <c r="C48" s="529">
        <v>41882</v>
      </c>
      <c r="D48" s="528">
        <f t="shared" si="0"/>
        <v>41882</v>
      </c>
      <c r="E48" s="527">
        <v>2.0832353256851457</v>
      </c>
      <c r="F48" s="527">
        <v>2.8521666593644408</v>
      </c>
      <c r="G48" s="527">
        <v>2.324820503416972</v>
      </c>
      <c r="H48" s="527">
        <v>1.146262006748948</v>
      </c>
      <c r="I48" s="527">
        <v>5.3720303940210856</v>
      </c>
      <c r="J48" s="527">
        <v>1.8688227702195246</v>
      </c>
    </row>
    <row r="49" spans="1:124" ht="12">
      <c r="C49" s="529">
        <v>41912</v>
      </c>
      <c r="D49" s="528">
        <f t="shared" si="0"/>
        <v>41912</v>
      </c>
      <c r="E49" s="527">
        <v>2.0554837785569831</v>
      </c>
      <c r="F49" s="527">
        <v>2.8409123728501564</v>
      </c>
      <c r="G49" s="527">
        <v>2.3096873387460826</v>
      </c>
      <c r="H49" s="527">
        <v>1.3414531577384567</v>
      </c>
      <c r="I49" s="527">
        <v>2.627848011619689</v>
      </c>
      <c r="J49" s="527">
        <v>1.4077346756897287</v>
      </c>
      <c r="DT49" s="45"/>
    </row>
    <row r="50" spans="1:124">
      <c r="C50" s="529">
        <v>41943</v>
      </c>
      <c r="D50" s="528">
        <f t="shared" si="0"/>
        <v>41943</v>
      </c>
      <c r="E50" s="527">
        <v>1.9820182572422249</v>
      </c>
      <c r="F50" s="527">
        <v>2.7605630682487488</v>
      </c>
      <c r="G50" s="527">
        <v>2.2323822046611941</v>
      </c>
      <c r="H50" s="527">
        <v>1.1619796237122784</v>
      </c>
      <c r="I50" s="527">
        <v>3.2133172575081708</v>
      </c>
      <c r="J50" s="527">
        <v>1.2597770231804433</v>
      </c>
    </row>
    <row r="51" spans="1:124">
      <c r="C51" s="529">
        <v>41973</v>
      </c>
      <c r="D51" s="528">
        <f t="shared" si="0"/>
        <v>41973</v>
      </c>
      <c r="E51" s="527">
        <v>1.9879319705298133</v>
      </c>
      <c r="F51" s="527">
        <v>2.7003471645914208</v>
      </c>
      <c r="G51" s="527">
        <v>2.213810627364746</v>
      </c>
      <c r="H51" s="527">
        <v>1.2439113681418945</v>
      </c>
      <c r="I51" s="527">
        <v>3.421585733066606</v>
      </c>
      <c r="J51" s="527">
        <v>1.402056782265531</v>
      </c>
    </row>
    <row r="52" spans="1:124">
      <c r="C52" s="529">
        <v>42004</v>
      </c>
      <c r="D52" s="528">
        <f t="shared" si="0"/>
        <v>42004</v>
      </c>
      <c r="E52" s="527">
        <v>1.9519833881932189</v>
      </c>
      <c r="F52" s="527">
        <v>2.6776366972652359</v>
      </c>
      <c r="G52" s="527">
        <v>2.2153799969563837</v>
      </c>
      <c r="H52" s="527">
        <v>1.4731644956543788</v>
      </c>
      <c r="I52" s="527">
        <v>3.0760114590884045</v>
      </c>
      <c r="J52" s="527">
        <v>1.8365305688158289</v>
      </c>
    </row>
    <row r="53" spans="1:124">
      <c r="C53" s="529">
        <v>42035</v>
      </c>
      <c r="D53" s="528">
        <f t="shared" si="0"/>
        <v>42035</v>
      </c>
      <c r="E53" s="527">
        <v>1.9238014140771755</v>
      </c>
      <c r="F53" s="527">
        <v>2.5820860784757942</v>
      </c>
      <c r="G53" s="527">
        <v>2.1297594389712877</v>
      </c>
      <c r="H53" s="527">
        <v>1.6015800148617225</v>
      </c>
      <c r="I53" s="527">
        <v>2.4734165013146669</v>
      </c>
      <c r="J53" s="527">
        <v>1.655098666034257</v>
      </c>
    </row>
    <row r="54" spans="1:124">
      <c r="C54" s="529">
        <v>42063</v>
      </c>
      <c r="D54" s="528">
        <f t="shared" si="0"/>
        <v>42063</v>
      </c>
      <c r="E54" s="527">
        <v>1.8865277682606179</v>
      </c>
      <c r="F54" s="527">
        <v>2.5613365085283624</v>
      </c>
      <c r="G54" s="527">
        <v>2.1335927574988705</v>
      </c>
      <c r="H54" s="527">
        <v>1.2659466855587549</v>
      </c>
      <c r="I54" s="527">
        <v>4.037675109180257</v>
      </c>
      <c r="J54" s="527">
        <v>1.9012795165144296</v>
      </c>
    </row>
    <row r="55" spans="1:124">
      <c r="C55" s="529">
        <v>42094</v>
      </c>
      <c r="D55" s="528">
        <f t="shared" si="0"/>
        <v>42094</v>
      </c>
      <c r="E55" s="527">
        <v>1.8508923571633451</v>
      </c>
      <c r="F55" s="527">
        <v>2.4724289564817097</v>
      </c>
      <c r="G55" s="527">
        <v>2.0631177005077501</v>
      </c>
      <c r="H55" s="527">
        <v>1.2186451784120886</v>
      </c>
      <c r="I55" s="527">
        <v>2.5376125389187369</v>
      </c>
      <c r="J55" s="527">
        <v>1.315610821867998</v>
      </c>
    </row>
    <row r="56" spans="1:124">
      <c r="C56" s="529">
        <v>42124</v>
      </c>
      <c r="D56" s="528">
        <f t="shared" si="0"/>
        <v>42124</v>
      </c>
      <c r="E56" s="527">
        <v>1.8185042753192466</v>
      </c>
      <c r="F56" s="527">
        <v>2.4420924240467827</v>
      </c>
      <c r="G56" s="527">
        <v>2.0379490830418927</v>
      </c>
      <c r="H56" s="527">
        <v>1.2036753677285443</v>
      </c>
      <c r="I56" s="527">
        <v>2.4350744118258256</v>
      </c>
      <c r="J56" s="527">
        <v>1.4107981582624813</v>
      </c>
    </row>
    <row r="57" spans="1:124">
      <c r="C57" s="529">
        <v>42155</v>
      </c>
      <c r="D57" s="528">
        <f t="shared" si="0"/>
        <v>42155</v>
      </c>
      <c r="E57" s="527">
        <v>1.7508860446927186</v>
      </c>
      <c r="F57" s="527">
        <v>2.3994838024541552</v>
      </c>
      <c r="G57" s="527">
        <v>1.9831763339433772</v>
      </c>
      <c r="H57" s="527">
        <v>1.2135859760953089</v>
      </c>
      <c r="I57" s="527">
        <v>1.6487684992630189</v>
      </c>
      <c r="J57" s="527">
        <v>1.255766497817778</v>
      </c>
    </row>
    <row r="58" spans="1:124">
      <c r="A58" s="14">
        <v>2015</v>
      </c>
      <c r="B58" s="14" t="s">
        <v>135</v>
      </c>
      <c r="C58" s="529">
        <v>42185</v>
      </c>
      <c r="D58" s="528">
        <f t="shared" si="0"/>
        <v>42185</v>
      </c>
      <c r="E58" s="527">
        <v>1.7683025813538293</v>
      </c>
      <c r="F58" s="527">
        <v>2.3474744189463421</v>
      </c>
      <c r="G58" s="527">
        <v>1.9576594005665922</v>
      </c>
      <c r="H58" s="527">
        <v>0.91950339937437386</v>
      </c>
      <c r="I58" s="527">
        <v>2.3607230317214194</v>
      </c>
      <c r="J58" s="527">
        <v>1.0979714445780098</v>
      </c>
    </row>
    <row r="59" spans="1:124">
      <c r="C59" s="529">
        <v>42216</v>
      </c>
      <c r="D59" s="528">
        <f t="shared" si="0"/>
        <v>42216</v>
      </c>
      <c r="E59" s="527">
        <v>1.715260081256871</v>
      </c>
      <c r="F59" s="527">
        <v>2.3403912216160956</v>
      </c>
      <c r="G59" s="527">
        <v>1.9341726722268797</v>
      </c>
      <c r="H59" s="527">
        <v>1.2965548766102657</v>
      </c>
      <c r="I59" s="527">
        <v>2.1837334729234561</v>
      </c>
      <c r="J59" s="527">
        <v>1.3992237470887332</v>
      </c>
    </row>
    <row r="60" spans="1:124">
      <c r="C60" s="529">
        <v>42247</v>
      </c>
      <c r="D60" s="528">
        <f t="shared" si="0"/>
        <v>42247</v>
      </c>
      <c r="E60" s="527">
        <v>1.706816749127003</v>
      </c>
      <c r="F60" s="527">
        <v>2.1974708227342106</v>
      </c>
      <c r="G60" s="527">
        <v>1.8836444996500583</v>
      </c>
      <c r="H60" s="527">
        <v>1.2042701706444929</v>
      </c>
      <c r="I60" s="527">
        <v>2.3845707734700201</v>
      </c>
      <c r="J60" s="527">
        <v>1.329993505310753</v>
      </c>
    </row>
    <row r="61" spans="1:124">
      <c r="C61" s="529">
        <v>42277</v>
      </c>
      <c r="D61" s="528">
        <f t="shared" si="0"/>
        <v>42277</v>
      </c>
      <c r="E61" s="527">
        <v>1.6570818027263652</v>
      </c>
      <c r="F61" s="527">
        <v>2.233284596503839</v>
      </c>
      <c r="G61" s="527">
        <v>1.8834500139292956</v>
      </c>
      <c r="H61" s="527">
        <v>1.2856753689379272</v>
      </c>
      <c r="I61" s="527">
        <v>2.0271072297041575</v>
      </c>
      <c r="J61" s="527">
        <v>1.3473046685902121</v>
      </c>
    </row>
    <row r="62" spans="1:124">
      <c r="C62" s="529">
        <v>42308</v>
      </c>
      <c r="D62" s="528">
        <f t="shared" si="0"/>
        <v>42308</v>
      </c>
      <c r="E62" s="527">
        <v>1.6040437069092084</v>
      </c>
      <c r="F62" s="527">
        <v>2.1076437580900946</v>
      </c>
      <c r="G62" s="527">
        <v>1.7892427712229011</v>
      </c>
      <c r="H62" s="527">
        <v>1.1921575615697417</v>
      </c>
      <c r="I62" s="527">
        <v>1.9305510481139778</v>
      </c>
      <c r="J62" s="527">
        <v>1.2104128785697186</v>
      </c>
    </row>
    <row r="63" spans="1:124">
      <c r="C63" s="529">
        <v>42338</v>
      </c>
      <c r="D63" s="528">
        <f t="shared" si="0"/>
        <v>42338</v>
      </c>
      <c r="E63" s="527">
        <v>1.4974976197256122</v>
      </c>
      <c r="F63" s="527">
        <v>2.0577495345011667</v>
      </c>
      <c r="G63" s="527">
        <v>1.7203565841132546</v>
      </c>
      <c r="H63" s="527">
        <v>1.1078176429637376</v>
      </c>
      <c r="I63" s="527">
        <v>2.0081025237839643</v>
      </c>
      <c r="J63" s="527">
        <v>1.599433520859241</v>
      </c>
    </row>
    <row r="64" spans="1:124">
      <c r="C64" s="529">
        <v>42369</v>
      </c>
      <c r="D64" s="528">
        <f t="shared" si="0"/>
        <v>42369</v>
      </c>
      <c r="E64" s="527">
        <v>1.4673382458947912</v>
      </c>
      <c r="F64" s="527">
        <v>2.0972221162379503</v>
      </c>
      <c r="G64" s="527">
        <v>1.7025525336642147</v>
      </c>
      <c r="H64" s="527">
        <v>0.98910833236765028</v>
      </c>
      <c r="I64" s="527">
        <v>1.9189762878552092</v>
      </c>
      <c r="J64" s="527">
        <v>1.2042600546567646</v>
      </c>
    </row>
    <row r="65" spans="1:10">
      <c r="C65" s="529">
        <v>42400</v>
      </c>
      <c r="D65" s="528">
        <f t="shared" si="0"/>
        <v>42400</v>
      </c>
      <c r="E65" s="527">
        <v>1.3933596760548166</v>
      </c>
      <c r="F65" s="527">
        <v>1.9805899715887465</v>
      </c>
      <c r="G65" s="527">
        <v>1.6326550074613628</v>
      </c>
      <c r="H65" s="527">
        <v>0.86728623915895064</v>
      </c>
      <c r="I65" s="527">
        <v>1.6119846897996308</v>
      </c>
      <c r="J65" s="527">
        <v>0.98407004056092373</v>
      </c>
    </row>
    <row r="66" spans="1:10">
      <c r="C66" s="529">
        <v>42429</v>
      </c>
      <c r="D66" s="528">
        <f t="shared" si="0"/>
        <v>42429</v>
      </c>
      <c r="E66" s="527">
        <v>1.3773518758335264</v>
      </c>
      <c r="F66" s="527">
        <v>1.824266030770882</v>
      </c>
      <c r="G66" s="527">
        <v>1.5578138856615147</v>
      </c>
      <c r="H66" s="527">
        <v>0.63527105552674068</v>
      </c>
      <c r="I66" s="527">
        <v>1.5977207496856616</v>
      </c>
      <c r="J66" s="527">
        <v>0.69870669797360874</v>
      </c>
    </row>
    <row r="67" spans="1:10">
      <c r="C67" s="529">
        <v>42460</v>
      </c>
      <c r="D67" s="528">
        <f t="shared" si="0"/>
        <v>42460</v>
      </c>
      <c r="E67" s="527">
        <v>1.0909415687490853</v>
      </c>
      <c r="F67" s="527">
        <v>1.660422842429996</v>
      </c>
      <c r="G67" s="527">
        <v>1.3164850528358758</v>
      </c>
      <c r="H67" s="527">
        <v>0.63821796708890777</v>
      </c>
      <c r="I67" s="527">
        <v>0.84387081934661956</v>
      </c>
      <c r="J67" s="527">
        <v>0.66106377800017979</v>
      </c>
    </row>
    <row r="68" spans="1:10">
      <c r="C68" s="529">
        <v>42490</v>
      </c>
      <c r="D68" s="528">
        <f t="shared" si="0"/>
        <v>42490</v>
      </c>
      <c r="E68" s="527">
        <v>1.0768189515481252</v>
      </c>
      <c r="F68" s="527">
        <v>1.7230660183355471</v>
      </c>
      <c r="G68" s="527">
        <v>1.3456502072675183</v>
      </c>
      <c r="H68" s="527">
        <v>0.59349728271398117</v>
      </c>
      <c r="I68" s="527">
        <v>1.9482724728759315</v>
      </c>
      <c r="J68" s="527">
        <v>1.327025600300705</v>
      </c>
    </row>
    <row r="69" spans="1:10">
      <c r="C69" s="529">
        <v>42521</v>
      </c>
      <c r="D69" s="528">
        <f t="shared" ref="D69:D132" si="1">C69</f>
        <v>42521</v>
      </c>
      <c r="E69" s="527">
        <v>0.93056459384790269</v>
      </c>
      <c r="F69" s="527">
        <v>1.5171852102991972</v>
      </c>
      <c r="G69" s="527">
        <v>1.1770120220556559</v>
      </c>
      <c r="H69" s="527">
        <v>0.42028888093247285</v>
      </c>
      <c r="I69" s="527">
        <v>2.1000485937136735</v>
      </c>
      <c r="J69" s="527">
        <v>0.85454022987037626</v>
      </c>
    </row>
    <row r="70" spans="1:10">
      <c r="C70" s="529">
        <v>42551</v>
      </c>
      <c r="D70" s="528">
        <f t="shared" si="1"/>
        <v>42551</v>
      </c>
      <c r="E70" s="527">
        <v>0.9418404946535659</v>
      </c>
      <c r="F70" s="527">
        <v>1.5687792088776629</v>
      </c>
      <c r="G70" s="527">
        <v>1.1865416231877253</v>
      </c>
      <c r="H70" s="527">
        <v>0.39608198789865123</v>
      </c>
      <c r="I70" s="527">
        <v>1.734501072956951</v>
      </c>
      <c r="J70" s="527">
        <v>0.64349218346252179</v>
      </c>
    </row>
    <row r="71" spans="1:10">
      <c r="A71" s="14">
        <v>2016</v>
      </c>
      <c r="B71" s="14" t="s">
        <v>136</v>
      </c>
      <c r="C71" s="529">
        <v>42582</v>
      </c>
      <c r="D71" s="528">
        <f t="shared" si="1"/>
        <v>42582</v>
      </c>
      <c r="E71" s="527">
        <v>0.93607596216189415</v>
      </c>
      <c r="F71" s="527">
        <v>1.4260787761959135</v>
      </c>
      <c r="G71" s="527">
        <v>1.1199485634490323</v>
      </c>
      <c r="H71" s="527">
        <v>0.46421324323464835</v>
      </c>
      <c r="I71" s="527">
        <v>1.2131099539172021</v>
      </c>
      <c r="J71" s="527">
        <v>0.52695416258085948</v>
      </c>
    </row>
    <row r="72" spans="1:10">
      <c r="C72" s="529">
        <v>42613</v>
      </c>
      <c r="D72" s="528">
        <f t="shared" si="1"/>
        <v>42613</v>
      </c>
      <c r="E72" s="527">
        <v>0.85863004220596451</v>
      </c>
      <c r="F72" s="527">
        <v>1.2621241871170015</v>
      </c>
      <c r="G72" s="527">
        <v>1.0093641549075461</v>
      </c>
      <c r="H72" s="527">
        <v>0.49469085751419473</v>
      </c>
      <c r="I72" s="527">
        <v>2.3991566877733499</v>
      </c>
      <c r="J72" s="527">
        <v>0.796671279693007</v>
      </c>
    </row>
    <row r="73" spans="1:10">
      <c r="C73" s="529">
        <v>42643</v>
      </c>
      <c r="D73" s="528">
        <f t="shared" si="1"/>
        <v>42643</v>
      </c>
      <c r="E73" s="527">
        <v>0.7961732412661604</v>
      </c>
      <c r="F73" s="527">
        <v>1.2654652637134809</v>
      </c>
      <c r="G73" s="527">
        <v>0.98496547768129217</v>
      </c>
      <c r="H73" s="527">
        <v>0.53232830681261567</v>
      </c>
      <c r="I73" s="527">
        <v>1.2128558521083406</v>
      </c>
      <c r="J73" s="527">
        <v>0.62836361801962826</v>
      </c>
    </row>
    <row r="74" spans="1:10">
      <c r="C74" s="529">
        <v>42674</v>
      </c>
      <c r="D74" s="528">
        <f t="shared" si="1"/>
        <v>42674</v>
      </c>
      <c r="E74" s="527">
        <v>0.75634381436368825</v>
      </c>
      <c r="F74" s="527">
        <v>1.1255813107381827</v>
      </c>
      <c r="G74" s="527">
        <v>0.89254687173128211</v>
      </c>
      <c r="H74" s="527">
        <v>0.56078760837514841</v>
      </c>
      <c r="I74" s="527">
        <v>0.98926838502607861</v>
      </c>
      <c r="J74" s="527">
        <v>0.59215383778242814</v>
      </c>
    </row>
    <row r="75" spans="1:10">
      <c r="C75" s="529">
        <v>42704</v>
      </c>
      <c r="D75" s="528">
        <f t="shared" si="1"/>
        <v>42704</v>
      </c>
      <c r="E75" s="527">
        <v>0.76164362856285328</v>
      </c>
      <c r="F75" s="527">
        <v>1.1383991909773441</v>
      </c>
      <c r="G75" s="527">
        <v>0.9147835878926126</v>
      </c>
      <c r="H75" s="527">
        <v>0.54297618240293832</v>
      </c>
      <c r="I75" s="527">
        <v>0.83132850254801094</v>
      </c>
      <c r="J75" s="527">
        <v>0.55390645725345622</v>
      </c>
    </row>
    <row r="76" spans="1:10">
      <c r="C76" s="529">
        <v>42735</v>
      </c>
      <c r="D76" s="528">
        <f t="shared" si="1"/>
        <v>42735</v>
      </c>
      <c r="E76" s="527">
        <v>0.70566303707535227</v>
      </c>
      <c r="F76" s="527">
        <v>1.0691666181541999</v>
      </c>
      <c r="G76" s="527">
        <v>0.84353644769650815</v>
      </c>
      <c r="H76" s="527">
        <v>0.45079143290549162</v>
      </c>
      <c r="I76" s="527">
        <v>0.81396501070760219</v>
      </c>
      <c r="J76" s="527">
        <v>0.4793225332825044</v>
      </c>
    </row>
    <row r="77" spans="1:10">
      <c r="C77" s="529">
        <v>42766</v>
      </c>
      <c r="D77" s="528">
        <f t="shared" si="1"/>
        <v>42766</v>
      </c>
      <c r="E77" s="527">
        <v>0.54561064932644709</v>
      </c>
      <c r="F77" s="527">
        <v>1.0673457455118844</v>
      </c>
      <c r="G77" s="527">
        <v>0.76569569488592026</v>
      </c>
      <c r="H77" s="527">
        <v>0.437822607780886</v>
      </c>
      <c r="I77" s="527">
        <v>2.458709283255629</v>
      </c>
      <c r="J77" s="527">
        <v>0.70218207653524833</v>
      </c>
    </row>
    <row r="78" spans="1:10">
      <c r="C78" s="529">
        <v>42794</v>
      </c>
      <c r="D78" s="528">
        <f t="shared" si="1"/>
        <v>42794</v>
      </c>
      <c r="E78" s="527">
        <v>0.49446105575523552</v>
      </c>
      <c r="F78" s="527">
        <v>0.87992087450116696</v>
      </c>
      <c r="G78" s="527">
        <v>0.63056423654279914</v>
      </c>
      <c r="H78" s="527">
        <v>0.4311650263905491</v>
      </c>
      <c r="I78" s="527">
        <v>0.70943067434547469</v>
      </c>
      <c r="J78" s="527">
        <v>0.45695785472515865</v>
      </c>
    </row>
    <row r="79" spans="1:10">
      <c r="C79" s="529">
        <v>42825</v>
      </c>
      <c r="D79" s="528">
        <f t="shared" si="1"/>
        <v>42825</v>
      </c>
      <c r="E79" s="527">
        <v>0.50159468749996483</v>
      </c>
      <c r="F79" s="527">
        <v>0.83882114508179884</v>
      </c>
      <c r="G79" s="527">
        <v>0.62797280163709501</v>
      </c>
      <c r="H79" s="527">
        <v>0.48708214913483611</v>
      </c>
      <c r="I79" s="527">
        <v>0.5670792831826873</v>
      </c>
      <c r="J79" s="527">
        <v>0.49070712950712975</v>
      </c>
    </row>
    <row r="80" spans="1:10">
      <c r="C80" s="529">
        <v>42855</v>
      </c>
      <c r="D80" s="528">
        <f t="shared" si="1"/>
        <v>42855</v>
      </c>
      <c r="E80" s="527">
        <v>0.4805752452222416</v>
      </c>
      <c r="F80" s="527">
        <v>0.75220102355465646</v>
      </c>
      <c r="G80" s="527">
        <v>0.5859005962228705</v>
      </c>
      <c r="H80" s="527">
        <v>0.42268186831186111</v>
      </c>
      <c r="I80" s="527">
        <v>0.74601966923277307</v>
      </c>
      <c r="J80" s="527">
        <v>0.48671224210439468</v>
      </c>
    </row>
    <row r="81" spans="1:10">
      <c r="C81" s="529">
        <v>42886</v>
      </c>
      <c r="D81" s="528">
        <f t="shared" si="1"/>
        <v>42886</v>
      </c>
      <c r="E81" s="527">
        <v>0.43907265744034618</v>
      </c>
      <c r="F81" s="527">
        <v>0.84269922635759598</v>
      </c>
      <c r="G81" s="527">
        <v>0.61011935079530022</v>
      </c>
      <c r="H81" s="527">
        <v>0.34802967920430122</v>
      </c>
      <c r="I81" s="527">
        <v>1.0163078899361486</v>
      </c>
      <c r="J81" s="527">
        <v>0.57145153391300474</v>
      </c>
    </row>
    <row r="82" spans="1:10">
      <c r="C82" s="529">
        <v>42916</v>
      </c>
      <c r="D82" s="528">
        <f t="shared" si="1"/>
        <v>42916</v>
      </c>
      <c r="E82" s="527">
        <v>0.39382960703873948</v>
      </c>
      <c r="F82" s="527">
        <v>0.78638076256345868</v>
      </c>
      <c r="G82" s="527">
        <v>0.5464642760173174</v>
      </c>
      <c r="H82" s="527">
        <v>0.33101380838326688</v>
      </c>
      <c r="I82" s="527">
        <v>0.60906167334856565</v>
      </c>
      <c r="J82" s="527">
        <v>0.38423722633006951</v>
      </c>
    </row>
    <row r="83" spans="1:10">
      <c r="A83" s="14">
        <v>2017</v>
      </c>
      <c r="B83" s="14" t="s">
        <v>43</v>
      </c>
      <c r="C83" s="529">
        <v>42947</v>
      </c>
      <c r="D83" s="528">
        <f t="shared" si="1"/>
        <v>42947</v>
      </c>
      <c r="E83" s="527">
        <v>0.40508246562730116</v>
      </c>
      <c r="F83" s="527">
        <v>0.79493778001458215</v>
      </c>
      <c r="G83" s="527">
        <v>0.56872147046768329</v>
      </c>
      <c r="H83" s="527">
        <v>0.42604899752539777</v>
      </c>
      <c r="I83" s="527">
        <v>0.71992591143000484</v>
      </c>
      <c r="J83" s="527">
        <v>0.44245232166111226</v>
      </c>
    </row>
    <row r="84" spans="1:10">
      <c r="C84" s="529">
        <v>42978</v>
      </c>
      <c r="D84" s="528">
        <f t="shared" si="1"/>
        <v>42978</v>
      </c>
      <c r="E84" s="527">
        <v>0.40048718817952084</v>
      </c>
      <c r="F84" s="527">
        <v>0.80499436700968374</v>
      </c>
      <c r="G84" s="527">
        <v>0.55165488861855638</v>
      </c>
      <c r="H84" s="527">
        <v>0.1924832167899401</v>
      </c>
      <c r="I84" s="527">
        <v>1.0510000310822076</v>
      </c>
      <c r="J84" s="527">
        <v>0.26751293396974013</v>
      </c>
    </row>
    <row r="85" spans="1:10">
      <c r="C85" s="529">
        <v>43008</v>
      </c>
      <c r="D85" s="528">
        <f t="shared" si="1"/>
        <v>43008</v>
      </c>
      <c r="E85" s="527">
        <v>0.39046842836491907</v>
      </c>
      <c r="F85" s="527">
        <v>0.77961913848395992</v>
      </c>
      <c r="G85" s="527">
        <v>0.54534894289123237</v>
      </c>
      <c r="H85" s="527">
        <v>0.37808589694105432</v>
      </c>
      <c r="I85" s="527">
        <v>1.0406086785498294</v>
      </c>
      <c r="J85" s="527">
        <v>0.47780457579966129</v>
      </c>
    </row>
    <row r="86" spans="1:10">
      <c r="C86" s="529">
        <v>43039</v>
      </c>
      <c r="D86" s="528">
        <f t="shared" si="1"/>
        <v>43039</v>
      </c>
      <c r="E86" s="527">
        <v>0.44437753516112632</v>
      </c>
      <c r="F86" s="527">
        <v>0.78492763420082023</v>
      </c>
      <c r="G86" s="527">
        <v>0.57513230880909516</v>
      </c>
      <c r="H86" s="527">
        <v>0.33308847501936378</v>
      </c>
      <c r="I86" s="527">
        <v>0.44376395912892613</v>
      </c>
      <c r="J86" s="527">
        <v>0.35023802675063342</v>
      </c>
    </row>
    <row r="87" spans="1:10">
      <c r="C87" s="529">
        <v>43069</v>
      </c>
      <c r="D87" s="528">
        <f t="shared" si="1"/>
        <v>43069</v>
      </c>
      <c r="E87" s="527">
        <v>0.42728077791662195</v>
      </c>
      <c r="F87" s="527">
        <v>0.78812887968528678</v>
      </c>
      <c r="G87" s="527">
        <v>0.57542873849492915</v>
      </c>
      <c r="H87" s="527">
        <v>0.3376379247842291</v>
      </c>
      <c r="I87" s="527">
        <v>1.3043686421687726</v>
      </c>
      <c r="J87" s="527">
        <v>1.1121492798174573</v>
      </c>
    </row>
    <row r="88" spans="1:10">
      <c r="C88" s="529">
        <v>43100</v>
      </c>
      <c r="D88" s="528">
        <f t="shared" si="1"/>
        <v>43100</v>
      </c>
      <c r="E88" s="527">
        <v>0.49964129215561115</v>
      </c>
      <c r="F88" s="527">
        <v>0.92219390691766578</v>
      </c>
      <c r="G88" s="527">
        <v>0.67511320050744827</v>
      </c>
      <c r="H88" s="527">
        <v>0.3625902219384452</v>
      </c>
      <c r="I88" s="527">
        <v>0.63162416785972464</v>
      </c>
      <c r="J88" s="527">
        <v>0.41565438714936986</v>
      </c>
    </row>
    <row r="89" spans="1:10">
      <c r="C89" s="529">
        <v>43131</v>
      </c>
      <c r="D89" s="528">
        <f t="shared" si="1"/>
        <v>43131</v>
      </c>
      <c r="E89" s="527">
        <v>0.44597561312047046</v>
      </c>
      <c r="F89" s="527">
        <v>0.80273384903056111</v>
      </c>
      <c r="G89" s="527">
        <v>0.60824931946270611</v>
      </c>
      <c r="H89" s="527">
        <v>0.38363548135767039</v>
      </c>
      <c r="I89" s="527">
        <v>0.60148740014373037</v>
      </c>
      <c r="J89" s="527">
        <v>0.42151951790495285</v>
      </c>
    </row>
    <row r="90" spans="1:10">
      <c r="C90" s="529">
        <v>43159</v>
      </c>
      <c r="D90" s="528">
        <f t="shared" si="1"/>
        <v>43159</v>
      </c>
      <c r="E90" s="527">
        <v>0.41060984739896444</v>
      </c>
      <c r="F90" s="527">
        <v>0.79753511290297452</v>
      </c>
      <c r="G90" s="527">
        <v>0.59130163630851096</v>
      </c>
      <c r="H90" s="527">
        <v>0.37813421541611414</v>
      </c>
      <c r="I90" s="527">
        <v>0.41107481521177158</v>
      </c>
      <c r="J90" s="527">
        <v>0.3811666431261086</v>
      </c>
    </row>
    <row r="91" spans="1:10">
      <c r="C91" s="529">
        <v>43190</v>
      </c>
      <c r="D91" s="528">
        <f t="shared" si="1"/>
        <v>43190</v>
      </c>
      <c r="E91" s="527">
        <v>0.40240761733409386</v>
      </c>
      <c r="F91" s="527">
        <v>0.78391189854649113</v>
      </c>
      <c r="G91" s="527">
        <v>0.57530329202490249</v>
      </c>
      <c r="H91" s="527">
        <v>0.29676462590237945</v>
      </c>
      <c r="I91" s="527">
        <v>0.5488773720072242</v>
      </c>
      <c r="J91" s="527">
        <v>0.31288905881114026</v>
      </c>
    </row>
    <row r="92" spans="1:10">
      <c r="C92" s="529">
        <v>43220</v>
      </c>
      <c r="D92" s="528">
        <f t="shared" si="1"/>
        <v>43220</v>
      </c>
      <c r="E92" s="527">
        <v>0.3615418957019379</v>
      </c>
      <c r="F92" s="527">
        <v>0.66738705806240162</v>
      </c>
      <c r="G92" s="527">
        <v>0.50213074212380227</v>
      </c>
      <c r="H92" s="527">
        <v>0.35891625532787913</v>
      </c>
      <c r="I92" s="527">
        <v>0.44980972098977989</v>
      </c>
      <c r="J92" s="527">
        <v>0.36706633939413918</v>
      </c>
    </row>
    <row r="93" spans="1:10">
      <c r="C93" s="529">
        <v>43251</v>
      </c>
      <c r="D93" s="528">
        <f t="shared" si="1"/>
        <v>43251</v>
      </c>
      <c r="E93" s="527">
        <v>0.34701713489925268</v>
      </c>
      <c r="F93" s="527">
        <v>0.54958705101607908</v>
      </c>
      <c r="G93" s="527">
        <v>0.43998667188550694</v>
      </c>
      <c r="H93" s="527">
        <v>0.3715459362556468</v>
      </c>
      <c r="I93" s="527">
        <v>0.60055314302984941</v>
      </c>
      <c r="J93" s="527">
        <v>0.40487845468072653</v>
      </c>
    </row>
    <row r="94" spans="1:10">
      <c r="C94" s="529">
        <v>43281</v>
      </c>
      <c r="D94" s="528">
        <f t="shared" si="1"/>
        <v>43281</v>
      </c>
      <c r="E94" s="527">
        <v>0.31214065505628263</v>
      </c>
      <c r="F94" s="527">
        <v>0.56545975220165323</v>
      </c>
      <c r="G94" s="527">
        <v>0.42905426211042447</v>
      </c>
      <c r="H94" s="527">
        <v>0.21163973908886988</v>
      </c>
      <c r="I94" s="527">
        <v>0.74292148321421936</v>
      </c>
      <c r="J94" s="527">
        <v>0.25607688751949054</v>
      </c>
    </row>
    <row r="95" spans="1:10">
      <c r="A95" s="14">
        <v>2018</v>
      </c>
      <c r="B95" s="14" t="s">
        <v>44</v>
      </c>
      <c r="C95" s="529">
        <v>43312</v>
      </c>
      <c r="D95" s="528">
        <f t="shared" si="1"/>
        <v>43312</v>
      </c>
      <c r="E95" s="527">
        <v>0.30177912097076237</v>
      </c>
      <c r="F95" s="527">
        <v>0.54294472004488858</v>
      </c>
      <c r="G95" s="527">
        <v>0.41174955347840131</v>
      </c>
      <c r="H95" s="527">
        <v>0.30388773711296474</v>
      </c>
      <c r="I95" s="527">
        <v>0.20516662227844348</v>
      </c>
      <c r="J95" s="527">
        <v>0.29641783642263192</v>
      </c>
    </row>
    <row r="96" spans="1:10">
      <c r="C96" s="529">
        <v>43343</v>
      </c>
      <c r="D96" s="528">
        <f t="shared" si="1"/>
        <v>43343</v>
      </c>
      <c r="E96" s="527">
        <v>0.19902828889567445</v>
      </c>
      <c r="F96" s="527">
        <v>0.54607457388096425</v>
      </c>
      <c r="G96" s="527">
        <v>0.32096995012130075</v>
      </c>
      <c r="H96" s="527">
        <v>0.2898245606806174</v>
      </c>
      <c r="I96" s="527">
        <v>0.29398550018425262</v>
      </c>
      <c r="J96" s="527">
        <v>0.29027818900047181</v>
      </c>
    </row>
    <row r="97" spans="1:18">
      <c r="C97" s="529">
        <v>43373</v>
      </c>
      <c r="D97" s="528">
        <f t="shared" si="1"/>
        <v>43373</v>
      </c>
      <c r="E97" s="527">
        <v>0.25534015344571698</v>
      </c>
      <c r="F97" s="527">
        <v>0.53800209022666634</v>
      </c>
      <c r="G97" s="527">
        <v>0.38386947750138051</v>
      </c>
      <c r="H97" s="527">
        <v>0.48587312363864155</v>
      </c>
      <c r="I97" s="527">
        <v>0.38120232046607494</v>
      </c>
      <c r="J97" s="527">
        <v>0.4751433975013496</v>
      </c>
    </row>
    <row r="98" spans="1:18">
      <c r="C98" s="529">
        <v>43404</v>
      </c>
      <c r="D98" s="528">
        <f t="shared" si="1"/>
        <v>43404</v>
      </c>
      <c r="E98" s="527">
        <v>0.25945556741557768</v>
      </c>
      <c r="F98" s="527">
        <v>0.555588234086832</v>
      </c>
      <c r="G98" s="527">
        <v>0.41140912456337836</v>
      </c>
      <c r="H98" s="527">
        <v>0.22788870393070948</v>
      </c>
      <c r="I98" s="527">
        <v>0.4944532503600601</v>
      </c>
      <c r="J98" s="527">
        <v>0.24397875053763429</v>
      </c>
    </row>
    <row r="99" spans="1:18">
      <c r="C99" s="529">
        <v>43434</v>
      </c>
      <c r="D99" s="528">
        <f t="shared" si="1"/>
        <v>43434</v>
      </c>
      <c r="E99" s="527">
        <v>0.26654396572092098</v>
      </c>
      <c r="F99" s="527">
        <v>0.52482414242749609</v>
      </c>
      <c r="G99" s="527">
        <v>0.41134640430076413</v>
      </c>
      <c r="H99" s="527">
        <v>0.18810465208472593</v>
      </c>
      <c r="I99" s="527">
        <v>0.36647031285310794</v>
      </c>
      <c r="J99" s="527">
        <v>0.20277828775078169</v>
      </c>
    </row>
    <row r="100" spans="1:18">
      <c r="C100" s="529">
        <v>43465</v>
      </c>
      <c r="D100" s="528">
        <f t="shared" si="1"/>
        <v>43465</v>
      </c>
      <c r="E100" s="527">
        <v>0.30329810857739714</v>
      </c>
      <c r="F100" s="527">
        <v>0.5152122759650849</v>
      </c>
      <c r="G100" s="527">
        <v>0.42424960193248645</v>
      </c>
      <c r="H100" s="527">
        <v>0.30983142146402171</v>
      </c>
      <c r="I100" s="527">
        <v>0.58894870462431048</v>
      </c>
      <c r="J100" s="527">
        <v>0.41059563378777109</v>
      </c>
    </row>
    <row r="101" spans="1:18">
      <c r="C101" s="529">
        <v>43496</v>
      </c>
      <c r="D101" s="528">
        <f t="shared" si="1"/>
        <v>43496</v>
      </c>
      <c r="E101" s="527">
        <v>0.22927635362771479</v>
      </c>
      <c r="F101" s="527">
        <v>0.35143140232812897</v>
      </c>
      <c r="G101" s="527">
        <v>0.29326907575924122</v>
      </c>
      <c r="H101" s="527">
        <v>0.25948160655402797</v>
      </c>
      <c r="I101" s="527">
        <v>0.66339649013548274</v>
      </c>
      <c r="J101" s="527">
        <v>0.29095120949885372</v>
      </c>
    </row>
    <row r="102" spans="1:18">
      <c r="C102" s="529">
        <v>43524</v>
      </c>
      <c r="D102" s="528">
        <f t="shared" si="1"/>
        <v>43524</v>
      </c>
      <c r="E102" s="527">
        <v>0.18123123173453964</v>
      </c>
      <c r="F102" s="527">
        <v>0.41065446556534019</v>
      </c>
      <c r="G102" s="527">
        <v>0.33569957423406288</v>
      </c>
      <c r="H102" s="527">
        <v>0.19599639357698917</v>
      </c>
      <c r="I102" s="527">
        <v>0.48124746362286774</v>
      </c>
      <c r="J102" s="527">
        <v>0.21464536537231191</v>
      </c>
      <c r="L102" s="526" t="s">
        <v>439</v>
      </c>
      <c r="R102" s="526" t="s">
        <v>441</v>
      </c>
    </row>
    <row r="103" spans="1:18">
      <c r="C103" s="529">
        <v>43555</v>
      </c>
      <c r="D103" s="528">
        <f t="shared" si="1"/>
        <v>43555</v>
      </c>
      <c r="E103" s="527">
        <v>0.18342854564650216</v>
      </c>
      <c r="F103" s="527">
        <v>0.33746686426817746</v>
      </c>
      <c r="G103" s="527">
        <v>0.2648239760239347</v>
      </c>
      <c r="H103" s="527">
        <v>0.29774523872894465</v>
      </c>
      <c r="I103" s="527">
        <v>0.33623643458145552</v>
      </c>
      <c r="J103" s="527">
        <v>0.30326744008393447</v>
      </c>
    </row>
    <row r="104" spans="1:18">
      <c r="C104" s="529">
        <v>43585</v>
      </c>
      <c r="D104" s="528">
        <f t="shared" si="1"/>
        <v>43585</v>
      </c>
      <c r="E104" s="527">
        <v>0.20467588431329448</v>
      </c>
      <c r="F104" s="527">
        <v>0.3208723265499922</v>
      </c>
      <c r="G104" s="527">
        <v>0.26407069414026163</v>
      </c>
      <c r="H104" s="527">
        <v>0.24767379609498044</v>
      </c>
      <c r="I104" s="527">
        <v>0.61615500855026817</v>
      </c>
      <c r="J104" s="527">
        <v>0.31468847920734577</v>
      </c>
    </row>
    <row r="105" spans="1:18">
      <c r="C105" s="529">
        <v>43616</v>
      </c>
      <c r="D105" s="528">
        <f t="shared" si="1"/>
        <v>43616</v>
      </c>
      <c r="E105" s="527">
        <v>0.2293566005093248</v>
      </c>
      <c r="F105" s="527">
        <v>0.29923431865000977</v>
      </c>
      <c r="G105" s="527">
        <v>0.2626586421735041</v>
      </c>
      <c r="H105" s="527">
        <v>0.17197715619787435</v>
      </c>
      <c r="I105" s="527">
        <v>0.27661992416315745</v>
      </c>
      <c r="J105" s="527">
        <v>0.18883337452166787</v>
      </c>
    </row>
    <row r="106" spans="1:18">
      <c r="C106" s="529">
        <v>43646</v>
      </c>
      <c r="D106" s="528">
        <f t="shared" si="1"/>
        <v>43646</v>
      </c>
      <c r="E106" s="527">
        <v>0.19305245168753626</v>
      </c>
      <c r="F106" s="527">
        <v>0.30621641234655855</v>
      </c>
      <c r="G106" s="527">
        <v>0.2510938089064233</v>
      </c>
      <c r="H106" s="527">
        <v>0.17419122695908917</v>
      </c>
      <c r="I106" s="527">
        <v>0.5086188779377151</v>
      </c>
      <c r="J106" s="527">
        <v>0.24856519818259337</v>
      </c>
    </row>
    <row r="107" spans="1:18">
      <c r="A107" s="14">
        <v>2019</v>
      </c>
      <c r="B107" s="14" t="s">
        <v>45</v>
      </c>
      <c r="C107" s="529">
        <v>43677</v>
      </c>
      <c r="D107" s="528">
        <f t="shared" si="1"/>
        <v>43677</v>
      </c>
      <c r="E107" s="527">
        <v>0.20434746248609911</v>
      </c>
      <c r="F107" s="527">
        <v>0.28521123994654224</v>
      </c>
      <c r="G107" s="527">
        <v>0.24315839170032008</v>
      </c>
      <c r="H107" s="527">
        <v>0.32825318235273437</v>
      </c>
      <c r="I107" s="527">
        <v>0.14915913943530537</v>
      </c>
      <c r="J107" s="527">
        <v>0.32276344908264076</v>
      </c>
    </row>
    <row r="108" spans="1:18">
      <c r="C108" s="529">
        <v>43708</v>
      </c>
      <c r="D108" s="528">
        <f t="shared" si="1"/>
        <v>43708</v>
      </c>
      <c r="E108" s="527">
        <v>0.18865008015157123</v>
      </c>
      <c r="F108" s="527">
        <v>0.29468488365956846</v>
      </c>
      <c r="G108" s="527">
        <v>0.23731196564676302</v>
      </c>
      <c r="H108" s="527">
        <v>0.15269160925886835</v>
      </c>
      <c r="I108" s="527">
        <v>0.26830374444325039</v>
      </c>
      <c r="J108" s="527">
        <v>0.17282658034182602</v>
      </c>
    </row>
    <row r="109" spans="1:18">
      <c r="C109" s="529">
        <v>43738</v>
      </c>
      <c r="D109" s="528">
        <f t="shared" si="1"/>
        <v>43738</v>
      </c>
      <c r="E109" s="527">
        <v>0.18625540765048559</v>
      </c>
      <c r="F109" s="527">
        <v>0.25374941286683739</v>
      </c>
      <c r="G109" s="527">
        <v>0.21619565514915395</v>
      </c>
      <c r="H109" s="527">
        <v>0.29498070062486925</v>
      </c>
      <c r="I109" s="527">
        <v>0.44107511429571322</v>
      </c>
      <c r="J109" s="527">
        <v>0.30962673475718316</v>
      </c>
    </row>
    <row r="110" spans="1:18">
      <c r="C110" s="529">
        <v>43769</v>
      </c>
      <c r="D110" s="528">
        <f t="shared" si="1"/>
        <v>43769</v>
      </c>
      <c r="E110" s="527">
        <v>0.26058531946986679</v>
      </c>
      <c r="F110" s="527">
        <v>0.27786803770404245</v>
      </c>
      <c r="G110" s="527">
        <v>0.26825713407769786</v>
      </c>
      <c r="H110" s="527">
        <v>0.13771115750072369</v>
      </c>
      <c r="I110" s="527">
        <v>0.34812890375266531</v>
      </c>
      <c r="J110" s="527">
        <v>0.15214470447462097</v>
      </c>
    </row>
    <row r="111" spans="1:18">
      <c r="C111" s="529">
        <v>43799</v>
      </c>
      <c r="D111" s="528">
        <f t="shared" si="1"/>
        <v>43799</v>
      </c>
      <c r="E111" s="527">
        <v>0.17843132952716881</v>
      </c>
      <c r="F111" s="527">
        <v>0.28999734221973245</v>
      </c>
      <c r="G111" s="527">
        <v>0.22955592831678398</v>
      </c>
      <c r="H111" s="527">
        <v>0.12708375216281589</v>
      </c>
      <c r="I111" s="527">
        <v>0.32875434922181679</v>
      </c>
      <c r="J111" s="527">
        <v>0.15367194476625795</v>
      </c>
    </row>
    <row r="112" spans="1:18">
      <c r="C112" s="529">
        <v>43830</v>
      </c>
      <c r="D112" s="528">
        <f t="shared" si="1"/>
        <v>43830</v>
      </c>
      <c r="E112" s="527">
        <v>0.15741598240973034</v>
      </c>
      <c r="F112" s="527">
        <v>0.28355890366321485</v>
      </c>
      <c r="G112" s="527">
        <v>0.2160368982835299</v>
      </c>
      <c r="H112" s="527">
        <v>0.15281653107725648</v>
      </c>
      <c r="I112" s="527">
        <v>0.3986696034847505</v>
      </c>
      <c r="J112" s="527">
        <v>0.19819676735373143</v>
      </c>
    </row>
    <row r="113" spans="1:18">
      <c r="C113" s="529">
        <v>43861</v>
      </c>
      <c r="D113" s="528">
        <f t="shared" si="1"/>
        <v>43861</v>
      </c>
      <c r="E113" s="527">
        <v>0.12448168627958681</v>
      </c>
      <c r="F113" s="527">
        <v>0.26847523646945171</v>
      </c>
      <c r="G113" s="527">
        <v>0.18825277851800593</v>
      </c>
      <c r="H113" s="527">
        <v>0.14543922386948074</v>
      </c>
      <c r="I113" s="527">
        <v>0.37284376562138355</v>
      </c>
      <c r="J113" s="527">
        <v>0.22941329171530436</v>
      </c>
    </row>
    <row r="114" spans="1:18">
      <c r="C114" s="529">
        <v>43890</v>
      </c>
      <c r="D114" s="528">
        <f t="shared" si="1"/>
        <v>43890</v>
      </c>
      <c r="E114" s="527">
        <v>0.1276019985175017</v>
      </c>
      <c r="F114" s="527">
        <v>0.23989598109467847</v>
      </c>
      <c r="G114" s="527">
        <v>0.18815057452714154</v>
      </c>
      <c r="H114" s="527">
        <v>7.5664162706586782E-2</v>
      </c>
      <c r="I114" s="527">
        <v>0.13882724919518361</v>
      </c>
      <c r="J114" s="527">
        <v>8.9658265601561218E-2</v>
      </c>
    </row>
    <row r="115" spans="1:18">
      <c r="C115" s="529">
        <v>43921</v>
      </c>
      <c r="D115" s="528">
        <f t="shared" si="1"/>
        <v>43921</v>
      </c>
      <c r="E115" s="527">
        <v>9.1337535856972629E-2</v>
      </c>
      <c r="F115" s="527">
        <v>0.20666362718902459</v>
      </c>
      <c r="G115" s="527">
        <v>0.14479219865062246</v>
      </c>
      <c r="H115" s="527">
        <v>8.0612266943232938E-2</v>
      </c>
      <c r="I115" s="527">
        <v>0.16928080719267363</v>
      </c>
      <c r="J115" s="527">
        <v>8.7041377496162378E-2</v>
      </c>
    </row>
    <row r="116" spans="1:18">
      <c r="C116" s="529">
        <v>43951</v>
      </c>
      <c r="D116" s="528">
        <f t="shared" si="1"/>
        <v>43951</v>
      </c>
      <c r="E116" s="527">
        <v>9.3991160437733534E-2</v>
      </c>
      <c r="F116" s="527">
        <v>0.19519363365810824</v>
      </c>
      <c r="G116" s="527">
        <v>0.13075452958507705</v>
      </c>
      <c r="H116" s="527">
        <v>9.1204539384098088E-2</v>
      </c>
      <c r="I116" s="527">
        <v>0.79737415600519124</v>
      </c>
      <c r="J116" s="527">
        <v>0.12623095519163222</v>
      </c>
    </row>
    <row r="117" spans="1:18">
      <c r="C117" s="529">
        <v>43982</v>
      </c>
      <c r="D117" s="528">
        <f t="shared" si="1"/>
        <v>43982</v>
      </c>
      <c r="E117" s="527">
        <v>0.1451743041806679</v>
      </c>
      <c r="F117" s="527">
        <v>0.22581239222442784</v>
      </c>
      <c r="G117" s="527">
        <v>0.17460519070813105</v>
      </c>
      <c r="H117" s="527">
        <v>0.11466833101277739</v>
      </c>
      <c r="I117" s="527">
        <v>0.5360237602442387</v>
      </c>
      <c r="J117" s="527">
        <v>0.34777379233805039</v>
      </c>
    </row>
    <row r="118" spans="1:18">
      <c r="C118" s="529">
        <v>44012</v>
      </c>
      <c r="D118" s="528">
        <f t="shared" si="1"/>
        <v>44012</v>
      </c>
      <c r="E118" s="527">
        <v>0.14507305358103167</v>
      </c>
      <c r="F118" s="527">
        <v>0.20604599395672499</v>
      </c>
      <c r="G118" s="527">
        <v>0.17428891123601437</v>
      </c>
      <c r="H118" s="527">
        <v>7.7507833517713079E-2</v>
      </c>
      <c r="I118" s="527">
        <v>0.11869438343785016</v>
      </c>
      <c r="J118" s="527">
        <v>8.0438795598198928E-2</v>
      </c>
    </row>
    <row r="119" spans="1:18">
      <c r="A119" s="14">
        <v>2020</v>
      </c>
      <c r="B119" s="14" t="s">
        <v>46</v>
      </c>
      <c r="C119" s="529">
        <v>44043</v>
      </c>
      <c r="D119" s="528">
        <f t="shared" si="1"/>
        <v>44043</v>
      </c>
      <c r="E119" s="527">
        <v>7.950275914570927E-2</v>
      </c>
      <c r="F119" s="527">
        <v>0.21074728729460479</v>
      </c>
      <c r="G119" s="527">
        <v>0.14358689261195753</v>
      </c>
      <c r="H119" s="527">
        <v>0.17898003016680453</v>
      </c>
      <c r="I119" s="527">
        <v>0.1031727178119034</v>
      </c>
      <c r="J119" s="527">
        <v>0.17210626328466153</v>
      </c>
    </row>
    <row r="120" spans="1:18">
      <c r="C120" s="529">
        <v>44074</v>
      </c>
      <c r="D120" s="528">
        <f t="shared" si="1"/>
        <v>44074</v>
      </c>
      <c r="E120" s="527">
        <v>7.7583893299348186E-2</v>
      </c>
      <c r="F120" s="527">
        <v>0.18613339233385512</v>
      </c>
      <c r="G120" s="527">
        <v>0.13002737617502236</v>
      </c>
      <c r="H120" s="527">
        <v>7.0077846598354546E-2</v>
      </c>
      <c r="I120" s="527">
        <v>0.44586476863896168</v>
      </c>
      <c r="J120" s="527">
        <v>0.16942506040499955</v>
      </c>
    </row>
    <row r="121" spans="1:18">
      <c r="C121" s="529">
        <v>44104</v>
      </c>
      <c r="D121" s="528">
        <f t="shared" si="1"/>
        <v>44104</v>
      </c>
      <c r="E121" s="527">
        <v>7.1856472687847728E-2</v>
      </c>
      <c r="F121" s="527">
        <v>0.16483972425326751</v>
      </c>
      <c r="G121" s="527">
        <v>0.11730236539765142</v>
      </c>
      <c r="H121" s="527">
        <v>0.13613271663014231</v>
      </c>
      <c r="I121" s="527">
        <v>2.9716787120761579E-2</v>
      </c>
      <c r="J121" s="527">
        <v>0.10223420394296637</v>
      </c>
    </row>
    <row r="122" spans="1:18">
      <c r="C122" s="529">
        <v>44135</v>
      </c>
      <c r="D122" s="528">
        <f t="shared" si="1"/>
        <v>44135</v>
      </c>
      <c r="E122" s="527">
        <v>6.7489597628518874E-2</v>
      </c>
      <c r="F122" s="527">
        <v>0.21001752888328343</v>
      </c>
      <c r="G122" s="527">
        <v>0.13309477680347703</v>
      </c>
      <c r="H122" s="527">
        <v>5.9863586244615519E-2</v>
      </c>
      <c r="I122" s="527">
        <v>0.11078138029381469</v>
      </c>
      <c r="J122" s="527">
        <v>6.9428582466486838E-2</v>
      </c>
    </row>
    <row r="123" spans="1:18">
      <c r="C123" s="529">
        <v>44165</v>
      </c>
      <c r="D123" s="528">
        <f t="shared" si="1"/>
        <v>44165</v>
      </c>
      <c r="E123" s="527">
        <v>6.9655455930121013E-2</v>
      </c>
      <c r="F123" s="527">
        <v>0.16086233116443335</v>
      </c>
      <c r="G123" s="527">
        <v>0.11182352584815344</v>
      </c>
      <c r="H123" s="527">
        <v>5.9042377720771498E-2</v>
      </c>
      <c r="I123" s="527">
        <v>5.076891222561894E-2</v>
      </c>
      <c r="J123" s="527">
        <v>5.7385901423956831E-2</v>
      </c>
    </row>
    <row r="124" spans="1:18">
      <c r="C124" s="529">
        <v>44196</v>
      </c>
      <c r="D124" s="528">
        <f t="shared" si="1"/>
        <v>44196</v>
      </c>
      <c r="E124" s="527">
        <v>6.7193906308770007E-2</v>
      </c>
      <c r="F124" s="527">
        <v>0.22936661792577112</v>
      </c>
      <c r="G124" s="527">
        <v>0.13812845074430347</v>
      </c>
      <c r="H124" s="527">
        <v>8.8560554947602108E-2</v>
      </c>
      <c r="I124" s="527">
        <v>9.73108663119122E-2</v>
      </c>
      <c r="J124" s="527">
        <v>8.9796518547008569E-2</v>
      </c>
    </row>
    <row r="125" spans="1:18">
      <c r="C125" s="529">
        <v>44227</v>
      </c>
      <c r="D125" s="528">
        <f t="shared" si="1"/>
        <v>44227</v>
      </c>
      <c r="E125" s="527">
        <v>7.1921202764582234E-2</v>
      </c>
      <c r="F125" s="527">
        <v>0.18854449492657271</v>
      </c>
      <c r="G125" s="527">
        <v>0.12310532267666982</v>
      </c>
      <c r="H125" s="527">
        <v>0.10998862062700679</v>
      </c>
      <c r="I125" s="527">
        <v>5.5885557391846162E-2</v>
      </c>
      <c r="J125" s="527">
        <v>0.10449022504277232</v>
      </c>
      <c r="L125" s="530" t="s">
        <v>156</v>
      </c>
      <c r="R125" s="530" t="s">
        <v>156</v>
      </c>
    </row>
    <row r="126" spans="1:18">
      <c r="C126" s="529">
        <v>44255</v>
      </c>
      <c r="D126" s="528">
        <f t="shared" si="1"/>
        <v>44255</v>
      </c>
      <c r="E126" s="527">
        <v>7.3480230426316878E-2</v>
      </c>
      <c r="F126" s="527">
        <v>0.17541711426814988</v>
      </c>
      <c r="G126" s="527">
        <v>0.1230472037608777</v>
      </c>
      <c r="H126" s="527">
        <v>5.8790710207074541E-2</v>
      </c>
      <c r="I126" s="527">
        <v>0.12735712609820024</v>
      </c>
      <c r="J126" s="527">
        <v>7.1074869255952453E-2</v>
      </c>
    </row>
    <row r="127" spans="1:18">
      <c r="C127" s="529">
        <v>44286</v>
      </c>
      <c r="D127" s="528">
        <f t="shared" si="1"/>
        <v>44286</v>
      </c>
      <c r="E127" s="527">
        <v>7.4882938179729755E-2</v>
      </c>
      <c r="F127" s="527">
        <v>0.14826867365177002</v>
      </c>
      <c r="G127" s="527">
        <v>0.10720838486515777</v>
      </c>
      <c r="H127" s="527">
        <v>4.9953767037191996E-2</v>
      </c>
      <c r="I127" s="527">
        <v>0.19433757026099716</v>
      </c>
      <c r="J127" s="527">
        <v>6.5347719924145092E-2</v>
      </c>
      <c r="L127" s="526" t="s">
        <v>440</v>
      </c>
      <c r="R127" s="526" t="s">
        <v>442</v>
      </c>
    </row>
    <row r="128" spans="1:18">
      <c r="C128" s="529">
        <v>44316</v>
      </c>
      <c r="D128" s="528">
        <f t="shared" si="1"/>
        <v>44316</v>
      </c>
      <c r="E128" s="527">
        <v>5.3347822707351153E-2</v>
      </c>
      <c r="F128" s="527">
        <v>0.1556795443177573</v>
      </c>
      <c r="G128" s="527">
        <v>0.10001199426813449</v>
      </c>
      <c r="H128" s="527">
        <v>3.7586764226943736E-2</v>
      </c>
      <c r="I128" s="527">
        <v>0.21083491590968376</v>
      </c>
      <c r="J128" s="527">
        <v>4.3372105007842547E-2</v>
      </c>
    </row>
    <row r="129" spans="1:15">
      <c r="C129" s="529">
        <v>44347</v>
      </c>
      <c r="D129" s="528">
        <f t="shared" si="1"/>
        <v>44347</v>
      </c>
      <c r="E129" s="527">
        <v>5.4958945942275038E-2</v>
      </c>
      <c r="F129" s="527">
        <v>0.11319018612041523</v>
      </c>
      <c r="G129" s="527">
        <v>8.2630076371908195E-2</v>
      </c>
      <c r="H129" s="527">
        <v>8.7749791145048273E-2</v>
      </c>
      <c r="I129" s="527">
        <v>6.5754646096731956E-2</v>
      </c>
      <c r="J129" s="527">
        <v>8.4763142804446773E-2</v>
      </c>
      <c r="L129" s="526"/>
      <c r="M129" s="526"/>
      <c r="N129" s="526"/>
      <c r="O129" s="526"/>
    </row>
    <row r="130" spans="1:15">
      <c r="C130" s="529">
        <v>44377</v>
      </c>
      <c r="D130" s="528">
        <f t="shared" si="1"/>
        <v>44377</v>
      </c>
      <c r="E130" s="527">
        <v>0.14397173976511246</v>
      </c>
      <c r="F130" s="527">
        <v>0.19118272868836084</v>
      </c>
      <c r="G130" s="527">
        <v>0.16423349843895854</v>
      </c>
      <c r="H130" s="527">
        <v>5.4515975622947035E-2</v>
      </c>
      <c r="I130" s="527">
        <v>1.322066398931695E-2</v>
      </c>
      <c r="J130" s="527">
        <v>4.3038047808696737E-2</v>
      </c>
    </row>
    <row r="131" spans="1:15">
      <c r="A131" s="14">
        <v>2021</v>
      </c>
      <c r="B131" s="14" t="s">
        <v>47</v>
      </c>
      <c r="C131" s="529">
        <v>44408</v>
      </c>
      <c r="D131" s="528">
        <f t="shared" si="1"/>
        <v>44408</v>
      </c>
      <c r="E131" s="527">
        <v>6.369782973441443E-2</v>
      </c>
      <c r="F131" s="527">
        <v>0.12543339437716686</v>
      </c>
      <c r="G131" s="527">
        <v>8.8335094039143525E-2</v>
      </c>
      <c r="H131" s="527">
        <v>2.2931312125421606E-2</v>
      </c>
      <c r="I131" s="527">
        <v>3.6627976721917629E-2</v>
      </c>
      <c r="J131" s="527">
        <v>2.668692978936205E-2</v>
      </c>
    </row>
    <row r="132" spans="1:15">
      <c r="C132" s="529">
        <v>44439</v>
      </c>
      <c r="D132" s="528">
        <f t="shared" si="1"/>
        <v>44439</v>
      </c>
      <c r="E132" s="527">
        <v>5.6082568402605719E-2</v>
      </c>
      <c r="F132" s="527">
        <v>0.15256885570599801</v>
      </c>
      <c r="G132" s="527">
        <v>9.7169729314094122E-2</v>
      </c>
      <c r="H132" s="527">
        <v>3.7173637989771774E-2</v>
      </c>
      <c r="I132" s="527">
        <v>1.6932398525855243E-2</v>
      </c>
      <c r="J132" s="527">
        <v>3.3958347712714179E-2</v>
      </c>
    </row>
    <row r="133" spans="1:15">
      <c r="C133" s="529">
        <v>44469</v>
      </c>
      <c r="D133" s="528">
        <f t="shared" ref="D133:D151" si="2">C133</f>
        <v>44469</v>
      </c>
      <c r="E133" s="527">
        <v>4.4012562990880882E-2</v>
      </c>
      <c r="F133" s="527">
        <v>0.32472918733556855</v>
      </c>
      <c r="G133" s="527">
        <v>0.17660811185288569</v>
      </c>
      <c r="H133" s="527">
        <v>3.8787742472063888E-2</v>
      </c>
      <c r="I133" s="527">
        <v>2.1571594388370849E-2</v>
      </c>
      <c r="J133" s="527">
        <v>3.2968481112870929E-2</v>
      </c>
    </row>
    <row r="134" spans="1:15">
      <c r="C134" s="529">
        <v>44500</v>
      </c>
      <c r="D134" s="528">
        <f t="shared" si="2"/>
        <v>44500</v>
      </c>
      <c r="E134" s="527">
        <v>0.14821582385943563</v>
      </c>
      <c r="F134" s="527">
        <v>0.12538652409203688</v>
      </c>
      <c r="G134" s="527">
        <v>0.13752155997621568</v>
      </c>
      <c r="H134" s="527">
        <v>6.0937580936841373E-2</v>
      </c>
      <c r="I134" s="527">
        <v>1.569972822449725E-2</v>
      </c>
      <c r="J134" s="527">
        <v>4.0578461052395223E-2</v>
      </c>
    </row>
    <row r="135" spans="1:15">
      <c r="C135" s="529">
        <v>44530</v>
      </c>
      <c r="D135" s="528">
        <f t="shared" si="2"/>
        <v>44530</v>
      </c>
      <c r="E135" s="527">
        <v>0.10049010648157555</v>
      </c>
      <c r="F135" s="527">
        <v>0.14369983743674045</v>
      </c>
      <c r="G135" s="527">
        <v>0.11992095785473256</v>
      </c>
      <c r="H135" s="527">
        <v>3.5591201879993532E-2</v>
      </c>
      <c r="I135" s="527">
        <v>0.13300911678371713</v>
      </c>
      <c r="J135" s="527">
        <v>5.6189649752394828E-2</v>
      </c>
    </row>
    <row r="136" spans="1:15">
      <c r="C136" s="529">
        <v>44561</v>
      </c>
      <c r="D136" s="528">
        <f t="shared" si="2"/>
        <v>44561</v>
      </c>
      <c r="E136" s="527">
        <v>9.7383606599454775E-2</v>
      </c>
      <c r="F136" s="527">
        <v>0.15679134381207796</v>
      </c>
      <c r="G136" s="527">
        <v>0.12444547241074713</v>
      </c>
      <c r="H136" s="527">
        <v>6.9061228316904949E-2</v>
      </c>
      <c r="I136" s="527">
        <v>4.2016240272823038E-2</v>
      </c>
      <c r="J136" s="527">
        <v>6.2963553589904769E-2</v>
      </c>
    </row>
    <row r="137" spans="1:15">
      <c r="C137" s="529">
        <v>44592</v>
      </c>
      <c r="D137" s="528">
        <f t="shared" si="2"/>
        <v>44592</v>
      </c>
      <c r="E137" s="527">
        <v>7.8542726931075127E-2</v>
      </c>
      <c r="F137" s="527">
        <v>7.9091189087706973E-2</v>
      </c>
      <c r="G137" s="527">
        <v>7.8804367256795058E-2</v>
      </c>
      <c r="H137" s="527">
        <v>8.0471761188718724E-2</v>
      </c>
      <c r="I137" s="527">
        <v>1.4966205591078131E-2</v>
      </c>
      <c r="J137" s="527">
        <v>5.8681890612414828E-2</v>
      </c>
    </row>
    <row r="138" spans="1:15">
      <c r="C138" s="529">
        <v>44620</v>
      </c>
      <c r="D138" s="528">
        <f t="shared" si="2"/>
        <v>44620</v>
      </c>
      <c r="E138" s="527">
        <v>7.7976769089592307E-2</v>
      </c>
      <c r="F138" s="527">
        <v>9.1091740425073189E-2</v>
      </c>
      <c r="G138" s="527">
        <v>8.3807226308067306E-2</v>
      </c>
      <c r="H138" s="527">
        <v>6.0200578505342987E-2</v>
      </c>
      <c r="I138" s="527">
        <v>1.6812070616135238E-2</v>
      </c>
      <c r="J138" s="527">
        <v>4.9055368723805386E-2</v>
      </c>
    </row>
    <row r="139" spans="1:15">
      <c r="C139" s="529">
        <v>44651</v>
      </c>
      <c r="D139" s="528">
        <f t="shared" si="2"/>
        <v>44651</v>
      </c>
      <c r="E139" s="527">
        <v>0.12297124729396484</v>
      </c>
      <c r="F139" s="527">
        <v>7.1908617969068112E-2</v>
      </c>
      <c r="G139" s="527">
        <v>9.9443102877128306E-2</v>
      </c>
      <c r="H139" s="527">
        <v>6.6159849652705049E-2</v>
      </c>
      <c r="I139" s="527">
        <v>6.9852175745515166E-2</v>
      </c>
      <c r="J139" s="527">
        <v>6.6893872862591616E-2</v>
      </c>
    </row>
    <row r="140" spans="1:15">
      <c r="C140" s="529">
        <v>44681</v>
      </c>
      <c r="D140" s="528">
        <f t="shared" si="2"/>
        <v>44681</v>
      </c>
      <c r="E140" s="527">
        <v>0.11287881909939744</v>
      </c>
      <c r="F140" s="527">
        <v>6.7579701015709565E-2</v>
      </c>
      <c r="G140" s="527">
        <v>9.1394296084445312E-2</v>
      </c>
      <c r="H140" s="527">
        <v>5.5807481004301218E-2</v>
      </c>
      <c r="I140" s="527">
        <v>8.584594539014305E-2</v>
      </c>
      <c r="J140" s="527">
        <v>6.0135884622914811E-2</v>
      </c>
    </row>
    <row r="141" spans="1:15">
      <c r="C141" s="529">
        <v>44712</v>
      </c>
      <c r="D141" s="528">
        <f t="shared" si="2"/>
        <v>44712</v>
      </c>
      <c r="E141" s="527">
        <v>0.12816607567655919</v>
      </c>
      <c r="F141" s="527">
        <v>0.10107999261218349</v>
      </c>
      <c r="G141" s="527">
        <v>0.11805481253895987</v>
      </c>
      <c r="H141" s="527">
        <v>6.3064798332703162E-2</v>
      </c>
      <c r="I141" s="527">
        <v>6.9377430123613512E-2</v>
      </c>
      <c r="J141" s="527">
        <v>6.4169714896948976E-2</v>
      </c>
    </row>
    <row r="142" spans="1:15">
      <c r="C142" s="529">
        <v>44742</v>
      </c>
      <c r="D142" s="528">
        <f t="shared" si="2"/>
        <v>44742</v>
      </c>
      <c r="E142" s="527">
        <v>0.14144385220297875</v>
      </c>
      <c r="F142" s="527">
        <v>0.10819211699706928</v>
      </c>
      <c r="G142" s="527">
        <v>0.12881514172626343</v>
      </c>
      <c r="H142" s="527">
        <v>6.3591450410131159E-2</v>
      </c>
      <c r="I142" s="527">
        <v>1.1734738385065885E-2</v>
      </c>
      <c r="J142" s="527">
        <v>5.6576154793417328E-2</v>
      </c>
    </row>
    <row r="143" spans="1:15">
      <c r="A143" s="14">
        <v>2022</v>
      </c>
      <c r="B143" s="14" t="s">
        <v>48</v>
      </c>
      <c r="C143" s="529">
        <v>44773</v>
      </c>
      <c r="D143" s="528">
        <f t="shared" si="2"/>
        <v>44773</v>
      </c>
      <c r="E143" s="527">
        <v>0.10906469335631155</v>
      </c>
      <c r="F143" s="527">
        <v>0.14054421123098207</v>
      </c>
      <c r="G143" s="527">
        <v>0.12164826832625553</v>
      </c>
      <c r="H143" s="527">
        <v>6.0808809642935717E-2</v>
      </c>
      <c r="I143" s="527">
        <v>0.13982490632468189</v>
      </c>
      <c r="J143" s="527">
        <v>9.3643131151746953E-2</v>
      </c>
    </row>
    <row r="144" spans="1:15">
      <c r="C144" s="529">
        <v>44804</v>
      </c>
      <c r="D144" s="528">
        <f t="shared" si="2"/>
        <v>44804</v>
      </c>
      <c r="E144" s="527">
        <v>0.13159044070707343</v>
      </c>
      <c r="F144" s="527">
        <v>0.16009172864799029</v>
      </c>
      <c r="G144" s="527">
        <v>0.14229295879466042</v>
      </c>
      <c r="H144" s="527">
        <v>7.4538817238233107E-2</v>
      </c>
      <c r="I144" s="527">
        <v>6.8862484642079327E-3</v>
      </c>
      <c r="J144" s="527">
        <v>6.1780957648956997E-2</v>
      </c>
    </row>
    <row r="145" spans="1:26">
      <c r="C145" s="529">
        <v>44834</v>
      </c>
      <c r="D145" s="528">
        <f t="shared" si="2"/>
        <v>44834</v>
      </c>
      <c r="E145" s="527">
        <v>0.12955518220393189</v>
      </c>
      <c r="F145" s="527">
        <v>0.17988901362833951</v>
      </c>
      <c r="G145" s="527">
        <v>0.15103186253605719</v>
      </c>
      <c r="H145" s="527">
        <v>7.3484652959935129E-2</v>
      </c>
      <c r="I145" s="527">
        <v>0.12798757479775275</v>
      </c>
      <c r="J145" s="527">
        <v>8.0696854428986081E-2</v>
      </c>
    </row>
    <row r="146" spans="1:26">
      <c r="C146" s="529">
        <v>44865</v>
      </c>
      <c r="D146" s="528">
        <f t="shared" si="2"/>
        <v>44865</v>
      </c>
      <c r="E146" s="527">
        <v>0.19434041516289743</v>
      </c>
      <c r="F146" s="527">
        <v>0.18492097221191531</v>
      </c>
      <c r="G146" s="527">
        <v>0.18919978618465361</v>
      </c>
      <c r="H146" s="527">
        <v>0.23291512701471426</v>
      </c>
      <c r="I146" s="527">
        <v>0.51935286731876518</v>
      </c>
      <c r="J146" s="527">
        <v>0.26838255048211201</v>
      </c>
    </row>
    <row r="147" spans="1:26">
      <c r="C147" s="529">
        <v>44895</v>
      </c>
      <c r="D147" s="528">
        <f t="shared" si="2"/>
        <v>44895</v>
      </c>
      <c r="E147" s="527">
        <v>0.16575447637237167</v>
      </c>
      <c r="F147" s="527">
        <v>0.1515191765913616</v>
      </c>
      <c r="G147" s="527">
        <v>0.1585142403064039</v>
      </c>
      <c r="H147" s="527">
        <v>0.48586500832995838</v>
      </c>
      <c r="I147" s="527">
        <v>1.2474640770288474</v>
      </c>
      <c r="J147" s="527">
        <v>0.66006723257009559</v>
      </c>
    </row>
    <row r="148" spans="1:26" ht="9.6" customHeight="1">
      <c r="C148" s="529">
        <v>44926</v>
      </c>
      <c r="D148" s="528">
        <f t="shared" si="2"/>
        <v>44926</v>
      </c>
      <c r="E148" s="527">
        <v>0.21088174389167769</v>
      </c>
      <c r="F148" s="527">
        <v>0.41278599094743423</v>
      </c>
      <c r="G148" s="527">
        <v>0.31152568892410926</v>
      </c>
      <c r="H148" s="527">
        <v>0.68225147258293994</v>
      </c>
      <c r="I148" s="527">
        <v>0.88755642093102072</v>
      </c>
      <c r="J148" s="527">
        <v>0.71577355015973321</v>
      </c>
    </row>
    <row r="149" spans="1:26" ht="9.6" customHeight="1">
      <c r="C149" s="529">
        <v>44957</v>
      </c>
      <c r="D149" s="528">
        <f t="shared" si="2"/>
        <v>44957</v>
      </c>
      <c r="E149" s="527">
        <v>0.20420363108531606</v>
      </c>
      <c r="F149" s="527">
        <v>0.1790882371605482</v>
      </c>
      <c r="G149" s="527">
        <v>0.18731579489877365</v>
      </c>
      <c r="H149" s="527">
        <v>1.3543667158430872</v>
      </c>
      <c r="I149" s="527">
        <v>2.2209760838962</v>
      </c>
      <c r="J149" s="527">
        <v>1.4366980725927241</v>
      </c>
    </row>
    <row r="150" spans="1:26" s="556" customFormat="1">
      <c r="A150" s="14"/>
      <c r="B150" s="14"/>
      <c r="C150" s="529">
        <v>44985</v>
      </c>
      <c r="D150" s="528">
        <f t="shared" si="2"/>
        <v>44985</v>
      </c>
      <c r="E150" s="527">
        <v>0.48597340034562786</v>
      </c>
      <c r="F150" s="527">
        <v>0.45653451252589133</v>
      </c>
      <c r="G150" s="527">
        <v>0.46553713019184878</v>
      </c>
      <c r="H150" s="527">
        <v>1.5965292912279891</v>
      </c>
      <c r="I150" s="527">
        <v>1.4889481685762691</v>
      </c>
      <c r="J150" s="527">
        <v>1.5901247014064865</v>
      </c>
      <c r="L150" s="530" t="s">
        <v>167</v>
      </c>
      <c r="M150" s="524"/>
      <c r="N150" s="524"/>
      <c r="O150" s="524"/>
      <c r="P150" s="524"/>
      <c r="Q150" s="524"/>
      <c r="R150" s="530" t="s">
        <v>167</v>
      </c>
      <c r="S150" s="524"/>
      <c r="T150" s="524"/>
      <c r="U150" s="524"/>
      <c r="V150" s="524"/>
      <c r="W150" s="524"/>
      <c r="Y150" s="44"/>
      <c r="Z150" s="44"/>
    </row>
    <row r="151" spans="1:26">
      <c r="C151" s="529">
        <v>45016</v>
      </c>
      <c r="D151" s="528">
        <f t="shared" si="2"/>
        <v>45016</v>
      </c>
      <c r="E151" s="527">
        <v>0.79792312315558034</v>
      </c>
      <c r="F151" s="527">
        <v>0.45536552900607663</v>
      </c>
      <c r="G151" s="527">
        <v>0.58858525953232332</v>
      </c>
      <c r="H151" s="527">
        <v>1.8562201455231999</v>
      </c>
      <c r="I151" s="527">
        <v>2.1818650218425675</v>
      </c>
      <c r="J151" s="527">
        <v>1.8827083830442151</v>
      </c>
    </row>
    <row r="152" spans="1:26">
      <c r="C152" s="529">
        <v>45046</v>
      </c>
      <c r="D152" s="528">
        <f t="shared" ref="D152:D153" si="3">C152</f>
        <v>45046</v>
      </c>
      <c r="E152" s="527">
        <v>1.1235218278176524</v>
      </c>
      <c r="F152" s="527">
        <v>0.71050758784094337</v>
      </c>
      <c r="G152" s="527">
        <v>0.89932815368681862</v>
      </c>
      <c r="H152" s="527">
        <v>2.2611211080371527</v>
      </c>
      <c r="I152" s="527">
        <v>1.1635923861077879</v>
      </c>
      <c r="J152" s="527">
        <v>2.1587393329081999</v>
      </c>
    </row>
    <row r="153" spans="1:26">
      <c r="C153" s="610">
        <v>45077</v>
      </c>
      <c r="D153" s="664">
        <f t="shared" si="3"/>
        <v>45077</v>
      </c>
      <c r="E153" s="665">
        <v>0.85483524629168939</v>
      </c>
      <c r="F153" s="665">
        <v>0.90479203083603632</v>
      </c>
      <c r="G153" s="665">
        <v>0.88658280380883947</v>
      </c>
      <c r="H153" s="665">
        <v>2.2258183148144819</v>
      </c>
      <c r="I153" s="665">
        <v>3.1168264843213218</v>
      </c>
      <c r="J153" s="665">
        <v>2.3217901725523609</v>
      </c>
    </row>
    <row r="154" spans="1:26">
      <c r="C154" s="529">
        <v>45107</v>
      </c>
      <c r="D154" s="528">
        <f t="shared" ref="D154:D160" si="4">C154</f>
        <v>45107</v>
      </c>
      <c r="E154" s="527">
        <v>1.9313634317177817</v>
      </c>
      <c r="F154" s="527">
        <v>0.88346449499890078</v>
      </c>
      <c r="G154" s="527">
        <v>1.4178881594026491</v>
      </c>
      <c r="H154" s="527">
        <v>2.5269679499683497</v>
      </c>
      <c r="I154" s="527">
        <v>1.7396265472490877</v>
      </c>
      <c r="J154" s="527">
        <v>2.4821485436586772</v>
      </c>
    </row>
    <row r="155" spans="1:26">
      <c r="A155" s="14">
        <v>2023</v>
      </c>
      <c r="B155" s="14" t="s">
        <v>49</v>
      </c>
      <c r="C155" s="671">
        <v>45138</v>
      </c>
      <c r="D155" s="664">
        <f t="shared" si="4"/>
        <v>45138</v>
      </c>
      <c r="E155" s="672">
        <v>1.4753527083113303</v>
      </c>
      <c r="F155" s="672">
        <v>0.99877191938487953</v>
      </c>
      <c r="G155" s="672">
        <v>1.1818426975817309</v>
      </c>
      <c r="H155" s="672">
        <v>2.8046079965867254</v>
      </c>
      <c r="I155" s="672">
        <v>1.066478328269493</v>
      </c>
      <c r="J155" s="672">
        <v>2.7284969534944215</v>
      </c>
    </row>
    <row r="156" spans="1:26">
      <c r="C156" s="671">
        <v>45169</v>
      </c>
      <c r="D156" s="664">
        <f t="shared" si="4"/>
        <v>45169</v>
      </c>
      <c r="E156" s="672">
        <v>1.80528574622445</v>
      </c>
      <c r="F156" s="672">
        <v>1.0584143153239878</v>
      </c>
      <c r="G156" s="672">
        <v>1.5609102870181912</v>
      </c>
      <c r="H156" s="672">
        <v>3.003643346334798</v>
      </c>
      <c r="I156" s="672">
        <v>2.0699857827150638</v>
      </c>
      <c r="J156" s="672">
        <v>2.9642437674468005</v>
      </c>
    </row>
    <row r="157" spans="1:26">
      <c r="C157" s="671">
        <v>45199</v>
      </c>
      <c r="D157" s="664">
        <f t="shared" si="4"/>
        <v>45199</v>
      </c>
      <c r="E157" s="672">
        <v>1.5797443367548627</v>
      </c>
      <c r="F157" s="672">
        <v>1.4942790355002908</v>
      </c>
      <c r="G157" s="672">
        <v>1.5497310135203306</v>
      </c>
      <c r="H157" s="672">
        <v>3.122961059948584</v>
      </c>
      <c r="I157" s="672">
        <v>2.3381223611152548</v>
      </c>
      <c r="J157" s="672">
        <v>3.1035440583803391</v>
      </c>
    </row>
    <row r="158" spans="1:26">
      <c r="C158" s="529">
        <v>45230</v>
      </c>
      <c r="D158" s="528">
        <f t="shared" si="4"/>
        <v>45230</v>
      </c>
      <c r="E158" s="527">
        <v>2.553222766463549</v>
      </c>
      <c r="F158" s="527">
        <v>1.7428140519290578</v>
      </c>
      <c r="G158" s="527">
        <v>2.4864808849044433</v>
      </c>
      <c r="H158" s="527">
        <v>2.9482984874830436</v>
      </c>
      <c r="I158" s="527">
        <v>2.8165777910272269</v>
      </c>
      <c r="J158" s="527">
        <v>2.9276414369402834</v>
      </c>
    </row>
    <row r="159" spans="1:26">
      <c r="C159" s="529">
        <v>45260</v>
      </c>
      <c r="D159" s="528">
        <f t="shared" si="4"/>
        <v>45260</v>
      </c>
      <c r="E159" s="527">
        <v>2.5402472543783481</v>
      </c>
      <c r="F159" s="527">
        <v>2.2584734394145625</v>
      </c>
      <c r="G159" s="527">
        <v>2.4864370535448082</v>
      </c>
      <c r="H159" s="527">
        <v>3.2939423416931595</v>
      </c>
      <c r="I159" s="527">
        <v>4.4718078808969031</v>
      </c>
      <c r="J159" s="527">
        <v>3.3690335214074505</v>
      </c>
    </row>
    <row r="160" spans="1:26">
      <c r="C160" s="671">
        <v>45291</v>
      </c>
      <c r="D160" s="664">
        <f t="shared" si="4"/>
        <v>45291</v>
      </c>
      <c r="E160" s="672">
        <v>2.509384358265474</v>
      </c>
      <c r="F160" s="672">
        <v>2.0450852265721533</v>
      </c>
      <c r="G160" s="672">
        <v>2.4329480863224142</v>
      </c>
      <c r="H160" s="672">
        <v>3.2213580288138077</v>
      </c>
      <c r="I160" s="672">
        <v>2.8476368217186283</v>
      </c>
      <c r="J160" s="672">
        <v>3.175089855862304</v>
      </c>
    </row>
    <row r="161" spans="1:10">
      <c r="C161" s="671">
        <v>45322</v>
      </c>
      <c r="D161" s="664">
        <f t="shared" ref="D161:D167" si="5">C161</f>
        <v>45322</v>
      </c>
      <c r="E161" s="672">
        <v>2.3917471085660642</v>
      </c>
      <c r="F161" s="672">
        <v>1.9577076622088898</v>
      </c>
      <c r="G161" s="672">
        <v>2.3228885879090719</v>
      </c>
      <c r="H161" s="672">
        <v>3.3457801228953019</v>
      </c>
      <c r="I161" s="672">
        <v>2.2411491543432511</v>
      </c>
      <c r="J161" s="672">
        <v>3.3079910555786105</v>
      </c>
    </row>
    <row r="162" spans="1:10">
      <c r="C162" s="671">
        <v>45351</v>
      </c>
      <c r="D162" s="664">
        <f t="shared" si="5"/>
        <v>45351</v>
      </c>
      <c r="E162" s="672">
        <v>2.2607543345912227</v>
      </c>
      <c r="F162" s="672">
        <v>1.9326749058858925</v>
      </c>
      <c r="G162" s="672">
        <v>2.2020622636011273</v>
      </c>
      <c r="H162" s="672">
        <v>3.2276717118954457</v>
      </c>
      <c r="I162" s="672">
        <v>2.8678989938421955</v>
      </c>
      <c r="J162" s="672">
        <v>3.2092736319005044</v>
      </c>
    </row>
    <row r="163" spans="1:10">
      <c r="C163" s="671">
        <v>45382</v>
      </c>
      <c r="D163" s="664">
        <f t="shared" si="5"/>
        <v>45382</v>
      </c>
      <c r="E163" s="672">
        <v>2.2176500261662948</v>
      </c>
      <c r="F163" s="672">
        <v>2.0871515528785221</v>
      </c>
      <c r="G163" s="672">
        <v>2.1922731097616723</v>
      </c>
      <c r="H163" s="672">
        <v>3.2349996562798924</v>
      </c>
      <c r="I163" s="672">
        <v>3.2359783763880845</v>
      </c>
      <c r="J163" s="672">
        <v>3.235051612612045</v>
      </c>
    </row>
    <row r="164" spans="1:10">
      <c r="C164" s="529">
        <v>45412</v>
      </c>
      <c r="D164" s="528">
        <f t="shared" si="5"/>
        <v>45412</v>
      </c>
      <c r="E164" s="527">
        <v>2.2305054941563949</v>
      </c>
      <c r="F164" s="527">
        <v>1.7348002191775656</v>
      </c>
      <c r="G164" s="527">
        <v>2.1839524246519089</v>
      </c>
      <c r="H164" s="527">
        <v>3.2973829218416806</v>
      </c>
      <c r="I164" s="527">
        <v>0.7037321080437775</v>
      </c>
      <c r="J164" s="527">
        <v>3.239825790156682</v>
      </c>
    </row>
    <row r="165" spans="1:10">
      <c r="C165" s="671">
        <v>45443</v>
      </c>
      <c r="D165" s="664">
        <f t="shared" si="5"/>
        <v>45443</v>
      </c>
      <c r="E165" s="672">
        <v>2.3345119539530499</v>
      </c>
      <c r="F165" s="672">
        <v>1.7971649214672487</v>
      </c>
      <c r="G165" s="672">
        <v>2.286228922747624</v>
      </c>
      <c r="H165" s="672">
        <v>3.2946642809339957</v>
      </c>
      <c r="I165" s="672">
        <v>3.7297877052779183</v>
      </c>
      <c r="J165" s="672">
        <v>3.322624756001717</v>
      </c>
    </row>
    <row r="166" spans="1:10">
      <c r="C166" s="529">
        <v>45473</v>
      </c>
      <c r="D166" s="528">
        <f t="shared" si="5"/>
        <v>45473</v>
      </c>
      <c r="E166" s="527">
        <v>2.7186848032843951</v>
      </c>
      <c r="F166" s="527">
        <v>1.815961784217369</v>
      </c>
      <c r="G166" s="527">
        <v>2.6603995069899251</v>
      </c>
      <c r="H166" s="527">
        <v>3.256915461872401</v>
      </c>
      <c r="I166" s="527">
        <v>2.5081199370088538</v>
      </c>
      <c r="J166" s="527">
        <v>3.2353720329594702</v>
      </c>
    </row>
    <row r="167" spans="1:10">
      <c r="A167" s="33">
        <v>2024</v>
      </c>
      <c r="B167" s="33" t="s">
        <v>506</v>
      </c>
      <c r="C167" s="671">
        <v>45504</v>
      </c>
      <c r="D167" s="664">
        <f t="shared" si="5"/>
        <v>45504</v>
      </c>
      <c r="E167" s="672">
        <v>2.5027100552530386</v>
      </c>
      <c r="F167" s="672">
        <v>1.8417799969443118</v>
      </c>
      <c r="G167" s="672">
        <v>2.4403695010834912</v>
      </c>
      <c r="H167" s="672">
        <v>3.2003036273223753</v>
      </c>
      <c r="I167" s="672">
        <v>1.1426525345215557</v>
      </c>
      <c r="J167" s="672">
        <v>3.1655433000631361</v>
      </c>
    </row>
    <row r="168" spans="1:10">
      <c r="C168" s="671">
        <v>45535</v>
      </c>
      <c r="D168" s="664">
        <f t="shared" ref="D168:D173" si="6">C168</f>
        <v>45535</v>
      </c>
      <c r="E168" s="672">
        <v>2.1978686562525942</v>
      </c>
      <c r="F168" s="672">
        <v>1.5677331998039024</v>
      </c>
      <c r="G168" s="672">
        <v>2.1314390842999851</v>
      </c>
      <c r="H168" s="672">
        <v>3.1796324907785976</v>
      </c>
      <c r="I168" s="672">
        <v>0.78600758452997177</v>
      </c>
      <c r="J168" s="672">
        <v>3.1245539673832714</v>
      </c>
    </row>
    <row r="169" spans="1:10">
      <c r="C169" s="671">
        <v>45565</v>
      </c>
      <c r="D169" s="664">
        <f t="shared" si="6"/>
        <v>45565</v>
      </c>
      <c r="E169" s="672">
        <v>2.1907865877328905</v>
      </c>
      <c r="F169" s="672">
        <v>1.5496834937487514</v>
      </c>
      <c r="G169" s="672">
        <v>2.132659359123704</v>
      </c>
      <c r="H169" s="672">
        <v>2.9492764425035336</v>
      </c>
      <c r="I169" s="672">
        <v>1.724203826500452</v>
      </c>
      <c r="J169" s="672">
        <v>2.8797826664754282</v>
      </c>
    </row>
    <row r="170" spans="1:10">
      <c r="C170" s="529">
        <v>45596</v>
      </c>
      <c r="D170" s="528">
        <f t="shared" si="6"/>
        <v>45596</v>
      </c>
      <c r="E170" s="527">
        <v>2.4053768870605041</v>
      </c>
      <c r="F170" s="527">
        <v>1.6815905033816929</v>
      </c>
      <c r="G170" s="527">
        <v>2.368585710532082</v>
      </c>
      <c r="H170" s="527">
        <v>2.8975834963027083</v>
      </c>
      <c r="I170" s="527">
        <v>1.8655490208780865</v>
      </c>
      <c r="J170" s="527">
        <v>2.8645728147189735</v>
      </c>
    </row>
    <row r="171" spans="1:10">
      <c r="C171" s="529">
        <v>45626</v>
      </c>
      <c r="D171" s="528">
        <f t="shared" si="6"/>
        <v>45626</v>
      </c>
      <c r="E171" s="527">
        <v>2.3098428736657688</v>
      </c>
      <c r="F171" s="527">
        <v>1.8977631396371073</v>
      </c>
      <c r="G171" s="527">
        <v>2.2727830713636061</v>
      </c>
      <c r="H171" s="527">
        <v>2.7011840605327029</v>
      </c>
      <c r="I171" s="527">
        <v>2.9564962345710324</v>
      </c>
      <c r="J171" s="527">
        <v>2.7226686838779735</v>
      </c>
    </row>
    <row r="172" spans="1:10">
      <c r="C172" s="671">
        <v>45657</v>
      </c>
      <c r="D172" s="664">
        <f t="shared" si="6"/>
        <v>45657</v>
      </c>
      <c r="E172" s="672">
        <v>2.1083689011660729</v>
      </c>
      <c r="F172" s="672">
        <v>1.7447982481884468</v>
      </c>
      <c r="G172" s="672">
        <v>2.0745874105237063</v>
      </c>
      <c r="H172" s="672">
        <v>2.5769367286143616</v>
      </c>
      <c r="I172" s="672">
        <v>0.82294444948680612</v>
      </c>
      <c r="J172" s="672">
        <v>2.500218521266151</v>
      </c>
    </row>
    <row r="173" spans="1:10">
      <c r="C173" s="671">
        <v>45688</v>
      </c>
      <c r="D173" s="664">
        <f t="shared" si="6"/>
        <v>45688</v>
      </c>
      <c r="E173" s="672">
        <v>1.9483218731410554</v>
      </c>
      <c r="F173" s="672">
        <v>1.5290913258222516</v>
      </c>
      <c r="G173" s="672">
        <v>1.9173371527461487</v>
      </c>
      <c r="H173" s="672">
        <v>2.4016251513299243</v>
      </c>
      <c r="I173" s="672">
        <v>0.83228562230763325</v>
      </c>
      <c r="J173" s="672">
        <v>2.3829808040472762</v>
      </c>
    </row>
    <row r="174" spans="1:10">
      <c r="C174" s="671">
        <v>45716</v>
      </c>
      <c r="D174" s="664">
        <f t="shared" ref="D174:D179" si="7">C174</f>
        <v>45716</v>
      </c>
      <c r="E174" s="672">
        <v>1.8555813267290944</v>
      </c>
      <c r="F174" s="672">
        <v>1.6721442400402429</v>
      </c>
      <c r="G174" s="672">
        <v>1.8362645049193003</v>
      </c>
      <c r="H174" s="672">
        <v>2.32967429213523</v>
      </c>
      <c r="I174" s="672">
        <v>0.97897553402291204</v>
      </c>
      <c r="J174" s="672">
        <v>2.2807764059695952</v>
      </c>
    </row>
    <row r="175" spans="1:10">
      <c r="C175" s="671">
        <v>45747</v>
      </c>
      <c r="D175" s="664">
        <f t="shared" si="7"/>
        <v>45747</v>
      </c>
      <c r="E175" s="672">
        <v>1.8358790783636507</v>
      </c>
      <c r="F175" s="672">
        <v>1.6919400818459065</v>
      </c>
      <c r="G175" s="672">
        <v>1.8192203811526202</v>
      </c>
      <c r="H175" s="672">
        <v>2.2270463135672101</v>
      </c>
      <c r="I175" s="672">
        <v>0.52096425702052029</v>
      </c>
      <c r="J175" s="672">
        <v>2.1579424136095309</v>
      </c>
    </row>
    <row r="176" spans="1:10">
      <c r="C176" s="529">
        <v>45777</v>
      </c>
      <c r="D176" s="528">
        <f t="shared" si="7"/>
        <v>45777</v>
      </c>
      <c r="E176" s="527">
        <v>1.6651734528426625</v>
      </c>
      <c r="F176" s="527">
        <v>0.81775450178766285</v>
      </c>
      <c r="G176" s="527">
        <v>1.6339619163955854</v>
      </c>
      <c r="H176" s="527">
        <v>2.0858644072676342</v>
      </c>
      <c r="I176" s="527">
        <v>0.55545490876435855</v>
      </c>
      <c r="J176" s="527">
        <v>2.0680081768763103</v>
      </c>
    </row>
    <row r="177" spans="1:10">
      <c r="C177" s="671">
        <v>45808</v>
      </c>
      <c r="D177" s="664">
        <f t="shared" si="7"/>
        <v>45808</v>
      </c>
      <c r="E177" s="672">
        <v>1.6800701341096953</v>
      </c>
      <c r="F177" s="672">
        <v>1.9542717410546542</v>
      </c>
      <c r="G177" s="672">
        <v>1.7036316781088432</v>
      </c>
      <c r="H177" s="672">
        <v>1.980187858012961</v>
      </c>
      <c r="I177" s="672">
        <v>1.150737427046697</v>
      </c>
      <c r="J177" s="672">
        <v>1.962925556714781</v>
      </c>
    </row>
    <row r="178" spans="1:10">
      <c r="C178" s="529">
        <v>45838</v>
      </c>
      <c r="D178" s="528">
        <f t="shared" si="7"/>
        <v>45838</v>
      </c>
      <c r="E178" s="527">
        <v>1.6686727681936053</v>
      </c>
      <c r="F178" s="527">
        <v>1.7028036389756191</v>
      </c>
      <c r="G178" s="527">
        <v>1.6711431860851627</v>
      </c>
      <c r="H178" s="527">
        <v>1.7884971016987401</v>
      </c>
      <c r="I178" s="527">
        <v>1.3862565291434734</v>
      </c>
      <c r="J178" s="527">
        <v>1.7799058534588441</v>
      </c>
    </row>
    <row r="179" spans="1:10">
      <c r="A179" s="14">
        <v>2025</v>
      </c>
      <c r="B179" s="14" t="s">
        <v>525</v>
      </c>
      <c r="C179" s="671">
        <v>45869</v>
      </c>
      <c r="D179" s="664">
        <f t="shared" si="7"/>
        <v>45869</v>
      </c>
      <c r="E179" s="672">
        <v>1.5675252378963203</v>
      </c>
      <c r="F179" s="672">
        <v>0.96049764800183135</v>
      </c>
      <c r="G179" s="672">
        <v>1.5432634400132639</v>
      </c>
      <c r="H179" s="672">
        <v>1.8426553068855154</v>
      </c>
      <c r="I179" s="672">
        <v>0.74121643889506861</v>
      </c>
      <c r="J179" s="672">
        <v>1.8287042913828535</v>
      </c>
    </row>
    <row r="180" spans="1:10">
      <c r="C180" s="529">
        <v>45900</v>
      </c>
      <c r="D180" s="528">
        <f>C180</f>
        <v>45900</v>
      </c>
      <c r="E180" s="527">
        <v>1.4952225109703192</v>
      </c>
      <c r="F180" s="527">
        <v>0.94904989569527343</v>
      </c>
      <c r="G180" s="527">
        <v>1.4668336506779678</v>
      </c>
      <c r="H180" s="527">
        <v>1.8695293259292285</v>
      </c>
      <c r="I180" s="527">
        <v>1.1635253909007295</v>
      </c>
      <c r="J180" s="527">
        <v>1.8615737410909212</v>
      </c>
    </row>
    <row r="181" spans="1:10">
      <c r="C181" s="529">
        <v>45930</v>
      </c>
      <c r="D181" s="528">
        <f>C181</f>
        <v>45930</v>
      </c>
      <c r="E181" s="527">
        <v>1.7806822304769352</v>
      </c>
      <c r="F181" s="527">
        <v>1.0937810322478585</v>
      </c>
      <c r="G181" s="527">
        <v>1.7435072801711007</v>
      </c>
      <c r="H181" s="527">
        <v>1.8267476945903038</v>
      </c>
      <c r="I181" s="527">
        <v>0.53971971084027492</v>
      </c>
      <c r="J181" s="527">
        <v>1.7997033086220178</v>
      </c>
    </row>
    <row r="182" spans="1:10">
      <c r="C182" s="529">
        <v>45961</v>
      </c>
      <c r="D182" s="528">
        <f>C182</f>
        <v>45961</v>
      </c>
      <c r="E182" s="527">
        <v>1.5163824587537467</v>
      </c>
      <c r="F182" s="527">
        <v>1.1069519110883608</v>
      </c>
      <c r="G182" s="527">
        <v>1.4871584052346118</v>
      </c>
      <c r="H182" s="527">
        <v>1.8562472842281645</v>
      </c>
      <c r="I182" s="527">
        <v>2.1470222061864139</v>
      </c>
      <c r="J182" s="527">
        <v>1.8704196793908381</v>
      </c>
    </row>
    <row r="183" spans="1:10">
      <c r="C183" s="529">
        <v>45991</v>
      </c>
      <c r="D183" s="528">
        <f>C183</f>
        <v>45991</v>
      </c>
      <c r="E183" s="527">
        <v>1.5912646594854087</v>
      </c>
      <c r="F183" s="527">
        <v>2.3897734594470146</v>
      </c>
      <c r="G183" s="527">
        <v>1.7720015395260851</v>
      </c>
      <c r="H183" s="527">
        <v>1.8871143943468185</v>
      </c>
      <c r="I183" s="527">
        <v>2.0824428505563857</v>
      </c>
      <c r="J183" s="527">
        <v>1.909783252126724</v>
      </c>
    </row>
    <row r="184" spans="1:10">
      <c r="C184" s="529">
        <v>46022</v>
      </c>
      <c r="D184" s="528">
        <f t="shared" ref="D184:D185" si="8">C184</f>
        <v>46022</v>
      </c>
      <c r="E184" s="527">
        <v>1.8335186103044405</v>
      </c>
      <c r="F184" s="527">
        <v>1.1434761704691108</v>
      </c>
      <c r="G184" s="527">
        <v>1.7982430237808389</v>
      </c>
      <c r="H184" s="527">
        <v>1.9641856534519249</v>
      </c>
      <c r="I184" s="527">
        <v>1.1917063867327995</v>
      </c>
      <c r="J184" s="527">
        <v>1.9277059978127131</v>
      </c>
    </row>
    <row r="185" spans="1:10">
      <c r="C185" s="529">
        <v>46053</v>
      </c>
      <c r="D185" s="528">
        <f t="shared" si="8"/>
        <v>46053</v>
      </c>
      <c r="E185" s="819">
        <v>1.5450988128053966</v>
      </c>
      <c r="F185" s="819">
        <v>1.2387195931750041</v>
      </c>
      <c r="G185" s="819">
        <v>1.5235559660732307</v>
      </c>
      <c r="H185" s="819">
        <v>1.8891170701742885</v>
      </c>
      <c r="I185" s="819">
        <v>1.8871720389537927</v>
      </c>
      <c r="J185" s="819">
        <v>1.8890708925440376</v>
      </c>
    </row>
    <row r="186" spans="1:10">
      <c r="C186" s="670">
        <v>46081</v>
      </c>
      <c r="D186" s="669">
        <f>C186</f>
        <v>46081</v>
      </c>
      <c r="E186" s="663">
        <v>1.5805646811523741</v>
      </c>
      <c r="F186" s="663">
        <v>1.7408347668698023</v>
      </c>
      <c r="G186" s="663">
        <v>1.6060804137749969</v>
      </c>
      <c r="H186" s="663">
        <v>1.9075954679900347</v>
      </c>
      <c r="I186" s="663">
        <v>1.7399376845624146</v>
      </c>
      <c r="J186" s="663">
        <v>1.8953563807851124</v>
      </c>
    </row>
    <row r="187" spans="1:10">
      <c r="C187" s="843">
        <v>46112</v>
      </c>
      <c r="D187" s="844">
        <f>C187</f>
        <v>46112</v>
      </c>
      <c r="E187" s="845">
        <v>1.5805646811523741</v>
      </c>
      <c r="F187" s="845">
        <v>1.7408347668698023</v>
      </c>
      <c r="G187" s="845">
        <v>1.6060804137749969</v>
      </c>
      <c r="H187" s="845">
        <v>1.9075954679900347</v>
      </c>
      <c r="I187" s="845">
        <v>1.7399376845624146</v>
      </c>
      <c r="J187" s="845">
        <v>1.8953563807851124</v>
      </c>
    </row>
    <row r="188" spans="1:10">
      <c r="C188" s="529"/>
      <c r="D188" s="528"/>
      <c r="E188" s="527"/>
      <c r="F188" s="527"/>
      <c r="G188" s="527"/>
      <c r="H188" s="527"/>
      <c r="I188" s="527"/>
      <c r="J188" s="527"/>
    </row>
    <row r="189" spans="1:10">
      <c r="C189" s="529"/>
      <c r="D189" s="528"/>
      <c r="E189" s="527"/>
      <c r="F189" s="527"/>
      <c r="G189" s="527"/>
      <c r="H189" s="527"/>
      <c r="I189" s="527"/>
      <c r="J189" s="527"/>
    </row>
    <row r="190" spans="1:10">
      <c r="C190" s="529"/>
      <c r="D190" s="528"/>
      <c r="E190" s="527"/>
      <c r="F190" s="527"/>
      <c r="G190" s="527"/>
      <c r="H190" s="527"/>
      <c r="I190" s="527"/>
      <c r="J190" s="527"/>
    </row>
    <row r="191" spans="1:10">
      <c r="A191" s="14">
        <v>2026</v>
      </c>
      <c r="B191" s="14" t="s">
        <v>535</v>
      </c>
      <c r="C191" s="529"/>
      <c r="D191" s="528"/>
      <c r="E191" s="527"/>
      <c r="F191" s="527"/>
      <c r="G191" s="527"/>
      <c r="H191" s="527"/>
      <c r="I191" s="527"/>
      <c r="J191" s="527"/>
    </row>
    <row r="192" spans="1:10">
      <c r="C192" s="529"/>
      <c r="D192" s="528"/>
      <c r="E192" s="527"/>
      <c r="F192" s="527"/>
      <c r="G192" s="527"/>
      <c r="H192" s="527"/>
      <c r="I192" s="527"/>
      <c r="J192" s="527"/>
    </row>
    <row r="193" spans="3:10">
      <c r="C193" s="529"/>
      <c r="D193" s="528"/>
      <c r="E193" s="527"/>
      <c r="F193" s="527"/>
      <c r="G193" s="527"/>
      <c r="H193" s="527"/>
      <c r="I193" s="527"/>
      <c r="J193" s="527"/>
    </row>
  </sheetData>
  <sheetProtection algorithmName="SHA-512" hashValue="wG2NfmiFykpyCSIorDsvov4imgx8/kdyN3Lkx95T7C6Tv5MQDgiPJjyFKqvDbvbkFgJS+NAdU5zbWkKLWPHwMQ==" saltValue="/dWDKfMaF3BV60cprRsH0g=="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52" activePane="bottomRight" state="frozen"/>
      <selection activeCell="AA19" sqref="AA19"/>
      <selection pane="topRight" activeCell="AA19" sqref="AA19"/>
      <selection pane="bottomLeft" activeCell="AA19" sqref="AA19"/>
      <selection pane="bottomRight" activeCell="R177" sqref="R177"/>
    </sheetView>
  </sheetViews>
  <sheetFormatPr defaultColWidth="9.42578125" defaultRowHeight="11.25"/>
  <cols>
    <col min="1" max="1" width="6.5703125" style="370" hidden="1" customWidth="1"/>
    <col min="2" max="2" width="6.28515625" style="370" hidden="1" customWidth="1"/>
    <col min="3" max="3" width="11.42578125" style="9" bestFit="1" customWidth="1"/>
    <col min="4" max="4" width="11.42578125" style="9" customWidth="1"/>
    <col min="5" max="5" width="20" style="9" customWidth="1"/>
    <col min="6" max="6" width="17" style="9" bestFit="1" customWidth="1"/>
    <col min="7" max="7" width="22.42578125" style="9" customWidth="1"/>
    <col min="8" max="8" width="24.42578125" style="9" customWidth="1"/>
    <col min="9" max="12" width="9.42578125" style="9" bestFit="1" customWidth="1"/>
    <col min="13" max="15" width="9.5703125" style="9" bestFit="1" customWidth="1"/>
    <col min="16" max="24" width="9.42578125" style="9" bestFit="1" customWidth="1"/>
    <col min="25" max="27" width="9.5703125" style="9" bestFit="1" customWidth="1"/>
    <col min="28" max="36" width="9.42578125" style="9" bestFit="1" customWidth="1"/>
    <col min="37" max="39" width="9.5703125" style="9" bestFit="1" customWidth="1"/>
    <col min="40" max="48" width="9.42578125" style="9" bestFit="1" customWidth="1"/>
    <col min="49" max="51" width="9.5703125" style="9" bestFit="1" customWidth="1"/>
    <col min="52" max="60" width="9.42578125" style="9" bestFit="1" customWidth="1"/>
    <col min="61" max="63" width="9.5703125" style="9" bestFit="1" customWidth="1"/>
    <col min="64" max="72" width="9.42578125" style="9" bestFit="1" customWidth="1"/>
    <col min="73" max="75" width="9.5703125" style="9" bestFit="1" customWidth="1"/>
    <col min="76" max="84" width="9.42578125" style="9" bestFit="1" customWidth="1"/>
    <col min="85" max="87" width="9.5703125" style="9" bestFit="1" customWidth="1"/>
    <col min="88" max="96" width="9.42578125" style="9" bestFit="1" customWidth="1"/>
    <col min="97" max="99" width="9.5703125" style="9" bestFit="1" customWidth="1"/>
    <col min="100" max="108" width="9.42578125" style="9" bestFit="1" customWidth="1"/>
    <col min="109" max="111" width="9.5703125" style="9" bestFit="1" customWidth="1"/>
    <col min="112" max="120" width="9.42578125" style="9" bestFit="1" customWidth="1"/>
    <col min="121" max="123" width="9.5703125" style="9" bestFit="1" customWidth="1"/>
    <col min="124" max="132" width="9.42578125" style="9" bestFit="1" customWidth="1"/>
    <col min="133" max="135" width="9.5703125" style="9" bestFit="1" customWidth="1"/>
    <col min="136" max="144" width="9.42578125" style="9" bestFit="1" customWidth="1"/>
    <col min="145" max="147" width="9.5703125" style="9" bestFit="1" customWidth="1"/>
    <col min="148" max="148" width="9.42578125" style="9" bestFit="1" customWidth="1"/>
    <col min="149" max="16384" width="9.42578125" style="9"/>
  </cols>
  <sheetData>
    <row r="1" spans="1:150">
      <c r="C1" s="369"/>
      <c r="D1" s="369"/>
      <c r="E1" s="369"/>
      <c r="F1" s="369"/>
      <c r="G1" s="369"/>
      <c r="H1" s="369"/>
      <c r="I1" s="369"/>
      <c r="J1" s="369"/>
      <c r="K1" s="369"/>
      <c r="L1" s="369"/>
      <c r="M1" s="369"/>
      <c r="N1" s="369"/>
      <c r="O1" s="369"/>
    </row>
    <row r="2" spans="1:150" ht="34.5" customHeight="1">
      <c r="C2" s="892" t="s">
        <v>157</v>
      </c>
      <c r="D2" s="892"/>
      <c r="E2" s="459" t="s">
        <v>159</v>
      </c>
      <c r="F2" s="459" t="s">
        <v>161</v>
      </c>
      <c r="G2" s="459" t="s">
        <v>163</v>
      </c>
      <c r="H2" s="460" t="s">
        <v>165</v>
      </c>
      <c r="J2" s="369"/>
      <c r="K2" s="369"/>
      <c r="L2" s="369"/>
      <c r="M2" s="369"/>
      <c r="N2" s="369"/>
      <c r="O2" s="369"/>
      <c r="ET2" s="8"/>
    </row>
    <row r="3" spans="1:150" ht="18.75" customHeight="1">
      <c r="C3" s="893" t="s">
        <v>158</v>
      </c>
      <c r="D3" s="893"/>
      <c r="E3" s="544" t="s">
        <v>160</v>
      </c>
      <c r="F3" s="544" t="s">
        <v>162</v>
      </c>
      <c r="G3" s="544" t="s">
        <v>164</v>
      </c>
      <c r="H3" s="543" t="s">
        <v>166</v>
      </c>
      <c r="J3" s="369"/>
      <c r="K3" s="369"/>
      <c r="L3" s="369"/>
      <c r="M3" s="369"/>
      <c r="N3" s="369"/>
      <c r="O3" s="369"/>
    </row>
    <row r="4" spans="1:150">
      <c r="C4" s="376" t="s">
        <v>485</v>
      </c>
      <c r="D4" s="377" t="s">
        <v>486</v>
      </c>
      <c r="E4" s="378"/>
      <c r="F4" s="378"/>
      <c r="G4" s="378"/>
      <c r="H4" s="379"/>
      <c r="J4" s="369"/>
      <c r="K4" s="369"/>
      <c r="L4" s="369"/>
      <c r="M4" s="369"/>
      <c r="N4" s="369"/>
      <c r="O4" s="369"/>
    </row>
    <row r="5" spans="1:150">
      <c r="C5" s="374"/>
      <c r="D5" s="375"/>
      <c r="H5" s="370"/>
    </row>
    <row r="6" spans="1:150">
      <c r="C6" s="374">
        <v>40908</v>
      </c>
      <c r="D6" s="375">
        <f t="shared" ref="D6:D37" si="0">+C6</f>
        <v>40908</v>
      </c>
      <c r="E6" s="371">
        <v>4.001818791871635</v>
      </c>
      <c r="F6" s="371">
        <v>0.36805402183380603</v>
      </c>
      <c r="G6" s="461">
        <v>1.0717782947803853E-2</v>
      </c>
      <c r="H6" s="462">
        <v>4.380590596653235</v>
      </c>
    </row>
    <row r="7" spans="1:150">
      <c r="C7" s="374">
        <v>40939</v>
      </c>
      <c r="D7" s="375">
        <f t="shared" si="0"/>
        <v>40939</v>
      </c>
      <c r="E7" s="371">
        <v>4.0142313241190966</v>
      </c>
      <c r="F7" s="371">
        <v>0.72487709548476975</v>
      </c>
      <c r="G7" s="461">
        <v>0.17422139209176635</v>
      </c>
      <c r="H7" s="462">
        <v>4.9133298116956325</v>
      </c>
      <c r="I7" s="372"/>
    </row>
    <row r="8" spans="1:150">
      <c r="C8" s="374">
        <v>40968</v>
      </c>
      <c r="D8" s="375">
        <f t="shared" si="0"/>
        <v>40968</v>
      </c>
      <c r="E8" s="371">
        <v>4.111580342439014</v>
      </c>
      <c r="F8" s="371">
        <v>0.58520640855952377</v>
      </c>
      <c r="G8" s="461">
        <v>0.19764736801998109</v>
      </c>
      <c r="H8" s="462">
        <v>4.8944341190185128</v>
      </c>
      <c r="I8" s="372"/>
    </row>
    <row r="9" spans="1:150">
      <c r="C9" s="374">
        <v>40999</v>
      </c>
      <c r="D9" s="375">
        <f t="shared" si="0"/>
        <v>40999</v>
      </c>
      <c r="E9" s="371">
        <v>3.6581941791671495</v>
      </c>
      <c r="F9" s="371">
        <v>0.27471676997571565</v>
      </c>
      <c r="G9" s="461">
        <v>0.18281626707210569</v>
      </c>
      <c r="H9" s="462">
        <v>4.1157272162149638</v>
      </c>
      <c r="I9" s="372"/>
    </row>
    <row r="10" spans="1:150">
      <c r="C10" s="374">
        <v>41029</v>
      </c>
      <c r="D10" s="375">
        <f t="shared" si="0"/>
        <v>41029</v>
      </c>
      <c r="E10" s="371">
        <v>2.4907189921384485</v>
      </c>
      <c r="F10" s="371">
        <v>0.66081501523630282</v>
      </c>
      <c r="G10" s="461">
        <v>0.15441818534704888</v>
      </c>
      <c r="H10" s="462">
        <v>3.3059521927218043</v>
      </c>
      <c r="I10" s="372"/>
    </row>
    <row r="11" spans="1:150">
      <c r="C11" s="374">
        <v>41060</v>
      </c>
      <c r="D11" s="375">
        <f t="shared" si="0"/>
        <v>41060</v>
      </c>
      <c r="E11" s="371">
        <v>0.33388393388993776</v>
      </c>
      <c r="F11" s="371">
        <v>0.21657876742931922</v>
      </c>
      <c r="G11" s="461">
        <v>0.17290694135958343</v>
      </c>
      <c r="H11" s="462">
        <v>0.72336964267883275</v>
      </c>
      <c r="I11" s="372"/>
    </row>
    <row r="12" spans="1:150">
      <c r="A12" s="370">
        <v>2012</v>
      </c>
      <c r="B12" s="370" t="s">
        <v>132</v>
      </c>
      <c r="C12" s="374">
        <v>41090</v>
      </c>
      <c r="D12" s="375">
        <f t="shared" si="0"/>
        <v>41090</v>
      </c>
      <c r="E12" s="371">
        <v>0.19643923769432164</v>
      </c>
      <c r="F12" s="371">
        <v>0.23497839311122262</v>
      </c>
      <c r="G12" s="461">
        <v>0.14012806465813998</v>
      </c>
      <c r="H12" s="462">
        <v>0.57154569546369771</v>
      </c>
      <c r="I12" s="372"/>
    </row>
    <row r="13" spans="1:150">
      <c r="C13" s="374">
        <v>41121</v>
      </c>
      <c r="D13" s="375">
        <f t="shared" si="0"/>
        <v>41121</v>
      </c>
      <c r="E13" s="371">
        <v>-0.19825530828020999</v>
      </c>
      <c r="F13" s="371">
        <v>-0.22482801464402791</v>
      </c>
      <c r="G13" s="461">
        <v>0.1779646747257351</v>
      </c>
      <c r="H13" s="462">
        <v>-0.24511864819849905</v>
      </c>
      <c r="I13" s="372"/>
      <c r="ET13" s="10"/>
    </row>
    <row r="14" spans="1:150">
      <c r="C14" s="374">
        <v>41152</v>
      </c>
      <c r="D14" s="375">
        <f t="shared" si="0"/>
        <v>41152</v>
      </c>
      <c r="E14" s="371">
        <v>-0.71220660357801846</v>
      </c>
      <c r="F14" s="371">
        <v>-0.43311514450160643</v>
      </c>
      <c r="G14" s="461">
        <v>0.20931168693516222</v>
      </c>
      <c r="H14" s="462">
        <v>-0.93601006114445795</v>
      </c>
      <c r="I14" s="372"/>
    </row>
    <row r="15" spans="1:150">
      <c r="C15" s="374">
        <v>41182</v>
      </c>
      <c r="D15" s="375">
        <f t="shared" si="0"/>
        <v>41182</v>
      </c>
      <c r="E15" s="371">
        <v>-1.4346488531755068</v>
      </c>
      <c r="F15" s="371">
        <v>-0.9374478281148777</v>
      </c>
      <c r="G15" s="461">
        <v>0.1202025641901726</v>
      </c>
      <c r="H15" s="462">
        <v>-2.2518941171002069</v>
      </c>
      <c r="I15" s="372"/>
    </row>
    <row r="16" spans="1:150">
      <c r="C16" s="374">
        <v>41213</v>
      </c>
      <c r="D16" s="375">
        <f t="shared" si="0"/>
        <v>41213</v>
      </c>
      <c r="E16" s="371">
        <v>-1.7735103873770734</v>
      </c>
      <c r="F16" s="371">
        <v>-0.46221300967454571</v>
      </c>
      <c r="G16" s="461">
        <v>-6.4796779048307013E-3</v>
      </c>
      <c r="H16" s="462">
        <v>-2.2422030749564499</v>
      </c>
      <c r="I16" s="372"/>
    </row>
    <row r="17" spans="1:9">
      <c r="C17" s="374">
        <v>41243</v>
      </c>
      <c r="D17" s="375">
        <f t="shared" si="0"/>
        <v>41243</v>
      </c>
      <c r="E17" s="371">
        <v>-2.8207082965342001</v>
      </c>
      <c r="F17" s="371">
        <v>-0.46637547970457144</v>
      </c>
      <c r="G17" s="461">
        <v>-8.6930917138456978E-2</v>
      </c>
      <c r="H17" s="462">
        <v>-3.3740146933772195</v>
      </c>
      <c r="I17" s="372"/>
    </row>
    <row r="18" spans="1:9">
      <c r="C18" s="374">
        <v>41274</v>
      </c>
      <c r="D18" s="375">
        <f t="shared" si="0"/>
        <v>41274</v>
      </c>
      <c r="E18" s="371">
        <v>-5.4736497635567813</v>
      </c>
      <c r="F18" s="371">
        <v>-0.71643138592041788</v>
      </c>
      <c r="G18" s="461">
        <v>0.14312431184002322</v>
      </c>
      <c r="H18" s="462">
        <v>-6.0469568376371825</v>
      </c>
      <c r="I18" s="372"/>
    </row>
    <row r="19" spans="1:9">
      <c r="C19" s="374">
        <v>41305</v>
      </c>
      <c r="D19" s="375">
        <f t="shared" si="0"/>
        <v>41305</v>
      </c>
      <c r="E19" s="371">
        <v>-5.4448333883429028</v>
      </c>
      <c r="F19" s="371">
        <v>-0.82750103974437483</v>
      </c>
      <c r="G19" s="461">
        <v>-6.701199250317859E-3</v>
      </c>
      <c r="H19" s="462">
        <v>-6.2790356273376062</v>
      </c>
      <c r="I19" s="372"/>
    </row>
    <row r="20" spans="1:9">
      <c r="C20" s="374">
        <v>41333</v>
      </c>
      <c r="D20" s="375">
        <f t="shared" si="0"/>
        <v>41333</v>
      </c>
      <c r="E20" s="371">
        <v>-5.5871789647060144</v>
      </c>
      <c r="F20" s="371">
        <v>-0.78185476270399601</v>
      </c>
      <c r="G20" s="461">
        <v>-0.14319227026966697</v>
      </c>
      <c r="H20" s="462">
        <v>-6.5122259976796926</v>
      </c>
      <c r="I20" s="372"/>
    </row>
    <row r="21" spans="1:9">
      <c r="C21" s="374">
        <v>41364</v>
      </c>
      <c r="D21" s="375">
        <f t="shared" si="0"/>
        <v>41364</v>
      </c>
      <c r="E21" s="371">
        <v>-5.348117759790771</v>
      </c>
      <c r="F21" s="371">
        <v>-0.35736483731675273</v>
      </c>
      <c r="G21" s="461">
        <v>-5.1811243725731503E-2</v>
      </c>
      <c r="H21" s="462">
        <v>-5.7572938408332561</v>
      </c>
      <c r="I21" s="372"/>
    </row>
    <row r="22" spans="1:9">
      <c r="C22" s="374">
        <v>41394</v>
      </c>
      <c r="D22" s="375">
        <f t="shared" si="0"/>
        <v>41394</v>
      </c>
      <c r="E22" s="371">
        <v>-3.9060220644205175</v>
      </c>
      <c r="F22" s="371">
        <v>-0.44560125216170537</v>
      </c>
      <c r="G22" s="461">
        <v>3.1587817761605859E-2</v>
      </c>
      <c r="H22" s="462">
        <v>-4.32003549882063</v>
      </c>
      <c r="I22" s="372"/>
    </row>
    <row r="23" spans="1:9">
      <c r="C23" s="374">
        <v>41425</v>
      </c>
      <c r="D23" s="375">
        <f t="shared" si="0"/>
        <v>41425</v>
      </c>
      <c r="E23" s="371">
        <v>-2.3591233644230383</v>
      </c>
      <c r="F23" s="371">
        <v>-0.89779940225339394</v>
      </c>
      <c r="G23" s="461">
        <v>5.1836871231499493E-2</v>
      </c>
      <c r="H23" s="462">
        <v>-3.2050858954449382</v>
      </c>
      <c r="I23" s="372"/>
    </row>
    <row r="24" spans="1:9">
      <c r="A24" s="370">
        <v>2013</v>
      </c>
      <c r="B24" s="370" t="s">
        <v>133</v>
      </c>
      <c r="C24" s="374">
        <v>41455</v>
      </c>
      <c r="D24" s="375">
        <f t="shared" si="0"/>
        <v>41455</v>
      </c>
      <c r="E24" s="371">
        <v>-2.4620160255282664</v>
      </c>
      <c r="F24" s="371">
        <v>-1.1226288349170381</v>
      </c>
      <c r="G24" s="461">
        <v>0.36183800407873495</v>
      </c>
      <c r="H24" s="462">
        <v>-3.2228068563665602</v>
      </c>
      <c r="I24" s="372"/>
    </row>
    <row r="25" spans="1:9">
      <c r="C25" s="374">
        <v>41486</v>
      </c>
      <c r="D25" s="375">
        <f t="shared" si="0"/>
        <v>41486</v>
      </c>
      <c r="E25" s="371">
        <v>-2.4514561423933481</v>
      </c>
      <c r="F25" s="371">
        <v>-0.91456274628261058</v>
      </c>
      <c r="G25" s="461">
        <v>7.6928597636637772E-2</v>
      </c>
      <c r="H25" s="462">
        <v>-3.2890902910393152</v>
      </c>
      <c r="I25" s="372"/>
    </row>
    <row r="26" spans="1:9">
      <c r="C26" s="374">
        <v>41517</v>
      </c>
      <c r="D26" s="375">
        <f t="shared" si="0"/>
        <v>41517</v>
      </c>
      <c r="E26" s="371">
        <v>-2.0347252899134354</v>
      </c>
      <c r="F26" s="371">
        <v>-0.40610496590482992</v>
      </c>
      <c r="G26" s="461">
        <v>0.20596880303143292</v>
      </c>
      <c r="H26" s="462">
        <v>-2.2348614527868307</v>
      </c>
      <c r="I26" s="372"/>
    </row>
    <row r="27" spans="1:9">
      <c r="C27" s="374">
        <v>41547</v>
      </c>
      <c r="D27" s="375">
        <f t="shared" si="0"/>
        <v>41547</v>
      </c>
      <c r="E27" s="371">
        <v>-1.5096263907567349</v>
      </c>
      <c r="F27" s="371">
        <v>3.606735120815973E-2</v>
      </c>
      <c r="G27" s="461">
        <v>0.29604074859503382</v>
      </c>
      <c r="H27" s="462">
        <v>-1.1775182909535289</v>
      </c>
      <c r="I27" s="372"/>
    </row>
    <row r="28" spans="1:9">
      <c r="C28" s="374">
        <v>41578</v>
      </c>
      <c r="D28" s="375">
        <f t="shared" si="0"/>
        <v>41578</v>
      </c>
      <c r="E28" s="371">
        <v>-1.5484997675645882</v>
      </c>
      <c r="F28" s="371">
        <v>-0.68445221077441909</v>
      </c>
      <c r="G28" s="461">
        <v>0.38542430456388749</v>
      </c>
      <c r="H28" s="462">
        <v>-1.8475276737751329</v>
      </c>
      <c r="I28" s="372"/>
    </row>
    <row r="29" spans="1:9">
      <c r="C29" s="374">
        <v>41608</v>
      </c>
      <c r="D29" s="375">
        <f t="shared" si="0"/>
        <v>41608</v>
      </c>
      <c r="E29" s="371">
        <v>-1.048041336926282</v>
      </c>
      <c r="F29" s="371">
        <v>-0.68177587636256531</v>
      </c>
      <c r="G29" s="461">
        <v>0.42527133513687271</v>
      </c>
      <c r="H29" s="462">
        <v>-1.3045458781519841</v>
      </c>
      <c r="I29" s="372"/>
    </row>
    <row r="30" spans="1:9">
      <c r="C30" s="374">
        <v>41639</v>
      </c>
      <c r="D30" s="375">
        <f t="shared" si="0"/>
        <v>41639</v>
      </c>
      <c r="E30" s="371">
        <v>0.39784880258109168</v>
      </c>
      <c r="F30" s="371">
        <v>-0.49556285050435511</v>
      </c>
      <c r="G30" s="461">
        <v>0.3900092562776008</v>
      </c>
      <c r="H30" s="462">
        <v>0.29229520835434641</v>
      </c>
      <c r="I30" s="372"/>
    </row>
    <row r="31" spans="1:9">
      <c r="C31" s="374">
        <v>41670</v>
      </c>
      <c r="D31" s="375">
        <f t="shared" si="0"/>
        <v>41670</v>
      </c>
      <c r="E31" s="371">
        <v>0.12879882236032947</v>
      </c>
      <c r="F31" s="371">
        <v>-0.56864755267564016</v>
      </c>
      <c r="G31" s="461">
        <v>0.21834790958676528</v>
      </c>
      <c r="H31" s="462">
        <v>-0.22150082072855071</v>
      </c>
      <c r="I31" s="372"/>
    </row>
    <row r="32" spans="1:9">
      <c r="C32" s="374">
        <v>41698</v>
      </c>
      <c r="D32" s="375">
        <f t="shared" si="0"/>
        <v>41698</v>
      </c>
      <c r="E32" s="371">
        <v>-0.35379632562481328</v>
      </c>
      <c r="F32" s="371">
        <v>-0.6124692405109482</v>
      </c>
      <c r="G32" s="461">
        <v>0.61578917929157728</v>
      </c>
      <c r="H32" s="462">
        <v>-0.35047638684419269</v>
      </c>
      <c r="I32" s="372"/>
    </row>
    <row r="33" spans="1:9">
      <c r="C33" s="374">
        <v>41729</v>
      </c>
      <c r="D33" s="375">
        <f t="shared" si="0"/>
        <v>41729</v>
      </c>
      <c r="E33" s="371">
        <v>-0.34497361019597189</v>
      </c>
      <c r="F33" s="371">
        <v>-0.55488910015522308</v>
      </c>
      <c r="G33" s="461">
        <v>0.58665662354138826</v>
      </c>
      <c r="H33" s="462">
        <v>-0.31320608680981366</v>
      </c>
      <c r="I33" s="372"/>
    </row>
    <row r="34" spans="1:9">
      <c r="C34" s="374">
        <v>41759</v>
      </c>
      <c r="D34" s="375">
        <f t="shared" si="0"/>
        <v>41759</v>
      </c>
      <c r="E34" s="371">
        <v>-1.1188512520661087</v>
      </c>
      <c r="F34" s="371">
        <v>-0.80997870296967811</v>
      </c>
      <c r="G34" s="461">
        <v>0.36382352497268539</v>
      </c>
      <c r="H34" s="462">
        <v>-1.5650064300631072</v>
      </c>
      <c r="I34" s="372"/>
    </row>
    <row r="35" spans="1:9">
      <c r="C35" s="374">
        <v>41790</v>
      </c>
      <c r="D35" s="375">
        <f t="shared" si="0"/>
        <v>41790</v>
      </c>
      <c r="E35" s="371">
        <v>-1.431205037171456</v>
      </c>
      <c r="F35" s="371">
        <v>-0.53500667111653089</v>
      </c>
      <c r="G35" s="461">
        <v>0.40934533052304617</v>
      </c>
      <c r="H35" s="462">
        <v>-1.5568663777649334</v>
      </c>
      <c r="I35" s="372"/>
    </row>
    <row r="36" spans="1:9">
      <c r="A36" s="370">
        <v>2014</v>
      </c>
      <c r="B36" s="370" t="s">
        <v>134</v>
      </c>
      <c r="C36" s="374">
        <v>41820</v>
      </c>
      <c r="D36" s="375">
        <f t="shared" si="0"/>
        <v>41820</v>
      </c>
      <c r="E36" s="371">
        <v>-1.3046902750886593</v>
      </c>
      <c r="F36" s="371">
        <v>-0.17068710177480453</v>
      </c>
      <c r="G36" s="461">
        <v>0.30823381920255</v>
      </c>
      <c r="H36" s="462">
        <v>-1.167143557660907</v>
      </c>
      <c r="I36" s="372"/>
    </row>
    <row r="37" spans="1:9">
      <c r="C37" s="374">
        <v>41851</v>
      </c>
      <c r="D37" s="375">
        <f t="shared" si="0"/>
        <v>41851</v>
      </c>
      <c r="E37" s="371">
        <v>-1.1752014901199292</v>
      </c>
      <c r="F37" s="371">
        <v>-3.0008509888579372E-2</v>
      </c>
      <c r="G37" s="461">
        <v>0.30293588900039947</v>
      </c>
      <c r="H37" s="462">
        <v>-0.90227411100811139</v>
      </c>
      <c r="I37" s="372"/>
    </row>
    <row r="38" spans="1:9">
      <c r="C38" s="374">
        <v>41882</v>
      </c>
      <c r="D38" s="375">
        <f t="shared" ref="D38:D69" si="1">+C38</f>
        <v>41882</v>
      </c>
      <c r="E38" s="371">
        <v>-1.5373848910014851</v>
      </c>
      <c r="F38" s="371">
        <v>-0.42893300460756195</v>
      </c>
      <c r="G38" s="461">
        <v>0.1660400881261892</v>
      </c>
      <c r="H38" s="462">
        <v>-1.8002778074828569</v>
      </c>
      <c r="I38" s="372"/>
    </row>
    <row r="39" spans="1:9">
      <c r="C39" s="374">
        <v>41912</v>
      </c>
      <c r="D39" s="375">
        <f t="shared" si="1"/>
        <v>41912</v>
      </c>
      <c r="E39" s="371">
        <v>-1.8965843738622761</v>
      </c>
      <c r="F39" s="371">
        <v>-0.67035422801826028</v>
      </c>
      <c r="G39" s="461">
        <v>0.31020442079769533</v>
      </c>
      <c r="H39" s="462">
        <v>-2.2567341810828481</v>
      </c>
      <c r="I39" s="372"/>
    </row>
    <row r="40" spans="1:9">
      <c r="C40" s="374">
        <v>41943</v>
      </c>
      <c r="D40" s="375">
        <f t="shared" si="1"/>
        <v>41943</v>
      </c>
      <c r="E40" s="371">
        <v>-1.8896797638833853</v>
      </c>
      <c r="F40" s="371">
        <v>-0.17834218013592326</v>
      </c>
      <c r="G40" s="461">
        <v>0.42183800220585088</v>
      </c>
      <c r="H40" s="462">
        <v>-1.6461839418134616</v>
      </c>
      <c r="I40" s="372"/>
    </row>
    <row r="41" spans="1:9">
      <c r="C41" s="374">
        <v>41973</v>
      </c>
      <c r="D41" s="375">
        <f t="shared" si="1"/>
        <v>41973</v>
      </c>
      <c r="E41" s="371">
        <v>-1.764297377085396</v>
      </c>
      <c r="F41" s="371">
        <v>-0.22147418362375429</v>
      </c>
      <c r="G41" s="461">
        <v>0.437157484728951</v>
      </c>
      <c r="H41" s="462">
        <v>-1.548614075980197</v>
      </c>
      <c r="I41" s="372"/>
    </row>
    <row r="42" spans="1:9">
      <c r="C42" s="374">
        <v>42004</v>
      </c>
      <c r="D42" s="375">
        <f t="shared" si="1"/>
        <v>42004</v>
      </c>
      <c r="E42" s="371">
        <v>-1.3555946696884251</v>
      </c>
      <c r="F42" s="371">
        <v>-0.26412630076313232</v>
      </c>
      <c r="G42" s="461">
        <v>0.30406661331465329</v>
      </c>
      <c r="H42" s="462">
        <v>-1.3156543571368928</v>
      </c>
      <c r="I42" s="372"/>
    </row>
    <row r="43" spans="1:9">
      <c r="C43" s="374">
        <v>42035</v>
      </c>
      <c r="D43" s="375">
        <f t="shared" si="1"/>
        <v>42035</v>
      </c>
      <c r="E43" s="371">
        <v>-1.1737256775916054</v>
      </c>
      <c r="F43" s="371">
        <v>-0.23617689345843559</v>
      </c>
      <c r="G43" s="461">
        <v>0.41603125857444445</v>
      </c>
      <c r="H43" s="462">
        <v>-0.99387131247559068</v>
      </c>
      <c r="I43" s="372"/>
    </row>
    <row r="44" spans="1:9">
      <c r="C44" s="374">
        <v>42063</v>
      </c>
      <c r="D44" s="375">
        <f t="shared" si="1"/>
        <v>42063</v>
      </c>
      <c r="E44" s="371">
        <v>-0.67993887492040295</v>
      </c>
      <c r="F44" s="371">
        <v>-0.42135116185894034</v>
      </c>
      <c r="G44" s="461">
        <v>4.1913080807116899E-2</v>
      </c>
      <c r="H44" s="462">
        <v>-1.0593769559722261</v>
      </c>
      <c r="I44" s="372"/>
    </row>
    <row r="45" spans="1:9">
      <c r="C45" s="374">
        <v>42094</v>
      </c>
      <c r="D45" s="375">
        <f t="shared" si="1"/>
        <v>42094</v>
      </c>
      <c r="E45" s="371">
        <v>-0.88211680695388561</v>
      </c>
      <c r="F45" s="371">
        <v>-0.6856100852996112</v>
      </c>
      <c r="G45" s="461">
        <v>-5.5918994622483988E-2</v>
      </c>
      <c r="H45" s="462">
        <v>-1.6236458868759769</v>
      </c>
      <c r="I45" s="372"/>
    </row>
    <row r="46" spans="1:9">
      <c r="C46" s="374">
        <v>42124</v>
      </c>
      <c r="D46" s="375">
        <f t="shared" si="1"/>
        <v>42124</v>
      </c>
      <c r="E46" s="371">
        <v>-1.1013858715652691</v>
      </c>
      <c r="F46" s="371">
        <v>-0.72758714930262791</v>
      </c>
      <c r="G46" s="461">
        <v>0.16264018037504116</v>
      </c>
      <c r="H46" s="462">
        <v>-1.6663328404928421</v>
      </c>
      <c r="I46" s="372"/>
    </row>
    <row r="47" spans="1:9">
      <c r="C47" s="374">
        <v>42155</v>
      </c>
      <c r="D47" s="375">
        <f t="shared" si="1"/>
        <v>42155</v>
      </c>
      <c r="E47" s="371">
        <v>-0.81834170008797202</v>
      </c>
      <c r="F47" s="371">
        <v>-0.70779589597894177</v>
      </c>
      <c r="G47" s="461">
        <v>7.7609901928265446E-2</v>
      </c>
      <c r="H47" s="462">
        <v>-1.4485276941386616</v>
      </c>
      <c r="I47" s="372"/>
    </row>
    <row r="48" spans="1:9">
      <c r="A48" s="370">
        <v>2015</v>
      </c>
      <c r="B48" s="370" t="s">
        <v>135</v>
      </c>
      <c r="C48" s="374">
        <v>42185</v>
      </c>
      <c r="D48" s="375">
        <f t="shared" si="1"/>
        <v>42185</v>
      </c>
      <c r="E48" s="371">
        <v>-0.98515595368401121</v>
      </c>
      <c r="F48" s="371">
        <v>-0.60128401249131913</v>
      </c>
      <c r="G48" s="461">
        <v>-0.11511852455803502</v>
      </c>
      <c r="H48" s="462">
        <v>-1.7015584907333619</v>
      </c>
      <c r="I48" s="372"/>
    </row>
    <row r="49" spans="1:9">
      <c r="C49" s="374">
        <v>42216</v>
      </c>
      <c r="D49" s="375">
        <f t="shared" si="1"/>
        <v>42216</v>
      </c>
      <c r="E49" s="371">
        <v>-1.3158266316345917</v>
      </c>
      <c r="F49" s="371">
        <v>-1.0609143301594379</v>
      </c>
      <c r="G49" s="461">
        <v>0.19493259993705611</v>
      </c>
      <c r="H49" s="462">
        <v>-2.1818083618569659</v>
      </c>
      <c r="I49" s="372"/>
    </row>
    <row r="50" spans="1:9">
      <c r="C50" s="374">
        <v>42247</v>
      </c>
      <c r="D50" s="375">
        <f t="shared" si="1"/>
        <v>42247</v>
      </c>
      <c r="E50" s="371">
        <v>-1.3373434356363734</v>
      </c>
      <c r="F50" s="371">
        <v>-1.2112788002159183</v>
      </c>
      <c r="G50" s="461">
        <v>0.27506607449244075</v>
      </c>
      <c r="H50" s="462">
        <v>-2.2735561613598492</v>
      </c>
      <c r="I50" s="372"/>
    </row>
    <row r="51" spans="1:9">
      <c r="C51" s="374">
        <v>42277</v>
      </c>
      <c r="D51" s="375">
        <f t="shared" si="1"/>
        <v>42277</v>
      </c>
      <c r="E51" s="371">
        <v>-0.90226615485283967</v>
      </c>
      <c r="F51" s="371">
        <v>-0.76532637648608526</v>
      </c>
      <c r="G51" s="461">
        <v>6.0157713613362349E-2</v>
      </c>
      <c r="H51" s="462">
        <v>-1.6074348177255757</v>
      </c>
      <c r="I51" s="372"/>
    </row>
    <row r="52" spans="1:9">
      <c r="C52" s="374">
        <v>42308</v>
      </c>
      <c r="D52" s="375">
        <f t="shared" si="1"/>
        <v>42308</v>
      </c>
      <c r="E52" s="371">
        <v>-1.1405907123018511</v>
      </c>
      <c r="F52" s="371">
        <v>-1.1629247267935505</v>
      </c>
      <c r="G52" s="461">
        <v>-0.3168938139799522</v>
      </c>
      <c r="H52" s="462">
        <v>-2.6204092530753655</v>
      </c>
      <c r="I52" s="372"/>
    </row>
    <row r="53" spans="1:9">
      <c r="C53" s="374">
        <v>42338</v>
      </c>
      <c r="D53" s="375">
        <f t="shared" si="1"/>
        <v>42338</v>
      </c>
      <c r="E53" s="371">
        <v>-1.463968094951049</v>
      </c>
      <c r="F53" s="371">
        <v>-1.1182066859788238</v>
      </c>
      <c r="G53" s="461">
        <v>-0.23424925528772017</v>
      </c>
      <c r="H53" s="462">
        <v>-2.8164240362175974</v>
      </c>
      <c r="I53" s="372"/>
    </row>
    <row r="54" spans="1:9">
      <c r="C54" s="374">
        <v>42369</v>
      </c>
      <c r="D54" s="375">
        <f t="shared" si="1"/>
        <v>42369</v>
      </c>
      <c r="E54" s="371">
        <v>-1.3818651125287456</v>
      </c>
      <c r="F54" s="371">
        <v>-1.1570339245910828</v>
      </c>
      <c r="G54" s="461">
        <v>-6.3981071074268536E-2</v>
      </c>
      <c r="H54" s="462">
        <v>-2.6028801081940998</v>
      </c>
      <c r="I54" s="372"/>
    </row>
    <row r="55" spans="1:9">
      <c r="C55" s="374">
        <v>42400</v>
      </c>
      <c r="D55" s="375">
        <f t="shared" si="1"/>
        <v>42400</v>
      </c>
      <c r="E55" s="371">
        <v>-1.3427864676154224</v>
      </c>
      <c r="F55" s="371">
        <v>-1.1689888217798656</v>
      </c>
      <c r="G55" s="461">
        <v>-8.1328338136092068E-2</v>
      </c>
      <c r="H55" s="462">
        <v>-2.5931036275313915</v>
      </c>
      <c r="I55" s="372"/>
    </row>
    <row r="56" spans="1:9">
      <c r="C56" s="374">
        <v>42429</v>
      </c>
      <c r="D56" s="375">
        <f t="shared" si="1"/>
        <v>42429</v>
      </c>
      <c r="E56" s="371">
        <v>-1.093155025374086</v>
      </c>
      <c r="F56" s="371">
        <v>-1.0506596429731543</v>
      </c>
      <c r="G56" s="461">
        <v>-8.0466019088895085E-2</v>
      </c>
      <c r="H56" s="462">
        <v>-2.2242806874361349</v>
      </c>
      <c r="I56" s="372"/>
    </row>
    <row r="57" spans="1:9">
      <c r="C57" s="374">
        <v>42460</v>
      </c>
      <c r="D57" s="375">
        <f t="shared" si="1"/>
        <v>42460</v>
      </c>
      <c r="E57" s="371">
        <v>-1.1307755614748165</v>
      </c>
      <c r="F57" s="371">
        <v>-1.2297166928685088</v>
      </c>
      <c r="G57" s="461">
        <v>0.25885323682197892</v>
      </c>
      <c r="H57" s="462">
        <v>-2.1016390175213502</v>
      </c>
      <c r="I57" s="372"/>
    </row>
    <row r="58" spans="1:9">
      <c r="C58" s="374">
        <v>42490</v>
      </c>
      <c r="D58" s="375">
        <f t="shared" si="1"/>
        <v>42490</v>
      </c>
      <c r="E58" s="371">
        <v>-0.5792366607718783</v>
      </c>
      <c r="F58" s="371">
        <v>-0.9937584865025989</v>
      </c>
      <c r="G58" s="461">
        <v>0.13663939548447687</v>
      </c>
      <c r="H58" s="462">
        <v>-1.4363557517900034</v>
      </c>
      <c r="I58" s="372"/>
    </row>
    <row r="59" spans="1:9">
      <c r="C59" s="374">
        <v>42521</v>
      </c>
      <c r="D59" s="375">
        <f t="shared" si="1"/>
        <v>42521</v>
      </c>
      <c r="E59" s="371">
        <v>-0.44026662524490778</v>
      </c>
      <c r="F59" s="371">
        <v>-0.86418695903744258</v>
      </c>
      <c r="G59" s="461">
        <v>0.21205133879319055</v>
      </c>
      <c r="H59" s="462">
        <v>-1.0924022454891542</v>
      </c>
      <c r="I59" s="372"/>
    </row>
    <row r="60" spans="1:9">
      <c r="A60" s="370">
        <v>2016</v>
      </c>
      <c r="B60" s="370" t="s">
        <v>136</v>
      </c>
      <c r="C60" s="374">
        <v>42551</v>
      </c>
      <c r="D60" s="375">
        <f t="shared" si="1"/>
        <v>42551</v>
      </c>
      <c r="E60" s="371">
        <v>-0.20143532977246129</v>
      </c>
      <c r="F60" s="371">
        <v>-0.58949725575965983</v>
      </c>
      <c r="G60" s="461">
        <v>9.5704917666871045E-2</v>
      </c>
      <c r="H60" s="462">
        <v>-0.69522766786525381</v>
      </c>
      <c r="I60" s="372"/>
    </row>
    <row r="61" spans="1:9">
      <c r="C61" s="374">
        <v>42582</v>
      </c>
      <c r="D61" s="375">
        <f t="shared" si="1"/>
        <v>42582</v>
      </c>
      <c r="E61" s="371">
        <v>-0.35777079832751629</v>
      </c>
      <c r="F61" s="371">
        <v>-0.6176417801448093</v>
      </c>
      <c r="G61" s="461">
        <v>-0.31432912987910611</v>
      </c>
      <c r="H61" s="462">
        <v>-1.2897417083514284</v>
      </c>
      <c r="I61" s="372"/>
    </row>
    <row r="62" spans="1:9">
      <c r="C62" s="374">
        <v>42613</v>
      </c>
      <c r="D62" s="375">
        <f t="shared" si="1"/>
        <v>42613</v>
      </c>
      <c r="E62" s="371">
        <v>-0.16292081371164652</v>
      </c>
      <c r="F62" s="371">
        <v>-0.41275397609785747</v>
      </c>
      <c r="G62" s="461">
        <v>-0.29264681326849773</v>
      </c>
      <c r="H62" s="462">
        <v>-0.86832160307800166</v>
      </c>
      <c r="I62" s="372"/>
    </row>
    <row r="63" spans="1:9">
      <c r="C63" s="374">
        <v>42643</v>
      </c>
      <c r="D63" s="375">
        <f t="shared" si="1"/>
        <v>42643</v>
      </c>
      <c r="E63" s="371">
        <v>-0.33329729874085412</v>
      </c>
      <c r="F63" s="371">
        <v>-0.63826687550131722</v>
      </c>
      <c r="G63" s="461">
        <v>-0.1803481904572887</v>
      </c>
      <c r="H63" s="462">
        <v>-1.1519123646994558</v>
      </c>
      <c r="I63" s="372"/>
    </row>
    <row r="64" spans="1:9">
      <c r="C64" s="374">
        <v>42674</v>
      </c>
      <c r="D64" s="375">
        <f t="shared" si="1"/>
        <v>42674</v>
      </c>
      <c r="E64" s="371">
        <v>0.10679511001527853</v>
      </c>
      <c r="F64" s="371">
        <v>-0.38540087175321863</v>
      </c>
      <c r="G64" s="461">
        <v>0.1405952802215053</v>
      </c>
      <c r="H64" s="462">
        <v>-0.13801048151643158</v>
      </c>
      <c r="I64" s="372"/>
    </row>
    <row r="65" spans="1:9">
      <c r="C65" s="374">
        <v>42704</v>
      </c>
      <c r="D65" s="375">
        <f t="shared" si="1"/>
        <v>42704</v>
      </c>
      <c r="E65" s="371">
        <v>0.13432684852760571</v>
      </c>
      <c r="F65" s="371">
        <v>-0.18347837966756533</v>
      </c>
      <c r="G65" s="461">
        <v>-0.12227749430571346</v>
      </c>
      <c r="H65" s="462">
        <v>-0.17142902544566141</v>
      </c>
      <c r="I65" s="372"/>
    </row>
    <row r="66" spans="1:9">
      <c r="C66" s="374">
        <v>42735</v>
      </c>
      <c r="D66" s="375">
        <f t="shared" si="1"/>
        <v>42735</v>
      </c>
      <c r="E66" s="371">
        <v>0.35319127347021279</v>
      </c>
      <c r="F66" s="371">
        <v>-0.12593682438589657</v>
      </c>
      <c r="G66" s="461">
        <v>-0.38129026521233672</v>
      </c>
      <c r="H66" s="462">
        <v>-0.15403581612801531</v>
      </c>
      <c r="I66" s="372"/>
    </row>
    <row r="67" spans="1:9">
      <c r="C67" s="374">
        <v>42766</v>
      </c>
      <c r="D67" s="375">
        <f t="shared" si="1"/>
        <v>42766</v>
      </c>
      <c r="E67" s="371">
        <v>-0.38814148977806984</v>
      </c>
      <c r="F67" s="371">
        <v>-0.34859146850214634</v>
      </c>
      <c r="G67" s="461">
        <v>-0.31305526583682547</v>
      </c>
      <c r="H67" s="462">
        <v>-1.0497882241170373</v>
      </c>
      <c r="I67" s="372"/>
    </row>
    <row r="68" spans="1:9">
      <c r="C68" s="374">
        <v>42794</v>
      </c>
      <c r="D68" s="375">
        <f t="shared" si="1"/>
        <v>42794</v>
      </c>
      <c r="E68" s="371">
        <v>-1.1022040929155945</v>
      </c>
      <c r="F68" s="371">
        <v>-0.33169664375792518</v>
      </c>
      <c r="G68" s="461">
        <v>0.21776796566470277</v>
      </c>
      <c r="H68" s="462">
        <v>-1.2161327710088301</v>
      </c>
      <c r="I68" s="372"/>
    </row>
    <row r="69" spans="1:9">
      <c r="C69" s="374">
        <v>42825</v>
      </c>
      <c r="D69" s="375">
        <f t="shared" si="1"/>
        <v>42825</v>
      </c>
      <c r="E69" s="371">
        <v>-0.55073623625336199</v>
      </c>
      <c r="F69" s="371">
        <v>0.40871925144125482</v>
      </c>
      <c r="G69" s="461">
        <v>-0.10198160496845952</v>
      </c>
      <c r="H69" s="462">
        <v>-0.24399858978057409</v>
      </c>
      <c r="I69" s="372"/>
    </row>
    <row r="70" spans="1:9">
      <c r="C70" s="374">
        <v>42855</v>
      </c>
      <c r="D70" s="375">
        <f t="shared" ref="D70:D101" si="2">+C70</f>
        <v>42855</v>
      </c>
      <c r="E70" s="371">
        <v>-6.7711208604686476E-2</v>
      </c>
      <c r="F70" s="371">
        <v>0.77770797081026755</v>
      </c>
      <c r="G70" s="461">
        <v>-0.15582830247549831</v>
      </c>
      <c r="H70" s="462">
        <v>0.55416845973009288</v>
      </c>
      <c r="I70" s="372"/>
    </row>
    <row r="71" spans="1:9">
      <c r="C71" s="374">
        <v>42886</v>
      </c>
      <c r="D71" s="375">
        <f t="shared" si="2"/>
        <v>42886</v>
      </c>
      <c r="E71" s="371">
        <v>-3.2313906918086062E-2</v>
      </c>
      <c r="F71" s="371">
        <v>0.71461139210975755</v>
      </c>
      <c r="G71" s="461">
        <v>-0.48094727912465213</v>
      </c>
      <c r="H71" s="462">
        <v>0.20135020606701914</v>
      </c>
      <c r="I71" s="372"/>
    </row>
    <row r="72" spans="1:9">
      <c r="A72" s="370">
        <v>2017</v>
      </c>
      <c r="B72" s="370" t="s">
        <v>43</v>
      </c>
      <c r="C72" s="374">
        <v>42916</v>
      </c>
      <c r="D72" s="375">
        <f t="shared" si="2"/>
        <v>42916</v>
      </c>
      <c r="E72" s="371">
        <v>0.63404838518829909</v>
      </c>
      <c r="F72" s="371">
        <v>0.62050766765701826</v>
      </c>
      <c r="G72" s="461">
        <v>-0.50025222252856338</v>
      </c>
      <c r="H72" s="462">
        <v>0.75430383031674353</v>
      </c>
      <c r="I72" s="372"/>
    </row>
    <row r="73" spans="1:9">
      <c r="C73" s="374">
        <v>42947</v>
      </c>
      <c r="D73" s="375">
        <f t="shared" si="2"/>
        <v>42947</v>
      </c>
      <c r="E73" s="371">
        <v>1.2623356471582643</v>
      </c>
      <c r="F73" s="371">
        <v>0.87994298917069902</v>
      </c>
      <c r="G73" s="461">
        <v>-0.64412212948862613</v>
      </c>
      <c r="H73" s="462">
        <v>1.4981565068403313</v>
      </c>
      <c r="I73" s="372"/>
    </row>
    <row r="74" spans="1:9">
      <c r="C74" s="374">
        <v>42978</v>
      </c>
      <c r="D74" s="375">
        <f t="shared" si="2"/>
        <v>42978</v>
      </c>
      <c r="E74" s="371">
        <v>1.4523365071602621</v>
      </c>
      <c r="F74" s="371">
        <v>1.0048325592484866</v>
      </c>
      <c r="G74" s="461">
        <v>-0.7146294270729171</v>
      </c>
      <c r="H74" s="462">
        <v>1.7425396393358312</v>
      </c>
      <c r="I74" s="372"/>
    </row>
    <row r="75" spans="1:9">
      <c r="C75" s="374">
        <v>43008</v>
      </c>
      <c r="D75" s="375">
        <f t="shared" si="2"/>
        <v>43008</v>
      </c>
      <c r="E75" s="371">
        <v>1.6925959604926581</v>
      </c>
      <c r="F75" s="371">
        <v>1.306391869960654</v>
      </c>
      <c r="G75" s="461">
        <v>-0.64828159562046339</v>
      </c>
      <c r="H75" s="462">
        <v>2.3507062348328418</v>
      </c>
    </row>
    <row r="76" spans="1:9">
      <c r="C76" s="374">
        <v>43039</v>
      </c>
      <c r="D76" s="375">
        <f t="shared" si="2"/>
        <v>43039</v>
      </c>
      <c r="E76" s="371">
        <v>1.36444447605421</v>
      </c>
      <c r="F76" s="371">
        <v>1.7364068532987968</v>
      </c>
      <c r="G76" s="461">
        <v>-0.66848824215209313</v>
      </c>
      <c r="H76" s="462">
        <v>2.4323630872009119</v>
      </c>
      <c r="I76" s="372"/>
    </row>
    <row r="77" spans="1:9">
      <c r="C77" s="374">
        <v>43069</v>
      </c>
      <c r="D77" s="375">
        <f t="shared" si="2"/>
        <v>43069</v>
      </c>
      <c r="E77" s="371">
        <v>1.6951061950581456</v>
      </c>
      <c r="F77" s="371">
        <v>1.9431035853793186</v>
      </c>
      <c r="G77" s="461">
        <v>-0.19313619977334437</v>
      </c>
      <c r="H77" s="462">
        <v>3.4450735806641006</v>
      </c>
      <c r="I77" s="372"/>
    </row>
    <row r="78" spans="1:9">
      <c r="C78" s="374">
        <v>43100</v>
      </c>
      <c r="D78" s="375">
        <f t="shared" si="2"/>
        <v>43100</v>
      </c>
      <c r="E78" s="371">
        <v>1.61190195915152</v>
      </c>
      <c r="F78" s="371">
        <v>2.0381761223744186</v>
      </c>
      <c r="G78" s="461">
        <v>-0.3218831139097944</v>
      </c>
      <c r="H78" s="462">
        <v>3.3281949676161418</v>
      </c>
      <c r="I78" s="372"/>
    </row>
    <row r="79" spans="1:9">
      <c r="C79" s="374">
        <v>43131</v>
      </c>
      <c r="D79" s="375">
        <f t="shared" si="2"/>
        <v>43131</v>
      </c>
      <c r="E79" s="371">
        <v>1.7440537694744815</v>
      </c>
      <c r="F79" s="371">
        <v>2.0980875425312657</v>
      </c>
      <c r="G79" s="461">
        <v>-0.3294402522184911</v>
      </c>
      <c r="H79" s="462">
        <v>3.5127010597872754</v>
      </c>
      <c r="I79" s="372"/>
    </row>
    <row r="80" spans="1:9">
      <c r="C80" s="374">
        <v>43159</v>
      </c>
      <c r="D80" s="375">
        <f t="shared" si="2"/>
        <v>43159</v>
      </c>
      <c r="E80" s="371">
        <v>2.1324525696719752</v>
      </c>
      <c r="F80" s="371">
        <v>2.5106310841852117</v>
      </c>
      <c r="G80" s="461">
        <v>-0.78697982407609746</v>
      </c>
      <c r="H80" s="462">
        <v>3.8561038297811052</v>
      </c>
      <c r="I80" s="372"/>
    </row>
    <row r="81" spans="1:9">
      <c r="C81" s="374">
        <v>43190</v>
      </c>
      <c r="D81" s="375">
        <f t="shared" si="2"/>
        <v>43190</v>
      </c>
      <c r="E81" s="371">
        <v>2.0486531354764757</v>
      </c>
      <c r="F81" s="371">
        <v>2.5691545300183449</v>
      </c>
      <c r="G81" s="461">
        <v>-0.74324004074822048</v>
      </c>
      <c r="H81" s="462">
        <v>3.8745676247466037</v>
      </c>
      <c r="I81" s="372"/>
    </row>
    <row r="82" spans="1:9">
      <c r="C82" s="374">
        <v>43220</v>
      </c>
      <c r="D82" s="375">
        <f t="shared" si="2"/>
        <v>43220</v>
      </c>
      <c r="E82" s="371">
        <v>1.5758995120098296</v>
      </c>
      <c r="F82" s="371">
        <v>2.5373839003841847</v>
      </c>
      <c r="G82" s="461">
        <v>-0.68578565025137539</v>
      </c>
      <c r="H82" s="462">
        <v>3.4274977621426359</v>
      </c>
      <c r="I82" s="372"/>
    </row>
    <row r="83" spans="1:9">
      <c r="C83" s="374">
        <v>43251</v>
      </c>
      <c r="D83" s="375">
        <f t="shared" si="2"/>
        <v>43251</v>
      </c>
      <c r="E83" s="371">
        <v>1.5104088704231142</v>
      </c>
      <c r="F83" s="371">
        <v>2.868163961701701</v>
      </c>
      <c r="G83" s="461">
        <v>-0.42275836526033206</v>
      </c>
      <c r="H83" s="462">
        <v>3.9558144668644815</v>
      </c>
      <c r="I83" s="372"/>
    </row>
    <row r="84" spans="1:9">
      <c r="A84" s="370">
        <v>2018</v>
      </c>
      <c r="B84" s="370" t="s">
        <v>44</v>
      </c>
      <c r="C84" s="374">
        <v>43281</v>
      </c>
      <c r="D84" s="375">
        <f t="shared" si="2"/>
        <v>43281</v>
      </c>
      <c r="E84" s="371">
        <v>1.6111689884184883</v>
      </c>
      <c r="F84" s="371">
        <v>3.0563946540900164</v>
      </c>
      <c r="G84" s="461">
        <v>-0.14579038161968408</v>
      </c>
      <c r="H84" s="462">
        <v>4.5217732608888355</v>
      </c>
      <c r="I84" s="372"/>
    </row>
    <row r="85" spans="1:9">
      <c r="C85" s="374">
        <v>43312</v>
      </c>
      <c r="D85" s="375">
        <f t="shared" si="2"/>
        <v>43312</v>
      </c>
      <c r="E85" s="371">
        <v>1.3486489706368201</v>
      </c>
      <c r="F85" s="371">
        <v>3.1843570522664493</v>
      </c>
      <c r="G85" s="461">
        <v>-0.11929804640543296</v>
      </c>
      <c r="H85" s="462">
        <v>4.4137079764978466</v>
      </c>
      <c r="I85" s="372"/>
    </row>
    <row r="86" spans="1:9">
      <c r="C86" s="374">
        <v>43343</v>
      </c>
      <c r="D86" s="375">
        <f t="shared" si="2"/>
        <v>43343</v>
      </c>
      <c r="E86" s="371">
        <v>1.4184709375972706</v>
      </c>
      <c r="F86" s="371">
        <v>3.4528759093569694</v>
      </c>
      <c r="G86" s="461">
        <v>-8.1255722599432645E-2</v>
      </c>
      <c r="H86" s="462">
        <v>4.7900911243548165</v>
      </c>
      <c r="I86" s="372"/>
    </row>
    <row r="87" spans="1:9">
      <c r="C87" s="374">
        <v>43373</v>
      </c>
      <c r="D87" s="375">
        <f t="shared" si="2"/>
        <v>43373</v>
      </c>
      <c r="E87" s="371">
        <v>1.4678983754849486</v>
      </c>
      <c r="F87" s="371">
        <v>3.060811653179647</v>
      </c>
      <c r="G87" s="461">
        <v>-0.11738798924830186</v>
      </c>
      <c r="H87" s="462">
        <v>4.4113220394163051</v>
      </c>
      <c r="I87" s="372"/>
    </row>
    <row r="88" spans="1:9">
      <c r="C88" s="374">
        <v>43404</v>
      </c>
      <c r="D88" s="375">
        <f t="shared" si="2"/>
        <v>43404</v>
      </c>
      <c r="E88" s="371">
        <v>1.5688904379191939</v>
      </c>
      <c r="F88" s="371">
        <v>3.0642082034227229</v>
      </c>
      <c r="G88" s="461">
        <v>-7.0043746800835275E-3</v>
      </c>
      <c r="H88" s="462">
        <v>4.6260942666618234</v>
      </c>
      <c r="I88" s="372"/>
    </row>
    <row r="89" spans="1:9">
      <c r="C89" s="374">
        <v>43434</v>
      </c>
      <c r="D89" s="375">
        <f t="shared" si="2"/>
        <v>43434</v>
      </c>
      <c r="E89" s="371">
        <v>1.079861637960849</v>
      </c>
      <c r="F89" s="371">
        <v>3.0772255602690648</v>
      </c>
      <c r="G89" s="461">
        <v>-0.22384894524070861</v>
      </c>
      <c r="H89" s="462">
        <v>3.9332382529892129</v>
      </c>
      <c r="I89" s="372"/>
    </row>
    <row r="90" spans="1:9">
      <c r="C90" s="374">
        <v>43465</v>
      </c>
      <c r="D90" s="375">
        <f t="shared" si="2"/>
        <v>43465</v>
      </c>
      <c r="E90" s="371">
        <v>0.81992705981241554</v>
      </c>
      <c r="F90" s="371">
        <v>3.2126111357299103</v>
      </c>
      <c r="G90" s="461">
        <v>8.5106922881743569E-2</v>
      </c>
      <c r="H90" s="462">
        <v>4.117645118424079</v>
      </c>
      <c r="I90" s="372"/>
    </row>
    <row r="91" spans="1:9">
      <c r="C91" s="374">
        <v>43496</v>
      </c>
      <c r="D91" s="375">
        <f t="shared" si="2"/>
        <v>43496</v>
      </c>
      <c r="E91" s="371">
        <v>1.3501288984129911</v>
      </c>
      <c r="F91" s="371">
        <v>3.7834862820495907</v>
      </c>
      <c r="G91" s="461">
        <v>0.12081514100161132</v>
      </c>
      <c r="H91" s="462">
        <v>5.2544303214641701</v>
      </c>
      <c r="I91" s="372"/>
    </row>
    <row r="92" spans="1:9">
      <c r="C92" s="374">
        <v>43524</v>
      </c>
      <c r="D92" s="375">
        <f t="shared" si="2"/>
        <v>43524</v>
      </c>
      <c r="E92" s="371">
        <v>1.3457938539664678</v>
      </c>
      <c r="F92" s="371">
        <v>3.7828686971380332</v>
      </c>
      <c r="G92" s="461">
        <v>6.6971052477017554E-2</v>
      </c>
      <c r="H92" s="462">
        <v>5.1956336035815269</v>
      </c>
    </row>
    <row r="93" spans="1:9">
      <c r="C93" s="374">
        <v>43555</v>
      </c>
      <c r="D93" s="375">
        <f t="shared" si="2"/>
        <v>43555</v>
      </c>
      <c r="E93" s="371">
        <v>1.0614835979796609</v>
      </c>
      <c r="F93" s="371">
        <v>3.8978459587321002</v>
      </c>
      <c r="G93" s="461">
        <v>9.6602002614104301E-2</v>
      </c>
      <c r="H93" s="462">
        <v>5.0559315593258702</v>
      </c>
      <c r="I93" s="372"/>
    </row>
    <row r="94" spans="1:9">
      <c r="C94" s="374">
        <v>43585</v>
      </c>
      <c r="D94" s="375">
        <f t="shared" si="2"/>
        <v>43585</v>
      </c>
      <c r="E94" s="371">
        <v>0.6006381929226835</v>
      </c>
      <c r="F94" s="371">
        <v>3.9695775233052322</v>
      </c>
      <c r="G94" s="461">
        <v>0.20467555926162184</v>
      </c>
      <c r="H94" s="462">
        <v>4.7748912754895372</v>
      </c>
      <c r="I94" s="372"/>
    </row>
    <row r="95" spans="1:9">
      <c r="C95" s="374">
        <v>43616</v>
      </c>
      <c r="D95" s="375">
        <f t="shared" si="2"/>
        <v>43616</v>
      </c>
      <c r="E95" s="371">
        <v>0.82914120561881288</v>
      </c>
      <c r="F95" s="371">
        <v>4.1004858338810859</v>
      </c>
      <c r="G95" s="461">
        <v>0.26675790932206911</v>
      </c>
      <c r="H95" s="462">
        <v>5.1963849488219722</v>
      </c>
      <c r="I95" s="372"/>
    </row>
    <row r="96" spans="1:9">
      <c r="A96" s="370">
        <v>2019</v>
      </c>
      <c r="B96" s="370" t="s">
        <v>45</v>
      </c>
      <c r="C96" s="374">
        <v>43646</v>
      </c>
      <c r="D96" s="375">
        <f t="shared" si="2"/>
        <v>43646</v>
      </c>
      <c r="E96" s="371">
        <v>0.20047659908630786</v>
      </c>
      <c r="F96" s="371">
        <v>3.9401742294054514</v>
      </c>
      <c r="G96" s="461">
        <v>0.39191840085686613</v>
      </c>
      <c r="H96" s="462">
        <v>4.5325692293486384</v>
      </c>
      <c r="I96" s="372"/>
    </row>
    <row r="97" spans="1:10">
      <c r="C97" s="374">
        <v>43677</v>
      </c>
      <c r="D97" s="375">
        <f t="shared" si="2"/>
        <v>43677</v>
      </c>
      <c r="E97" s="371">
        <v>-0.46564998943660529</v>
      </c>
      <c r="F97" s="371">
        <v>4.0610443635912921</v>
      </c>
      <c r="G97" s="461">
        <v>0.47477175441489944</v>
      </c>
      <c r="H97" s="462">
        <v>4.070166128569582</v>
      </c>
      <c r="I97" s="372"/>
    </row>
    <row r="98" spans="1:10">
      <c r="C98" s="374">
        <v>43708</v>
      </c>
      <c r="D98" s="375">
        <f t="shared" si="2"/>
        <v>43708</v>
      </c>
      <c r="E98" s="371">
        <v>-0.30875677000509144</v>
      </c>
      <c r="F98" s="371">
        <v>3.9599962665027482</v>
      </c>
      <c r="G98" s="461">
        <v>0.47518649140884572</v>
      </c>
      <c r="H98" s="462">
        <v>4.126425987906515</v>
      </c>
      <c r="I98" s="372"/>
    </row>
    <row r="99" spans="1:10">
      <c r="C99" s="374">
        <v>43738</v>
      </c>
      <c r="D99" s="375">
        <f t="shared" si="2"/>
        <v>43738</v>
      </c>
      <c r="E99" s="371">
        <v>-0.76345155800247144</v>
      </c>
      <c r="F99" s="371">
        <v>4.02465046597188</v>
      </c>
      <c r="G99" s="461">
        <v>0.3486968186974061</v>
      </c>
      <c r="H99" s="462">
        <v>3.6098957266668066</v>
      </c>
      <c r="I99" s="372"/>
    </row>
    <row r="100" spans="1:10">
      <c r="C100" s="374">
        <v>43769</v>
      </c>
      <c r="D100" s="375">
        <f t="shared" si="2"/>
        <v>43769</v>
      </c>
      <c r="E100" s="371">
        <v>-0.38014249428792757</v>
      </c>
      <c r="F100" s="371">
        <v>4.1544243293373135</v>
      </c>
      <c r="G100" s="461">
        <v>0.21616178166577471</v>
      </c>
      <c r="H100" s="462">
        <v>3.9904436167151687</v>
      </c>
      <c r="I100" s="372"/>
    </row>
    <row r="101" spans="1:10">
      <c r="C101" s="374">
        <v>43799</v>
      </c>
      <c r="D101" s="375">
        <f t="shared" si="2"/>
        <v>43799</v>
      </c>
      <c r="E101" s="371">
        <v>0.33573073203668541</v>
      </c>
      <c r="F101" s="371">
        <v>4.2042986947361261</v>
      </c>
      <c r="G101" s="461">
        <v>8.7569203340562327E-2</v>
      </c>
      <c r="H101" s="462">
        <v>4.6275986301133685</v>
      </c>
      <c r="I101" s="372"/>
    </row>
    <row r="102" spans="1:10">
      <c r="C102" s="374">
        <v>43830</v>
      </c>
      <c r="D102" s="375">
        <f t="shared" ref="D102:D133" si="3">+C102</f>
        <v>43830</v>
      </c>
      <c r="E102" s="371">
        <v>0.79909537063929281</v>
      </c>
      <c r="F102" s="371">
        <v>4.4506153865719096</v>
      </c>
      <c r="G102" s="461">
        <v>-0.13858343375356158</v>
      </c>
      <c r="H102" s="462">
        <v>5.1111273234576373</v>
      </c>
      <c r="I102" s="372"/>
    </row>
    <row r="103" spans="1:10">
      <c r="C103" s="374">
        <v>43861</v>
      </c>
      <c r="D103" s="375">
        <f t="shared" si="3"/>
        <v>43861</v>
      </c>
      <c r="E103" s="371">
        <v>0.86716422940780125</v>
      </c>
      <c r="F103" s="371">
        <v>4.4529610554327013</v>
      </c>
      <c r="G103" s="461">
        <v>-0.12968598919365576</v>
      </c>
      <c r="H103" s="462">
        <v>5.1904392956468399</v>
      </c>
      <c r="I103" s="372"/>
    </row>
    <row r="104" spans="1:10">
      <c r="C104" s="374">
        <v>43890</v>
      </c>
      <c r="D104" s="375">
        <f t="shared" si="3"/>
        <v>43890</v>
      </c>
      <c r="E104" s="371">
        <v>1.3231311499399669</v>
      </c>
      <c r="F104" s="371">
        <v>4.4590533267373518</v>
      </c>
      <c r="G104" s="461">
        <v>0.10466097046248012</v>
      </c>
      <c r="H104" s="462">
        <v>5.8868454471397769</v>
      </c>
      <c r="I104" s="372"/>
      <c r="J104" s="8" t="s">
        <v>443</v>
      </c>
    </row>
    <row r="105" spans="1:10">
      <c r="C105" s="374">
        <v>43921</v>
      </c>
      <c r="D105" s="375">
        <f t="shared" si="3"/>
        <v>43921</v>
      </c>
      <c r="E105" s="371">
        <v>2.9972530741966823</v>
      </c>
      <c r="F105" s="371">
        <v>4.3294515994127822</v>
      </c>
      <c r="G105" s="461">
        <v>0.31878473576428012</v>
      </c>
      <c r="H105" s="462">
        <v>7.6454894093737522</v>
      </c>
      <c r="I105" s="372"/>
    </row>
    <row r="106" spans="1:10">
      <c r="C106" s="374">
        <v>43951</v>
      </c>
      <c r="D106" s="375">
        <f t="shared" si="3"/>
        <v>43951</v>
      </c>
      <c r="E106" s="371">
        <v>2.650299080211711</v>
      </c>
      <c r="F106" s="371">
        <v>3.2114796879541312</v>
      </c>
      <c r="G106" s="461">
        <v>0.28025869568213246</v>
      </c>
      <c r="H106" s="462">
        <v>6.1420374638479842</v>
      </c>
      <c r="I106" s="372"/>
    </row>
    <row r="107" spans="1:10">
      <c r="C107" s="374">
        <v>43982</v>
      </c>
      <c r="D107" s="375">
        <f t="shared" si="3"/>
        <v>43982</v>
      </c>
      <c r="E107" s="371">
        <v>2.3396315186166268</v>
      </c>
      <c r="F107" s="371">
        <v>2.8592639483703057</v>
      </c>
      <c r="G107" s="461">
        <v>0.10603990961577368</v>
      </c>
      <c r="H107" s="462">
        <v>5.3049353766026996</v>
      </c>
      <c r="I107" s="372"/>
    </row>
    <row r="108" spans="1:10">
      <c r="A108" s="370">
        <v>2020</v>
      </c>
      <c r="B108" s="370" t="s">
        <v>46</v>
      </c>
      <c r="C108" s="374">
        <v>44012</v>
      </c>
      <c r="D108" s="375">
        <f t="shared" si="3"/>
        <v>44012</v>
      </c>
      <c r="E108" s="371">
        <v>2.3898102931756395</v>
      </c>
      <c r="F108" s="371">
        <v>2.853601177267084</v>
      </c>
      <c r="G108" s="461">
        <v>-0.4509071231292493</v>
      </c>
      <c r="H108" s="462">
        <v>4.7925043473134679</v>
      </c>
      <c r="I108" s="372"/>
    </row>
    <row r="109" spans="1:10">
      <c r="C109" s="374">
        <v>44043</v>
      </c>
      <c r="D109" s="375">
        <f t="shared" si="3"/>
        <v>44043</v>
      </c>
      <c r="E109" s="371">
        <v>2.4673519735485501</v>
      </c>
      <c r="F109" s="371">
        <v>2.7891640407883336</v>
      </c>
      <c r="G109" s="461">
        <v>-0.31773339531437883</v>
      </c>
      <c r="H109" s="462">
        <v>4.9387826190225184</v>
      </c>
      <c r="I109" s="372"/>
    </row>
    <row r="110" spans="1:10">
      <c r="C110" s="374">
        <v>44074</v>
      </c>
      <c r="D110" s="375">
        <f t="shared" si="3"/>
        <v>44074</v>
      </c>
      <c r="E110" s="371">
        <v>2.1668706021204311</v>
      </c>
      <c r="F110" s="371">
        <v>2.7393013103860331</v>
      </c>
      <c r="G110" s="461">
        <v>-0.33943540738457711</v>
      </c>
      <c r="H110" s="462">
        <v>4.5667365051218951</v>
      </c>
      <c r="I110" s="372"/>
    </row>
    <row r="111" spans="1:10">
      <c r="C111" s="374">
        <v>44104</v>
      </c>
      <c r="D111" s="375">
        <f t="shared" si="3"/>
        <v>44104</v>
      </c>
      <c r="E111" s="371">
        <v>2.3207140597390787</v>
      </c>
      <c r="F111" s="371">
        <v>2.7503683012671094</v>
      </c>
      <c r="G111" s="461">
        <v>-0.25960176956723491</v>
      </c>
      <c r="H111" s="462">
        <v>4.8114805914389649</v>
      </c>
      <c r="I111" s="372"/>
    </row>
    <row r="112" spans="1:10">
      <c r="C112" s="374">
        <v>44135</v>
      </c>
      <c r="D112" s="375">
        <f t="shared" si="3"/>
        <v>44135</v>
      </c>
      <c r="E112" s="371">
        <v>2.0039834949824211</v>
      </c>
      <c r="F112" s="371">
        <v>2.3263956455605483</v>
      </c>
      <c r="G112" s="461">
        <v>-0.12964282936666613</v>
      </c>
      <c r="H112" s="462">
        <v>4.2007363111763283</v>
      </c>
      <c r="I112" s="372"/>
    </row>
    <row r="113" spans="1:10">
      <c r="C113" s="374">
        <v>44165</v>
      </c>
      <c r="D113" s="375">
        <f t="shared" si="3"/>
        <v>44165</v>
      </c>
      <c r="E113" s="371">
        <v>1.4296166495595728</v>
      </c>
      <c r="F113" s="371">
        <v>1.9005206253448976</v>
      </c>
      <c r="G113" s="461">
        <v>-0.10601999593677641</v>
      </c>
      <c r="H113" s="462">
        <v>3.2241172789676682</v>
      </c>
      <c r="I113" s="372"/>
    </row>
    <row r="114" spans="1:10">
      <c r="C114" s="374">
        <v>44196</v>
      </c>
      <c r="D114" s="375">
        <f t="shared" si="3"/>
        <v>44196</v>
      </c>
      <c r="E114" s="371">
        <v>2.3556497746358982</v>
      </c>
      <c r="F114" s="371">
        <v>1.6300210293398272</v>
      </c>
      <c r="G114" s="461">
        <v>0.2780796450789132</v>
      </c>
      <c r="H114" s="462">
        <v>4.2637504490546547</v>
      </c>
      <c r="I114" s="372"/>
    </row>
    <row r="115" spans="1:10">
      <c r="C115" s="374">
        <v>44227</v>
      </c>
      <c r="D115" s="375">
        <f t="shared" si="3"/>
        <v>44227</v>
      </c>
      <c r="E115" s="371">
        <v>2.5050633474823663</v>
      </c>
      <c r="F115" s="371">
        <v>1.5753542121469548</v>
      </c>
      <c r="G115" s="461">
        <v>0.32967537820904869</v>
      </c>
      <c r="H115" s="462">
        <v>4.4100929378383569</v>
      </c>
      <c r="I115" s="372"/>
    </row>
    <row r="116" spans="1:10">
      <c r="C116" s="374">
        <v>44255</v>
      </c>
      <c r="D116" s="375">
        <f t="shared" si="3"/>
        <v>44255</v>
      </c>
      <c r="E116" s="371">
        <v>1.8618440799532183</v>
      </c>
      <c r="F116" s="371">
        <v>1.4570000947740529</v>
      </c>
      <c r="G116" s="461">
        <v>0.14462362862623485</v>
      </c>
      <c r="H116" s="462">
        <v>3.4634678033535096</v>
      </c>
      <c r="I116" s="372"/>
    </row>
    <row r="117" spans="1:10">
      <c r="C117" s="374">
        <v>44286</v>
      </c>
      <c r="D117" s="375">
        <f t="shared" si="3"/>
        <v>44286</v>
      </c>
      <c r="E117" s="371">
        <v>0.15667237765216743</v>
      </c>
      <c r="F117" s="371">
        <v>1.1843620664935566</v>
      </c>
      <c r="G117" s="461">
        <v>0.23657114685384026</v>
      </c>
      <c r="H117" s="462">
        <v>1.5776055909995534</v>
      </c>
      <c r="I117" s="372"/>
    </row>
    <row r="118" spans="1:10">
      <c r="C118" s="374">
        <v>44316</v>
      </c>
      <c r="D118" s="375">
        <f t="shared" si="3"/>
        <v>44316</v>
      </c>
      <c r="E118" s="371">
        <v>0.29718396907494937</v>
      </c>
      <c r="F118" s="371">
        <v>1.8471499788630639</v>
      </c>
      <c r="G118" s="461">
        <v>-4.5522135729714718E-2</v>
      </c>
      <c r="H118" s="462">
        <v>2.0988118122082966</v>
      </c>
      <c r="I118" s="372"/>
    </row>
    <row r="119" spans="1:10">
      <c r="C119" s="374">
        <v>44347</v>
      </c>
      <c r="D119" s="375">
        <f t="shared" si="3"/>
        <v>44347</v>
      </c>
      <c r="E119" s="371">
        <v>0.2994500185213293</v>
      </c>
      <c r="F119" s="371">
        <v>1.8465919879336514</v>
      </c>
      <c r="G119" s="461">
        <v>0.21151799643884586</v>
      </c>
      <c r="H119" s="462">
        <v>2.3575600028938197</v>
      </c>
      <c r="I119" s="372"/>
    </row>
    <row r="120" spans="1:10">
      <c r="A120" s="370">
        <v>2021</v>
      </c>
      <c r="B120" s="370" t="s">
        <v>47</v>
      </c>
      <c r="C120" s="374">
        <v>44377</v>
      </c>
      <c r="D120" s="375">
        <f t="shared" si="3"/>
        <v>44377</v>
      </c>
      <c r="E120" s="371">
        <v>0.2074993441670181</v>
      </c>
      <c r="F120" s="371">
        <v>2.1882008043563492</v>
      </c>
      <c r="G120" s="461">
        <v>0.33667748009892529</v>
      </c>
      <c r="H120" s="462">
        <v>2.7323776286222881</v>
      </c>
      <c r="I120" s="372"/>
    </row>
    <row r="121" spans="1:10">
      <c r="C121" s="374">
        <v>44408</v>
      </c>
      <c r="D121" s="375">
        <f t="shared" si="3"/>
        <v>44408</v>
      </c>
      <c r="E121" s="371">
        <v>0.64579466047734357</v>
      </c>
      <c r="F121" s="371">
        <v>2.6683773174528747</v>
      </c>
      <c r="G121" s="461">
        <v>0.26870222451486597</v>
      </c>
      <c r="H121" s="462">
        <v>3.582874202445069</v>
      </c>
      <c r="I121" s="372"/>
    </row>
    <row r="122" spans="1:10">
      <c r="C122" s="374">
        <v>44439</v>
      </c>
      <c r="D122" s="375">
        <f t="shared" si="3"/>
        <v>44439</v>
      </c>
      <c r="E122" s="371">
        <v>0.41336074755907543</v>
      </c>
      <c r="F122" s="371">
        <v>2.6657571666910989</v>
      </c>
      <c r="G122" s="461">
        <v>0.24979969202544591</v>
      </c>
      <c r="H122" s="462">
        <v>3.3289176062756241</v>
      </c>
      <c r="I122" s="372"/>
      <c r="J122" s="372"/>
    </row>
    <row r="123" spans="1:10">
      <c r="C123" s="374">
        <v>44469</v>
      </c>
      <c r="D123" s="375">
        <f t="shared" si="3"/>
        <v>44469</v>
      </c>
      <c r="E123" s="371">
        <v>0.26037384241273182</v>
      </c>
      <c r="F123" s="371">
        <v>2.7295671257083316</v>
      </c>
      <c r="G123" s="461">
        <v>0.19521270972180929</v>
      </c>
      <c r="H123" s="462">
        <v>3.1851536778428908</v>
      </c>
      <c r="I123" s="372"/>
    </row>
    <row r="124" spans="1:10">
      <c r="C124" s="374">
        <v>44500</v>
      </c>
      <c r="D124" s="375">
        <f t="shared" si="3"/>
        <v>44500</v>
      </c>
      <c r="E124" s="371">
        <v>0.52754462181882888</v>
      </c>
      <c r="F124" s="371">
        <v>2.778477713339119</v>
      </c>
      <c r="G124" s="461">
        <v>0.23598706264709901</v>
      </c>
      <c r="H124" s="462">
        <v>3.542009397805046</v>
      </c>
      <c r="I124" s="372"/>
    </row>
    <row r="125" spans="1:10">
      <c r="C125" s="374">
        <v>44530</v>
      </c>
      <c r="D125" s="375">
        <f t="shared" si="3"/>
        <v>44530</v>
      </c>
      <c r="E125" s="371">
        <v>0.76017213436678721</v>
      </c>
      <c r="F125" s="371">
        <v>2.8011601822881884</v>
      </c>
      <c r="G125" s="461">
        <v>0.26158215565642784</v>
      </c>
      <c r="H125" s="462">
        <v>3.8229144723113961</v>
      </c>
      <c r="I125" s="372"/>
    </row>
    <row r="126" spans="1:10">
      <c r="C126" s="374">
        <v>44561</v>
      </c>
      <c r="D126" s="375">
        <f t="shared" si="3"/>
        <v>44561</v>
      </c>
      <c r="E126" s="371">
        <v>0.37909917550252209</v>
      </c>
      <c r="F126" s="371">
        <v>2.6605870764225776</v>
      </c>
      <c r="G126" s="461">
        <v>-1.8398044860724473E-2</v>
      </c>
      <c r="H126" s="462">
        <v>3.021288207064373</v>
      </c>
      <c r="I126" s="372"/>
    </row>
    <row r="127" spans="1:10">
      <c r="C127" s="374">
        <v>44592</v>
      </c>
      <c r="D127" s="375">
        <f t="shared" si="3"/>
        <v>44592</v>
      </c>
      <c r="E127" s="371">
        <v>0.12602930559853096</v>
      </c>
      <c r="F127" s="371">
        <v>2.5368267308573498</v>
      </c>
      <c r="G127" s="461">
        <v>6.2385483912964931E-2</v>
      </c>
      <c r="H127" s="462">
        <v>2.7252415203688543</v>
      </c>
      <c r="I127" s="372"/>
      <c r="J127" s="373" t="s">
        <v>156</v>
      </c>
    </row>
    <row r="128" spans="1:10">
      <c r="C128" s="374">
        <v>44620</v>
      </c>
      <c r="D128" s="375">
        <f t="shared" si="3"/>
        <v>44620</v>
      </c>
      <c r="E128" s="371">
        <v>0.85295803593294062</v>
      </c>
      <c r="F128" s="371">
        <v>2.5151865436298664</v>
      </c>
      <c r="G128" s="461">
        <v>-0.17232524095260895</v>
      </c>
      <c r="H128" s="462">
        <v>3.1958193386102209</v>
      </c>
      <c r="I128" s="372"/>
    </row>
    <row r="129" spans="1:10">
      <c r="C129" s="374">
        <v>44651</v>
      </c>
      <c r="D129" s="375">
        <f t="shared" si="3"/>
        <v>44651</v>
      </c>
      <c r="E129" s="371">
        <v>2.6124226658377387</v>
      </c>
      <c r="F129" s="371">
        <v>2.7407171100370693</v>
      </c>
      <c r="G129" s="461">
        <v>-0.64864061773366199</v>
      </c>
      <c r="H129" s="462">
        <v>4.7044991581411466</v>
      </c>
    </row>
    <row r="130" spans="1:10">
      <c r="C130" s="374">
        <v>44681</v>
      </c>
      <c r="D130" s="375">
        <f t="shared" si="3"/>
        <v>44681</v>
      </c>
      <c r="E130" s="371">
        <v>3.6552716514215717</v>
      </c>
      <c r="F130" s="371">
        <v>2.9709691761523747</v>
      </c>
      <c r="G130" s="461">
        <v>-0.26904246260227188</v>
      </c>
      <c r="H130" s="462">
        <v>6.3571983649716799</v>
      </c>
      <c r="J130" s="8" t="s">
        <v>444</v>
      </c>
    </row>
    <row r="131" spans="1:10">
      <c r="C131" s="374">
        <v>44712</v>
      </c>
      <c r="D131" s="375">
        <f t="shared" si="3"/>
        <v>44712</v>
      </c>
      <c r="E131" s="371">
        <v>4.4770815658008347</v>
      </c>
      <c r="F131" s="371">
        <v>3.4167066534552033</v>
      </c>
      <c r="G131" s="461">
        <v>-0.40803245816220435</v>
      </c>
      <c r="H131" s="462">
        <v>7.4857557610938272</v>
      </c>
      <c r="J131" s="372"/>
    </row>
    <row r="132" spans="1:10">
      <c r="A132" s="370">
        <v>2022</v>
      </c>
      <c r="B132" s="370" t="s">
        <v>48</v>
      </c>
      <c r="C132" s="374">
        <v>44742</v>
      </c>
      <c r="D132" s="375">
        <f t="shared" si="3"/>
        <v>44742</v>
      </c>
      <c r="E132" s="371">
        <v>4.7673617704382627</v>
      </c>
      <c r="F132" s="371">
        <v>3.5588176241686007</v>
      </c>
      <c r="G132" s="461">
        <v>-0.31289779966610859</v>
      </c>
      <c r="H132" s="462">
        <v>8.0132815949407501</v>
      </c>
      <c r="J132" s="372"/>
    </row>
    <row r="133" spans="1:10">
      <c r="C133" s="374">
        <v>44773</v>
      </c>
      <c r="D133" s="375">
        <f t="shared" si="3"/>
        <v>44773</v>
      </c>
      <c r="E133" s="371">
        <v>5.8802157989733947</v>
      </c>
      <c r="F133" s="371">
        <v>3.413312484704333</v>
      </c>
      <c r="G133" s="461">
        <v>-0.19619122395548297</v>
      </c>
      <c r="H133" s="462">
        <v>9.0973370597222498</v>
      </c>
      <c r="J133" s="372"/>
    </row>
    <row r="134" spans="1:10">
      <c r="C134" s="374">
        <v>44804</v>
      </c>
      <c r="D134" s="375">
        <f t="shared" ref="D134:D139" si="4">+C134</f>
        <v>44804</v>
      </c>
      <c r="E134" s="371">
        <v>6.4455466669506594</v>
      </c>
      <c r="F134" s="371">
        <v>3.5140685139806216</v>
      </c>
      <c r="G134" s="461">
        <v>-0.17579943642757551</v>
      </c>
      <c r="H134" s="462">
        <v>9.7838157445036842</v>
      </c>
      <c r="J134" s="372"/>
    </row>
    <row r="135" spans="1:10">
      <c r="C135" s="374">
        <v>44834</v>
      </c>
      <c r="D135" s="375">
        <f t="shared" si="4"/>
        <v>44834</v>
      </c>
      <c r="E135" s="371">
        <v>7.9640520166367175</v>
      </c>
      <c r="F135" s="371">
        <v>3.5173810980743996</v>
      </c>
      <c r="G135" s="461">
        <v>-0.16845963585309734</v>
      </c>
      <c r="H135" s="462">
        <v>11.312973478857998</v>
      </c>
      <c r="J135" s="372"/>
    </row>
    <row r="136" spans="1:10">
      <c r="C136" s="374">
        <v>44865</v>
      </c>
      <c r="D136" s="375">
        <f t="shared" si="4"/>
        <v>44865</v>
      </c>
      <c r="E136" s="371">
        <v>8.2900441020886451</v>
      </c>
      <c r="F136" s="371">
        <v>3.4821232972984215</v>
      </c>
      <c r="G136" s="461">
        <v>-0.18901320249570633</v>
      </c>
      <c r="H136" s="462">
        <v>11.583154196891357</v>
      </c>
      <c r="J136" s="372"/>
    </row>
    <row r="137" spans="1:10">
      <c r="C137" s="374">
        <v>44895</v>
      </c>
      <c r="D137" s="375">
        <f t="shared" si="4"/>
        <v>44895</v>
      </c>
      <c r="E137" s="371">
        <v>8.2227604315295171</v>
      </c>
      <c r="F137" s="371">
        <v>3.6333764872832734</v>
      </c>
      <c r="G137" s="461">
        <v>-0.34330641602306355</v>
      </c>
      <c r="H137" s="462">
        <v>11.512830502789754</v>
      </c>
      <c r="J137" s="372"/>
    </row>
    <row r="138" spans="1:10">
      <c r="C138" s="374">
        <v>44926</v>
      </c>
      <c r="D138" s="375">
        <f t="shared" si="4"/>
        <v>44926</v>
      </c>
      <c r="E138" s="371">
        <v>7.7652379451875762</v>
      </c>
      <c r="F138" s="371">
        <v>3.6444920666482119</v>
      </c>
      <c r="G138" s="461">
        <v>-0.37219747956343407</v>
      </c>
      <c r="H138" s="462">
        <v>11.037532532272351</v>
      </c>
      <c r="J138" s="372"/>
    </row>
    <row r="139" spans="1:10">
      <c r="C139" s="374">
        <v>44957</v>
      </c>
      <c r="D139" s="375">
        <f t="shared" si="4"/>
        <v>44957</v>
      </c>
      <c r="E139" s="371">
        <v>8.0518638851660977</v>
      </c>
      <c r="F139" s="371">
        <v>3.4937835935215253</v>
      </c>
      <c r="G139" s="461">
        <v>-0.51262996673408445</v>
      </c>
      <c r="H139" s="462">
        <v>11.033017511953531</v>
      </c>
    </row>
    <row r="140" spans="1:10">
      <c r="C140" s="374">
        <v>44985</v>
      </c>
      <c r="D140" s="375">
        <f>C140</f>
        <v>44985</v>
      </c>
      <c r="E140" s="371">
        <v>7.5731768803863648</v>
      </c>
      <c r="F140" s="371">
        <v>3.5295503020673622</v>
      </c>
      <c r="G140" s="461">
        <v>-0.2921840471342973</v>
      </c>
      <c r="H140" s="462">
        <v>10.810543135319421</v>
      </c>
    </row>
    <row r="141" spans="1:10">
      <c r="C141" s="374">
        <v>45016</v>
      </c>
      <c r="D141" s="375">
        <f t="shared" ref="D141:D142" si="5">C141</f>
        <v>45016</v>
      </c>
      <c r="E141" s="371">
        <v>5.9188850269321502</v>
      </c>
      <c r="F141" s="371">
        <v>3.6265301475798086</v>
      </c>
      <c r="G141" s="461">
        <v>-1.709578853543426E-2</v>
      </c>
      <c r="H141" s="462">
        <v>9.5283193859765305</v>
      </c>
    </row>
    <row r="142" spans="1:10">
      <c r="C142" s="374">
        <v>45046</v>
      </c>
      <c r="D142" s="375">
        <f t="shared" si="5"/>
        <v>45046</v>
      </c>
      <c r="E142" s="371">
        <v>5.8973350003306741</v>
      </c>
      <c r="F142" s="371">
        <v>3.7489688264708549</v>
      </c>
      <c r="G142" s="461">
        <v>-5.2543336571660375E-2</v>
      </c>
      <c r="H142" s="462">
        <v>9.5937604902298688</v>
      </c>
    </row>
    <row r="143" spans="1:10">
      <c r="C143" s="374">
        <v>45077</v>
      </c>
      <c r="D143" s="375">
        <f>C143</f>
        <v>45077</v>
      </c>
      <c r="E143" s="371">
        <v>5.448287587385261</v>
      </c>
      <c r="F143" s="371">
        <v>3.876012266946435</v>
      </c>
      <c r="G143" s="461">
        <v>-4.6555710646030486E-2</v>
      </c>
      <c r="H143" s="462">
        <v>9.2777441436856805</v>
      </c>
    </row>
    <row r="144" spans="1:10">
      <c r="A144" s="542" t="s">
        <v>189</v>
      </c>
      <c r="B144" s="542" t="s">
        <v>49</v>
      </c>
      <c r="C144" s="374">
        <v>45107</v>
      </c>
      <c r="D144" s="375">
        <f>C144</f>
        <v>45107</v>
      </c>
      <c r="E144" s="371">
        <v>5.269894868852802</v>
      </c>
      <c r="F144" s="371">
        <v>3.9477282334659654</v>
      </c>
      <c r="G144" s="461">
        <v>-1.2590210083798178E-2</v>
      </c>
      <c r="H144" s="462">
        <v>9.2050328922349536</v>
      </c>
    </row>
    <row r="145" spans="1:10">
      <c r="A145" s="542"/>
      <c r="B145" s="542"/>
      <c r="C145" s="374">
        <v>45138</v>
      </c>
      <c r="D145" s="375">
        <f t="shared" ref="D145" si="6">C145</f>
        <v>45138</v>
      </c>
      <c r="E145" s="371">
        <v>4.2682362170497399</v>
      </c>
      <c r="F145" s="371">
        <v>4.1057503296864404</v>
      </c>
      <c r="G145" s="461">
        <v>-0.13112356266664424</v>
      </c>
      <c r="H145" s="462">
        <v>8.2428629840695322</v>
      </c>
    </row>
    <row r="146" spans="1:10">
      <c r="C146" s="671">
        <v>45169</v>
      </c>
      <c r="D146" s="664">
        <f t="shared" ref="D146:D150" si="7">C146</f>
        <v>45169</v>
      </c>
      <c r="E146" s="683">
        <v>4.2254606413818214</v>
      </c>
      <c r="F146" s="683">
        <v>4.5180385562786904</v>
      </c>
      <c r="G146" s="684">
        <v>-0.15704154494579359</v>
      </c>
      <c r="H146" s="685">
        <v>8.5864576527147136</v>
      </c>
    </row>
    <row r="147" spans="1:10">
      <c r="C147" s="529">
        <v>45199</v>
      </c>
      <c r="D147" s="528">
        <f t="shared" si="7"/>
        <v>45199</v>
      </c>
      <c r="E147" s="371">
        <v>3.1071223204139469</v>
      </c>
      <c r="F147" s="371">
        <v>4.7799894230671516</v>
      </c>
      <c r="G147" s="461">
        <v>-6.879429116980168E-2</v>
      </c>
      <c r="H147" s="462">
        <v>7.818317452311291</v>
      </c>
    </row>
    <row r="148" spans="1:10">
      <c r="C148" s="529">
        <v>45230</v>
      </c>
      <c r="D148" s="528">
        <f t="shared" si="7"/>
        <v>45230</v>
      </c>
      <c r="E148" s="371">
        <v>2.6235830800780793</v>
      </c>
      <c r="F148" s="371">
        <v>5.0196884001989277</v>
      </c>
      <c r="G148" s="692">
        <v>-0.16660700239348541</v>
      </c>
      <c r="H148" s="692">
        <v>7.4766644778835314</v>
      </c>
    </row>
    <row r="149" spans="1:10">
      <c r="C149" s="529">
        <v>45260</v>
      </c>
      <c r="D149" s="528">
        <f t="shared" si="7"/>
        <v>45260</v>
      </c>
      <c r="E149" s="371">
        <v>2.6096389713460293</v>
      </c>
      <c r="F149" s="371">
        <v>5.3003361148283679</v>
      </c>
      <c r="G149" s="692">
        <v>-6.8585997201227447E-2</v>
      </c>
      <c r="H149" s="692">
        <v>7.8413890889731874</v>
      </c>
    </row>
    <row r="150" spans="1:10">
      <c r="C150" s="671">
        <v>45291</v>
      </c>
      <c r="D150" s="664">
        <f t="shared" si="7"/>
        <v>45291</v>
      </c>
      <c r="E150" s="683">
        <v>2.5693459663232039</v>
      </c>
      <c r="F150" s="683">
        <v>5.5744932602647674</v>
      </c>
      <c r="G150" s="710">
        <v>7.2568734915185945E-3</v>
      </c>
      <c r="H150" s="710">
        <v>8.1510961000795135</v>
      </c>
    </row>
    <row r="151" spans="1:10">
      <c r="C151" s="671">
        <v>45322</v>
      </c>
      <c r="D151" s="664">
        <f t="shared" ref="D151:D157" si="8">C151</f>
        <v>45322</v>
      </c>
      <c r="E151" s="683">
        <v>1.3900121613926992</v>
      </c>
      <c r="F151" s="683">
        <v>6.0528898168283378</v>
      </c>
      <c r="G151" s="710">
        <v>6.2138376185260531E-2</v>
      </c>
      <c r="H151" s="710">
        <v>7.5050403544062902</v>
      </c>
    </row>
    <row r="152" spans="1:10">
      <c r="C152" s="716">
        <v>45351</v>
      </c>
      <c r="D152" s="717">
        <f t="shared" si="8"/>
        <v>45351</v>
      </c>
      <c r="E152" s="718">
        <v>1.1783039947488081</v>
      </c>
      <c r="F152" s="718">
        <v>6.3079456218232179</v>
      </c>
      <c r="G152" s="719">
        <v>0.12573769628760376</v>
      </c>
      <c r="H152" s="685">
        <v>7.6119873128596396</v>
      </c>
    </row>
    <row r="153" spans="1:10">
      <c r="C153" s="716">
        <v>45382</v>
      </c>
      <c r="D153" s="717">
        <f t="shared" si="8"/>
        <v>45382</v>
      </c>
      <c r="E153" s="683">
        <v>1.6164652365909171</v>
      </c>
      <c r="F153" s="683">
        <v>6.3340338043158928</v>
      </c>
      <c r="G153" s="684">
        <v>1.4269955045417624E-2</v>
      </c>
      <c r="H153" s="685">
        <v>7.9647689959522268</v>
      </c>
      <c r="J153" s="373" t="s">
        <v>167</v>
      </c>
    </row>
    <row r="154" spans="1:10">
      <c r="C154" s="374">
        <v>45412</v>
      </c>
      <c r="D154" s="375">
        <f t="shared" si="8"/>
        <v>45412</v>
      </c>
      <c r="E154" s="371">
        <v>1.6682619586225198</v>
      </c>
      <c r="F154" s="371">
        <v>6.660631809394518</v>
      </c>
      <c r="G154" s="461">
        <v>-6.9499578517334307E-2</v>
      </c>
      <c r="H154" s="462">
        <v>8.2593941894997016</v>
      </c>
    </row>
    <row r="155" spans="1:10">
      <c r="C155" s="716">
        <v>45443</v>
      </c>
      <c r="D155" s="717">
        <f t="shared" si="8"/>
        <v>45443</v>
      </c>
      <c r="E155" s="683">
        <v>1.6719181796286309</v>
      </c>
      <c r="F155" s="683">
        <v>6.5678973509453762</v>
      </c>
      <c r="G155" s="684">
        <v>3.3193771935039313E-3</v>
      </c>
      <c r="H155" s="685">
        <v>8.2431349077674838</v>
      </c>
    </row>
    <row r="156" spans="1:10">
      <c r="C156" s="374">
        <v>45473</v>
      </c>
      <c r="D156" s="375">
        <f t="shared" si="8"/>
        <v>45473</v>
      </c>
      <c r="E156" s="371">
        <v>2.0024371406468715</v>
      </c>
      <c r="F156" s="371">
        <v>6.4589722557284386</v>
      </c>
      <c r="G156" s="461">
        <v>-6.9685442068198877E-2</v>
      </c>
      <c r="H156" s="462">
        <v>8.3917239543071105</v>
      </c>
    </row>
    <row r="157" spans="1:10">
      <c r="A157" s="370">
        <v>2024</v>
      </c>
      <c r="B157" s="370" t="s">
        <v>506</v>
      </c>
      <c r="C157" s="716">
        <v>45504</v>
      </c>
      <c r="D157" s="717">
        <f t="shared" si="8"/>
        <v>45504</v>
      </c>
      <c r="E157" s="683">
        <v>1.8093873727457437</v>
      </c>
      <c r="F157" s="683">
        <v>6.4711455848567754</v>
      </c>
      <c r="G157" s="684">
        <v>-4.404937680904919E-2</v>
      </c>
      <c r="H157" s="685">
        <v>8.2364835807934753</v>
      </c>
    </row>
    <row r="158" spans="1:10">
      <c r="C158" s="716">
        <v>45535</v>
      </c>
      <c r="D158" s="717">
        <f t="shared" ref="D158:D163" si="9">C158</f>
        <v>45535</v>
      </c>
      <c r="E158" s="683">
        <v>1.5036563233141849</v>
      </c>
      <c r="F158" s="683">
        <v>6.2796345196044472</v>
      </c>
      <c r="G158" s="684">
        <v>3.0496500777430616E-2</v>
      </c>
      <c r="H158" s="685">
        <v>7.8137873436960632</v>
      </c>
    </row>
    <row r="159" spans="1:10">
      <c r="C159" s="716">
        <v>45565</v>
      </c>
      <c r="D159" s="717">
        <f t="shared" si="9"/>
        <v>45565</v>
      </c>
      <c r="E159" s="683">
        <v>1.5473054463826788</v>
      </c>
      <c r="F159" s="683">
        <v>6.3054574949871975</v>
      </c>
      <c r="G159" s="684">
        <v>3.8214606855524855E-3</v>
      </c>
      <c r="H159" s="685">
        <v>7.8565844020554039</v>
      </c>
    </row>
    <row r="160" spans="1:10">
      <c r="C160" s="374">
        <v>45596</v>
      </c>
      <c r="D160" s="375">
        <f t="shared" si="9"/>
        <v>45596</v>
      </c>
      <c r="E160" s="371">
        <v>1.8813389887038581</v>
      </c>
      <c r="F160" s="371">
        <v>7.148819919708628</v>
      </c>
      <c r="G160" s="461">
        <v>7.4012831487445141E-2</v>
      </c>
      <c r="H160" s="462">
        <v>9.1041717398999253</v>
      </c>
    </row>
    <row r="161" spans="1:8">
      <c r="C161" s="374">
        <v>45626</v>
      </c>
      <c r="D161" s="375">
        <f t="shared" si="9"/>
        <v>45626</v>
      </c>
      <c r="E161" s="371">
        <v>2.1814452659969814</v>
      </c>
      <c r="F161" s="371">
        <v>7.1068957679384273</v>
      </c>
      <c r="G161" s="461">
        <v>0.11218903461937252</v>
      </c>
      <c r="H161" s="462">
        <v>9.4005300685547866</v>
      </c>
    </row>
    <row r="162" spans="1:8">
      <c r="C162" s="716">
        <v>45657</v>
      </c>
      <c r="D162" s="717">
        <f t="shared" si="9"/>
        <v>45657</v>
      </c>
      <c r="E162" s="683">
        <v>2.5356152246153059</v>
      </c>
      <c r="F162" s="683">
        <v>7.1706399405770354</v>
      </c>
      <c r="G162" s="684">
        <v>7.8990674746530154E-2</v>
      </c>
      <c r="H162" s="685">
        <v>9.7852458399388524</v>
      </c>
    </row>
    <row r="163" spans="1:8">
      <c r="C163" s="716">
        <v>45688</v>
      </c>
      <c r="D163" s="717">
        <f t="shared" si="9"/>
        <v>45688</v>
      </c>
      <c r="E163" s="683">
        <v>4.5328156402417239</v>
      </c>
      <c r="F163" s="683">
        <v>7.3511727799318951</v>
      </c>
      <c r="G163" s="684">
        <v>5.031749831802846E-2</v>
      </c>
      <c r="H163" s="685">
        <v>11.934305918491674</v>
      </c>
    </row>
    <row r="164" spans="1:8">
      <c r="C164" s="716">
        <v>45716</v>
      </c>
      <c r="D164" s="717">
        <f t="shared" ref="D164:D169" si="10">C164</f>
        <v>45716</v>
      </c>
      <c r="E164" s="683">
        <v>5.0921095898315256</v>
      </c>
      <c r="F164" s="683">
        <v>7.3635906419703536</v>
      </c>
      <c r="G164" s="684">
        <v>4.1243645481483576E-3</v>
      </c>
      <c r="H164" s="685">
        <v>12.460001530082337</v>
      </c>
    </row>
    <row r="165" spans="1:8">
      <c r="C165" s="716">
        <v>45747</v>
      </c>
      <c r="D165" s="717">
        <f t="shared" si="10"/>
        <v>45747</v>
      </c>
      <c r="E165" s="683">
        <v>4.7842006497037088</v>
      </c>
      <c r="F165" s="683">
        <v>7.4866619936607668</v>
      </c>
      <c r="G165" s="684">
        <v>1.3290246156884908E-2</v>
      </c>
      <c r="H165" s="685">
        <v>12.287323638902265</v>
      </c>
    </row>
    <row r="166" spans="1:8">
      <c r="C166" s="374">
        <v>45777</v>
      </c>
      <c r="D166" s="375">
        <f t="shared" si="10"/>
        <v>45777</v>
      </c>
      <c r="E166" s="371">
        <v>4.6615895009228776</v>
      </c>
      <c r="F166" s="371">
        <v>7.5960641634199808</v>
      </c>
      <c r="G166" s="461">
        <v>0.20832915507020888</v>
      </c>
      <c r="H166" s="462">
        <v>12.465982819413071</v>
      </c>
    </row>
    <row r="167" spans="1:8" s="760" customFormat="1">
      <c r="A167" s="759"/>
      <c r="B167" s="759"/>
      <c r="C167" s="716">
        <v>45808</v>
      </c>
      <c r="D167" s="717">
        <f t="shared" si="10"/>
        <v>45808</v>
      </c>
      <c r="E167" s="683">
        <v>4.5828833580687753</v>
      </c>
      <c r="F167" s="683">
        <v>7.780279529561354</v>
      </c>
      <c r="G167" s="684">
        <v>0.24702631835644276</v>
      </c>
      <c r="H167" s="685">
        <v>12.610189205986572</v>
      </c>
    </row>
    <row r="168" spans="1:8">
      <c r="A168" s="370">
        <v>2025</v>
      </c>
      <c r="B168" s="370" t="s">
        <v>525</v>
      </c>
      <c r="C168" s="716">
        <v>45809</v>
      </c>
      <c r="D168" s="717">
        <f t="shared" si="10"/>
        <v>45809</v>
      </c>
      <c r="E168" s="371">
        <v>4.7708512089629052</v>
      </c>
      <c r="F168" s="371">
        <v>8.3538206815879015</v>
      </c>
      <c r="G168" s="461">
        <v>0.31771895778448289</v>
      </c>
      <c r="H168" s="462">
        <v>13.442390848335293</v>
      </c>
    </row>
    <row r="169" spans="1:8">
      <c r="C169" s="716">
        <v>45869</v>
      </c>
      <c r="D169" s="717">
        <f t="shared" si="10"/>
        <v>45869</v>
      </c>
      <c r="E169" s="371">
        <v>5.0932348848165567</v>
      </c>
      <c r="F169" s="371">
        <v>8.5305830752675149</v>
      </c>
      <c r="G169" s="461">
        <v>0.29929215844676865</v>
      </c>
      <c r="H169" s="462">
        <v>13.923110118530843</v>
      </c>
    </row>
    <row r="170" spans="1:8">
      <c r="C170" s="793">
        <v>45870</v>
      </c>
      <c r="D170" s="794">
        <v>45870</v>
      </c>
      <c r="E170" s="371">
        <v>4.8081904018829027</v>
      </c>
      <c r="F170" s="371">
        <v>8.455107301369658</v>
      </c>
      <c r="G170" s="461">
        <v>0.28228465410636117</v>
      </c>
      <c r="H170" s="462">
        <v>13.545582357358924</v>
      </c>
    </row>
    <row r="171" spans="1:8">
      <c r="C171" s="793">
        <v>45901</v>
      </c>
      <c r="D171" s="794">
        <v>45901</v>
      </c>
      <c r="E171" s="371">
        <v>4.9468654115910997</v>
      </c>
      <c r="F171" s="371">
        <v>8.4655091637546018</v>
      </c>
      <c r="G171" s="461">
        <v>0.21300319891704239</v>
      </c>
      <c r="H171" s="462">
        <v>13.625377774262731</v>
      </c>
    </row>
    <row r="172" spans="1:8">
      <c r="C172" s="793">
        <v>45931</v>
      </c>
      <c r="D172" s="794">
        <v>45931</v>
      </c>
      <c r="E172" s="795">
        <v>5.0554443158957323</v>
      </c>
      <c r="F172" s="795">
        <v>7.8396962581835012</v>
      </c>
      <c r="G172" s="796">
        <v>0.26765829009430231</v>
      </c>
      <c r="H172" s="462">
        <v>13.162798864173524</v>
      </c>
    </row>
    <row r="173" spans="1:8">
      <c r="C173" s="793">
        <v>45962</v>
      </c>
      <c r="D173" s="794">
        <v>45962</v>
      </c>
      <c r="E173" s="795">
        <v>5.1538266518857032</v>
      </c>
      <c r="F173" s="795">
        <v>7.8009941121129387</v>
      </c>
      <c r="G173" s="796">
        <v>0.24206661443115041</v>
      </c>
      <c r="H173" s="462">
        <v>13.196887378429793</v>
      </c>
    </row>
    <row r="174" spans="1:8">
      <c r="C174" s="529">
        <v>46022</v>
      </c>
      <c r="D174" s="528">
        <f>C174</f>
        <v>46022</v>
      </c>
      <c r="E174" s="371">
        <v>4.9153154260169476</v>
      </c>
      <c r="F174" s="371">
        <v>7.9006731792112275</v>
      </c>
      <c r="G174" s="461">
        <v>0.3632084215140774</v>
      </c>
      <c r="H174" s="462">
        <v>13.179197026742258</v>
      </c>
    </row>
    <row r="175" spans="1:8">
      <c r="C175" s="529">
        <v>46053</v>
      </c>
      <c r="D175" s="528">
        <f>C175</f>
        <v>46053</v>
      </c>
      <c r="E175" s="371">
        <v>4.1480800698336378</v>
      </c>
      <c r="F175" s="371">
        <v>7.5850374609273468</v>
      </c>
      <c r="G175" s="461">
        <v>0.37104656406648484</v>
      </c>
      <c r="H175" s="462">
        <v>12.104164094827468</v>
      </c>
    </row>
    <row r="176" spans="1:8">
      <c r="C176" s="671">
        <v>46054</v>
      </c>
      <c r="D176" s="664">
        <f>C176</f>
        <v>46054</v>
      </c>
      <c r="E176" s="683">
        <v>3.7367723095830661</v>
      </c>
      <c r="F176" s="683">
        <v>7.6066947112104746</v>
      </c>
      <c r="G176" s="684">
        <v>0.35425947709487926</v>
      </c>
      <c r="H176" s="685">
        <v>11.697726497888425</v>
      </c>
    </row>
    <row r="177" spans="1:8">
      <c r="C177" s="846">
        <v>46112</v>
      </c>
      <c r="D177" s="847">
        <f>C177</f>
        <v>46112</v>
      </c>
      <c r="E177" s="775">
        <v>3.9074597732194514</v>
      </c>
      <c r="F177" s="775">
        <v>7.6117107979172616</v>
      </c>
      <c r="G177" s="776">
        <v>0.38440140951560181</v>
      </c>
      <c r="H177" s="774">
        <v>11.903571980652302</v>
      </c>
    </row>
    <row r="178" spans="1:8">
      <c r="C178" s="374"/>
      <c r="D178" s="375"/>
      <c r="E178" s="371"/>
      <c r="F178" s="371"/>
      <c r="G178" s="461"/>
      <c r="H178" s="462"/>
    </row>
    <row r="179" spans="1:8">
      <c r="C179" s="374"/>
      <c r="D179" s="375"/>
      <c r="E179" s="371"/>
      <c r="F179" s="371"/>
      <c r="G179" s="461"/>
      <c r="H179" s="462"/>
    </row>
    <row r="180" spans="1:8">
      <c r="C180" s="374"/>
      <c r="D180" s="375"/>
      <c r="E180" s="371"/>
      <c r="F180" s="371"/>
      <c r="G180" s="461"/>
      <c r="H180" s="462"/>
    </row>
    <row r="181" spans="1:8">
      <c r="A181" s="370">
        <v>2026</v>
      </c>
      <c r="B181" s="370" t="s">
        <v>535</v>
      </c>
      <c r="C181" s="374"/>
      <c r="D181" s="375"/>
      <c r="E181" s="371"/>
      <c r="F181" s="371"/>
      <c r="G181" s="461"/>
      <c r="H181" s="462"/>
    </row>
    <row r="182" spans="1:8">
      <c r="C182" s="374"/>
      <c r="D182" s="375"/>
      <c r="E182" s="371"/>
      <c r="F182" s="371"/>
      <c r="G182" s="461"/>
      <c r="H182" s="462"/>
    </row>
    <row r="183" spans="1:8">
      <c r="C183" s="374"/>
      <c r="D183" s="375"/>
      <c r="E183" s="371"/>
      <c r="F183" s="371"/>
      <c r="G183" s="461"/>
      <c r="H183" s="462"/>
    </row>
    <row r="184" spans="1:8">
      <c r="C184" s="374"/>
      <c r="D184" s="375"/>
      <c r="E184" s="371"/>
      <c r="F184" s="371"/>
      <c r="G184" s="461"/>
      <c r="H184" s="462"/>
    </row>
    <row r="185" spans="1:8">
      <c r="C185" s="374"/>
      <c r="D185" s="375"/>
      <c r="E185" s="371"/>
      <c r="F185" s="371"/>
      <c r="G185" s="461"/>
      <c r="H185" s="462"/>
    </row>
    <row r="186" spans="1:8">
      <c r="C186" s="374"/>
      <c r="D186" s="375"/>
      <c r="E186" s="371"/>
      <c r="F186" s="371"/>
      <c r="G186" s="461"/>
      <c r="H186" s="462"/>
    </row>
    <row r="187" spans="1:8">
      <c r="C187" s="374"/>
      <c r="D187" s="375"/>
      <c r="E187" s="371"/>
      <c r="F187" s="371"/>
      <c r="G187" s="461"/>
      <c r="H187" s="462"/>
    </row>
    <row r="188" spans="1:8">
      <c r="C188" s="374"/>
      <c r="D188" s="375"/>
      <c r="E188" s="371"/>
      <c r="F188" s="371"/>
      <c r="G188" s="461"/>
      <c r="H188" s="462"/>
    </row>
    <row r="189" spans="1:8">
      <c r="C189" s="374"/>
      <c r="D189" s="375"/>
      <c r="E189" s="371"/>
      <c r="F189" s="371"/>
      <c r="G189" s="461"/>
      <c r="H189" s="462"/>
    </row>
    <row r="190" spans="1:8">
      <c r="C190" s="374"/>
      <c r="D190" s="375"/>
      <c r="E190" s="371"/>
      <c r="F190" s="371"/>
      <c r="G190" s="461"/>
      <c r="H190" s="462"/>
    </row>
    <row r="191" spans="1:8">
      <c r="C191" s="374"/>
      <c r="D191" s="375"/>
      <c r="E191" s="371"/>
      <c r="F191" s="371"/>
      <c r="G191" s="461"/>
      <c r="H191" s="462"/>
    </row>
    <row r="192" spans="1:8">
      <c r="C192" s="374"/>
      <c r="D192" s="375"/>
      <c r="E192" s="371"/>
      <c r="F192" s="371"/>
      <c r="G192" s="461"/>
      <c r="H192" s="462"/>
    </row>
    <row r="193" spans="3:8">
      <c r="C193" s="374"/>
      <c r="D193" s="375"/>
      <c r="E193" s="371"/>
      <c r="F193" s="371"/>
      <c r="G193" s="461"/>
      <c r="H193" s="462"/>
    </row>
    <row r="194" spans="3:8">
      <c r="C194" s="374"/>
      <c r="D194" s="375"/>
      <c r="E194" s="371"/>
      <c r="F194" s="371"/>
      <c r="G194" s="461"/>
      <c r="H194" s="462"/>
    </row>
    <row r="195" spans="3:8">
      <c r="C195" s="374"/>
      <c r="D195" s="375"/>
      <c r="E195" s="371"/>
      <c r="F195" s="371"/>
      <c r="G195" s="461"/>
      <c r="H195" s="462"/>
    </row>
    <row r="196" spans="3:8">
      <c r="C196" s="374"/>
      <c r="D196" s="375"/>
      <c r="E196" s="371"/>
      <c r="F196" s="371"/>
      <c r="G196" s="461"/>
      <c r="H196" s="462"/>
    </row>
    <row r="197" spans="3:8">
      <c r="C197" s="374"/>
      <c r="D197" s="375"/>
      <c r="E197" s="371"/>
      <c r="F197" s="371"/>
      <c r="G197" s="461"/>
      <c r="H197" s="462"/>
    </row>
    <row r="198" spans="3:8">
      <c r="C198" s="374"/>
      <c r="D198" s="375"/>
      <c r="E198" s="371"/>
      <c r="F198" s="371"/>
      <c r="G198" s="461"/>
      <c r="H198" s="462"/>
    </row>
    <row r="199" spans="3:8">
      <c r="C199" s="374"/>
      <c r="D199" s="375"/>
      <c r="E199" s="371"/>
      <c r="F199" s="371"/>
      <c r="G199" s="461"/>
      <c r="H199" s="462"/>
    </row>
    <row r="200" spans="3:8">
      <c r="C200" s="374"/>
      <c r="D200" s="375"/>
      <c r="E200" s="371"/>
      <c r="F200" s="371"/>
      <c r="G200" s="461"/>
      <c r="H200" s="462"/>
    </row>
    <row r="201" spans="3:8">
      <c r="C201" s="374"/>
      <c r="D201" s="375"/>
      <c r="E201" s="371"/>
      <c r="F201" s="371"/>
      <c r="G201" s="461"/>
      <c r="H201" s="462"/>
    </row>
    <row r="202" spans="3:8">
      <c r="C202" s="374"/>
      <c r="D202" s="375"/>
      <c r="E202" s="371"/>
      <c r="F202" s="371"/>
      <c r="G202" s="461"/>
      <c r="H202" s="462"/>
    </row>
    <row r="203" spans="3:8">
      <c r="C203" s="374"/>
      <c r="D203" s="375"/>
      <c r="E203" s="371"/>
      <c r="F203" s="371"/>
      <c r="G203" s="461"/>
      <c r="H203" s="462"/>
    </row>
    <row r="204" spans="3:8">
      <c r="C204" s="374"/>
      <c r="D204" s="375"/>
      <c r="E204" s="371"/>
      <c r="F204" s="371"/>
      <c r="G204" s="461"/>
      <c r="H204" s="462"/>
    </row>
    <row r="205" spans="3:8">
      <c r="C205" s="374"/>
      <c r="D205" s="375"/>
      <c r="E205" s="371"/>
      <c r="F205" s="371"/>
      <c r="G205" s="461"/>
      <c r="H205" s="462"/>
    </row>
    <row r="206" spans="3:8">
      <c r="C206" s="374"/>
      <c r="D206" s="375"/>
      <c r="E206" s="371"/>
      <c r="F206" s="371"/>
      <c r="G206" s="461"/>
      <c r="H206" s="462"/>
    </row>
    <row r="207" spans="3:8">
      <c r="C207" s="374"/>
      <c r="D207" s="375"/>
      <c r="E207" s="371"/>
      <c r="F207" s="371"/>
      <c r="G207" s="461"/>
      <c r="H207" s="462"/>
    </row>
    <row r="208" spans="3:8">
      <c r="C208" s="374"/>
      <c r="D208" s="375"/>
      <c r="E208" s="371"/>
      <c r="F208" s="371"/>
      <c r="G208" s="461"/>
      <c r="H208" s="462"/>
    </row>
    <row r="209" spans="3:8">
      <c r="C209" s="374"/>
      <c r="D209" s="375"/>
      <c r="E209" s="371"/>
      <c r="F209" s="371"/>
      <c r="G209" s="461"/>
      <c r="H209" s="462"/>
    </row>
    <row r="210" spans="3:8">
      <c r="C210" s="374"/>
      <c r="D210" s="375"/>
      <c r="E210" s="371"/>
      <c r="F210" s="371"/>
      <c r="G210" s="461"/>
      <c r="H210" s="462"/>
    </row>
    <row r="211" spans="3:8">
      <c r="C211" s="374"/>
      <c r="D211" s="375"/>
      <c r="E211" s="371"/>
      <c r="F211" s="371"/>
      <c r="G211" s="461"/>
      <c r="H211" s="462"/>
    </row>
    <row r="212" spans="3:8">
      <c r="C212" s="374"/>
      <c r="D212" s="375"/>
      <c r="E212" s="371"/>
      <c r="F212" s="371"/>
      <c r="G212" s="461"/>
      <c r="H212" s="462"/>
    </row>
    <row r="213" spans="3:8">
      <c r="C213" s="374"/>
      <c r="D213" s="375"/>
      <c r="E213" s="371"/>
      <c r="F213" s="371"/>
      <c r="G213" s="461"/>
      <c r="H213" s="462"/>
    </row>
    <row r="214" spans="3:8">
      <c r="C214" s="374"/>
      <c r="D214" s="375"/>
      <c r="E214" s="371"/>
      <c r="F214" s="371"/>
      <c r="G214" s="461"/>
      <c r="H214" s="462"/>
    </row>
    <row r="215" spans="3:8">
      <c r="C215" s="374"/>
      <c r="D215" s="375"/>
      <c r="E215" s="371"/>
      <c r="F215" s="371"/>
      <c r="G215" s="461"/>
      <c r="H215" s="462"/>
    </row>
    <row r="216" spans="3:8">
      <c r="C216" s="374"/>
      <c r="D216" s="375"/>
      <c r="E216" s="371"/>
      <c r="F216" s="371"/>
      <c r="G216" s="461"/>
      <c r="H216" s="462"/>
    </row>
    <row r="217" spans="3:8">
      <c r="C217" s="374"/>
      <c r="D217" s="375"/>
      <c r="E217" s="371"/>
      <c r="F217" s="371"/>
      <c r="G217" s="461"/>
      <c r="H217" s="462"/>
    </row>
    <row r="218" spans="3:8">
      <c r="C218" s="374"/>
      <c r="D218" s="375"/>
      <c r="E218" s="371"/>
      <c r="F218" s="371"/>
      <c r="G218" s="461"/>
      <c r="H218" s="462"/>
    </row>
    <row r="219" spans="3:8">
      <c r="C219" s="374"/>
      <c r="D219" s="375"/>
      <c r="E219" s="371"/>
      <c r="F219" s="371"/>
      <c r="G219" s="461"/>
      <c r="H219" s="462"/>
    </row>
    <row r="220" spans="3:8">
      <c r="C220" s="374"/>
      <c r="D220" s="375"/>
      <c r="E220" s="371"/>
      <c r="F220" s="371"/>
      <c r="G220" s="461"/>
      <c r="H220" s="462"/>
    </row>
    <row r="221" spans="3:8">
      <c r="C221" s="374"/>
      <c r="D221" s="375"/>
      <c r="E221" s="371"/>
      <c r="F221" s="371"/>
      <c r="G221" s="461"/>
      <c r="H221" s="462"/>
    </row>
    <row r="222" spans="3:8">
      <c r="C222" s="374"/>
      <c r="D222" s="375"/>
      <c r="E222" s="371"/>
      <c r="F222" s="371"/>
      <c r="G222" s="461"/>
      <c r="H222" s="462"/>
    </row>
    <row r="223" spans="3:8">
      <c r="C223" s="374"/>
      <c r="D223" s="375"/>
      <c r="E223" s="371"/>
      <c r="F223" s="371"/>
      <c r="G223" s="461"/>
      <c r="H223" s="462"/>
    </row>
    <row r="224" spans="3:8">
      <c r="C224" s="374"/>
      <c r="D224" s="375"/>
      <c r="E224" s="371"/>
      <c r="F224" s="371"/>
      <c r="G224" s="461"/>
      <c r="H224" s="462"/>
    </row>
    <row r="225" spans="3:8">
      <c r="C225" s="374"/>
      <c r="D225" s="375"/>
      <c r="E225" s="371"/>
      <c r="F225" s="371"/>
      <c r="G225" s="461"/>
      <c r="H225" s="462"/>
    </row>
    <row r="226" spans="3:8">
      <c r="C226" s="374"/>
      <c r="D226" s="375"/>
      <c r="E226" s="371"/>
      <c r="F226" s="371"/>
      <c r="G226" s="461"/>
      <c r="H226" s="462"/>
    </row>
    <row r="227" spans="3:8">
      <c r="C227" s="374"/>
      <c r="D227" s="375"/>
      <c r="E227" s="371"/>
      <c r="F227" s="371"/>
      <c r="G227" s="461"/>
      <c r="H227" s="462"/>
    </row>
    <row r="228" spans="3:8">
      <c r="C228" s="374"/>
      <c r="D228" s="375"/>
      <c r="E228" s="371"/>
      <c r="F228" s="371"/>
      <c r="G228" s="461"/>
      <c r="H228" s="462"/>
    </row>
    <row r="229" spans="3:8">
      <c r="C229" s="374"/>
      <c r="D229" s="375"/>
      <c r="E229" s="371"/>
      <c r="F229" s="371"/>
      <c r="G229" s="461"/>
      <c r="H229" s="462"/>
    </row>
    <row r="230" spans="3:8">
      <c r="C230" s="374"/>
      <c r="D230" s="375"/>
      <c r="E230" s="371"/>
      <c r="F230" s="371"/>
      <c r="G230" s="461"/>
      <c r="H230" s="462"/>
    </row>
    <row r="231" spans="3:8">
      <c r="C231" s="374"/>
      <c r="D231" s="375"/>
      <c r="E231" s="371"/>
      <c r="F231" s="371"/>
      <c r="G231" s="461"/>
      <c r="H231" s="462"/>
    </row>
    <row r="232" spans="3:8">
      <c r="C232" s="374"/>
      <c r="D232" s="375"/>
      <c r="E232" s="371"/>
      <c r="F232" s="371"/>
      <c r="G232" s="461"/>
      <c r="H232" s="462"/>
    </row>
    <row r="233" spans="3:8">
      <c r="C233" s="374"/>
      <c r="D233" s="375"/>
      <c r="E233" s="371"/>
      <c r="F233" s="371"/>
      <c r="G233" s="461"/>
      <c r="H233" s="462"/>
    </row>
    <row r="234" spans="3:8">
      <c r="C234" s="374"/>
      <c r="D234" s="375"/>
      <c r="E234" s="371"/>
      <c r="F234" s="371"/>
      <c r="G234" s="461"/>
      <c r="H234" s="462"/>
    </row>
    <row r="235" spans="3:8">
      <c r="C235" s="374"/>
      <c r="D235" s="375"/>
      <c r="E235" s="371"/>
      <c r="F235" s="371"/>
      <c r="G235" s="461"/>
      <c r="H235" s="462"/>
    </row>
    <row r="236" spans="3:8">
      <c r="C236" s="374"/>
      <c r="D236" s="375"/>
      <c r="E236" s="371"/>
      <c r="F236" s="371"/>
      <c r="G236" s="461"/>
      <c r="H236" s="462"/>
    </row>
    <row r="237" spans="3:8">
      <c r="C237" s="374"/>
      <c r="D237" s="375"/>
      <c r="E237" s="371"/>
      <c r="F237" s="371"/>
      <c r="G237" s="461"/>
      <c r="H237" s="462"/>
    </row>
    <row r="238" spans="3:8">
      <c r="C238" s="374"/>
      <c r="D238" s="375"/>
      <c r="E238" s="371"/>
      <c r="F238" s="371"/>
      <c r="G238" s="461"/>
      <c r="H238" s="462"/>
    </row>
    <row r="239" spans="3:8">
      <c r="C239" s="374"/>
      <c r="D239" s="375"/>
      <c r="E239" s="371"/>
      <c r="F239" s="371"/>
      <c r="G239" s="461"/>
      <c r="H239" s="462"/>
    </row>
    <row r="240" spans="3:8">
      <c r="C240" s="374"/>
      <c r="D240" s="375"/>
      <c r="E240" s="371"/>
      <c r="F240" s="371"/>
      <c r="G240" s="461"/>
      <c r="H240" s="462"/>
    </row>
    <row r="241" spans="3:8">
      <c r="C241" s="374"/>
      <c r="D241" s="375"/>
      <c r="E241" s="371"/>
      <c r="F241" s="371"/>
      <c r="G241" s="461"/>
      <c r="H241" s="462"/>
    </row>
    <row r="242" spans="3:8">
      <c r="C242" s="374"/>
      <c r="D242" s="375"/>
      <c r="E242" s="371"/>
      <c r="F242" s="371"/>
      <c r="G242" s="461"/>
      <c r="H242" s="462"/>
    </row>
    <row r="243" spans="3:8">
      <c r="C243" s="374"/>
      <c r="D243" s="375"/>
      <c r="E243" s="371"/>
      <c r="F243" s="371"/>
      <c r="G243" s="461"/>
      <c r="H243" s="462"/>
    </row>
    <row r="244" spans="3:8">
      <c r="C244" s="374"/>
      <c r="D244" s="375"/>
      <c r="E244" s="371"/>
      <c r="F244" s="371"/>
      <c r="G244" s="461"/>
      <c r="H244" s="462"/>
    </row>
    <row r="245" spans="3:8">
      <c r="C245" s="374"/>
      <c r="D245" s="375"/>
      <c r="E245" s="371"/>
      <c r="F245" s="371"/>
      <c r="G245" s="461"/>
      <c r="H245" s="462"/>
    </row>
    <row r="246" spans="3:8">
      <c r="C246" s="374"/>
      <c r="D246" s="375"/>
      <c r="E246" s="371"/>
      <c r="F246" s="371"/>
      <c r="G246" s="461"/>
      <c r="H246" s="462"/>
    </row>
    <row r="247" spans="3:8">
      <c r="C247" s="374"/>
      <c r="D247" s="375"/>
      <c r="E247" s="371"/>
      <c r="F247" s="371"/>
      <c r="G247" s="461"/>
      <c r="H247" s="462"/>
    </row>
    <row r="248" spans="3:8">
      <c r="C248" s="374"/>
      <c r="D248" s="375"/>
      <c r="E248" s="371"/>
      <c r="F248" s="371"/>
      <c r="G248" s="461"/>
      <c r="H248" s="462"/>
    </row>
    <row r="249" spans="3:8">
      <c r="C249" s="374"/>
      <c r="D249" s="375"/>
      <c r="E249" s="371"/>
      <c r="F249" s="371"/>
      <c r="G249" s="461"/>
      <c r="H249" s="462"/>
    </row>
    <row r="250" spans="3:8">
      <c r="C250" s="374"/>
      <c r="D250" s="375"/>
      <c r="E250" s="371"/>
      <c r="F250" s="371"/>
      <c r="G250" s="461"/>
      <c r="H250" s="462"/>
    </row>
    <row r="251" spans="3:8">
      <c r="C251" s="374"/>
      <c r="D251" s="375"/>
      <c r="E251" s="371"/>
      <c r="F251" s="371"/>
      <c r="G251" s="461"/>
      <c r="H251" s="462"/>
    </row>
    <row r="252" spans="3:8">
      <c r="C252" s="374"/>
      <c r="D252" s="375"/>
      <c r="E252" s="371"/>
      <c r="F252" s="371"/>
      <c r="G252" s="461"/>
      <c r="H252" s="462"/>
    </row>
    <row r="253" spans="3:8">
      <c r="C253" s="374"/>
      <c r="D253" s="375"/>
      <c r="E253" s="371"/>
      <c r="F253" s="371"/>
      <c r="G253" s="461"/>
      <c r="H253" s="462"/>
    </row>
    <row r="254" spans="3:8">
      <c r="C254" s="374"/>
      <c r="D254" s="375"/>
      <c r="E254" s="371"/>
      <c r="F254" s="371"/>
      <c r="G254" s="461"/>
      <c r="H254" s="462"/>
    </row>
    <row r="255" spans="3:8">
      <c r="C255" s="374"/>
      <c r="D255" s="375"/>
      <c r="E255" s="371"/>
      <c r="F255" s="371"/>
      <c r="G255" s="461"/>
      <c r="H255" s="462"/>
    </row>
    <row r="256" spans="3:8">
      <c r="C256" s="374"/>
      <c r="D256" s="375"/>
      <c r="E256" s="371"/>
      <c r="F256" s="371"/>
      <c r="G256" s="461"/>
      <c r="H256" s="462"/>
    </row>
    <row r="257" spans="3:8">
      <c r="C257" s="374"/>
      <c r="D257" s="375"/>
      <c r="E257" s="371"/>
      <c r="F257" s="371"/>
      <c r="G257" s="461"/>
      <c r="H257" s="462"/>
    </row>
    <row r="258" spans="3:8">
      <c r="C258" s="374"/>
      <c r="D258" s="375"/>
      <c r="E258" s="371"/>
      <c r="F258" s="371"/>
      <c r="G258" s="461"/>
      <c r="H258" s="462"/>
    </row>
    <row r="259" spans="3:8">
      <c r="C259" s="374"/>
      <c r="D259" s="375"/>
      <c r="E259" s="371"/>
      <c r="F259" s="371"/>
      <c r="G259" s="461"/>
      <c r="H259" s="462"/>
    </row>
    <row r="260" spans="3:8">
      <c r="C260" s="374"/>
      <c r="D260" s="375"/>
      <c r="E260" s="371"/>
      <c r="F260" s="371"/>
      <c r="G260" s="461"/>
      <c r="H260" s="462"/>
    </row>
    <row r="261" spans="3:8">
      <c r="C261" s="374"/>
      <c r="D261" s="375"/>
      <c r="E261" s="371"/>
      <c r="F261" s="371"/>
      <c r="G261" s="461"/>
      <c r="H261" s="462"/>
    </row>
    <row r="262" spans="3:8">
      <c r="C262" s="374"/>
      <c r="D262" s="375"/>
      <c r="E262" s="371"/>
      <c r="F262" s="371"/>
      <c r="G262" s="461"/>
      <c r="H262" s="462"/>
    </row>
    <row r="263" spans="3:8">
      <c r="C263" s="374"/>
      <c r="D263" s="375"/>
      <c r="E263" s="371"/>
      <c r="F263" s="371"/>
      <c r="G263" s="461"/>
      <c r="H263" s="462"/>
    </row>
    <row r="264" spans="3:8">
      <c r="C264" s="374"/>
      <c r="D264" s="375"/>
      <c r="E264" s="371"/>
      <c r="F264" s="371"/>
      <c r="G264" s="461"/>
      <c r="H264" s="462"/>
    </row>
    <row r="265" spans="3:8">
      <c r="C265" s="374"/>
      <c r="D265" s="375"/>
      <c r="E265" s="371"/>
      <c r="F265" s="371"/>
      <c r="G265" s="461"/>
      <c r="H265" s="462"/>
    </row>
    <row r="266" spans="3:8">
      <c r="C266" s="374"/>
      <c r="D266" s="375"/>
      <c r="E266" s="371"/>
      <c r="F266" s="371"/>
      <c r="G266" s="461"/>
      <c r="H266" s="462"/>
    </row>
    <row r="267" spans="3:8">
      <c r="C267" s="374"/>
      <c r="D267" s="375"/>
      <c r="E267" s="371"/>
      <c r="F267" s="371"/>
      <c r="G267" s="461"/>
      <c r="H267" s="462"/>
    </row>
    <row r="268" spans="3:8">
      <c r="C268" s="374"/>
      <c r="D268" s="375"/>
      <c r="E268" s="371"/>
      <c r="F268" s="371"/>
      <c r="G268" s="461"/>
      <c r="H268" s="462"/>
    </row>
    <row r="269" spans="3:8">
      <c r="C269" s="374"/>
      <c r="D269" s="375"/>
      <c r="E269" s="371"/>
      <c r="F269" s="371"/>
      <c r="G269" s="461"/>
      <c r="H269" s="462"/>
    </row>
    <row r="270" spans="3:8">
      <c r="C270" s="374"/>
      <c r="D270" s="375"/>
      <c r="E270" s="371"/>
      <c r="F270" s="371"/>
      <c r="G270" s="461"/>
      <c r="H270" s="462"/>
    </row>
    <row r="271" spans="3:8">
      <c r="C271" s="374"/>
      <c r="D271" s="375"/>
      <c r="E271" s="371"/>
      <c r="F271" s="371"/>
      <c r="G271" s="461"/>
      <c r="H271" s="462"/>
    </row>
    <row r="272" spans="3:8">
      <c r="C272" s="374"/>
      <c r="D272" s="375"/>
      <c r="E272" s="371"/>
      <c r="F272" s="371"/>
      <c r="G272" s="461"/>
      <c r="H272" s="462"/>
    </row>
    <row r="273" spans="3:8">
      <c r="C273" s="374"/>
      <c r="D273" s="375"/>
      <c r="E273" s="371"/>
      <c r="F273" s="371"/>
      <c r="G273" s="461"/>
      <c r="H273" s="462"/>
    </row>
    <row r="274" spans="3:8">
      <c r="C274" s="374"/>
      <c r="D274" s="375"/>
      <c r="E274" s="371"/>
      <c r="F274" s="371"/>
      <c r="G274" s="461"/>
      <c r="H274" s="462"/>
    </row>
    <row r="275" spans="3:8">
      <c r="C275" s="374"/>
      <c r="D275" s="375"/>
      <c r="E275" s="371"/>
      <c r="F275" s="371"/>
      <c r="G275" s="461"/>
      <c r="H275" s="462"/>
    </row>
    <row r="276" spans="3:8">
      <c r="C276" s="374"/>
      <c r="D276" s="375"/>
      <c r="E276" s="371"/>
      <c r="F276" s="371"/>
      <c r="G276" s="461"/>
      <c r="H276" s="462"/>
    </row>
    <row r="277" spans="3:8">
      <c r="C277" s="374"/>
      <c r="D277" s="375"/>
      <c r="E277" s="371"/>
      <c r="F277" s="371"/>
      <c r="G277" s="461"/>
      <c r="H277" s="462"/>
    </row>
    <row r="278" spans="3:8">
      <c r="C278" s="374"/>
      <c r="D278" s="375"/>
      <c r="E278" s="371"/>
      <c r="F278" s="371"/>
      <c r="G278" s="461"/>
      <c r="H278" s="462"/>
    </row>
    <row r="279" spans="3:8">
      <c r="C279" s="374"/>
      <c r="D279" s="375"/>
      <c r="E279" s="371"/>
      <c r="F279" s="371"/>
      <c r="G279" s="461"/>
      <c r="H279" s="462"/>
    </row>
    <row r="280" spans="3:8">
      <c r="C280" s="374"/>
      <c r="D280" s="375"/>
      <c r="E280" s="371"/>
      <c r="F280" s="371"/>
      <c r="G280" s="461"/>
      <c r="H280" s="462"/>
    </row>
    <row r="281" spans="3:8">
      <c r="C281" s="374"/>
      <c r="D281" s="375"/>
      <c r="E281" s="371"/>
      <c r="F281" s="371"/>
      <c r="G281" s="461"/>
      <c r="H281" s="462"/>
    </row>
    <row r="282" spans="3:8">
      <c r="C282" s="374"/>
      <c r="D282" s="375"/>
      <c r="E282" s="371"/>
      <c r="F282" s="371"/>
      <c r="G282" s="461"/>
      <c r="H282" s="462"/>
    </row>
    <row r="283" spans="3:8">
      <c r="C283" s="374"/>
      <c r="D283" s="375"/>
      <c r="E283" s="371"/>
      <c r="F283" s="371"/>
      <c r="G283" s="461"/>
      <c r="H283" s="462"/>
    </row>
    <row r="284" spans="3:8">
      <c r="C284" s="374"/>
      <c r="D284" s="375"/>
      <c r="E284" s="371"/>
      <c r="F284" s="371"/>
      <c r="G284" s="461"/>
      <c r="H284" s="462"/>
    </row>
    <row r="285" spans="3:8">
      <c r="C285" s="374"/>
      <c r="D285" s="375"/>
      <c r="E285" s="371"/>
      <c r="F285" s="371"/>
      <c r="G285" s="461"/>
      <c r="H285" s="462"/>
    </row>
    <row r="286" spans="3:8">
      <c r="C286" s="374"/>
      <c r="D286" s="375"/>
      <c r="E286" s="371"/>
      <c r="F286" s="371"/>
      <c r="G286" s="461"/>
      <c r="H286" s="462"/>
    </row>
    <row r="287" spans="3:8">
      <c r="C287" s="374"/>
      <c r="D287" s="375"/>
      <c r="E287" s="371"/>
      <c r="F287" s="371"/>
      <c r="G287" s="461"/>
      <c r="H287" s="462"/>
    </row>
    <row r="288" spans="3:8">
      <c r="C288" s="374"/>
      <c r="D288" s="375"/>
      <c r="E288" s="371"/>
      <c r="F288" s="371"/>
      <c r="G288" s="461"/>
      <c r="H288" s="462"/>
    </row>
    <row r="289" spans="3:8">
      <c r="C289" s="374"/>
      <c r="D289" s="375"/>
      <c r="E289" s="371"/>
      <c r="F289" s="371"/>
      <c r="G289" s="461"/>
      <c r="H289" s="462"/>
    </row>
    <row r="290" spans="3:8">
      <c r="C290" s="374"/>
      <c r="D290" s="375"/>
      <c r="E290" s="371"/>
      <c r="F290" s="371"/>
      <c r="G290" s="461"/>
      <c r="H290" s="462"/>
    </row>
    <row r="291" spans="3:8">
      <c r="C291" s="374"/>
      <c r="D291" s="375"/>
      <c r="E291" s="371"/>
      <c r="F291" s="371"/>
      <c r="G291" s="461"/>
      <c r="H291" s="462"/>
    </row>
    <row r="292" spans="3:8">
      <c r="C292" s="374"/>
      <c r="D292" s="375"/>
      <c r="E292" s="371"/>
      <c r="F292" s="371"/>
      <c r="G292" s="461"/>
      <c r="H292" s="462"/>
    </row>
    <row r="293" spans="3:8">
      <c r="C293" s="374"/>
      <c r="D293" s="375"/>
      <c r="E293" s="371"/>
      <c r="F293" s="371"/>
      <c r="G293" s="461"/>
      <c r="H293" s="462"/>
    </row>
    <row r="294" spans="3:8">
      <c r="C294" s="374"/>
      <c r="D294" s="375"/>
      <c r="E294" s="371"/>
      <c r="F294" s="371"/>
      <c r="G294" s="461"/>
      <c r="H294" s="462"/>
    </row>
    <row r="295" spans="3:8">
      <c r="C295" s="374"/>
      <c r="D295" s="375"/>
      <c r="E295" s="371"/>
      <c r="F295" s="371"/>
      <c r="G295" s="461"/>
      <c r="H295" s="462"/>
    </row>
    <row r="296" spans="3:8">
      <c r="C296" s="374"/>
      <c r="D296" s="375"/>
      <c r="E296" s="371"/>
      <c r="F296" s="371"/>
      <c r="G296" s="461"/>
      <c r="H296" s="462"/>
    </row>
    <row r="297" spans="3:8">
      <c r="C297" s="374"/>
      <c r="D297" s="375"/>
      <c r="E297" s="371"/>
      <c r="F297" s="371"/>
      <c r="G297" s="461"/>
      <c r="H297" s="462"/>
    </row>
    <row r="298" spans="3:8">
      <c r="C298" s="374"/>
      <c r="D298" s="375"/>
      <c r="E298" s="371"/>
      <c r="F298" s="371"/>
      <c r="G298" s="461"/>
      <c r="H298" s="462"/>
    </row>
    <row r="299" spans="3:8">
      <c r="C299" s="374"/>
      <c r="D299" s="375"/>
      <c r="E299" s="371"/>
      <c r="F299" s="371"/>
      <c r="G299" s="461"/>
      <c r="H299" s="462"/>
    </row>
    <row r="300" spans="3:8">
      <c r="C300" s="374"/>
      <c r="D300" s="375"/>
      <c r="E300" s="371"/>
      <c r="F300" s="371"/>
      <c r="G300" s="461"/>
      <c r="H300" s="462"/>
    </row>
    <row r="301" spans="3:8">
      <c r="C301" s="374"/>
      <c r="D301" s="375"/>
      <c r="E301" s="371"/>
      <c r="F301" s="371"/>
      <c r="G301" s="461"/>
      <c r="H301" s="462"/>
    </row>
    <row r="302" spans="3:8">
      <c r="C302" s="374"/>
      <c r="D302" s="375"/>
      <c r="E302" s="371"/>
      <c r="F302" s="371"/>
      <c r="G302" s="461"/>
      <c r="H302" s="462"/>
    </row>
  </sheetData>
  <sheetProtection algorithmName="SHA-512" hashValue="yNCtiPHGhFACl61fiMMEKQ+uckwMPneaOeOExm+UZ3YrKKLSUQRyy0OCFQv9oHGwGrme5yOZ2NWG2C5CL0mkVA==" saltValue="pPsCZvj5NCugGVjiPWii6g=="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5" activePane="bottomRight" state="frozen"/>
      <selection activeCell="AA19" sqref="AA19"/>
      <selection pane="topRight" activeCell="AA19" sqref="AA19"/>
      <selection pane="bottomLeft" activeCell="AA19" sqref="AA19"/>
      <selection pane="bottomRight" activeCell="N188" sqref="N188"/>
    </sheetView>
  </sheetViews>
  <sheetFormatPr defaultColWidth="9.42578125" defaultRowHeight="11.25"/>
  <cols>
    <col min="1" max="1" width="4.42578125" style="12" hidden="1" customWidth="1"/>
    <col min="2" max="2" width="3.5703125" style="12" hidden="1" customWidth="1"/>
    <col min="3" max="3" width="8.5703125" style="11" customWidth="1"/>
    <col min="4" max="4" width="8.5703125" style="12" customWidth="1"/>
    <col min="5" max="5" width="19" style="25" customWidth="1"/>
    <col min="6" max="6" width="19.5703125" style="25" customWidth="1"/>
    <col min="7" max="7" width="6.5703125" style="14" customWidth="1"/>
    <col min="8" max="16384" width="9.42578125" style="14"/>
  </cols>
  <sheetData>
    <row r="2" spans="1:17" ht="36.75" customHeight="1">
      <c r="C2" s="384"/>
      <c r="D2" s="386"/>
      <c r="E2" s="385" t="s">
        <v>170</v>
      </c>
      <c r="F2" s="385" t="s">
        <v>171</v>
      </c>
    </row>
    <row r="3" spans="1:17" ht="34.5" customHeight="1">
      <c r="C3" s="463" t="s">
        <v>485</v>
      </c>
      <c r="D3" s="464" t="s">
        <v>486</v>
      </c>
      <c r="E3" s="448" t="s">
        <v>168</v>
      </c>
      <c r="F3" s="448" t="s">
        <v>169</v>
      </c>
    </row>
    <row r="4" spans="1:17" ht="15" customHeight="1">
      <c r="C4" s="381"/>
      <c r="D4" s="382"/>
      <c r="E4" s="13"/>
      <c r="F4" s="13"/>
    </row>
    <row r="5" spans="1:17">
      <c r="C5" s="367">
        <v>40543</v>
      </c>
      <c r="D5" s="383">
        <f t="shared" ref="D5:D68" si="0">C5</f>
        <v>40543</v>
      </c>
      <c r="E5" s="15">
        <v>5.0452327368146523</v>
      </c>
      <c r="F5" s="15"/>
      <c r="P5" s="17"/>
      <c r="Q5" s="16"/>
    </row>
    <row r="6" spans="1:17">
      <c r="C6" s="367">
        <v>40574</v>
      </c>
      <c r="D6" s="383">
        <f t="shared" si="0"/>
        <v>40574</v>
      </c>
      <c r="E6" s="15">
        <v>5.0641652936253232</v>
      </c>
      <c r="F6" s="15"/>
      <c r="P6" s="17"/>
      <c r="Q6" s="16"/>
    </row>
    <row r="7" spans="1:17">
      <c r="C7" s="367">
        <v>40602</v>
      </c>
      <c r="D7" s="383">
        <f t="shared" si="0"/>
        <v>40602</v>
      </c>
      <c r="E7" s="15">
        <v>5.1310052878293178</v>
      </c>
      <c r="F7" s="15"/>
      <c r="P7" s="17"/>
      <c r="Q7" s="16"/>
    </row>
    <row r="8" spans="1:17">
      <c r="C8" s="367">
        <v>40633</v>
      </c>
      <c r="D8" s="383">
        <f t="shared" si="0"/>
        <v>40633</v>
      </c>
      <c r="E8" s="15">
        <v>5.7979916965930052</v>
      </c>
      <c r="F8" s="15"/>
      <c r="G8" s="15"/>
      <c r="P8" s="17"/>
      <c r="Q8" s="16"/>
    </row>
    <row r="9" spans="1:17">
      <c r="C9" s="367">
        <v>40663</v>
      </c>
      <c r="D9" s="383">
        <f t="shared" si="0"/>
        <v>40663</v>
      </c>
      <c r="E9" s="15">
        <v>5.7281953084663879</v>
      </c>
      <c r="F9" s="15"/>
      <c r="G9" s="15"/>
      <c r="P9" s="17"/>
      <c r="Q9" s="16"/>
    </row>
    <row r="10" spans="1:17">
      <c r="C10" s="367">
        <v>40694</v>
      </c>
      <c r="D10" s="383">
        <f t="shared" si="0"/>
        <v>40694</v>
      </c>
      <c r="E10" s="15">
        <v>5.7856192869971474</v>
      </c>
      <c r="F10" s="15"/>
      <c r="G10" s="15"/>
      <c r="P10" s="17"/>
      <c r="Q10" s="16"/>
    </row>
    <row r="11" spans="1:17">
      <c r="A11" s="18" t="s">
        <v>177</v>
      </c>
      <c r="B11" s="12" t="s">
        <v>131</v>
      </c>
      <c r="C11" s="367">
        <v>40724</v>
      </c>
      <c r="D11" s="383">
        <f t="shared" si="0"/>
        <v>40724</v>
      </c>
      <c r="E11" s="15">
        <v>5.6485461244475417</v>
      </c>
      <c r="F11" s="15"/>
      <c r="G11" s="15"/>
      <c r="P11" s="17"/>
      <c r="Q11" s="16"/>
    </row>
    <row r="12" spans="1:17">
      <c r="C12" s="367">
        <v>40755</v>
      </c>
      <c r="D12" s="383">
        <f t="shared" si="0"/>
        <v>40755</v>
      </c>
      <c r="E12" s="15">
        <v>5.178464684370562</v>
      </c>
      <c r="F12" s="15"/>
      <c r="G12" s="15"/>
      <c r="P12" s="17"/>
      <c r="Q12" s="16"/>
    </row>
    <row r="13" spans="1:17">
      <c r="C13" s="367">
        <v>40786</v>
      </c>
      <c r="D13" s="383">
        <f t="shared" si="0"/>
        <v>40786</v>
      </c>
      <c r="E13" s="15">
        <v>5.2856334304373211</v>
      </c>
      <c r="F13" s="15"/>
      <c r="G13" s="15"/>
      <c r="P13" s="17"/>
      <c r="Q13" s="16"/>
    </row>
    <row r="14" spans="1:17">
      <c r="C14" s="367">
        <v>40816</v>
      </c>
      <c r="D14" s="383">
        <f t="shared" si="0"/>
        <v>40816</v>
      </c>
      <c r="E14" s="15">
        <v>5.6323028981246264</v>
      </c>
      <c r="F14" s="15"/>
      <c r="G14" s="15"/>
      <c r="P14" s="17"/>
      <c r="Q14" s="16"/>
    </row>
    <row r="15" spans="1:17">
      <c r="C15" s="367">
        <v>40847</v>
      </c>
      <c r="D15" s="383">
        <f t="shared" si="0"/>
        <v>40847</v>
      </c>
      <c r="E15" s="15">
        <v>5.8432309826995823</v>
      </c>
      <c r="F15" s="15"/>
      <c r="G15" s="15"/>
      <c r="P15" s="17"/>
      <c r="Q15" s="16"/>
    </row>
    <row r="16" spans="1:17">
      <c r="C16" s="367">
        <v>40877</v>
      </c>
      <c r="D16" s="383">
        <f t="shared" si="0"/>
        <v>40877</v>
      </c>
      <c r="E16" s="15">
        <v>5.9885014937434455</v>
      </c>
      <c r="F16" s="15"/>
      <c r="G16" s="15"/>
      <c r="P16" s="17"/>
      <c r="Q16" s="16"/>
    </row>
    <row r="17" spans="1:17">
      <c r="C17" s="367">
        <v>40908</v>
      </c>
      <c r="D17" s="383">
        <f t="shared" si="0"/>
        <v>40908</v>
      </c>
      <c r="E17" s="15">
        <v>5.9431333590244879</v>
      </c>
      <c r="F17" s="15">
        <v>17.833864959150119</v>
      </c>
      <c r="G17" s="15"/>
      <c r="P17" s="19"/>
      <c r="Q17" s="16"/>
    </row>
    <row r="18" spans="1:17">
      <c r="C18" s="367">
        <v>40939</v>
      </c>
      <c r="D18" s="383">
        <f t="shared" si="0"/>
        <v>40939</v>
      </c>
      <c r="E18" s="15">
        <v>6.0982851072095023</v>
      </c>
      <c r="F18" s="15">
        <v>20.419502550900319</v>
      </c>
      <c r="G18" s="15"/>
      <c r="P18" s="19"/>
      <c r="Q18" s="16"/>
    </row>
    <row r="19" spans="1:17">
      <c r="C19" s="367">
        <v>40968</v>
      </c>
      <c r="D19" s="383">
        <f t="shared" si="0"/>
        <v>40968</v>
      </c>
      <c r="E19" s="15">
        <v>6.2506491901705479</v>
      </c>
      <c r="F19" s="15">
        <v>21.84260198723922</v>
      </c>
      <c r="G19" s="15"/>
      <c r="P19" s="19"/>
      <c r="Q19" s="16"/>
    </row>
    <row r="20" spans="1:17">
      <c r="C20" s="367">
        <v>40999</v>
      </c>
      <c r="D20" s="383">
        <f t="shared" si="0"/>
        <v>40999</v>
      </c>
      <c r="E20" s="15">
        <v>6.2131263093914662</v>
      </c>
      <c r="F20" s="15">
        <v>7.1594726125380674</v>
      </c>
      <c r="G20" s="15"/>
      <c r="P20" s="19"/>
      <c r="Q20" s="16"/>
    </row>
    <row r="21" spans="1:17">
      <c r="C21" s="367">
        <v>41029</v>
      </c>
      <c r="D21" s="383">
        <f t="shared" si="0"/>
        <v>41029</v>
      </c>
      <c r="E21" s="15">
        <v>6.4322588319317804</v>
      </c>
      <c r="F21" s="15">
        <v>12.285612459846803</v>
      </c>
      <c r="G21" s="15"/>
      <c r="P21" s="19"/>
      <c r="Q21" s="16"/>
    </row>
    <row r="22" spans="1:17">
      <c r="C22" s="367">
        <v>41060</v>
      </c>
      <c r="D22" s="383">
        <f t="shared" si="0"/>
        <v>41060</v>
      </c>
      <c r="E22" s="15">
        <v>6.7897335188147858</v>
      </c>
      <c r="F22" s="15">
        <v>17.24707953087956</v>
      </c>
      <c r="G22" s="15"/>
      <c r="P22" s="19"/>
      <c r="Q22" s="16"/>
    </row>
    <row r="23" spans="1:17">
      <c r="A23" s="18" t="s">
        <v>178</v>
      </c>
      <c r="B23" s="12" t="s">
        <v>132</v>
      </c>
      <c r="C23" s="367">
        <v>41090</v>
      </c>
      <c r="D23" s="383">
        <f t="shared" si="0"/>
        <v>41090</v>
      </c>
      <c r="E23" s="15">
        <v>6.8735314856101928</v>
      </c>
      <c r="F23" s="15">
        <v>21.635851262491101</v>
      </c>
      <c r="G23" s="15"/>
      <c r="P23" s="19"/>
      <c r="Q23" s="16"/>
    </row>
    <row r="24" spans="1:17">
      <c r="C24" s="367">
        <v>41121</v>
      </c>
      <c r="D24" s="383">
        <f t="shared" si="0"/>
        <v>41121</v>
      </c>
      <c r="E24" s="15">
        <v>6.8396170723286209</v>
      </c>
      <c r="F24" s="15">
        <v>31.995550151554312</v>
      </c>
      <c r="G24" s="15"/>
      <c r="P24" s="19"/>
      <c r="Q24" s="16"/>
    </row>
    <row r="25" spans="1:17">
      <c r="C25" s="367">
        <v>41152</v>
      </c>
      <c r="D25" s="383">
        <f t="shared" si="0"/>
        <v>41152</v>
      </c>
      <c r="E25" s="15">
        <v>6.8338640973734135</v>
      </c>
      <c r="F25" s="15">
        <v>29.28673519207473</v>
      </c>
      <c r="G25" s="15"/>
      <c r="P25" s="19"/>
      <c r="Q25" s="16"/>
    </row>
    <row r="26" spans="1:17">
      <c r="C26" s="367">
        <v>41182</v>
      </c>
      <c r="D26" s="383">
        <f t="shared" si="0"/>
        <v>41182</v>
      </c>
      <c r="E26" s="15">
        <v>6.7711375098666133</v>
      </c>
      <c r="F26" s="15">
        <v>20.282160983762537</v>
      </c>
      <c r="G26" s="15"/>
      <c r="P26" s="19"/>
      <c r="Q26" s="16"/>
    </row>
    <row r="27" spans="1:17">
      <c r="C27" s="367">
        <v>41213</v>
      </c>
      <c r="D27" s="383">
        <f t="shared" si="0"/>
        <v>41213</v>
      </c>
      <c r="E27" s="15">
        <v>6.8611968791771183</v>
      </c>
      <c r="F27" s="15">
        <v>17.49301947818978</v>
      </c>
      <c r="G27" s="15"/>
      <c r="P27" s="19"/>
      <c r="Q27" s="16"/>
    </row>
    <row r="28" spans="1:17">
      <c r="C28" s="367">
        <v>41243</v>
      </c>
      <c r="D28" s="383">
        <f t="shared" si="0"/>
        <v>41243</v>
      </c>
      <c r="E28" s="15">
        <v>6.8672915831946373</v>
      </c>
      <c r="F28" s="15">
        <v>14.68460473799442</v>
      </c>
      <c r="G28" s="15"/>
      <c r="P28" s="19"/>
      <c r="Q28" s="16"/>
    </row>
    <row r="29" spans="1:17">
      <c r="C29" s="367">
        <v>41274</v>
      </c>
      <c r="D29" s="383">
        <f t="shared" si="0"/>
        <v>41274</v>
      </c>
      <c r="E29" s="15">
        <v>7.2275309699913723</v>
      </c>
      <c r="F29" s="15">
        <v>21.685210903210788</v>
      </c>
      <c r="G29" s="15"/>
      <c r="P29" s="19"/>
      <c r="Q29" s="16"/>
    </row>
    <row r="30" spans="1:17">
      <c r="C30" s="367">
        <v>41305</v>
      </c>
      <c r="D30" s="383">
        <f t="shared" si="0"/>
        <v>41305</v>
      </c>
      <c r="E30" s="15">
        <v>7.2520732533837675</v>
      </c>
      <c r="F30" s="15">
        <v>19.075208669255787</v>
      </c>
      <c r="G30" s="15"/>
      <c r="P30" s="19"/>
      <c r="Q30" s="16"/>
    </row>
    <row r="31" spans="1:17">
      <c r="C31" s="367">
        <v>41333</v>
      </c>
      <c r="D31" s="383">
        <f t="shared" si="0"/>
        <v>41333</v>
      </c>
      <c r="E31" s="15">
        <v>7.2958240279540787</v>
      </c>
      <c r="F31" s="15">
        <v>16.783946014134358</v>
      </c>
      <c r="G31" s="15"/>
      <c r="P31" s="19"/>
      <c r="Q31" s="16"/>
    </row>
    <row r="32" spans="1:17">
      <c r="C32" s="367">
        <v>41364</v>
      </c>
      <c r="D32" s="383">
        <f t="shared" si="0"/>
        <v>41364</v>
      </c>
      <c r="E32" s="15">
        <v>7.3025716564921357</v>
      </c>
      <c r="F32" s="15">
        <v>17.549577884866196</v>
      </c>
      <c r="G32" s="15"/>
      <c r="P32" s="19"/>
      <c r="Q32" s="16"/>
    </row>
    <row r="33" spans="1:17">
      <c r="C33" s="367">
        <v>41394</v>
      </c>
      <c r="D33" s="383">
        <f t="shared" si="0"/>
        <v>41394</v>
      </c>
      <c r="E33" s="15">
        <v>7.3631491436153675</v>
      </c>
      <c r="F33" s="15">
        <v>14.540891339085874</v>
      </c>
      <c r="G33" s="15"/>
      <c r="P33" s="19"/>
      <c r="Q33" s="16"/>
    </row>
    <row r="34" spans="1:17">
      <c r="C34" s="367">
        <v>41425</v>
      </c>
      <c r="D34" s="383">
        <f t="shared" si="0"/>
        <v>41425</v>
      </c>
      <c r="E34" s="15">
        <v>7.2983928866003058</v>
      </c>
      <c r="F34" s="15">
        <v>7.6764572921725431</v>
      </c>
      <c r="G34" s="15"/>
      <c r="P34" s="19"/>
      <c r="Q34" s="16"/>
    </row>
    <row r="35" spans="1:17">
      <c r="A35" s="18" t="s">
        <v>179</v>
      </c>
      <c r="B35" s="12" t="s">
        <v>133</v>
      </c>
      <c r="C35" s="367">
        <v>41455</v>
      </c>
      <c r="D35" s="383">
        <f t="shared" si="0"/>
        <v>41455</v>
      </c>
      <c r="E35" s="15">
        <v>7.5375562830738598</v>
      </c>
      <c r="F35" s="15">
        <v>9.8139478790649122</v>
      </c>
      <c r="G35" s="15"/>
      <c r="P35" s="19"/>
      <c r="Q35" s="16"/>
    </row>
    <row r="36" spans="1:17">
      <c r="C36" s="367">
        <v>41486</v>
      </c>
      <c r="D36" s="383">
        <f t="shared" si="0"/>
        <v>41486</v>
      </c>
      <c r="E36" s="15">
        <v>7.651586507477603</v>
      </c>
      <c r="F36" s="15">
        <v>12.113447058045267</v>
      </c>
      <c r="P36" s="19"/>
      <c r="Q36" s="20"/>
    </row>
    <row r="37" spans="1:17">
      <c r="C37" s="367">
        <v>41517</v>
      </c>
      <c r="D37" s="383">
        <f t="shared" si="0"/>
        <v>41517</v>
      </c>
      <c r="E37" s="15">
        <v>7.7145973499807541</v>
      </c>
      <c r="F37" s="15">
        <v>13.048715146560852</v>
      </c>
      <c r="P37" s="19"/>
      <c r="Q37" s="20"/>
    </row>
    <row r="38" spans="1:17">
      <c r="C38" s="367">
        <v>41547</v>
      </c>
      <c r="D38" s="383">
        <f t="shared" si="0"/>
        <v>41547</v>
      </c>
      <c r="E38" s="15">
        <v>7.7511149291552188</v>
      </c>
      <c r="F38" s="15">
        <v>14.58724266596731</v>
      </c>
      <c r="P38" s="19"/>
      <c r="Q38" s="20"/>
    </row>
    <row r="39" spans="1:17">
      <c r="C39" s="367">
        <v>41578</v>
      </c>
      <c r="D39" s="383">
        <f t="shared" si="0"/>
        <v>41578</v>
      </c>
      <c r="E39" s="15">
        <v>7.7672430174517215</v>
      </c>
      <c r="F39" s="15">
        <v>13.331758495294864</v>
      </c>
      <c r="P39" s="19"/>
      <c r="Q39" s="20"/>
    </row>
    <row r="40" spans="1:17">
      <c r="C40" s="367">
        <v>41608</v>
      </c>
      <c r="D40" s="383">
        <f t="shared" si="0"/>
        <v>41608</v>
      </c>
      <c r="E40" s="15">
        <v>7.7578834141787762</v>
      </c>
      <c r="F40" s="15">
        <v>13.09264620031081</v>
      </c>
      <c r="P40" s="19"/>
      <c r="Q40" s="20"/>
    </row>
    <row r="41" spans="1:17">
      <c r="C41" s="367">
        <v>41639</v>
      </c>
      <c r="D41" s="383">
        <f t="shared" si="0"/>
        <v>41639</v>
      </c>
      <c r="E41" s="15">
        <v>7.8757620388731828</v>
      </c>
      <c r="F41" s="15">
        <v>9.0621888843416514</v>
      </c>
      <c r="P41" s="19"/>
      <c r="Q41" s="20"/>
    </row>
    <row r="42" spans="1:17" ht="10.5" customHeight="1">
      <c r="C42" s="367">
        <v>41670</v>
      </c>
      <c r="D42" s="383">
        <f t="shared" si="0"/>
        <v>41670</v>
      </c>
      <c r="E42" s="15">
        <v>7.6209649197013745</v>
      </c>
      <c r="F42" s="15">
        <v>5.079753061420675</v>
      </c>
      <c r="P42" s="19"/>
      <c r="Q42" s="20"/>
    </row>
    <row r="43" spans="1:17" ht="10.5" customHeight="1">
      <c r="C43" s="367">
        <v>41698</v>
      </c>
      <c r="D43" s="383">
        <f t="shared" si="0"/>
        <v>41698</v>
      </c>
      <c r="E43" s="15">
        <v>7.6798896256898264</v>
      </c>
      <c r="F43" s="15">
        <v>5.350471063830426</v>
      </c>
      <c r="P43" s="19"/>
      <c r="Q43" s="20"/>
    </row>
    <row r="44" spans="1:17">
      <c r="C44" s="367">
        <v>41729</v>
      </c>
      <c r="D44" s="383">
        <f t="shared" si="0"/>
        <v>41729</v>
      </c>
      <c r="E44" s="15">
        <v>7.5962461224235183</v>
      </c>
      <c r="F44" s="15">
        <v>4.1531443449805749</v>
      </c>
      <c r="P44" s="19"/>
      <c r="Q44" s="20"/>
    </row>
    <row r="45" spans="1:17">
      <c r="C45" s="367">
        <v>41759</v>
      </c>
      <c r="D45" s="383">
        <f t="shared" si="0"/>
        <v>41759</v>
      </c>
      <c r="E45" s="15">
        <v>7.6802761898188319</v>
      </c>
      <c r="F45" s="15">
        <v>4.4048252284366782</v>
      </c>
      <c r="P45" s="19"/>
      <c r="Q45" s="20"/>
    </row>
    <row r="46" spans="1:17">
      <c r="C46" s="367">
        <v>41790</v>
      </c>
      <c r="D46" s="383">
        <f t="shared" si="0"/>
        <v>41790</v>
      </c>
      <c r="E46" s="15">
        <v>7.5977666532935162</v>
      </c>
      <c r="F46" s="15">
        <v>4.1775177369251679</v>
      </c>
      <c r="P46" s="19"/>
      <c r="Q46" s="20"/>
    </row>
    <row r="47" spans="1:17">
      <c r="A47" s="18" t="s">
        <v>180</v>
      </c>
      <c r="B47" s="12" t="s">
        <v>134</v>
      </c>
      <c r="C47" s="367">
        <v>41820</v>
      </c>
      <c r="D47" s="383">
        <f t="shared" si="0"/>
        <v>41820</v>
      </c>
      <c r="E47" s="15">
        <v>7.3386525144760757</v>
      </c>
      <c r="F47" s="15">
        <v>-2.56951293848185</v>
      </c>
      <c r="P47" s="19"/>
      <c r="Q47" s="20"/>
    </row>
    <row r="48" spans="1:17">
      <c r="C48" s="367">
        <v>41851</v>
      </c>
      <c r="D48" s="383">
        <f t="shared" si="0"/>
        <v>41851</v>
      </c>
      <c r="E48" s="15">
        <v>7.3449677262950415</v>
      </c>
      <c r="F48" s="15">
        <v>-3.9905348638704368</v>
      </c>
      <c r="P48" s="19"/>
    </row>
    <row r="49" spans="1:16">
      <c r="C49" s="367">
        <v>41882</v>
      </c>
      <c r="D49" s="383">
        <f t="shared" si="0"/>
        <v>41882</v>
      </c>
      <c r="E49" s="15">
        <v>7.3515994183767992</v>
      </c>
      <c r="F49" s="15">
        <v>-4.7066132423274496</v>
      </c>
      <c r="P49" s="19"/>
    </row>
    <row r="50" spans="1:16">
      <c r="C50" s="367">
        <v>41912</v>
      </c>
      <c r="D50" s="383">
        <f t="shared" si="0"/>
        <v>41912</v>
      </c>
      <c r="E50" s="15">
        <v>6.7346416767376729</v>
      </c>
      <c r="F50" s="15">
        <v>-13.208112850231814</v>
      </c>
      <c r="P50" s="19"/>
    </row>
    <row r="51" spans="1:16">
      <c r="C51" s="367">
        <v>41943</v>
      </c>
      <c r="D51" s="383">
        <f t="shared" si="0"/>
        <v>41943</v>
      </c>
      <c r="E51" s="15">
        <v>7.3810211191054469</v>
      </c>
      <c r="F51" s="15">
        <v>-5.096186957264365</v>
      </c>
      <c r="P51" s="19"/>
    </row>
    <row r="52" spans="1:16">
      <c r="C52" s="367">
        <v>41973</v>
      </c>
      <c r="D52" s="383">
        <f t="shared" si="0"/>
        <v>41973</v>
      </c>
      <c r="E52" s="15">
        <v>7.4578012256009023</v>
      </c>
      <c r="F52" s="15">
        <v>-3.9936100865945292</v>
      </c>
      <c r="O52" s="17"/>
      <c r="P52" s="19"/>
    </row>
    <row r="53" spans="1:16">
      <c r="C53" s="367">
        <v>42004</v>
      </c>
      <c r="D53" s="383">
        <f t="shared" si="0"/>
        <v>42004</v>
      </c>
      <c r="E53" s="15">
        <v>7.5032508471710129</v>
      </c>
      <c r="F53" s="15">
        <v>-4.9102898551557956</v>
      </c>
      <c r="O53" s="17"/>
      <c r="P53" s="19"/>
    </row>
    <row r="54" spans="1:16">
      <c r="C54" s="367">
        <v>42035</v>
      </c>
      <c r="D54" s="383">
        <f t="shared" si="0"/>
        <v>42035</v>
      </c>
      <c r="E54" s="15">
        <v>7.652095550621806</v>
      </c>
      <c r="F54" s="15">
        <v>9.5650543736610416E-2</v>
      </c>
      <c r="O54" s="17"/>
      <c r="P54" s="19"/>
    </row>
    <row r="55" spans="1:16">
      <c r="C55" s="367">
        <v>42063</v>
      </c>
      <c r="D55" s="383">
        <f t="shared" si="0"/>
        <v>42063</v>
      </c>
      <c r="E55" s="15">
        <v>7.8944963679354956</v>
      </c>
      <c r="F55" s="15">
        <v>2.4527501861967522</v>
      </c>
      <c r="O55" s="17"/>
      <c r="P55" s="19"/>
    </row>
    <row r="56" spans="1:16">
      <c r="C56" s="367">
        <v>42094</v>
      </c>
      <c r="D56" s="383">
        <f t="shared" si="0"/>
        <v>42094</v>
      </c>
      <c r="E56" s="15">
        <v>7.5326604336784113</v>
      </c>
      <c r="F56" s="15">
        <v>-1.2532410681641863</v>
      </c>
      <c r="O56" s="17"/>
      <c r="P56" s="19"/>
    </row>
    <row r="57" spans="1:16">
      <c r="C57" s="367">
        <v>42124</v>
      </c>
      <c r="D57" s="383">
        <f t="shared" si="0"/>
        <v>42124</v>
      </c>
      <c r="E57" s="15">
        <v>7.4646018085208032</v>
      </c>
      <c r="F57" s="15">
        <v>-3.1654065706650556</v>
      </c>
      <c r="O57" s="17"/>
      <c r="P57" s="19"/>
    </row>
    <row r="58" spans="1:16">
      <c r="C58" s="367">
        <v>42155</v>
      </c>
      <c r="D58" s="383">
        <f t="shared" si="0"/>
        <v>42155</v>
      </c>
      <c r="E58" s="15">
        <v>7.5263841500895872</v>
      </c>
      <c r="F58" s="15">
        <v>-1.3129697602981452</v>
      </c>
      <c r="O58" s="17"/>
      <c r="P58" s="19"/>
    </row>
    <row r="59" spans="1:16">
      <c r="A59" s="18" t="s">
        <v>181</v>
      </c>
      <c r="B59" s="12" t="s">
        <v>135</v>
      </c>
      <c r="C59" s="367">
        <v>42185</v>
      </c>
      <c r="D59" s="383">
        <f t="shared" si="0"/>
        <v>42185</v>
      </c>
      <c r="E59" s="15">
        <v>7.2896638796429745</v>
      </c>
      <c r="F59" s="15">
        <v>-1.0262559114004119</v>
      </c>
      <c r="O59" s="17"/>
      <c r="P59" s="19"/>
    </row>
    <row r="60" spans="1:16">
      <c r="C60" s="367">
        <v>42216</v>
      </c>
      <c r="D60" s="383">
        <f t="shared" si="0"/>
        <v>42216</v>
      </c>
      <c r="E60" s="15">
        <v>7.7588520829769712</v>
      </c>
      <c r="F60" s="15">
        <v>5.2818819183466417</v>
      </c>
      <c r="O60" s="17"/>
      <c r="P60" s="19"/>
    </row>
    <row r="61" spans="1:16">
      <c r="C61" s="367">
        <v>42247</v>
      </c>
      <c r="D61" s="383">
        <f t="shared" si="0"/>
        <v>42247</v>
      </c>
      <c r="E61" s="15">
        <v>7.7003702860787033</v>
      </c>
      <c r="F61" s="15">
        <v>4.4554428779742352</v>
      </c>
      <c r="O61" s="17"/>
      <c r="P61" s="19"/>
    </row>
    <row r="62" spans="1:16">
      <c r="C62" s="367">
        <v>42277</v>
      </c>
      <c r="D62" s="383">
        <f t="shared" si="0"/>
        <v>42277</v>
      </c>
      <c r="E62" s="15">
        <v>7.6769575053142196</v>
      </c>
      <c r="F62" s="15">
        <v>13.752517454121204</v>
      </c>
      <c r="O62" s="17"/>
      <c r="P62" s="19"/>
    </row>
    <row r="63" spans="1:16">
      <c r="C63" s="367">
        <v>42308</v>
      </c>
      <c r="D63" s="383">
        <f t="shared" si="0"/>
        <v>42308</v>
      </c>
      <c r="E63" s="15">
        <v>7.5893987385055413</v>
      </c>
      <c r="F63" s="15">
        <v>2.5887382577170825</v>
      </c>
      <c r="O63" s="17"/>
      <c r="P63" s="19"/>
    </row>
    <row r="64" spans="1:16">
      <c r="C64" s="367">
        <v>42338</v>
      </c>
      <c r="D64" s="383">
        <f t="shared" si="0"/>
        <v>42338</v>
      </c>
      <c r="E64" s="15">
        <v>7.5735696887676696</v>
      </c>
      <c r="F64" s="15">
        <v>1.2725802566314144</v>
      </c>
      <c r="O64" s="17"/>
      <c r="P64" s="19"/>
    </row>
    <row r="65" spans="1:16">
      <c r="C65" s="367">
        <v>42369</v>
      </c>
      <c r="D65" s="383">
        <f t="shared" si="0"/>
        <v>42369</v>
      </c>
      <c r="E65" s="15">
        <v>7.6629159776202815</v>
      </c>
      <c r="F65" s="15">
        <v>1.9260446767796822</v>
      </c>
      <c r="O65" s="17"/>
      <c r="P65" s="19"/>
    </row>
    <row r="66" spans="1:16">
      <c r="C66" s="367">
        <v>42400</v>
      </c>
      <c r="D66" s="383">
        <f t="shared" si="0"/>
        <v>42400</v>
      </c>
      <c r="E66" s="15">
        <v>7.6804838632026007</v>
      </c>
      <c r="F66" s="15">
        <v>0.3436979443447683</v>
      </c>
      <c r="I66" s="21"/>
      <c r="O66" s="17"/>
      <c r="P66" s="19"/>
    </row>
    <row r="67" spans="1:16">
      <c r="C67" s="367">
        <v>42429</v>
      </c>
      <c r="D67" s="383">
        <f t="shared" si="0"/>
        <v>42429</v>
      </c>
      <c r="E67" s="15">
        <v>7.5485554285327483</v>
      </c>
      <c r="F67" s="15">
        <v>-4.4154147673605308</v>
      </c>
      <c r="I67" s="21"/>
      <c r="O67" s="17"/>
      <c r="P67" s="19"/>
    </row>
    <row r="68" spans="1:16">
      <c r="C68" s="367">
        <v>42460</v>
      </c>
      <c r="D68" s="383">
        <f t="shared" si="0"/>
        <v>42460</v>
      </c>
      <c r="E68" s="15">
        <v>7.3486820009343683</v>
      </c>
      <c r="F68" s="15">
        <v>-2.3523070510547512</v>
      </c>
      <c r="I68" s="21"/>
      <c r="O68" s="17"/>
      <c r="P68" s="19"/>
    </row>
    <row r="69" spans="1:16">
      <c r="C69" s="367">
        <v>42490</v>
      </c>
      <c r="D69" s="383">
        <f t="shared" ref="D69:D132" si="1">C69</f>
        <v>42490</v>
      </c>
      <c r="E69" s="15">
        <v>7.2688179157316348</v>
      </c>
      <c r="F69" s="15">
        <v>-2.5915035262368207</v>
      </c>
      <c r="I69" s="21"/>
      <c r="O69" s="17"/>
      <c r="P69" s="19"/>
    </row>
    <row r="70" spans="1:16">
      <c r="C70" s="367">
        <v>42521</v>
      </c>
      <c r="D70" s="383">
        <f t="shared" si="1"/>
        <v>42521</v>
      </c>
      <c r="E70" s="15">
        <v>7.2736764835848424</v>
      </c>
      <c r="F70" s="15">
        <v>-3.3118527847664581</v>
      </c>
      <c r="I70" s="21"/>
      <c r="O70" s="17"/>
      <c r="P70" s="19"/>
    </row>
    <row r="71" spans="1:16">
      <c r="A71" s="18" t="s">
        <v>182</v>
      </c>
      <c r="B71" s="12" t="s">
        <v>136</v>
      </c>
      <c r="C71" s="367">
        <v>42551</v>
      </c>
      <c r="D71" s="383">
        <f t="shared" si="1"/>
        <v>42551</v>
      </c>
      <c r="E71" s="15">
        <v>7.2920755159161192</v>
      </c>
      <c r="F71" s="15">
        <v>3.7974370606022489E-2</v>
      </c>
      <c r="I71" s="21"/>
      <c r="O71" s="17"/>
      <c r="P71" s="19"/>
    </row>
    <row r="72" spans="1:16">
      <c r="C72" s="367">
        <v>42582</v>
      </c>
      <c r="D72" s="383">
        <f t="shared" si="1"/>
        <v>42582</v>
      </c>
      <c r="E72" s="15">
        <v>7.3315029599654906</v>
      </c>
      <c r="F72" s="15">
        <v>-5.4807489572970667</v>
      </c>
      <c r="I72" s="21"/>
      <c r="O72" s="17"/>
      <c r="P72" s="19"/>
    </row>
    <row r="73" spans="1:16">
      <c r="C73" s="367">
        <v>42613</v>
      </c>
      <c r="D73" s="383">
        <f t="shared" si="1"/>
        <v>42613</v>
      </c>
      <c r="E73" s="15">
        <v>7.2871254777384022</v>
      </c>
      <c r="F73" s="15">
        <v>-5.3739653994169032</v>
      </c>
      <c r="I73" s="21"/>
      <c r="O73" s="17"/>
      <c r="P73" s="19"/>
    </row>
    <row r="74" spans="1:16">
      <c r="C74" s="367">
        <v>42643</v>
      </c>
      <c r="D74" s="383">
        <f t="shared" si="1"/>
        <v>42643</v>
      </c>
      <c r="E74" s="15">
        <v>7.061385498794877</v>
      </c>
      <c r="F74" s="15">
        <v>-8.0259579970138617</v>
      </c>
      <c r="O74" s="17"/>
      <c r="P74" s="19"/>
    </row>
    <row r="75" spans="1:16">
      <c r="C75" s="367">
        <v>42674</v>
      </c>
      <c r="D75" s="383">
        <f t="shared" si="1"/>
        <v>42674</v>
      </c>
      <c r="E75" s="15">
        <v>6.8948875383369828</v>
      </c>
      <c r="F75" s="15">
        <v>-9.164833341801554</v>
      </c>
      <c r="O75" s="17"/>
      <c r="P75" s="19"/>
    </row>
    <row r="76" spans="1:16">
      <c r="C76" s="367">
        <v>42704</v>
      </c>
      <c r="D76" s="383">
        <f t="shared" si="1"/>
        <v>42704</v>
      </c>
      <c r="E76" s="15">
        <v>7.012356360394187</v>
      </c>
      <c r="F76" s="15">
        <v>-7.4012515215653565</v>
      </c>
      <c r="O76" s="17"/>
      <c r="P76" s="19"/>
    </row>
    <row r="77" spans="1:16">
      <c r="C77" s="367">
        <v>42735</v>
      </c>
      <c r="D77" s="383">
        <f t="shared" si="1"/>
        <v>42735</v>
      </c>
      <c r="E77" s="15">
        <v>6.7873982073475343</v>
      </c>
      <c r="F77" s="15">
        <v>-11.460078513406089</v>
      </c>
      <c r="O77" s="17"/>
      <c r="P77" s="19"/>
    </row>
    <row r="78" spans="1:16">
      <c r="C78" s="367">
        <v>42766</v>
      </c>
      <c r="D78" s="383">
        <f t="shared" si="1"/>
        <v>42766</v>
      </c>
      <c r="E78" s="15">
        <v>6.6277816004379853</v>
      </c>
      <c r="F78" s="15">
        <v>-13.743858933241086</v>
      </c>
      <c r="O78" s="17"/>
      <c r="P78" s="19"/>
    </row>
    <row r="79" spans="1:16">
      <c r="C79" s="367">
        <v>42794</v>
      </c>
      <c r="D79" s="383">
        <f t="shared" si="1"/>
        <v>42794</v>
      </c>
      <c r="E79" s="15">
        <v>6.6674914022323968</v>
      </c>
      <c r="F79" s="15">
        <v>-11.708678395126071</v>
      </c>
      <c r="O79" s="17"/>
      <c r="P79" s="19"/>
    </row>
    <row r="80" spans="1:16">
      <c r="C80" s="367">
        <v>42825</v>
      </c>
      <c r="D80" s="383">
        <f t="shared" si="1"/>
        <v>42825</v>
      </c>
      <c r="E80" s="15">
        <v>6.780795609019842</v>
      </c>
      <c r="F80" s="15">
        <v>-7.8141425092791224</v>
      </c>
      <c r="O80" s="17"/>
      <c r="P80" s="19"/>
    </row>
    <row r="81" spans="1:16">
      <c r="C81" s="367">
        <v>42855</v>
      </c>
      <c r="D81" s="383">
        <f t="shared" si="1"/>
        <v>42855</v>
      </c>
      <c r="E81" s="15">
        <v>6.7630068453221837</v>
      </c>
      <c r="F81" s="15">
        <v>-7.0361275139357389</v>
      </c>
      <c r="J81" s="22"/>
      <c r="O81" s="17"/>
      <c r="P81" s="19"/>
    </row>
    <row r="82" spans="1:16">
      <c r="C82" s="367">
        <v>42886</v>
      </c>
      <c r="D82" s="383">
        <f t="shared" si="1"/>
        <v>42886</v>
      </c>
      <c r="E82" s="15">
        <v>6.7514109858490947</v>
      </c>
      <c r="F82" s="15">
        <v>-7.2216802563738014</v>
      </c>
      <c r="J82" s="22"/>
      <c r="O82" s="17"/>
      <c r="P82" s="19"/>
    </row>
    <row r="83" spans="1:16">
      <c r="A83" s="18" t="s">
        <v>183</v>
      </c>
      <c r="B83" s="12" t="s">
        <v>43</v>
      </c>
      <c r="C83" s="367">
        <v>42916</v>
      </c>
      <c r="D83" s="383">
        <f t="shared" si="1"/>
        <v>42916</v>
      </c>
      <c r="E83" s="15">
        <v>6.6681943186979886</v>
      </c>
      <c r="F83" s="15">
        <v>-8.5789007580139014</v>
      </c>
      <c r="J83" s="22"/>
      <c r="O83" s="17"/>
      <c r="P83" s="19"/>
    </row>
    <row r="84" spans="1:16">
      <c r="C84" s="367">
        <v>42947</v>
      </c>
      <c r="D84" s="383">
        <f t="shared" si="1"/>
        <v>42947</v>
      </c>
      <c r="E84" s="15">
        <v>6.5105425548410629</v>
      </c>
      <c r="F84" s="15">
        <v>-11.200944354229819</v>
      </c>
      <c r="J84" s="22"/>
      <c r="O84" s="17"/>
      <c r="P84" s="19"/>
    </row>
    <row r="85" spans="1:16">
      <c r="C85" s="367">
        <v>42978</v>
      </c>
      <c r="D85" s="383">
        <f t="shared" si="1"/>
        <v>42978</v>
      </c>
      <c r="E85" s="15">
        <v>6.4100711332245011</v>
      </c>
      <c r="F85" s="15">
        <v>-12.037760287457985</v>
      </c>
      <c r="J85" s="22"/>
      <c r="O85" s="17"/>
      <c r="P85" s="19"/>
    </row>
    <row r="86" spans="1:16">
      <c r="C86" s="367">
        <v>43008</v>
      </c>
      <c r="D86" s="383">
        <f t="shared" si="1"/>
        <v>43008</v>
      </c>
      <c r="E86" s="15">
        <v>6.4865679003278238</v>
      </c>
      <c r="F86" s="15">
        <v>-8.1443314335096346</v>
      </c>
      <c r="O86" s="17"/>
      <c r="P86" s="19"/>
    </row>
    <row r="87" spans="1:16">
      <c r="C87" s="367">
        <v>43039</v>
      </c>
      <c r="D87" s="383">
        <f t="shared" si="1"/>
        <v>43039</v>
      </c>
      <c r="E87" s="15">
        <v>6.3232143170256814</v>
      </c>
      <c r="F87" s="15">
        <v>-8.2635687090850638</v>
      </c>
      <c r="O87" s="17"/>
      <c r="P87" s="19"/>
    </row>
    <row r="88" spans="1:16">
      <c r="C88" s="367">
        <v>43069</v>
      </c>
      <c r="D88" s="383">
        <f t="shared" si="1"/>
        <v>43069</v>
      </c>
      <c r="E88" s="15">
        <v>6.241203881729378</v>
      </c>
      <c r="F88" s="15">
        <v>-10.934604824807806</v>
      </c>
      <c r="O88" s="17"/>
      <c r="P88" s="19"/>
    </row>
    <row r="89" spans="1:16">
      <c r="C89" s="367">
        <v>43100</v>
      </c>
      <c r="D89" s="383">
        <f t="shared" si="1"/>
        <v>43100</v>
      </c>
      <c r="E89" s="15">
        <v>5.303135841510386</v>
      </c>
      <c r="F89" s="15">
        <v>-21.793487321763038</v>
      </c>
      <c r="O89" s="17"/>
      <c r="P89" s="19"/>
    </row>
    <row r="90" spans="1:16">
      <c r="C90" s="367">
        <v>43131</v>
      </c>
      <c r="D90" s="383">
        <f t="shared" si="1"/>
        <v>43131</v>
      </c>
      <c r="E90" s="15">
        <v>5.1339217628150511</v>
      </c>
      <c r="F90" s="15">
        <v>-22.470859249696446</v>
      </c>
      <c r="O90" s="17"/>
      <c r="P90" s="19"/>
    </row>
    <row r="91" spans="1:16">
      <c r="C91" s="367">
        <v>43159</v>
      </c>
      <c r="D91" s="383">
        <f t="shared" si="1"/>
        <v>43159</v>
      </c>
      <c r="E91" s="15">
        <v>5.0902806677138486</v>
      </c>
      <c r="F91" s="15">
        <v>-23.583875998750187</v>
      </c>
      <c r="O91" s="17"/>
      <c r="P91" s="19"/>
    </row>
    <row r="92" spans="1:16">
      <c r="C92" s="367">
        <v>43190</v>
      </c>
      <c r="D92" s="383">
        <f t="shared" si="1"/>
        <v>43190</v>
      </c>
      <c r="E92" s="15">
        <v>5.2294959134647288</v>
      </c>
      <c r="F92" s="15">
        <v>-22.807756756830628</v>
      </c>
      <c r="O92" s="17"/>
      <c r="P92" s="19"/>
    </row>
    <row r="93" spans="1:16">
      <c r="C93" s="367">
        <v>43220</v>
      </c>
      <c r="D93" s="383">
        <f t="shared" si="1"/>
        <v>43220</v>
      </c>
      <c r="E93" s="15">
        <v>5.1560318468033701</v>
      </c>
      <c r="F93" s="15">
        <v>-23.710163036284158</v>
      </c>
      <c r="O93" s="17"/>
      <c r="P93" s="19"/>
    </row>
    <row r="94" spans="1:16">
      <c r="C94" s="367">
        <v>43251</v>
      </c>
      <c r="D94" s="383">
        <f t="shared" si="1"/>
        <v>43251</v>
      </c>
      <c r="E94" s="15">
        <v>5.4141063880576015</v>
      </c>
      <c r="F94" s="15">
        <v>-19.790740528451096</v>
      </c>
      <c r="O94" s="17"/>
      <c r="P94" s="19"/>
    </row>
    <row r="95" spans="1:16">
      <c r="A95" s="18" t="s">
        <v>184</v>
      </c>
      <c r="B95" s="12" t="s">
        <v>44</v>
      </c>
      <c r="C95" s="367">
        <v>43281</v>
      </c>
      <c r="D95" s="383">
        <f t="shared" si="1"/>
        <v>43281</v>
      </c>
      <c r="E95" s="15">
        <v>5.4375483730493066</v>
      </c>
      <c r="F95" s="15">
        <v>-18.44695475137928</v>
      </c>
      <c r="O95" s="17"/>
      <c r="P95" s="19"/>
    </row>
    <row r="96" spans="1:16">
      <c r="C96" s="367">
        <v>43312</v>
      </c>
      <c r="D96" s="383">
        <f t="shared" si="1"/>
        <v>43312</v>
      </c>
      <c r="E96" s="15">
        <v>5.249571176615567</v>
      </c>
      <c r="F96" s="15">
        <v>-19.378065400074689</v>
      </c>
      <c r="O96" s="17"/>
      <c r="P96" s="19"/>
    </row>
    <row r="97" spans="1:16">
      <c r="C97" s="367">
        <v>43343</v>
      </c>
      <c r="D97" s="383">
        <f t="shared" si="1"/>
        <v>43343</v>
      </c>
      <c r="E97" s="15">
        <v>5.2788523277244677</v>
      </c>
      <c r="F97" s="15">
        <v>-17.673126316346938</v>
      </c>
      <c r="O97" s="17"/>
      <c r="P97" s="19"/>
    </row>
    <row r="98" spans="1:16">
      <c r="C98" s="367">
        <v>43373</v>
      </c>
      <c r="D98" s="383">
        <f t="shared" si="1"/>
        <v>43373</v>
      </c>
      <c r="E98" s="15">
        <v>5.2788396734979095</v>
      </c>
      <c r="F98" s="15">
        <v>-18.647648413906225</v>
      </c>
      <c r="O98" s="17"/>
      <c r="P98" s="19"/>
    </row>
    <row r="99" spans="1:16">
      <c r="C99" s="367">
        <v>43404</v>
      </c>
      <c r="D99" s="383">
        <f t="shared" si="1"/>
        <v>43404</v>
      </c>
      <c r="E99" s="15">
        <v>5.1902470489149888</v>
      </c>
      <c r="F99" s="15">
        <v>-17.961776153989518</v>
      </c>
      <c r="O99" s="17"/>
      <c r="P99" s="19"/>
    </row>
    <row r="100" spans="1:16">
      <c r="C100" s="367">
        <v>43434</v>
      </c>
      <c r="D100" s="383">
        <f t="shared" si="1"/>
        <v>43434</v>
      </c>
      <c r="E100" s="15">
        <v>5.1765295552246346</v>
      </c>
      <c r="F100" s="15">
        <v>-17.104954576939861</v>
      </c>
      <c r="O100" s="17"/>
      <c r="P100" s="19"/>
    </row>
    <row r="101" spans="1:16">
      <c r="C101" s="367">
        <v>43465</v>
      </c>
      <c r="D101" s="383">
        <f t="shared" si="1"/>
        <v>43465</v>
      </c>
      <c r="E101" s="15">
        <v>5.3985207295640052</v>
      </c>
      <c r="F101" s="15">
        <v>1.7478768532815963</v>
      </c>
      <c r="O101" s="17"/>
      <c r="P101" s="19"/>
    </row>
    <row r="102" spans="1:16">
      <c r="C102" s="367">
        <v>43496</v>
      </c>
      <c r="D102" s="383">
        <f t="shared" si="1"/>
        <v>43496</v>
      </c>
      <c r="E102" s="15">
        <v>5.387140758363528</v>
      </c>
      <c r="F102" s="15">
        <v>4.8825609764217006</v>
      </c>
      <c r="O102" s="17"/>
      <c r="P102" s="19"/>
    </row>
    <row r="103" spans="1:16">
      <c r="C103" s="367">
        <v>43524</v>
      </c>
      <c r="D103" s="383">
        <f t="shared" si="1"/>
        <v>43524</v>
      </c>
      <c r="E103" s="15">
        <v>5.3145976020333139</v>
      </c>
      <c r="F103" s="15">
        <v>4.3530636252657047</v>
      </c>
      <c r="H103" s="23"/>
      <c r="O103" s="17"/>
      <c r="P103" s="19"/>
    </row>
    <row r="104" spans="1:16">
      <c r="C104" s="367">
        <v>43555</v>
      </c>
      <c r="D104" s="383">
        <f t="shared" si="1"/>
        <v>43555</v>
      </c>
      <c r="E104" s="15">
        <v>5.2687995885646011</v>
      </c>
      <c r="F104" s="15">
        <v>0.67964730337874357</v>
      </c>
      <c r="O104" s="17"/>
      <c r="P104" s="19"/>
    </row>
    <row r="105" spans="1:16">
      <c r="C105" s="367">
        <v>43585</v>
      </c>
      <c r="D105" s="383">
        <f t="shared" si="1"/>
        <v>43585</v>
      </c>
      <c r="E105" s="15">
        <v>5.1609043612409584</v>
      </c>
      <c r="F105" s="15">
        <v>3.275484758063385E-2</v>
      </c>
      <c r="O105" s="17"/>
      <c r="P105" s="19"/>
    </row>
    <row r="106" spans="1:16">
      <c r="C106" s="367">
        <v>43616</v>
      </c>
      <c r="D106" s="383">
        <f t="shared" si="1"/>
        <v>43616</v>
      </c>
      <c r="E106" s="15">
        <v>5.2250365352379049</v>
      </c>
      <c r="F106" s="15">
        <v>-3.5325563298842013</v>
      </c>
      <c r="O106" s="17"/>
      <c r="P106" s="19"/>
    </row>
    <row r="107" spans="1:16">
      <c r="A107" s="18" t="s">
        <v>185</v>
      </c>
      <c r="B107" s="12" t="s">
        <v>45</v>
      </c>
      <c r="C107" s="367">
        <v>43646</v>
      </c>
      <c r="D107" s="383">
        <f t="shared" si="1"/>
        <v>43646</v>
      </c>
      <c r="E107" s="15">
        <v>5.0529358380715363</v>
      </c>
      <c r="F107" s="15">
        <v>-7.1058691525513922</v>
      </c>
      <c r="O107" s="17"/>
      <c r="P107" s="19"/>
    </row>
    <row r="108" spans="1:16">
      <c r="C108" s="367">
        <v>43677</v>
      </c>
      <c r="D108" s="383">
        <f t="shared" si="1"/>
        <v>43677</v>
      </c>
      <c r="E108" s="15">
        <v>4.9379605064211294</v>
      </c>
      <c r="F108" s="15">
        <v>-5.9851067098348807</v>
      </c>
      <c r="O108" s="17"/>
      <c r="P108" s="19"/>
    </row>
    <row r="109" spans="1:16">
      <c r="C109" s="367">
        <v>43708</v>
      </c>
      <c r="D109" s="383">
        <f t="shared" si="1"/>
        <v>43708</v>
      </c>
      <c r="E109" s="15">
        <v>4.9924303159214274</v>
      </c>
      <c r="F109" s="15">
        <v>-5.4701733642592529</v>
      </c>
      <c r="O109" s="17"/>
      <c r="P109" s="19"/>
    </row>
    <row r="110" spans="1:16">
      <c r="C110" s="367">
        <v>43738</v>
      </c>
      <c r="D110" s="383">
        <f t="shared" si="1"/>
        <v>43738</v>
      </c>
      <c r="E110" s="15">
        <v>5.1871253701944378</v>
      </c>
      <c r="F110" s="15">
        <v>-1.783773922124567</v>
      </c>
      <c r="O110" s="17"/>
      <c r="P110" s="19"/>
    </row>
    <row r="111" spans="1:16">
      <c r="C111" s="367">
        <v>43769</v>
      </c>
      <c r="D111" s="383">
        <f t="shared" si="1"/>
        <v>43769</v>
      </c>
      <c r="E111" s="15">
        <v>5.2206974548145197</v>
      </c>
      <c r="F111" s="15">
        <v>0.567685563284968</v>
      </c>
    </row>
    <row r="112" spans="1:16">
      <c r="C112" s="367">
        <v>43799</v>
      </c>
      <c r="D112" s="383">
        <f t="shared" si="1"/>
        <v>43799</v>
      </c>
      <c r="E112" s="15">
        <v>5.5536930317114601</v>
      </c>
      <c r="F112" s="15">
        <v>7.2607901229301888</v>
      </c>
    </row>
    <row r="113" spans="1:8">
      <c r="C113" s="367">
        <v>43830</v>
      </c>
      <c r="D113" s="383">
        <f t="shared" si="1"/>
        <v>43830</v>
      </c>
      <c r="E113" s="15">
        <v>5.5771428746791427</v>
      </c>
      <c r="F113" s="15">
        <v>3.2839168278309074</v>
      </c>
    </row>
    <row r="114" spans="1:8">
      <c r="C114" s="367">
        <v>43861</v>
      </c>
      <c r="D114" s="383">
        <f t="shared" si="1"/>
        <v>43861</v>
      </c>
      <c r="E114" s="15">
        <v>5.5143882859274012</v>
      </c>
      <c r="F114" s="15">
        <v>2.3240252466147666</v>
      </c>
    </row>
    <row r="115" spans="1:8">
      <c r="C115" s="367">
        <v>43890</v>
      </c>
      <c r="D115" s="383">
        <f t="shared" si="1"/>
        <v>43890</v>
      </c>
      <c r="E115" s="15">
        <v>5.5426086296078045</v>
      </c>
      <c r="F115" s="15">
        <v>4.2597295995255138</v>
      </c>
    </row>
    <row r="116" spans="1:8">
      <c r="C116" s="367">
        <v>43921</v>
      </c>
      <c r="D116" s="383">
        <f t="shared" si="1"/>
        <v>43921</v>
      </c>
      <c r="E116" s="15">
        <v>5.7555032294073927</v>
      </c>
      <c r="F116" s="15">
        <v>9.2185781414323884</v>
      </c>
    </row>
    <row r="117" spans="1:8">
      <c r="C117" s="367">
        <v>43951</v>
      </c>
      <c r="D117" s="383">
        <f t="shared" si="1"/>
        <v>43951</v>
      </c>
      <c r="E117" s="15">
        <v>6.3463438115163573</v>
      </c>
      <c r="F117" s="15">
        <v>22.945521480145189</v>
      </c>
    </row>
    <row r="118" spans="1:8">
      <c r="C118" s="367">
        <v>43982</v>
      </c>
      <c r="D118" s="383">
        <f t="shared" si="1"/>
        <v>43982</v>
      </c>
      <c r="E118" s="15">
        <v>6.34970123930984</v>
      </c>
      <c r="F118" s="15">
        <v>21.511134064348283</v>
      </c>
    </row>
    <row r="119" spans="1:8">
      <c r="A119" s="18" t="s">
        <v>186</v>
      </c>
      <c r="B119" s="12" t="s">
        <v>46</v>
      </c>
      <c r="C119" s="367">
        <v>44012</v>
      </c>
      <c r="D119" s="383">
        <f t="shared" si="1"/>
        <v>44012</v>
      </c>
      <c r="E119" s="15">
        <v>6.4073665951410179</v>
      </c>
      <c r="F119" s="15">
        <v>26.781921378954877</v>
      </c>
    </row>
    <row r="120" spans="1:8">
      <c r="C120" s="367">
        <v>44043</v>
      </c>
      <c r="D120" s="383">
        <f t="shared" si="1"/>
        <v>44043</v>
      </c>
      <c r="E120" s="15">
        <v>6.3788629361895275</v>
      </c>
      <c r="F120" s="15">
        <v>29.170485378197498</v>
      </c>
    </row>
    <row r="121" spans="1:8">
      <c r="C121" s="367">
        <v>44074</v>
      </c>
      <c r="D121" s="383">
        <f t="shared" si="1"/>
        <v>44074</v>
      </c>
      <c r="E121" s="15">
        <v>6.3991064149445878</v>
      </c>
      <c r="F121" s="15">
        <v>28.174718074547798</v>
      </c>
    </row>
    <row r="122" spans="1:8">
      <c r="C122" s="367">
        <v>44104</v>
      </c>
      <c r="D122" s="383">
        <f t="shared" si="1"/>
        <v>44104</v>
      </c>
      <c r="E122" s="15">
        <v>6.4211868599362933</v>
      </c>
      <c r="F122" s="15">
        <v>23.796896968026132</v>
      </c>
    </row>
    <row r="123" spans="1:8">
      <c r="C123" s="367">
        <v>44135</v>
      </c>
      <c r="D123" s="383">
        <f t="shared" si="1"/>
        <v>44135</v>
      </c>
      <c r="E123" s="15">
        <v>6.4205239795447611</v>
      </c>
      <c r="F123" s="15">
        <v>22.974403752879653</v>
      </c>
    </row>
    <row r="124" spans="1:8">
      <c r="C124" s="367">
        <v>44165</v>
      </c>
      <c r="D124" s="383">
        <f t="shared" si="1"/>
        <v>44165</v>
      </c>
      <c r="E124" s="15">
        <v>6.4190053355298948</v>
      </c>
      <c r="F124" s="15">
        <v>15.580198492923444</v>
      </c>
    </row>
    <row r="125" spans="1:8">
      <c r="C125" s="367">
        <v>44196</v>
      </c>
      <c r="D125" s="383">
        <f t="shared" si="1"/>
        <v>44196</v>
      </c>
      <c r="E125" s="15">
        <v>6.5767204191678275</v>
      </c>
      <c r="F125" s="15">
        <v>17.917905893697821</v>
      </c>
    </row>
    <row r="126" spans="1:8">
      <c r="C126" s="367">
        <v>44227</v>
      </c>
      <c r="D126" s="383">
        <f t="shared" si="1"/>
        <v>44227</v>
      </c>
      <c r="E126" s="15">
        <v>6.5721994304598841</v>
      </c>
      <c r="F126" s="15">
        <v>19.184073134614607</v>
      </c>
    </row>
    <row r="127" spans="1:8">
      <c r="C127" s="367">
        <v>44255</v>
      </c>
      <c r="D127" s="383">
        <f t="shared" si="1"/>
        <v>44255</v>
      </c>
      <c r="E127" s="15">
        <v>6.2991837105474815</v>
      </c>
      <c r="F127" s="15">
        <v>13.656129703321355</v>
      </c>
    </row>
    <row r="128" spans="1:8">
      <c r="C128" s="367">
        <v>44286</v>
      </c>
      <c r="D128" s="383">
        <f t="shared" si="1"/>
        <v>44286</v>
      </c>
      <c r="E128" s="15">
        <v>6.2734296719185076</v>
      </c>
      <c r="F128" s="15">
        <v>9.0062605656325871</v>
      </c>
      <c r="H128" s="23" t="s">
        <v>445</v>
      </c>
    </row>
    <row r="129" spans="1:6">
      <c r="C129" s="367">
        <v>44316</v>
      </c>
      <c r="D129" s="383">
        <f t="shared" si="1"/>
        <v>44316</v>
      </c>
      <c r="E129" s="15">
        <v>6.2059743260203071</v>
      </c>
      <c r="F129" s="15">
        <v>-2.205516199535964</v>
      </c>
    </row>
    <row r="130" spans="1:6">
      <c r="C130" s="367">
        <v>44347</v>
      </c>
      <c r="D130" s="383">
        <f t="shared" si="1"/>
        <v>44347</v>
      </c>
      <c r="E130" s="15">
        <v>6.1732964971079705</v>
      </c>
      <c r="F130" s="15">
        <v>-2.7745675347839409</v>
      </c>
    </row>
    <row r="131" spans="1:6">
      <c r="A131" s="18" t="s">
        <v>187</v>
      </c>
      <c r="B131" s="12" t="s">
        <v>47</v>
      </c>
      <c r="C131" s="367">
        <v>44377</v>
      </c>
      <c r="D131" s="383">
        <f t="shared" si="1"/>
        <v>44377</v>
      </c>
      <c r="E131" s="15">
        <v>6.6926607739053683</v>
      </c>
      <c r="F131" s="15">
        <v>4.4571431075259369</v>
      </c>
    </row>
    <row r="132" spans="1:6">
      <c r="C132" s="367">
        <v>44408</v>
      </c>
      <c r="D132" s="383">
        <f t="shared" si="1"/>
        <v>44408</v>
      </c>
      <c r="E132" s="15">
        <v>6.7006696378777617</v>
      </c>
      <c r="F132" s="15">
        <v>5.0451662422083672</v>
      </c>
    </row>
    <row r="133" spans="1:6">
      <c r="C133" s="367">
        <v>44439</v>
      </c>
      <c r="D133" s="383">
        <f t="shared" ref="D133:D150" si="2">C133</f>
        <v>44439</v>
      </c>
      <c r="E133" s="15">
        <v>6.6935785335589619</v>
      </c>
      <c r="F133" s="15">
        <v>4.6023108040108553</v>
      </c>
    </row>
    <row r="134" spans="1:6">
      <c r="C134" s="367">
        <v>44469</v>
      </c>
      <c r="D134" s="383">
        <f t="shared" si="2"/>
        <v>44469</v>
      </c>
      <c r="E134" s="15">
        <v>6.6541344603198622</v>
      </c>
      <c r="F134" s="15">
        <v>3.6282932419071017</v>
      </c>
    </row>
    <row r="135" spans="1:6">
      <c r="C135" s="367">
        <v>44500</v>
      </c>
      <c r="D135" s="383">
        <f t="shared" si="2"/>
        <v>44500</v>
      </c>
      <c r="E135" s="15">
        <v>6.5844941714659235</v>
      </c>
      <c r="F135" s="15">
        <v>2.5532107259845986</v>
      </c>
    </row>
    <row r="136" spans="1:6">
      <c r="C136" s="367">
        <v>44530</v>
      </c>
      <c r="D136" s="383">
        <f t="shared" si="2"/>
        <v>44530</v>
      </c>
      <c r="E136" s="15">
        <v>6.5968701456208105</v>
      </c>
      <c r="F136" s="15">
        <v>2.7660805452607065</v>
      </c>
    </row>
    <row r="137" spans="1:6">
      <c r="C137" s="367">
        <v>44561</v>
      </c>
      <c r="D137" s="383">
        <f t="shared" si="2"/>
        <v>44561</v>
      </c>
      <c r="E137" s="15">
        <v>6.5087541165545151</v>
      </c>
      <c r="F137" s="15">
        <v>-1.0388493715164202</v>
      </c>
    </row>
    <row r="138" spans="1:6">
      <c r="C138" s="367">
        <v>44592</v>
      </c>
      <c r="D138" s="383">
        <f t="shared" si="2"/>
        <v>44592</v>
      </c>
      <c r="E138" s="15">
        <v>6.4610080029942267</v>
      </c>
      <c r="F138" s="15">
        <v>-1.696714710501368</v>
      </c>
    </row>
    <row r="139" spans="1:6">
      <c r="C139" s="367">
        <v>44620</v>
      </c>
      <c r="D139" s="383">
        <f t="shared" si="2"/>
        <v>44620</v>
      </c>
      <c r="E139" s="15">
        <v>6.4378564212475942</v>
      </c>
      <c r="F139" s="15">
        <v>2.1934888268103236</v>
      </c>
    </row>
    <row r="140" spans="1:6">
      <c r="C140" s="367">
        <v>44651</v>
      </c>
      <c r="D140" s="383">
        <f t="shared" si="2"/>
        <v>44651</v>
      </c>
      <c r="E140" s="15">
        <v>6.2376493782135505</v>
      </c>
      <c r="F140" s="15">
        <v>-0.58029396324459981</v>
      </c>
    </row>
    <row r="141" spans="1:6">
      <c r="C141" s="367">
        <v>44681</v>
      </c>
      <c r="D141" s="383">
        <f t="shared" si="2"/>
        <v>44681</v>
      </c>
      <c r="E141" s="15">
        <v>6.8660858377583116</v>
      </c>
      <c r="F141" s="15">
        <v>10.627103251951041</v>
      </c>
    </row>
    <row r="142" spans="1:6">
      <c r="C142" s="367">
        <v>44712</v>
      </c>
      <c r="D142" s="383">
        <f t="shared" si="2"/>
        <v>44712</v>
      </c>
      <c r="E142" s="15">
        <v>6.7609279833127607</v>
      </c>
      <c r="F142" s="15">
        <v>9.5101338646000215</v>
      </c>
    </row>
    <row r="143" spans="1:6">
      <c r="A143" s="18" t="s">
        <v>188</v>
      </c>
      <c r="B143" s="12" t="s">
        <v>48</v>
      </c>
      <c r="C143" s="367">
        <v>44742</v>
      </c>
      <c r="D143" s="383">
        <f t="shared" si="2"/>
        <v>44742</v>
      </c>
      <c r="E143" s="15">
        <v>6.7552385195115798</v>
      </c>
      <c r="F143" s="15">
        <v>0.92389140607946274</v>
      </c>
    </row>
    <row r="144" spans="1:6">
      <c r="C144" s="367">
        <v>44773</v>
      </c>
      <c r="D144" s="383">
        <f t="shared" si="2"/>
        <v>44773</v>
      </c>
      <c r="E144" s="15">
        <v>6.7173015680921093</v>
      </c>
      <c r="F144" s="15">
        <v>0.23743070415474676</v>
      </c>
    </row>
    <row r="145" spans="1:8">
      <c r="C145" s="367">
        <v>44804</v>
      </c>
      <c r="D145" s="383">
        <f t="shared" si="2"/>
        <v>44804</v>
      </c>
      <c r="E145" s="15">
        <v>6.7162879398088791</v>
      </c>
      <c r="F145" s="15">
        <v>0.32865762123068976</v>
      </c>
    </row>
    <row r="146" spans="1:8">
      <c r="C146" s="367">
        <v>44834</v>
      </c>
      <c r="D146" s="383">
        <f t="shared" si="2"/>
        <v>44834</v>
      </c>
      <c r="E146" s="15">
        <v>6.6397618858915646</v>
      </c>
      <c r="F146" s="15">
        <v>-0.22895987284702812</v>
      </c>
    </row>
    <row r="147" spans="1:8">
      <c r="C147" s="367">
        <v>44865</v>
      </c>
      <c r="D147" s="383">
        <f t="shared" si="2"/>
        <v>44865</v>
      </c>
      <c r="E147" s="15">
        <v>6.5842441035171539</v>
      </c>
      <c r="F147" s="15">
        <v>-1.2688347199713235E-2</v>
      </c>
    </row>
    <row r="148" spans="1:8">
      <c r="C148" s="367">
        <v>44895</v>
      </c>
      <c r="D148" s="383">
        <f t="shared" si="2"/>
        <v>44895</v>
      </c>
      <c r="E148" s="15">
        <v>6.3402591320299955</v>
      </c>
      <c r="F148" s="15">
        <v>-3.896459996318697</v>
      </c>
    </row>
    <row r="149" spans="1:8">
      <c r="C149" s="367">
        <v>44926</v>
      </c>
      <c r="D149" s="383">
        <f t="shared" si="2"/>
        <v>44926</v>
      </c>
      <c r="E149" s="15">
        <v>6.6307347580038494</v>
      </c>
      <c r="F149" s="15">
        <v>1.8705197384900458</v>
      </c>
      <c r="H149" s="355" t="s">
        <v>156</v>
      </c>
    </row>
    <row r="150" spans="1:8">
      <c r="C150" s="367">
        <v>44957</v>
      </c>
      <c r="D150" s="383">
        <f t="shared" si="2"/>
        <v>44957</v>
      </c>
      <c r="E150" s="15">
        <v>7.2203895772199997</v>
      </c>
      <c r="F150" s="15">
        <v>11.855289633318719</v>
      </c>
    </row>
    <row r="151" spans="1:8">
      <c r="C151" s="367">
        <v>44985</v>
      </c>
      <c r="D151" s="383">
        <f>C151</f>
        <v>44985</v>
      </c>
      <c r="E151" s="15">
        <v>7.2056663746100007</v>
      </c>
      <c r="F151" s="15">
        <v>12.110324535967564</v>
      </c>
    </row>
    <row r="152" spans="1:8">
      <c r="C152" s="367">
        <v>45016</v>
      </c>
      <c r="D152" s="383">
        <f t="shared" ref="D152:D156" si="3">C152</f>
        <v>45016</v>
      </c>
      <c r="E152" s="15">
        <v>7.0750686685000002</v>
      </c>
      <c r="F152" s="15">
        <v>13.395699827921874</v>
      </c>
      <c r="H152" s="23" t="s">
        <v>446</v>
      </c>
    </row>
    <row r="153" spans="1:8">
      <c r="C153" s="367">
        <v>45046</v>
      </c>
      <c r="D153" s="383">
        <f t="shared" si="3"/>
        <v>45046</v>
      </c>
      <c r="E153" s="15">
        <v>6.9699163846299994</v>
      </c>
      <c r="F153" s="15">
        <v>1.6367387298036533</v>
      </c>
    </row>
    <row r="154" spans="1:8">
      <c r="C154" s="367">
        <v>45077</v>
      </c>
      <c r="D154" s="383">
        <f t="shared" si="3"/>
        <v>45077</v>
      </c>
      <c r="E154" s="15">
        <v>6.8237198500999998</v>
      </c>
      <c r="F154" s="15">
        <v>1.2904603967905501</v>
      </c>
    </row>
    <row r="155" spans="1:8">
      <c r="A155" s="18" t="s">
        <v>189</v>
      </c>
      <c r="B155" s="18" t="s">
        <v>49</v>
      </c>
      <c r="C155" s="367">
        <v>45107</v>
      </c>
      <c r="D155" s="383">
        <f t="shared" si="3"/>
        <v>45107</v>
      </c>
      <c r="E155" s="15">
        <v>6.5987419186399991</v>
      </c>
      <c r="F155" s="15">
        <v>-2.1599382223134</v>
      </c>
    </row>
    <row r="156" spans="1:8">
      <c r="C156" s="670">
        <v>45138</v>
      </c>
      <c r="D156" s="660">
        <f t="shared" si="3"/>
        <v>45138</v>
      </c>
      <c r="E156" s="679">
        <v>6.4813094917500003</v>
      </c>
      <c r="F156" s="679">
        <v>-3.3037257239346758</v>
      </c>
    </row>
    <row r="157" spans="1:8">
      <c r="A157" s="14"/>
      <c r="B157" s="14"/>
      <c r="C157" s="610">
        <v>45169</v>
      </c>
      <c r="D157" s="660">
        <f t="shared" ref="D157:D161" si="4">C157</f>
        <v>45169</v>
      </c>
      <c r="E157" s="679">
        <v>6.5293600532799996</v>
      </c>
      <c r="F157" s="680">
        <v>-2.304119645301256</v>
      </c>
    </row>
    <row r="158" spans="1:8">
      <c r="C158" s="529">
        <v>45199</v>
      </c>
      <c r="D158" s="528">
        <f t="shared" si="4"/>
        <v>45199</v>
      </c>
      <c r="E158" s="15">
        <v>6.6549536636299997</v>
      </c>
      <c r="F158" s="24">
        <v>0.22793534646518765</v>
      </c>
    </row>
    <row r="159" spans="1:8">
      <c r="C159" s="529">
        <v>45230</v>
      </c>
      <c r="D159" s="528">
        <f t="shared" si="4"/>
        <v>45230</v>
      </c>
      <c r="E159" s="15">
        <v>6.3881523270600002</v>
      </c>
      <c r="F159" s="24">
        <v>-2.9770718694738463</v>
      </c>
      <c r="G159" s="25"/>
    </row>
    <row r="160" spans="1:8">
      <c r="C160" s="529">
        <v>45260</v>
      </c>
      <c r="D160" s="528">
        <f t="shared" si="4"/>
        <v>45260</v>
      </c>
      <c r="E160" s="15">
        <v>6.4375710980800012</v>
      </c>
      <c r="F160" s="24">
        <v>1.5306359161417049</v>
      </c>
    </row>
    <row r="161" spans="1:8">
      <c r="C161" s="671">
        <v>45291</v>
      </c>
      <c r="D161" s="664">
        <f t="shared" si="4"/>
        <v>45291</v>
      </c>
      <c r="E161" s="679">
        <v>6.3163821779099996</v>
      </c>
      <c r="F161" s="680">
        <v>-4.7430317292398172</v>
      </c>
    </row>
    <row r="162" spans="1:8">
      <c r="C162" s="671">
        <v>45322</v>
      </c>
      <c r="D162" s="664">
        <f t="shared" ref="D162:D168" si="5">C162</f>
        <v>45322</v>
      </c>
      <c r="E162" s="679">
        <v>6.2350286836999995</v>
      </c>
      <c r="F162" s="680">
        <v>-13.644737333381215</v>
      </c>
    </row>
    <row r="163" spans="1:8">
      <c r="C163" s="671">
        <v>45351</v>
      </c>
      <c r="D163" s="664">
        <f t="shared" si="5"/>
        <v>45351</v>
      </c>
      <c r="E163" s="679">
        <v>6.2197307147400007</v>
      </c>
      <c r="F163" s="680">
        <v>-13.681288852252166</v>
      </c>
    </row>
    <row r="164" spans="1:8">
      <c r="C164" s="671">
        <v>45382</v>
      </c>
      <c r="D164" s="664">
        <f t="shared" si="5"/>
        <v>45382</v>
      </c>
      <c r="E164" s="679">
        <v>6.3286579845100004</v>
      </c>
      <c r="F164" s="680">
        <v>-10.548803166997843</v>
      </c>
    </row>
    <row r="165" spans="1:8">
      <c r="C165" s="529">
        <v>45412</v>
      </c>
      <c r="D165" s="528">
        <f t="shared" si="5"/>
        <v>45412</v>
      </c>
      <c r="E165" s="15">
        <v>6.1409289668399998</v>
      </c>
      <c r="F165" s="24">
        <v>-11.892985956157986</v>
      </c>
    </row>
    <row r="166" spans="1:8">
      <c r="C166" s="671">
        <v>45443</v>
      </c>
      <c r="D166" s="664">
        <f t="shared" si="5"/>
        <v>45443</v>
      </c>
      <c r="E166" s="679">
        <v>6.1399224053999992</v>
      </c>
      <c r="F166" s="680">
        <v>-10.020840197007487</v>
      </c>
    </row>
    <row r="167" spans="1:8">
      <c r="A167" s="711"/>
      <c r="B167" s="711"/>
      <c r="C167" s="529">
        <v>45473</v>
      </c>
      <c r="D167" s="528">
        <f t="shared" si="5"/>
        <v>45473</v>
      </c>
      <c r="E167" s="15">
        <v>6.1340648151400003</v>
      </c>
      <c r="F167" s="24">
        <v>-7.041010841287104</v>
      </c>
    </row>
    <row r="168" spans="1:8">
      <c r="A168" s="730">
        <v>2024</v>
      </c>
      <c r="B168" s="12" t="s">
        <v>506</v>
      </c>
      <c r="C168" s="671">
        <v>45504</v>
      </c>
      <c r="D168" s="664">
        <f t="shared" si="5"/>
        <v>45504</v>
      </c>
      <c r="E168" s="679">
        <v>5.9838199677299997</v>
      </c>
      <c r="F168" s="680">
        <v>-7.6757367507792651</v>
      </c>
    </row>
    <row r="169" spans="1:8">
      <c r="C169" s="671">
        <v>45535</v>
      </c>
      <c r="D169" s="664">
        <f t="shared" ref="D169:D174" si="6">C169</f>
        <v>45535</v>
      </c>
      <c r="E169" s="679">
        <v>5.983964695400001</v>
      </c>
      <c r="F169" s="680">
        <v>-8.3528977351467262</v>
      </c>
    </row>
    <row r="170" spans="1:8">
      <c r="C170" s="671">
        <v>45565</v>
      </c>
      <c r="D170" s="664">
        <f t="shared" si="6"/>
        <v>45565</v>
      </c>
      <c r="E170" s="679">
        <v>5.9658127725099996</v>
      </c>
      <c r="F170" s="680">
        <v>-10.355006910057341</v>
      </c>
    </row>
    <row r="171" spans="1:8">
      <c r="C171" s="529">
        <v>45596</v>
      </c>
      <c r="D171" s="528">
        <f t="shared" si="6"/>
        <v>45596</v>
      </c>
      <c r="E171" s="15">
        <v>5.9029493977299996</v>
      </c>
      <c r="F171" s="24">
        <v>-7.5949383921984719</v>
      </c>
    </row>
    <row r="172" spans="1:8">
      <c r="C172" s="529">
        <v>45626</v>
      </c>
      <c r="D172" s="528">
        <f t="shared" si="6"/>
        <v>45626</v>
      </c>
      <c r="E172" s="15">
        <v>5.9240955049400013</v>
      </c>
      <c r="F172" s="24">
        <v>-7.9752441807302858</v>
      </c>
    </row>
    <row r="173" spans="1:8">
      <c r="C173" s="671">
        <v>45657</v>
      </c>
      <c r="D173" s="664">
        <f t="shared" si="6"/>
        <v>45657</v>
      </c>
      <c r="E173" s="679">
        <v>5.3876465469600001</v>
      </c>
      <c r="F173" s="680">
        <v>-14.703829483878863</v>
      </c>
      <c r="H173" s="355" t="s">
        <v>167</v>
      </c>
    </row>
    <row r="174" spans="1:8">
      <c r="C174" s="671">
        <v>45688</v>
      </c>
      <c r="D174" s="664">
        <f t="shared" si="6"/>
        <v>45688</v>
      </c>
      <c r="E174" s="679">
        <v>5.504218346650001</v>
      </c>
      <c r="F174" s="680">
        <v>-11.72106332502581</v>
      </c>
    </row>
    <row r="175" spans="1:8">
      <c r="C175" s="671">
        <v>45716</v>
      </c>
      <c r="D175" s="664">
        <f t="shared" ref="D175:D181" si="7">C175</f>
        <v>45716</v>
      </c>
      <c r="E175" s="679">
        <v>5.3942815210299999</v>
      </c>
      <c r="F175" s="680">
        <v>-13.315646564130432</v>
      </c>
    </row>
    <row r="176" spans="1:8">
      <c r="C176" s="671">
        <v>45747</v>
      </c>
      <c r="D176" s="664">
        <f t="shared" si="7"/>
        <v>45747</v>
      </c>
      <c r="E176" s="679">
        <v>5.3739270403500008</v>
      </c>
      <c r="F176" s="680">
        <v>-15.085986049217667</v>
      </c>
    </row>
    <row r="177" spans="1:6">
      <c r="C177" s="529">
        <v>45777</v>
      </c>
      <c r="D177" s="528">
        <f t="shared" si="7"/>
        <v>45777</v>
      </c>
      <c r="E177" s="15">
        <v>5.2687379534999996</v>
      </c>
      <c r="F177" s="24">
        <v>-14.202052160013579</v>
      </c>
    </row>
    <row r="178" spans="1:6">
      <c r="C178" s="671">
        <v>45808</v>
      </c>
      <c r="D178" s="664">
        <f t="shared" si="7"/>
        <v>45808</v>
      </c>
      <c r="E178" s="679">
        <v>5.1406739767099996</v>
      </c>
      <c r="F178" s="680">
        <v>-16.273424802099044</v>
      </c>
    </row>
    <row r="179" spans="1:6">
      <c r="C179" s="671">
        <v>45838</v>
      </c>
      <c r="D179" s="664">
        <f t="shared" si="7"/>
        <v>45838</v>
      </c>
      <c r="E179" s="679">
        <v>5.0320762208399996</v>
      </c>
      <c r="F179" s="680">
        <v>-17.964439227805087</v>
      </c>
    </row>
    <row r="180" spans="1:6">
      <c r="A180" s="730">
        <v>2025</v>
      </c>
      <c r="B180" s="12" t="s">
        <v>525</v>
      </c>
      <c r="C180" s="671">
        <v>45869</v>
      </c>
      <c r="D180" s="664">
        <f t="shared" si="7"/>
        <v>45869</v>
      </c>
      <c r="E180" s="679">
        <v>5.03702403594</v>
      </c>
      <c r="F180" s="680">
        <v>-15.821836916312776</v>
      </c>
    </row>
    <row r="181" spans="1:6">
      <c r="A181" s="730"/>
      <c r="C181" s="529">
        <v>45870</v>
      </c>
      <c r="D181" s="528">
        <f t="shared" si="7"/>
        <v>45870</v>
      </c>
      <c r="E181" s="15">
        <v>5.04022913823</v>
      </c>
      <c r="F181" s="24">
        <v>-15.770345944477853</v>
      </c>
    </row>
    <row r="182" spans="1:6">
      <c r="C182" s="793">
        <v>45901</v>
      </c>
      <c r="D182" s="794">
        <v>45901</v>
      </c>
      <c r="E182" s="15">
        <v>5.1041506449699989</v>
      </c>
      <c r="F182" s="24">
        <v>-14.443247870710707</v>
      </c>
    </row>
    <row r="183" spans="1:6">
      <c r="C183" s="793">
        <v>45931</v>
      </c>
      <c r="D183" s="794">
        <v>45931</v>
      </c>
      <c r="E183" s="15">
        <v>5.1485970082599994</v>
      </c>
      <c r="F183" s="24">
        <v>-12.77886063753283</v>
      </c>
    </row>
    <row r="184" spans="1:6">
      <c r="C184" s="793">
        <v>45962</v>
      </c>
      <c r="D184" s="794">
        <v>45962</v>
      </c>
      <c r="E184" s="15">
        <v>5.1969152112399994</v>
      </c>
      <c r="F184" s="24">
        <v>-12.274991203190694</v>
      </c>
    </row>
    <row r="185" spans="1:6">
      <c r="C185" s="529">
        <v>46022</v>
      </c>
      <c r="D185" s="528">
        <f>C185</f>
        <v>46022</v>
      </c>
      <c r="E185" s="15">
        <v>5.2086073665099999</v>
      </c>
      <c r="F185" s="24">
        <v>-3.3229502713301429</v>
      </c>
    </row>
    <row r="186" spans="1:6">
      <c r="C186" s="529">
        <v>46053</v>
      </c>
      <c r="D186" s="528">
        <f>C186</f>
        <v>46053</v>
      </c>
      <c r="E186" s="15">
        <v>5.1829999999999998</v>
      </c>
      <c r="F186" s="24">
        <v>-5.8</v>
      </c>
    </row>
    <row r="187" spans="1:6">
      <c r="C187" s="671">
        <v>46054</v>
      </c>
      <c r="D187" s="664">
        <f>C187</f>
        <v>46054</v>
      </c>
      <c r="E187" s="679">
        <v>5.19422411653</v>
      </c>
      <c r="F187" s="680">
        <v>-3.7085864454809183</v>
      </c>
    </row>
    <row r="188" spans="1:6">
      <c r="C188" s="843">
        <v>46112</v>
      </c>
      <c r="D188" s="844">
        <f>C188</f>
        <v>46112</v>
      </c>
      <c r="E188" s="777">
        <v>5.1360336074200008</v>
      </c>
      <c r="F188" s="778">
        <v>-4.426550281458745</v>
      </c>
    </row>
    <row r="189" spans="1:6">
      <c r="C189" s="529"/>
      <c r="D189" s="528"/>
      <c r="E189" s="15"/>
      <c r="F189" s="24"/>
    </row>
    <row r="190" spans="1:6">
      <c r="C190" s="529"/>
      <c r="D190" s="528"/>
      <c r="E190" s="15"/>
      <c r="F190" s="24"/>
    </row>
    <row r="191" spans="1:6">
      <c r="C191" s="529"/>
      <c r="D191" s="528"/>
      <c r="E191" s="15"/>
      <c r="F191" s="24"/>
    </row>
    <row r="192" spans="1:6">
      <c r="A192" s="730">
        <v>2026</v>
      </c>
      <c r="B192" s="12" t="s">
        <v>535</v>
      </c>
      <c r="C192" s="529"/>
      <c r="D192" s="528"/>
      <c r="E192" s="15"/>
      <c r="F192" s="24"/>
    </row>
    <row r="193" spans="3:6">
      <c r="C193" s="529"/>
      <c r="D193" s="528"/>
      <c r="E193" s="15"/>
      <c r="F193" s="24"/>
    </row>
    <row r="194" spans="3:6">
      <c r="C194" s="529"/>
      <c r="D194" s="528"/>
      <c r="E194" s="15"/>
      <c r="F194" s="24"/>
    </row>
    <row r="195" spans="3:6">
      <c r="C195" s="529"/>
      <c r="D195" s="528"/>
      <c r="E195" s="15"/>
      <c r="F195" s="24"/>
    </row>
    <row r="196" spans="3:6">
      <c r="C196" s="529"/>
      <c r="D196" s="528"/>
      <c r="E196" s="15"/>
      <c r="F196" s="24"/>
    </row>
    <row r="197" spans="3:6">
      <c r="C197" s="529"/>
      <c r="D197" s="528"/>
      <c r="E197" s="15"/>
      <c r="F197" s="24"/>
    </row>
    <row r="198" spans="3:6">
      <c r="C198" s="529"/>
      <c r="D198" s="528"/>
      <c r="E198" s="15"/>
      <c r="F198" s="24"/>
    </row>
    <row r="199" spans="3:6">
      <c r="C199" s="529"/>
      <c r="D199" s="528"/>
      <c r="E199" s="15"/>
      <c r="F199" s="24"/>
    </row>
    <row r="200" spans="3:6">
      <c r="C200" s="529"/>
      <c r="D200" s="528"/>
      <c r="E200" s="15"/>
      <c r="F200" s="24"/>
    </row>
    <row r="201" spans="3:6">
      <c r="C201" s="529"/>
      <c r="D201" s="528"/>
      <c r="E201" s="15"/>
      <c r="F201" s="24"/>
    </row>
    <row r="202" spans="3:6">
      <c r="C202" s="529"/>
      <c r="D202" s="528"/>
      <c r="E202" s="15"/>
      <c r="F202" s="24"/>
    </row>
    <row r="203" spans="3:6">
      <c r="C203" s="529"/>
      <c r="D203" s="528"/>
      <c r="E203" s="15"/>
      <c r="F203" s="24"/>
    </row>
    <row r="204" spans="3:6">
      <c r="C204" s="529"/>
      <c r="D204" s="528"/>
      <c r="E204" s="15"/>
      <c r="F204" s="24"/>
    </row>
    <row r="205" spans="3:6">
      <c r="C205" s="529"/>
      <c r="D205" s="528"/>
      <c r="E205" s="15"/>
      <c r="F205" s="24"/>
    </row>
    <row r="206" spans="3:6">
      <c r="C206" s="529"/>
      <c r="D206" s="528"/>
      <c r="E206" s="15"/>
      <c r="F206" s="24"/>
    </row>
    <row r="207" spans="3:6">
      <c r="C207" s="529"/>
      <c r="D207" s="528"/>
      <c r="E207" s="15"/>
      <c r="F207" s="24"/>
    </row>
    <row r="208" spans="3:6">
      <c r="C208" s="529"/>
      <c r="D208" s="528"/>
      <c r="E208" s="15"/>
      <c r="F208" s="24"/>
    </row>
    <row r="209" spans="3:6">
      <c r="C209" s="529"/>
      <c r="D209" s="528"/>
      <c r="E209" s="15"/>
      <c r="F209" s="24"/>
    </row>
    <row r="210" spans="3:6">
      <c r="C210" s="529"/>
      <c r="D210" s="528"/>
      <c r="E210" s="15"/>
      <c r="F210" s="24"/>
    </row>
    <row r="211" spans="3:6">
      <c r="C211" s="529"/>
      <c r="D211" s="528"/>
      <c r="E211" s="15"/>
      <c r="F211" s="24"/>
    </row>
    <row r="212" spans="3:6">
      <c r="C212" s="529"/>
      <c r="D212" s="528"/>
      <c r="E212" s="15"/>
      <c r="F212" s="24"/>
    </row>
    <row r="213" spans="3:6">
      <c r="C213" s="529"/>
      <c r="D213" s="528"/>
      <c r="E213" s="15"/>
      <c r="F213" s="24"/>
    </row>
    <row r="214" spans="3:6">
      <c r="C214" s="529"/>
      <c r="D214" s="528"/>
      <c r="E214" s="15"/>
      <c r="F214" s="24"/>
    </row>
    <row r="215" spans="3:6">
      <c r="C215" s="529"/>
      <c r="D215" s="528"/>
      <c r="E215" s="15"/>
      <c r="F215" s="24"/>
    </row>
    <row r="216" spans="3:6">
      <c r="C216" s="529"/>
      <c r="D216" s="528"/>
      <c r="E216" s="15"/>
      <c r="F216" s="24"/>
    </row>
    <row r="217" spans="3:6">
      <c r="C217" s="529"/>
      <c r="D217" s="528"/>
      <c r="E217" s="15"/>
      <c r="F217" s="24"/>
    </row>
  </sheetData>
  <sheetProtection algorithmName="SHA-512" hashValue="+Y3zCEUMwrElpjwlJVFS6Yjz1NAiKdSHZnU0AmI+WWckJLpgUlQ9+OazvFQUanew65r9QWadDVcDz1ca0xVf8g==" saltValue="acc7hbYJk6ZW+qeDSzGnc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54" activePane="bottomRight" state="frozen"/>
      <selection activeCell="AA19" sqref="AA19"/>
      <selection pane="topRight" activeCell="AA19" sqref="AA19"/>
      <selection pane="bottomLeft" activeCell="AA19" sqref="AA19"/>
      <selection pane="bottomRight" activeCell="L172" sqref="L172"/>
    </sheetView>
  </sheetViews>
  <sheetFormatPr defaultColWidth="9.42578125" defaultRowHeight="11.25"/>
  <cols>
    <col min="1" max="1" width="6.7109375" style="388" hidden="1" customWidth="1"/>
    <col min="2" max="2" width="6.28515625" style="388" hidden="1" customWidth="1"/>
    <col min="3" max="3" width="10.42578125" style="388" bestFit="1" customWidth="1"/>
    <col min="4" max="4" width="10.42578125" style="388" customWidth="1"/>
    <col min="5" max="5" width="18.42578125" style="388" customWidth="1"/>
    <col min="6" max="6" width="14.5703125" style="388" customWidth="1"/>
    <col min="7" max="7" width="19" style="388" customWidth="1"/>
    <col min="8" max="8" width="20.5703125" style="388" customWidth="1"/>
    <col min="9" max="12" width="9.42578125" style="388" bestFit="1" customWidth="1"/>
    <col min="13" max="15" width="9.5703125" style="388" bestFit="1" customWidth="1"/>
    <col min="16" max="24" width="9.42578125" style="388" bestFit="1" customWidth="1"/>
    <col min="25" max="27" width="9.5703125" style="388" bestFit="1" customWidth="1"/>
    <col min="28" max="36" width="9.42578125" style="388" bestFit="1" customWidth="1"/>
    <col min="37" max="39" width="9.5703125" style="388" bestFit="1" customWidth="1"/>
    <col min="40" max="48" width="9.42578125" style="388" bestFit="1" customWidth="1"/>
    <col min="49" max="51" width="9.5703125" style="388" bestFit="1" customWidth="1"/>
    <col min="52" max="60" width="9.42578125" style="388" bestFit="1" customWidth="1"/>
    <col min="61" max="63" width="9.5703125" style="388" bestFit="1" customWidth="1"/>
    <col min="64" max="72" width="9.42578125" style="388" bestFit="1" customWidth="1"/>
    <col min="73" max="75" width="9.5703125" style="388" bestFit="1" customWidth="1"/>
    <col min="76" max="84" width="9.42578125" style="388" bestFit="1" customWidth="1"/>
    <col min="85" max="87" width="9.5703125" style="388" bestFit="1" customWidth="1"/>
    <col min="88" max="96" width="9.42578125" style="388" bestFit="1" customWidth="1"/>
    <col min="97" max="99" width="9.5703125" style="388" bestFit="1" customWidth="1"/>
    <col min="100" max="108" width="9.42578125" style="388" bestFit="1" customWidth="1"/>
    <col min="109" max="111" width="9.5703125" style="388" bestFit="1" customWidth="1"/>
    <col min="112" max="120" width="9.42578125" style="388" bestFit="1" customWidth="1"/>
    <col min="121" max="123" width="9.5703125" style="388" bestFit="1" customWidth="1"/>
    <col min="124" max="132" width="9.42578125" style="388" bestFit="1" customWidth="1"/>
    <col min="133" max="135" width="9.5703125" style="388" bestFit="1" customWidth="1"/>
    <col min="136" max="144" width="9.42578125" style="388" bestFit="1" customWidth="1"/>
    <col min="145" max="147" width="9.5703125" style="388" bestFit="1" customWidth="1"/>
    <col min="148" max="148" width="9.42578125" style="388" bestFit="1" customWidth="1"/>
    <col min="149" max="16384" width="9.42578125" style="388"/>
  </cols>
  <sheetData>
    <row r="1" spans="1:150">
      <c r="C1" s="390"/>
      <c r="D1" s="390"/>
      <c r="E1" s="390"/>
      <c r="F1" s="390"/>
      <c r="G1" s="390"/>
      <c r="H1" s="390"/>
      <c r="I1" s="390"/>
      <c r="J1" s="390"/>
      <c r="K1" s="390"/>
      <c r="L1" s="390"/>
      <c r="M1" s="390"/>
      <c r="N1" s="390"/>
      <c r="O1" s="390"/>
    </row>
    <row r="2" spans="1:150" ht="33.75" customHeight="1">
      <c r="C2" s="552" t="s">
        <v>158</v>
      </c>
      <c r="D2" s="551" t="s">
        <v>157</v>
      </c>
      <c r="E2" s="465" t="s">
        <v>190</v>
      </c>
      <c r="F2" s="465" t="s">
        <v>192</v>
      </c>
      <c r="G2" s="465" t="s">
        <v>194</v>
      </c>
      <c r="H2" s="466" t="s">
        <v>196</v>
      </c>
      <c r="J2" s="390"/>
      <c r="K2" s="390"/>
      <c r="L2" s="390"/>
      <c r="M2" s="390"/>
      <c r="N2" s="390"/>
      <c r="O2" s="390"/>
      <c r="ET2" s="387"/>
    </row>
    <row r="3" spans="1:150" ht="44.85" customHeight="1">
      <c r="C3" s="469" t="s">
        <v>485</v>
      </c>
      <c r="D3" s="470" t="s">
        <v>486</v>
      </c>
      <c r="E3" s="467" t="s">
        <v>191</v>
      </c>
      <c r="F3" s="467" t="s">
        <v>193</v>
      </c>
      <c r="G3" s="467" t="s">
        <v>195</v>
      </c>
      <c r="H3" s="468" t="s">
        <v>197</v>
      </c>
      <c r="J3" s="390"/>
      <c r="K3" s="390"/>
      <c r="L3" s="390"/>
      <c r="M3" s="390"/>
      <c r="N3" s="390"/>
      <c r="O3" s="390"/>
    </row>
    <row r="4" spans="1:150">
      <c r="C4" s="394"/>
      <c r="D4" s="396"/>
      <c r="H4" s="391"/>
    </row>
    <row r="5" spans="1:150">
      <c r="C5" s="395">
        <v>40908</v>
      </c>
      <c r="D5" s="397">
        <f t="shared" ref="D5:D36" si="0">+C5</f>
        <v>40908</v>
      </c>
      <c r="E5" s="471">
        <v>-0.26080828207747081</v>
      </c>
      <c r="F5" s="471">
        <v>3.9084424041780799</v>
      </c>
      <c r="G5" s="471">
        <v>-1.1769095490636849</v>
      </c>
      <c r="H5" s="472">
        <v>2.4707245730369181</v>
      </c>
      <c r="I5" s="392"/>
    </row>
    <row r="6" spans="1:150">
      <c r="C6" s="395">
        <v>40939</v>
      </c>
      <c r="D6" s="397">
        <f t="shared" si="0"/>
        <v>40939</v>
      </c>
      <c r="E6" s="471">
        <v>-0.71799693448087876</v>
      </c>
      <c r="F6" s="471">
        <v>3.8577154156017399</v>
      </c>
      <c r="G6" s="471">
        <v>-0.69595902157948453</v>
      </c>
      <c r="H6" s="472">
        <v>2.4437594595413827</v>
      </c>
      <c r="I6" s="392"/>
    </row>
    <row r="7" spans="1:150">
      <c r="C7" s="395">
        <v>40968</v>
      </c>
      <c r="D7" s="397">
        <f t="shared" si="0"/>
        <v>40968</v>
      </c>
      <c r="E7" s="471">
        <v>-2.135818124521657</v>
      </c>
      <c r="F7" s="471">
        <v>4.8656107089728513</v>
      </c>
      <c r="G7" s="471">
        <v>-0.79361870538393031</v>
      </c>
      <c r="H7" s="472">
        <v>1.9361738790672831</v>
      </c>
      <c r="I7" s="392"/>
    </row>
    <row r="8" spans="1:150">
      <c r="C8" s="395">
        <v>40999</v>
      </c>
      <c r="D8" s="397">
        <f t="shared" si="0"/>
        <v>40999</v>
      </c>
      <c r="E8" s="471">
        <v>-1.542607944154285</v>
      </c>
      <c r="F8" s="471">
        <v>4.1858238153086136</v>
      </c>
      <c r="G8" s="471">
        <v>-0.41225401589922556</v>
      </c>
      <c r="H8" s="472">
        <v>2.2309618552551314</v>
      </c>
      <c r="I8" s="392"/>
    </row>
    <row r="9" spans="1:150">
      <c r="C9" s="395">
        <v>41029</v>
      </c>
      <c r="D9" s="397">
        <f t="shared" si="0"/>
        <v>41029</v>
      </c>
      <c r="E9" s="471">
        <v>-1.8889451113584113</v>
      </c>
      <c r="F9" s="471">
        <v>4.963353729338535</v>
      </c>
      <c r="G9" s="471">
        <v>5.5045781043886804E-3</v>
      </c>
      <c r="H9" s="472">
        <v>3.0799131960844903</v>
      </c>
      <c r="I9" s="392"/>
    </row>
    <row r="10" spans="1:150">
      <c r="C10" s="395">
        <v>41060</v>
      </c>
      <c r="D10" s="397">
        <f t="shared" si="0"/>
        <v>41060</v>
      </c>
      <c r="E10" s="471">
        <v>-1.2842018805433577</v>
      </c>
      <c r="F10" s="471">
        <v>4.0488406965615003</v>
      </c>
      <c r="G10" s="471">
        <v>0.37567347186613892</v>
      </c>
      <c r="H10" s="472">
        <v>3.1403122878842709</v>
      </c>
      <c r="I10" s="392"/>
    </row>
    <row r="11" spans="1:150">
      <c r="A11" s="388">
        <v>2012</v>
      </c>
      <c r="B11" s="388" t="s">
        <v>132</v>
      </c>
      <c r="C11" s="395">
        <v>41090</v>
      </c>
      <c r="D11" s="397">
        <f t="shared" si="0"/>
        <v>41090</v>
      </c>
      <c r="E11" s="471">
        <v>-1.6556355532744058</v>
      </c>
      <c r="F11" s="471">
        <v>3.890174580236907</v>
      </c>
      <c r="G11" s="471">
        <v>0.10538480761854108</v>
      </c>
      <c r="H11" s="472">
        <v>2.3399238345810431</v>
      </c>
      <c r="I11" s="392"/>
    </row>
    <row r="12" spans="1:150">
      <c r="C12" s="395">
        <v>41121</v>
      </c>
      <c r="D12" s="397">
        <f t="shared" si="0"/>
        <v>41121</v>
      </c>
      <c r="E12" s="471">
        <v>-1.3104887372979814</v>
      </c>
      <c r="F12" s="471">
        <v>3.6465439145214749</v>
      </c>
      <c r="G12" s="471">
        <v>0.6629656925589531</v>
      </c>
      <c r="H12" s="472">
        <v>2.9990208697824556</v>
      </c>
      <c r="I12" s="392"/>
      <c r="ET12" s="389"/>
    </row>
    <row r="13" spans="1:150">
      <c r="C13" s="395">
        <v>41152</v>
      </c>
      <c r="D13" s="397">
        <f t="shared" si="0"/>
        <v>41152</v>
      </c>
      <c r="E13" s="471">
        <v>-1.4683442403373232</v>
      </c>
      <c r="F13" s="471">
        <v>3.2267051661740114</v>
      </c>
      <c r="G13" s="471">
        <v>0.61379916110842203</v>
      </c>
      <c r="H13" s="472">
        <v>2.3721600869451152</v>
      </c>
      <c r="I13" s="392"/>
    </row>
    <row r="14" spans="1:150">
      <c r="C14" s="395">
        <v>41182</v>
      </c>
      <c r="D14" s="397">
        <f t="shared" si="0"/>
        <v>41182</v>
      </c>
      <c r="E14" s="471">
        <v>-1.3712155177120886</v>
      </c>
      <c r="F14" s="471">
        <v>2.7187168592995885</v>
      </c>
      <c r="G14" s="471">
        <v>0.74216196273163881</v>
      </c>
      <c r="H14" s="472">
        <v>2.0896633043191457</v>
      </c>
      <c r="I14" s="392"/>
    </row>
    <row r="15" spans="1:150">
      <c r="C15" s="395">
        <v>41213</v>
      </c>
      <c r="D15" s="397">
        <f t="shared" si="0"/>
        <v>41213</v>
      </c>
      <c r="E15" s="471">
        <v>-1.3591262404865223</v>
      </c>
      <c r="F15" s="471">
        <v>3.314096749647315</v>
      </c>
      <c r="G15" s="471">
        <v>0.51266621517244482</v>
      </c>
      <c r="H15" s="472">
        <v>2.4676367243332322</v>
      </c>
      <c r="I15" s="392"/>
    </row>
    <row r="16" spans="1:150">
      <c r="C16" s="395">
        <v>41243</v>
      </c>
      <c r="D16" s="397">
        <f t="shared" si="0"/>
        <v>41243</v>
      </c>
      <c r="E16" s="471">
        <v>-0.81888992849471998</v>
      </c>
      <c r="F16" s="471">
        <v>3.6779060616837076</v>
      </c>
      <c r="G16" s="471">
        <v>5.7060674136447422E-2</v>
      </c>
      <c r="H16" s="472">
        <v>2.9160768073254673</v>
      </c>
      <c r="I16" s="392"/>
    </row>
    <row r="17" spans="1:9">
      <c r="C17" s="395">
        <v>41274</v>
      </c>
      <c r="D17" s="397">
        <f t="shared" si="0"/>
        <v>41274</v>
      </c>
      <c r="E17" s="471">
        <v>-1.0709443176833811</v>
      </c>
      <c r="F17" s="471">
        <v>3.3408140921373186</v>
      </c>
      <c r="G17" s="471">
        <v>0.75028055812797378</v>
      </c>
      <c r="H17" s="472">
        <v>3.0201503325819203</v>
      </c>
      <c r="I17" s="392"/>
    </row>
    <row r="18" spans="1:9">
      <c r="C18" s="395">
        <v>41305</v>
      </c>
      <c r="D18" s="397">
        <f t="shared" si="0"/>
        <v>41305</v>
      </c>
      <c r="E18" s="471">
        <v>-0.27773926844319818</v>
      </c>
      <c r="F18" s="471">
        <v>3.6450992587229241</v>
      </c>
      <c r="G18" s="471">
        <v>-2.6659653622305756E-3</v>
      </c>
      <c r="H18" s="472">
        <v>3.3646940249174975</v>
      </c>
      <c r="I18" s="392"/>
    </row>
    <row r="19" spans="1:9">
      <c r="C19" s="395">
        <v>41333</v>
      </c>
      <c r="D19" s="397">
        <f t="shared" si="0"/>
        <v>41333</v>
      </c>
      <c r="E19" s="471">
        <v>0.98269936994822149</v>
      </c>
      <c r="F19" s="471">
        <v>2.6600943319414454</v>
      </c>
      <c r="G19" s="471">
        <v>2.110846602544466E-2</v>
      </c>
      <c r="H19" s="472">
        <v>3.6639021679150972</v>
      </c>
      <c r="I19" s="392"/>
    </row>
    <row r="20" spans="1:9">
      <c r="C20" s="395">
        <v>41364</v>
      </c>
      <c r="D20" s="397">
        <f t="shared" si="0"/>
        <v>41364</v>
      </c>
      <c r="E20" s="471">
        <v>1.2114182484055365</v>
      </c>
      <c r="F20" s="471">
        <v>3.6723053937002748</v>
      </c>
      <c r="G20" s="471">
        <v>0.55866650100027015</v>
      </c>
      <c r="H20" s="472">
        <v>5.4423901431060813</v>
      </c>
      <c r="I20" s="392"/>
    </row>
    <row r="21" spans="1:9">
      <c r="C21" s="395">
        <v>41394</v>
      </c>
      <c r="D21" s="397">
        <f t="shared" si="0"/>
        <v>41394</v>
      </c>
      <c r="E21" s="471">
        <v>1.1514400671646678</v>
      </c>
      <c r="F21" s="471">
        <v>3.3772446296105136</v>
      </c>
      <c r="G21" s="471">
        <v>-8.8427969265458303E-2</v>
      </c>
      <c r="H21" s="472">
        <v>4.4402567275097198</v>
      </c>
      <c r="I21" s="392"/>
    </row>
    <row r="22" spans="1:9">
      <c r="C22" s="395">
        <v>41425</v>
      </c>
      <c r="D22" s="397">
        <f t="shared" si="0"/>
        <v>41425</v>
      </c>
      <c r="E22" s="471">
        <v>1.9100223928163029</v>
      </c>
      <c r="F22" s="471">
        <v>3.0088936540068754</v>
      </c>
      <c r="G22" s="471">
        <v>-0.32649856867833821</v>
      </c>
      <c r="H22" s="472">
        <v>4.5924174781448244</v>
      </c>
      <c r="I22" s="392"/>
    </row>
    <row r="23" spans="1:9">
      <c r="A23" s="388">
        <v>2013</v>
      </c>
      <c r="B23" s="388" t="s">
        <v>133</v>
      </c>
      <c r="C23" s="395">
        <v>41455</v>
      </c>
      <c r="D23" s="397">
        <f t="shared" si="0"/>
        <v>41455</v>
      </c>
      <c r="E23" s="471">
        <v>2.1662908075575187</v>
      </c>
      <c r="F23" s="471">
        <v>2.696715676465903</v>
      </c>
      <c r="G23" s="471">
        <v>0.32325038595478028</v>
      </c>
      <c r="H23" s="472">
        <v>5.1862568699781946</v>
      </c>
      <c r="I23" s="392"/>
    </row>
    <row r="24" spans="1:9">
      <c r="C24" s="395">
        <v>41486</v>
      </c>
      <c r="D24" s="397">
        <f t="shared" si="0"/>
        <v>41486</v>
      </c>
      <c r="E24" s="471">
        <v>1.3740779838038828</v>
      </c>
      <c r="F24" s="471">
        <v>2.7312300977370372</v>
      </c>
      <c r="G24" s="471">
        <v>-0.50990193798867689</v>
      </c>
      <c r="H24" s="472">
        <v>3.5954061435522533</v>
      </c>
      <c r="I24" s="392"/>
    </row>
    <row r="25" spans="1:9">
      <c r="C25" s="395">
        <v>41517</v>
      </c>
      <c r="D25" s="397">
        <f t="shared" si="0"/>
        <v>41517</v>
      </c>
      <c r="E25" s="471">
        <v>2.0314120048802664</v>
      </c>
      <c r="F25" s="471">
        <v>3.5261723559481881</v>
      </c>
      <c r="G25" s="471">
        <v>-0.6554685779823588</v>
      </c>
      <c r="H25" s="472">
        <v>4.9021157828460957</v>
      </c>
      <c r="I25" s="392"/>
    </row>
    <row r="26" spans="1:9">
      <c r="C26" s="395">
        <v>41547</v>
      </c>
      <c r="D26" s="397">
        <f t="shared" si="0"/>
        <v>41547</v>
      </c>
      <c r="E26" s="471">
        <v>2.3254009121089876</v>
      </c>
      <c r="F26" s="471">
        <v>4.4435276081669466</v>
      </c>
      <c r="G26" s="471">
        <v>-0.48572422699497492</v>
      </c>
      <c r="H26" s="472">
        <v>6.2832042932809742</v>
      </c>
      <c r="I26" s="392"/>
    </row>
    <row r="27" spans="1:9">
      <c r="C27" s="395">
        <v>41578</v>
      </c>
      <c r="D27" s="397">
        <f t="shared" si="0"/>
        <v>41578</v>
      </c>
      <c r="E27" s="471">
        <v>2.1267008305898019</v>
      </c>
      <c r="F27" s="471">
        <v>3.7711256483138347</v>
      </c>
      <c r="G27" s="471">
        <v>-0.24565962315918136</v>
      </c>
      <c r="H27" s="472">
        <v>5.6521668557444542</v>
      </c>
      <c r="I27" s="392"/>
    </row>
    <row r="28" spans="1:9">
      <c r="C28" s="395">
        <v>41608</v>
      </c>
      <c r="D28" s="397">
        <f t="shared" si="0"/>
        <v>41608</v>
      </c>
      <c r="E28" s="471">
        <v>1.255081073923777</v>
      </c>
      <c r="F28" s="471">
        <v>3.6676821870816068</v>
      </c>
      <c r="G28" s="471">
        <v>-0.43652633368096111</v>
      </c>
      <c r="H28" s="472">
        <v>4.4862369273244411</v>
      </c>
      <c r="I28" s="392"/>
    </row>
    <row r="29" spans="1:9">
      <c r="C29" s="395">
        <v>41639</v>
      </c>
      <c r="D29" s="397">
        <f t="shared" si="0"/>
        <v>41639</v>
      </c>
      <c r="E29" s="471">
        <v>1.6996144529020578</v>
      </c>
      <c r="F29" s="471">
        <v>3.6208612453289</v>
      </c>
      <c r="G29" s="471">
        <v>-0.49906335037274602</v>
      </c>
      <c r="H29" s="472">
        <v>4.821412347858228</v>
      </c>
      <c r="I29" s="392"/>
    </row>
    <row r="30" spans="1:9">
      <c r="C30" s="395">
        <v>41670</v>
      </c>
      <c r="D30" s="397">
        <f t="shared" si="0"/>
        <v>41670</v>
      </c>
      <c r="E30" s="471">
        <v>1.3237694976421228</v>
      </c>
      <c r="F30" s="471">
        <v>3.339144751227193</v>
      </c>
      <c r="G30" s="471">
        <v>0.34568770840637586</v>
      </c>
      <c r="H30" s="472">
        <v>5.0086019572756868</v>
      </c>
      <c r="I30" s="392"/>
    </row>
    <row r="31" spans="1:9">
      <c r="C31" s="395">
        <v>41698</v>
      </c>
      <c r="D31" s="397">
        <f t="shared" si="0"/>
        <v>41698</v>
      </c>
      <c r="E31" s="471">
        <v>1.1059580443455919</v>
      </c>
      <c r="F31" s="471">
        <v>3.2890196512565435</v>
      </c>
      <c r="G31" s="471">
        <v>-1.2953646049461611E-2</v>
      </c>
      <c r="H31" s="472">
        <v>4.3820240495526832</v>
      </c>
      <c r="I31" s="392"/>
    </row>
    <row r="32" spans="1:9">
      <c r="C32" s="395">
        <v>41729</v>
      </c>
      <c r="D32" s="397">
        <f t="shared" si="0"/>
        <v>41729</v>
      </c>
      <c r="E32" s="471">
        <v>1.2183887636744695</v>
      </c>
      <c r="F32" s="471">
        <v>3.1245944715502354</v>
      </c>
      <c r="G32" s="471">
        <v>-0.40945743737234352</v>
      </c>
      <c r="H32" s="472">
        <v>3.9335257978523543</v>
      </c>
      <c r="I32" s="392"/>
    </row>
    <row r="33" spans="1:9">
      <c r="C33" s="395">
        <v>41759</v>
      </c>
      <c r="D33" s="397">
        <f t="shared" si="0"/>
        <v>41759</v>
      </c>
      <c r="E33" s="471">
        <v>0.86289193764024053</v>
      </c>
      <c r="F33" s="471">
        <v>2.3351451190504258</v>
      </c>
      <c r="G33" s="471">
        <v>0.26764930240648932</v>
      </c>
      <c r="H33" s="472">
        <v>3.4656863590971625</v>
      </c>
      <c r="I33" s="392"/>
    </row>
    <row r="34" spans="1:9">
      <c r="C34" s="395">
        <v>41790</v>
      </c>
      <c r="D34" s="397">
        <f t="shared" si="0"/>
        <v>41790</v>
      </c>
      <c r="E34" s="471">
        <v>0.371068607645404</v>
      </c>
      <c r="F34" s="471">
        <v>2.5266894682073495</v>
      </c>
      <c r="G34" s="471">
        <v>0.12938251865247857</v>
      </c>
      <c r="H34" s="472">
        <v>3.0271405945052123</v>
      </c>
      <c r="I34" s="392"/>
    </row>
    <row r="35" spans="1:9">
      <c r="A35" s="388">
        <v>2014</v>
      </c>
      <c r="B35" s="388" t="s">
        <v>134</v>
      </c>
      <c r="C35" s="395">
        <v>41820</v>
      </c>
      <c r="D35" s="397">
        <f t="shared" si="0"/>
        <v>41820</v>
      </c>
      <c r="E35" s="471">
        <v>0.52122592922581068</v>
      </c>
      <c r="F35" s="471">
        <v>3.3406781192802821</v>
      </c>
      <c r="G35" s="471">
        <v>-0.75663243155474846</v>
      </c>
      <c r="H35" s="472">
        <v>3.1052716169513275</v>
      </c>
    </row>
    <row r="36" spans="1:9">
      <c r="C36" s="395">
        <v>41851</v>
      </c>
      <c r="D36" s="397">
        <f t="shared" si="0"/>
        <v>41851</v>
      </c>
      <c r="E36" s="471">
        <v>1.2463344029508139</v>
      </c>
      <c r="F36" s="471">
        <v>3.4831812336702379</v>
      </c>
      <c r="G36" s="471">
        <v>0.43209041925075842</v>
      </c>
      <c r="H36" s="472">
        <v>5.1616060558718146</v>
      </c>
    </row>
    <row r="37" spans="1:9">
      <c r="C37" s="395">
        <v>41882</v>
      </c>
      <c r="D37" s="397">
        <f t="shared" ref="D37:D68" si="1">+C37</f>
        <v>41882</v>
      </c>
      <c r="E37" s="471">
        <v>0.5809183266827842</v>
      </c>
      <c r="F37" s="471">
        <v>2.8356952373783892</v>
      </c>
      <c r="G37" s="471">
        <v>0.50901165315190045</v>
      </c>
      <c r="H37" s="472">
        <v>3.9256252172130672</v>
      </c>
    </row>
    <row r="38" spans="1:9">
      <c r="C38" s="395">
        <v>41912</v>
      </c>
      <c r="D38" s="397">
        <f t="shared" si="1"/>
        <v>41912</v>
      </c>
      <c r="E38" s="471">
        <v>0.32815329142494815</v>
      </c>
      <c r="F38" s="471">
        <v>1.8877560700582194</v>
      </c>
      <c r="G38" s="471">
        <v>0.59837763339373984</v>
      </c>
      <c r="H38" s="472">
        <v>2.8142869948768947</v>
      </c>
    </row>
    <row r="39" spans="1:9">
      <c r="C39" s="395">
        <v>41943</v>
      </c>
      <c r="D39" s="397">
        <f t="shared" si="1"/>
        <v>41943</v>
      </c>
      <c r="E39" s="471">
        <v>0.13777100134291917</v>
      </c>
      <c r="F39" s="471">
        <v>1.8826472936189971</v>
      </c>
      <c r="G39" s="471">
        <v>0.35257160077264749</v>
      </c>
      <c r="H39" s="472">
        <v>2.3729898957345767</v>
      </c>
    </row>
    <row r="40" spans="1:9">
      <c r="C40" s="395">
        <v>41973</v>
      </c>
      <c r="D40" s="397">
        <f t="shared" si="1"/>
        <v>41973</v>
      </c>
      <c r="E40" s="471">
        <v>0.14818581825528354</v>
      </c>
      <c r="F40" s="471">
        <v>1.6335460673956437</v>
      </c>
      <c r="G40" s="471">
        <v>0.99629741049337628</v>
      </c>
      <c r="H40" s="472">
        <v>2.7780292961442967</v>
      </c>
    </row>
    <row r="41" spans="1:9">
      <c r="C41" s="395">
        <v>42004</v>
      </c>
      <c r="D41" s="397">
        <f t="shared" si="1"/>
        <v>42004</v>
      </c>
      <c r="E41" s="471">
        <v>0.50568655802188867</v>
      </c>
      <c r="F41" s="471">
        <v>1.1333748110426514</v>
      </c>
      <c r="G41" s="471">
        <v>0.71186670846515898</v>
      </c>
      <c r="H41" s="472">
        <v>2.3509280775297015</v>
      </c>
    </row>
    <row r="42" spans="1:9">
      <c r="C42" s="395">
        <v>42035</v>
      </c>
      <c r="D42" s="397">
        <f t="shared" si="1"/>
        <v>42035</v>
      </c>
      <c r="E42" s="471">
        <v>-3.3418584289093271E-2</v>
      </c>
      <c r="F42" s="471">
        <v>0.93512577285870924</v>
      </c>
      <c r="G42" s="471">
        <v>0.40908487792172044</v>
      </c>
      <c r="H42" s="472">
        <v>1.3107920664913451</v>
      </c>
    </row>
    <row r="43" spans="1:9">
      <c r="C43" s="395">
        <v>42063</v>
      </c>
      <c r="D43" s="397">
        <f t="shared" si="1"/>
        <v>42063</v>
      </c>
      <c r="E43" s="471">
        <v>1.0512135709749226</v>
      </c>
      <c r="F43" s="471">
        <v>0.992864362670554</v>
      </c>
      <c r="G43" s="471">
        <v>0.63370877333585729</v>
      </c>
      <c r="H43" s="472">
        <v>2.6777867069813368</v>
      </c>
    </row>
    <row r="44" spans="1:9">
      <c r="C44" s="395">
        <v>42094</v>
      </c>
      <c r="D44" s="397">
        <f t="shared" si="1"/>
        <v>42094</v>
      </c>
      <c r="E44" s="471">
        <v>0.30970843813239068</v>
      </c>
      <c r="F44" s="471">
        <v>0.28282454779463834</v>
      </c>
      <c r="G44" s="471">
        <v>0.11168378195690412</v>
      </c>
      <c r="H44" s="472">
        <v>0.70421676788394905</v>
      </c>
    </row>
    <row r="45" spans="1:9">
      <c r="C45" s="395">
        <v>42124</v>
      </c>
      <c r="D45" s="397">
        <f t="shared" si="1"/>
        <v>42124</v>
      </c>
      <c r="E45" s="471">
        <v>0.13728983952392182</v>
      </c>
      <c r="F45" s="471">
        <v>0.48361308443017953</v>
      </c>
      <c r="G45" s="471">
        <v>0.59500915163227119</v>
      </c>
      <c r="H45" s="472">
        <v>1.2159120755863597</v>
      </c>
    </row>
    <row r="46" spans="1:9">
      <c r="C46" s="395">
        <v>42155</v>
      </c>
      <c r="D46" s="397">
        <f t="shared" si="1"/>
        <v>42155</v>
      </c>
      <c r="E46" s="471">
        <v>0.2728548484001132</v>
      </c>
      <c r="F46" s="471">
        <v>0.4024982430883407</v>
      </c>
      <c r="G46" s="471">
        <v>0.65249252941559599</v>
      </c>
      <c r="H46" s="472">
        <v>1.3278456209040428</v>
      </c>
    </row>
    <row r="47" spans="1:9">
      <c r="A47" s="388">
        <v>2015</v>
      </c>
      <c r="B47" s="388" t="s">
        <v>135</v>
      </c>
      <c r="C47" s="395">
        <v>42185</v>
      </c>
      <c r="D47" s="397">
        <f t="shared" si="1"/>
        <v>42185</v>
      </c>
      <c r="E47" s="471">
        <v>0.96013854989892455</v>
      </c>
      <c r="F47" s="471">
        <v>0.79657569271533846</v>
      </c>
      <c r="G47" s="471">
        <v>0.99935671350436661</v>
      </c>
      <c r="H47" s="472">
        <v>2.7560709561186343</v>
      </c>
    </row>
    <row r="48" spans="1:9">
      <c r="C48" s="395">
        <v>42216</v>
      </c>
      <c r="D48" s="397">
        <f t="shared" si="1"/>
        <v>42216</v>
      </c>
      <c r="E48" s="471">
        <v>0.24496983366123812</v>
      </c>
      <c r="F48" s="471">
        <v>0.30863331709224595</v>
      </c>
      <c r="G48" s="471">
        <v>1.7546110084058548E-2</v>
      </c>
      <c r="H48" s="472">
        <v>0.57114926083754369</v>
      </c>
      <c r="I48" s="392"/>
    </row>
    <row r="49" spans="1:9">
      <c r="C49" s="395">
        <v>42247</v>
      </c>
      <c r="D49" s="397">
        <f t="shared" si="1"/>
        <v>42247</v>
      </c>
      <c r="E49" s="471">
        <v>0.70324861520385329</v>
      </c>
      <c r="F49" s="471">
        <v>-0.10015778675991352</v>
      </c>
      <c r="G49" s="471">
        <v>-1.5549874811384E-2</v>
      </c>
      <c r="H49" s="472">
        <v>0.58754095363255487</v>
      </c>
      <c r="I49" s="392"/>
    </row>
    <row r="50" spans="1:9">
      <c r="C50" s="395">
        <v>42277</v>
      </c>
      <c r="D50" s="397">
        <f t="shared" si="1"/>
        <v>42277</v>
      </c>
      <c r="E50" s="471">
        <v>3.1961065461810234</v>
      </c>
      <c r="F50" s="471">
        <v>0.87415152231983417</v>
      </c>
      <c r="G50" s="471">
        <v>-7.3107408343037875E-2</v>
      </c>
      <c r="H50" s="472">
        <v>3.9971506601578284</v>
      </c>
      <c r="I50" s="392"/>
    </row>
    <row r="51" spans="1:9">
      <c r="C51" s="395">
        <v>42308</v>
      </c>
      <c r="D51" s="397">
        <f t="shared" si="1"/>
        <v>42308</v>
      </c>
      <c r="E51" s="471">
        <v>3.878349407390675</v>
      </c>
      <c r="F51" s="471">
        <v>0.73825687913051985</v>
      </c>
      <c r="G51" s="471">
        <v>-0.14901100045872023</v>
      </c>
      <c r="H51" s="472">
        <v>4.4675952860624619</v>
      </c>
      <c r="I51" s="392"/>
    </row>
    <row r="52" spans="1:9">
      <c r="C52" s="395">
        <v>42338</v>
      </c>
      <c r="D52" s="397">
        <f t="shared" si="1"/>
        <v>42338</v>
      </c>
      <c r="E52" s="471">
        <v>4.0513250778864274</v>
      </c>
      <c r="F52" s="471">
        <v>1.2081286979493469</v>
      </c>
      <c r="G52" s="471">
        <v>-0.64237752932999803</v>
      </c>
      <c r="H52" s="472">
        <v>4.6170762465057749</v>
      </c>
      <c r="I52" s="392"/>
    </row>
    <row r="53" spans="1:9">
      <c r="C53" s="395">
        <v>42369</v>
      </c>
      <c r="D53" s="397">
        <f t="shared" si="1"/>
        <v>42369</v>
      </c>
      <c r="E53" s="471">
        <v>3.8842303299036236</v>
      </c>
      <c r="F53" s="471">
        <v>1.4901969107062354</v>
      </c>
      <c r="G53" s="471">
        <v>-0.78821998662689596</v>
      </c>
      <c r="H53" s="472">
        <v>4.5862072539829484</v>
      </c>
      <c r="I53" s="392"/>
    </row>
    <row r="54" spans="1:9" s="546" customFormat="1">
      <c r="C54" s="395">
        <v>42400</v>
      </c>
      <c r="D54" s="550">
        <f t="shared" si="1"/>
        <v>42400</v>
      </c>
      <c r="E54" s="549">
        <v>4.3004932121280008</v>
      </c>
      <c r="F54" s="549">
        <v>1.5954362998808538</v>
      </c>
      <c r="G54" s="549">
        <v>-0.94607759461025331</v>
      </c>
      <c r="H54" s="548">
        <v>4.9498519173986324</v>
      </c>
      <c r="I54" s="547"/>
    </row>
    <row r="55" spans="1:9">
      <c r="C55" s="395">
        <v>42429</v>
      </c>
      <c r="D55" s="397">
        <f t="shared" si="1"/>
        <v>42429</v>
      </c>
      <c r="E55" s="471">
        <v>3.3942413475074171</v>
      </c>
      <c r="F55" s="471">
        <v>0.8115214126417869</v>
      </c>
      <c r="G55" s="471">
        <v>-0.63875662104583542</v>
      </c>
      <c r="H55" s="472">
        <v>3.5670061391033698</v>
      </c>
      <c r="I55" s="392"/>
    </row>
    <row r="56" spans="1:9">
      <c r="C56" s="395">
        <v>42460</v>
      </c>
      <c r="D56" s="397">
        <f t="shared" si="1"/>
        <v>42460</v>
      </c>
      <c r="E56" s="471">
        <v>3.3887910500954779</v>
      </c>
      <c r="F56" s="471">
        <v>0.61756326867660494</v>
      </c>
      <c r="G56" s="471">
        <v>-0.27612419625914586</v>
      </c>
      <c r="H56" s="472">
        <v>3.7302301225129213</v>
      </c>
      <c r="I56" s="392"/>
    </row>
    <row r="57" spans="1:9">
      <c r="C57" s="395">
        <v>42490</v>
      </c>
      <c r="D57" s="397">
        <f t="shared" si="1"/>
        <v>42490</v>
      </c>
      <c r="E57" s="471">
        <v>4.1942248619095297</v>
      </c>
      <c r="F57" s="471">
        <v>0.78560791530818996</v>
      </c>
      <c r="G57" s="471">
        <v>-0.73983665549449051</v>
      </c>
      <c r="H57" s="472">
        <v>4.2399961217232089</v>
      </c>
      <c r="I57" s="392"/>
    </row>
    <row r="58" spans="1:9">
      <c r="C58" s="395">
        <v>42521</v>
      </c>
      <c r="D58" s="397">
        <f t="shared" si="1"/>
        <v>42521</v>
      </c>
      <c r="E58" s="471">
        <v>4.0809117689474768</v>
      </c>
      <c r="F58" s="471">
        <v>1.1439038107269124</v>
      </c>
      <c r="G58" s="471">
        <v>-0.42773996238452144</v>
      </c>
      <c r="H58" s="472">
        <v>4.7970756172898774</v>
      </c>
      <c r="I58" s="392"/>
    </row>
    <row r="59" spans="1:9">
      <c r="A59" s="388">
        <v>2016</v>
      </c>
      <c r="B59" s="388" t="s">
        <v>136</v>
      </c>
      <c r="C59" s="395">
        <v>42551</v>
      </c>
      <c r="D59" s="397">
        <f t="shared" si="1"/>
        <v>42551</v>
      </c>
      <c r="E59" s="471">
        <v>3.8791346129493269</v>
      </c>
      <c r="F59" s="471">
        <v>0.94837417225173881</v>
      </c>
      <c r="G59" s="471">
        <v>-0.28407891280554626</v>
      </c>
      <c r="H59" s="472">
        <v>4.5434298723955351</v>
      </c>
      <c r="I59" s="392"/>
    </row>
    <row r="60" spans="1:9">
      <c r="C60" s="395">
        <v>42582</v>
      </c>
      <c r="D60" s="397">
        <f t="shared" si="1"/>
        <v>42582</v>
      </c>
      <c r="E60" s="471">
        <v>4.9477851083127176</v>
      </c>
      <c r="F60" s="471">
        <v>0.81856300092397405</v>
      </c>
      <c r="G60" s="471">
        <v>0.23552805686843792</v>
      </c>
      <c r="H60" s="472">
        <v>6.0018761661051485</v>
      </c>
      <c r="I60" s="392"/>
    </row>
    <row r="61" spans="1:9">
      <c r="C61" s="395">
        <v>42613</v>
      </c>
      <c r="D61" s="397">
        <f t="shared" si="1"/>
        <v>42613</v>
      </c>
      <c r="E61" s="471">
        <v>4.5912897912423674</v>
      </c>
      <c r="F61" s="471">
        <v>1.3505056324255051</v>
      </c>
      <c r="G61" s="471">
        <v>0.48414554160681611</v>
      </c>
      <c r="H61" s="472">
        <v>6.4259409652746911</v>
      </c>
      <c r="I61" s="392"/>
    </row>
    <row r="62" spans="1:9">
      <c r="C62" s="395">
        <v>42643</v>
      </c>
      <c r="D62" s="397">
        <f t="shared" si="1"/>
        <v>42643</v>
      </c>
      <c r="E62" s="471">
        <v>2.1194855917418089</v>
      </c>
      <c r="F62" s="471">
        <v>0.84072121227224017</v>
      </c>
      <c r="G62" s="471">
        <v>0.21075759232646682</v>
      </c>
      <c r="H62" s="472">
        <v>3.1709643963405227</v>
      </c>
      <c r="I62" s="392"/>
    </row>
    <row r="63" spans="1:9">
      <c r="C63" s="395">
        <v>42674</v>
      </c>
      <c r="D63" s="397">
        <f t="shared" si="1"/>
        <v>42674</v>
      </c>
      <c r="E63" s="471">
        <v>1.5721094703623204</v>
      </c>
      <c r="F63" s="471">
        <v>0.63381816332301855</v>
      </c>
      <c r="G63" s="471">
        <v>0.17725485210679887</v>
      </c>
      <c r="H63" s="472">
        <v>2.3831824857921191</v>
      </c>
      <c r="I63" s="392"/>
    </row>
    <row r="64" spans="1:9">
      <c r="C64" s="395">
        <v>42704</v>
      </c>
      <c r="D64" s="397">
        <f t="shared" si="1"/>
        <v>42704</v>
      </c>
      <c r="E64" s="471">
        <v>1.6412788071503002</v>
      </c>
      <c r="F64" s="471">
        <v>0.6630940357293198</v>
      </c>
      <c r="G64" s="471">
        <v>0.30741074428900894</v>
      </c>
      <c r="H64" s="472">
        <v>2.6117835871686452</v>
      </c>
      <c r="I64" s="392"/>
    </row>
    <row r="65" spans="1:9">
      <c r="C65" s="395">
        <v>42735</v>
      </c>
      <c r="D65" s="397">
        <f t="shared" si="1"/>
        <v>42735</v>
      </c>
      <c r="E65" s="471">
        <v>1.7873689530321561</v>
      </c>
      <c r="F65" s="471">
        <v>0.62729737353296977</v>
      </c>
      <c r="G65" s="471">
        <v>0.80238416468204365</v>
      </c>
      <c r="H65" s="472">
        <v>3.2170504912471927</v>
      </c>
      <c r="I65" s="392"/>
    </row>
    <row r="66" spans="1:9">
      <c r="C66" s="395">
        <v>42766</v>
      </c>
      <c r="D66" s="397">
        <f t="shared" si="1"/>
        <v>42766</v>
      </c>
      <c r="E66" s="471">
        <v>1.4174856090358772</v>
      </c>
      <c r="F66" s="471">
        <v>-0.1823603627703102</v>
      </c>
      <c r="G66" s="471">
        <v>1.1355476387098773</v>
      </c>
      <c r="H66" s="472">
        <v>2.3706728849754342</v>
      </c>
      <c r="I66" s="392"/>
    </row>
    <row r="67" spans="1:9">
      <c r="C67" s="395">
        <v>42794</v>
      </c>
      <c r="D67" s="397">
        <f t="shared" si="1"/>
        <v>42794</v>
      </c>
      <c r="E67" s="471">
        <v>1.7803282521737305</v>
      </c>
      <c r="F67" s="471">
        <v>-0.15824935158184902</v>
      </c>
      <c r="G67" s="471">
        <v>0.79011354383040866</v>
      </c>
      <c r="H67" s="472">
        <v>2.4121924444223026</v>
      </c>
      <c r="I67" s="392"/>
    </row>
    <row r="68" spans="1:9">
      <c r="C68" s="395">
        <v>42825</v>
      </c>
      <c r="D68" s="397">
        <f t="shared" si="1"/>
        <v>42825</v>
      </c>
      <c r="E68" s="471">
        <v>1.9847636647109599</v>
      </c>
      <c r="F68" s="471">
        <v>0.39810249760485517</v>
      </c>
      <c r="G68" s="471">
        <v>0.35820491101825525</v>
      </c>
      <c r="H68" s="472">
        <v>2.7410710733340835</v>
      </c>
      <c r="I68" s="392"/>
    </row>
    <row r="69" spans="1:9">
      <c r="C69" s="395">
        <v>42855</v>
      </c>
      <c r="D69" s="397">
        <f t="shared" ref="D69:D100" si="2">+C69</f>
        <v>42855</v>
      </c>
      <c r="E69" s="471">
        <v>1.6248153593191794</v>
      </c>
      <c r="F69" s="471">
        <v>0.85097799198369395</v>
      </c>
      <c r="G69" s="471">
        <v>0.83896964256857764</v>
      </c>
      <c r="H69" s="472">
        <v>3.3147629938714545</v>
      </c>
      <c r="I69" s="392"/>
    </row>
    <row r="70" spans="1:9">
      <c r="C70" s="395">
        <v>42886</v>
      </c>
      <c r="D70" s="397">
        <f t="shared" si="2"/>
        <v>42886</v>
      </c>
      <c r="E70" s="471">
        <v>1.6561389354781899</v>
      </c>
      <c r="F70" s="471">
        <v>0.30454631508758273</v>
      </c>
      <c r="G70" s="471">
        <v>0.54475360442919329</v>
      </c>
      <c r="H70" s="472">
        <v>2.5054388549949635</v>
      </c>
      <c r="I70" s="392"/>
    </row>
    <row r="71" spans="1:9">
      <c r="A71" s="388">
        <v>2017</v>
      </c>
      <c r="B71" s="388" t="s">
        <v>43</v>
      </c>
      <c r="C71" s="395">
        <v>42916</v>
      </c>
      <c r="D71" s="397">
        <f t="shared" si="2"/>
        <v>42916</v>
      </c>
      <c r="E71" s="471">
        <v>2.0710843184849566</v>
      </c>
      <c r="F71" s="471">
        <v>-1.6575830850829733E-2</v>
      </c>
      <c r="G71" s="471">
        <v>0.60650945976678805</v>
      </c>
      <c r="H71" s="472">
        <v>2.6610179474009215</v>
      </c>
      <c r="I71" s="392"/>
    </row>
    <row r="72" spans="1:9">
      <c r="C72" s="395">
        <v>42947</v>
      </c>
      <c r="D72" s="397">
        <f t="shared" si="2"/>
        <v>42947</v>
      </c>
      <c r="E72" s="471">
        <v>1.5979999146161905</v>
      </c>
      <c r="F72" s="471">
        <v>0.43284207151477588</v>
      </c>
      <c r="G72" s="471">
        <v>0.77271143051088131</v>
      </c>
      <c r="H72" s="472">
        <v>2.8035534166418472</v>
      </c>
      <c r="I72" s="392"/>
    </row>
    <row r="73" spans="1:9">
      <c r="C73" s="395">
        <v>42978</v>
      </c>
      <c r="D73" s="397">
        <f t="shared" si="2"/>
        <v>42978</v>
      </c>
      <c r="E73" s="471">
        <v>2.0178662250277584</v>
      </c>
      <c r="F73" s="471">
        <v>0.57706988300906814</v>
      </c>
      <c r="G73" s="471">
        <v>0.63779527169225081</v>
      </c>
      <c r="H73" s="472">
        <v>3.2327313797290742</v>
      </c>
      <c r="I73" s="392"/>
    </row>
    <row r="74" spans="1:9">
      <c r="C74" s="395">
        <v>43008</v>
      </c>
      <c r="D74" s="397">
        <f t="shared" si="2"/>
        <v>43008</v>
      </c>
      <c r="E74" s="471">
        <v>2.3004386679363953</v>
      </c>
      <c r="F74" s="471">
        <v>0.98986024382372018</v>
      </c>
      <c r="G74" s="471">
        <v>0.71730314732461409</v>
      </c>
      <c r="H74" s="472">
        <v>4.0076020590847179</v>
      </c>
      <c r="I74" s="392"/>
    </row>
    <row r="75" spans="1:9">
      <c r="C75" s="395">
        <v>43039</v>
      </c>
      <c r="D75" s="397">
        <f t="shared" si="2"/>
        <v>43039</v>
      </c>
      <c r="E75" s="471">
        <v>2.1823847940806966</v>
      </c>
      <c r="F75" s="471">
        <v>1.4501092443898871</v>
      </c>
      <c r="G75" s="471">
        <v>1.0641442400527332</v>
      </c>
      <c r="H75" s="472">
        <v>4.6966382785233094</v>
      </c>
      <c r="I75" s="392"/>
    </row>
    <row r="76" spans="1:9">
      <c r="C76" s="395">
        <v>43069</v>
      </c>
      <c r="D76" s="397">
        <f t="shared" si="2"/>
        <v>43069</v>
      </c>
      <c r="E76" s="471">
        <v>1.7975660934321036</v>
      </c>
      <c r="F76" s="471">
        <v>1.4456921702052363</v>
      </c>
      <c r="G76" s="471">
        <v>0.41160744657837606</v>
      </c>
      <c r="H76" s="472">
        <v>3.6548657102157165</v>
      </c>
      <c r="I76" s="392"/>
    </row>
    <row r="77" spans="1:9">
      <c r="C77" s="395">
        <v>43100</v>
      </c>
      <c r="D77" s="397">
        <f t="shared" si="2"/>
        <v>43100</v>
      </c>
      <c r="E77" s="471">
        <v>1.9646266978784248</v>
      </c>
      <c r="F77" s="471">
        <v>1.1693440386726466</v>
      </c>
      <c r="G77" s="471">
        <v>0.28478667780583333</v>
      </c>
      <c r="H77" s="472">
        <v>3.4187574143569037</v>
      </c>
      <c r="I77" s="392"/>
    </row>
    <row r="78" spans="1:9">
      <c r="C78" s="395">
        <v>43131</v>
      </c>
      <c r="D78" s="397">
        <f t="shared" si="2"/>
        <v>43131</v>
      </c>
      <c r="E78" s="471">
        <v>2.0506067495910334</v>
      </c>
      <c r="F78" s="471">
        <v>1.0573852038852172</v>
      </c>
      <c r="G78" s="471">
        <v>0.32010995693060712</v>
      </c>
      <c r="H78" s="472">
        <v>3.428101910406852</v>
      </c>
      <c r="I78" s="392"/>
    </row>
    <row r="79" spans="1:9">
      <c r="C79" s="395">
        <v>43159</v>
      </c>
      <c r="D79" s="397">
        <f t="shared" si="2"/>
        <v>43159</v>
      </c>
      <c r="E79" s="471">
        <v>1.9396981542022813</v>
      </c>
      <c r="F79" s="471">
        <v>1.9980775942372042</v>
      </c>
      <c r="G79" s="471">
        <v>1.1680313009229519</v>
      </c>
      <c r="H79" s="472">
        <v>5.1058070493624257</v>
      </c>
      <c r="I79" s="392"/>
    </row>
    <row r="80" spans="1:9">
      <c r="C80" s="395">
        <v>43190</v>
      </c>
      <c r="D80" s="397">
        <f t="shared" si="2"/>
        <v>43190</v>
      </c>
      <c r="E80" s="471">
        <v>2.3730764166397651</v>
      </c>
      <c r="F80" s="471">
        <v>2.1057217484987989</v>
      </c>
      <c r="G80" s="471">
        <v>1.39642423024562</v>
      </c>
      <c r="H80" s="472">
        <v>5.8752223953841849</v>
      </c>
      <c r="I80" s="392"/>
    </row>
    <row r="81" spans="1:9">
      <c r="C81" s="395">
        <v>43220</v>
      </c>
      <c r="D81" s="397">
        <f t="shared" si="2"/>
        <v>43220</v>
      </c>
      <c r="E81" s="471">
        <v>1.7325120509914995</v>
      </c>
      <c r="F81" s="471">
        <v>2.7274156097207425</v>
      </c>
      <c r="G81" s="471">
        <v>1.1883281870518618</v>
      </c>
      <c r="H81" s="472">
        <v>5.6482558477640907</v>
      </c>
      <c r="I81" s="392"/>
    </row>
    <row r="82" spans="1:9">
      <c r="C82" s="395">
        <v>43251</v>
      </c>
      <c r="D82" s="397">
        <f t="shared" si="2"/>
        <v>43251</v>
      </c>
      <c r="E82" s="471">
        <v>2.3241686585086438</v>
      </c>
      <c r="F82" s="471">
        <v>3.0220636191481844</v>
      </c>
      <c r="G82" s="471">
        <v>1.5515036597003631</v>
      </c>
      <c r="H82" s="472">
        <v>6.8977359373571829</v>
      </c>
      <c r="I82" s="392"/>
    </row>
    <row r="83" spans="1:9">
      <c r="A83" s="388">
        <v>2018</v>
      </c>
      <c r="B83" s="388" t="s">
        <v>44</v>
      </c>
      <c r="C83" s="395">
        <v>43281</v>
      </c>
      <c r="D83" s="397">
        <f t="shared" si="2"/>
        <v>43281</v>
      </c>
      <c r="E83" s="471">
        <v>1.4939402854325039</v>
      </c>
      <c r="F83" s="471">
        <v>3.1704097129241555</v>
      </c>
      <c r="G83" s="471">
        <v>0.90401901856715372</v>
      </c>
      <c r="H83" s="472">
        <v>5.5683690169238105</v>
      </c>
      <c r="I83" s="392"/>
    </row>
    <row r="84" spans="1:9">
      <c r="C84" s="395">
        <v>43312</v>
      </c>
      <c r="D84" s="397">
        <f t="shared" si="2"/>
        <v>43312</v>
      </c>
      <c r="E84" s="471">
        <v>1.2663056021446464</v>
      </c>
      <c r="F84" s="471">
        <v>3.0840714439518901</v>
      </c>
      <c r="G84" s="471">
        <v>0.76042580200756393</v>
      </c>
      <c r="H84" s="472">
        <v>5.1108028481041003</v>
      </c>
      <c r="I84" s="392"/>
    </row>
    <row r="85" spans="1:9">
      <c r="C85" s="395">
        <v>43343</v>
      </c>
      <c r="D85" s="397">
        <f t="shared" si="2"/>
        <v>43343</v>
      </c>
      <c r="E85" s="471">
        <v>1.4277992850749783</v>
      </c>
      <c r="F85" s="471">
        <v>3.4093776941038496</v>
      </c>
      <c r="G85" s="471">
        <v>0.56349605061379704</v>
      </c>
      <c r="H85" s="472">
        <v>5.4006730297926424</v>
      </c>
      <c r="I85" s="392"/>
    </row>
    <row r="86" spans="1:9">
      <c r="C86" s="395">
        <v>43373</v>
      </c>
      <c r="D86" s="397">
        <f t="shared" si="2"/>
        <v>43373</v>
      </c>
      <c r="E86" s="471">
        <v>1.5050076647722068</v>
      </c>
      <c r="F86" s="471">
        <v>2.8898816337804267</v>
      </c>
      <c r="G86" s="471">
        <v>0.72198327131078621</v>
      </c>
      <c r="H86" s="472">
        <v>5.1168725698634177</v>
      </c>
      <c r="I86" s="392"/>
    </row>
    <row r="87" spans="1:9">
      <c r="C87" s="395">
        <v>43404</v>
      </c>
      <c r="D87" s="397">
        <f t="shared" si="2"/>
        <v>43404</v>
      </c>
      <c r="E87" s="471">
        <v>1.2236065131280718</v>
      </c>
      <c r="F87" s="471">
        <v>2.7145371111794718</v>
      </c>
      <c r="G87" s="471">
        <v>0.58950707760858545</v>
      </c>
      <c r="H87" s="472">
        <v>4.5276507019161443</v>
      </c>
      <c r="I87" s="392"/>
    </row>
    <row r="88" spans="1:9">
      <c r="C88" s="395">
        <v>43434</v>
      </c>
      <c r="D88" s="397">
        <f t="shared" si="2"/>
        <v>43434</v>
      </c>
      <c r="E88" s="471">
        <v>1.9645770241220937</v>
      </c>
      <c r="F88" s="471">
        <v>2.3232750010713321</v>
      </c>
      <c r="G88" s="471">
        <v>0.87457263791060713</v>
      </c>
      <c r="H88" s="472">
        <v>5.1624246631040336</v>
      </c>
      <c r="I88" s="392"/>
    </row>
    <row r="89" spans="1:9">
      <c r="C89" s="395">
        <v>43465</v>
      </c>
      <c r="D89" s="397">
        <f t="shared" si="2"/>
        <v>43465</v>
      </c>
      <c r="E89" s="471">
        <v>1.6702074300236072</v>
      </c>
      <c r="F89" s="471">
        <v>2.9181187429062967</v>
      </c>
      <c r="G89" s="471">
        <v>0.67555495743950411</v>
      </c>
      <c r="H89" s="472">
        <v>5.2638811303694126</v>
      </c>
      <c r="I89" s="392"/>
    </row>
    <row r="90" spans="1:9">
      <c r="C90" s="395">
        <v>43496</v>
      </c>
      <c r="D90" s="397">
        <f t="shared" si="2"/>
        <v>43496</v>
      </c>
      <c r="E90" s="471">
        <v>1.7281388860469291</v>
      </c>
      <c r="F90" s="471">
        <v>3.7411278107071606</v>
      </c>
      <c r="G90" s="471">
        <v>0.77023220317801488</v>
      </c>
      <c r="H90" s="472">
        <v>6.2394988999321157</v>
      </c>
      <c r="I90" s="392"/>
    </row>
    <row r="91" spans="1:9">
      <c r="C91" s="395">
        <v>43524</v>
      </c>
      <c r="D91" s="397">
        <f t="shared" si="2"/>
        <v>43524</v>
      </c>
      <c r="E91" s="471">
        <v>1.0268938008640718</v>
      </c>
      <c r="F91" s="471">
        <v>3.4381818668031148</v>
      </c>
      <c r="G91" s="471">
        <v>-0.38204414290376476</v>
      </c>
      <c r="H91" s="472">
        <v>4.0830315247634417</v>
      </c>
      <c r="I91" s="392"/>
    </row>
    <row r="92" spans="1:9">
      <c r="C92" s="395">
        <v>43555</v>
      </c>
      <c r="D92" s="397">
        <f t="shared" si="2"/>
        <v>43555</v>
      </c>
      <c r="E92" s="471">
        <v>1.0328758289499524</v>
      </c>
      <c r="F92" s="471">
        <v>3.5024498335722924</v>
      </c>
      <c r="G92" s="471">
        <v>0.98265096212235326</v>
      </c>
      <c r="H92" s="472">
        <v>5.5179766246446178</v>
      </c>
      <c r="I92" s="392"/>
    </row>
    <row r="93" spans="1:9">
      <c r="C93" s="395">
        <v>43585</v>
      </c>
      <c r="D93" s="397">
        <f t="shared" si="2"/>
        <v>43585</v>
      </c>
      <c r="E93" s="471">
        <v>1.5802629991826782</v>
      </c>
      <c r="F93" s="471">
        <v>2.593792698308524</v>
      </c>
      <c r="G93" s="471">
        <v>0.76196931046468741</v>
      </c>
      <c r="H93" s="472">
        <v>4.9360250079558909</v>
      </c>
      <c r="I93" s="392"/>
    </row>
    <row r="94" spans="1:9">
      <c r="C94" s="395">
        <v>43616</v>
      </c>
      <c r="D94" s="397">
        <f t="shared" si="2"/>
        <v>43616</v>
      </c>
      <c r="E94" s="471">
        <v>1.24380172495295</v>
      </c>
      <c r="F94" s="471">
        <v>2.7536705103620824</v>
      </c>
      <c r="G94" s="471">
        <v>0.40569445538688059</v>
      </c>
      <c r="H94" s="472">
        <v>4.4031666907019371</v>
      </c>
      <c r="I94" s="392"/>
    </row>
    <row r="95" spans="1:9">
      <c r="A95" s="388">
        <v>2019</v>
      </c>
      <c r="B95" s="388" t="s">
        <v>45</v>
      </c>
      <c r="C95" s="395">
        <v>43646</v>
      </c>
      <c r="D95" s="397">
        <f t="shared" si="2"/>
        <v>43646</v>
      </c>
      <c r="E95" s="471">
        <v>1.6763653903615763</v>
      </c>
      <c r="F95" s="471">
        <v>2.8225919446155983</v>
      </c>
      <c r="G95" s="471">
        <v>0.56978957440183031</v>
      </c>
      <c r="H95" s="472">
        <v>5.0687469093790156</v>
      </c>
      <c r="I95" s="392"/>
    </row>
    <row r="96" spans="1:9">
      <c r="C96" s="395">
        <v>43677</v>
      </c>
      <c r="D96" s="397">
        <f t="shared" si="2"/>
        <v>43677</v>
      </c>
      <c r="E96" s="471">
        <v>1.864043564995008</v>
      </c>
      <c r="F96" s="471">
        <v>2.6328644085951223</v>
      </c>
      <c r="G96" s="471">
        <v>0.92341201482658208</v>
      </c>
      <c r="H96" s="472">
        <v>5.4203199884166935</v>
      </c>
      <c r="I96" s="392"/>
    </row>
    <row r="97" spans="1:10">
      <c r="C97" s="395">
        <v>43708</v>
      </c>
      <c r="D97" s="397">
        <f t="shared" si="2"/>
        <v>43708</v>
      </c>
      <c r="E97" s="471">
        <v>1.8826068711504478</v>
      </c>
      <c r="F97" s="471">
        <v>2.4681711566214646</v>
      </c>
      <c r="G97" s="471">
        <v>0.83817627708314468</v>
      </c>
      <c r="H97" s="472">
        <v>5.1889543048550593</v>
      </c>
      <c r="I97" s="392"/>
    </row>
    <row r="98" spans="1:10">
      <c r="C98" s="395">
        <v>43738</v>
      </c>
      <c r="D98" s="397">
        <f t="shared" si="2"/>
        <v>43738</v>
      </c>
      <c r="E98" s="471">
        <v>1.3097058494119433</v>
      </c>
      <c r="F98" s="471">
        <v>2.3346401253639697</v>
      </c>
      <c r="G98" s="471">
        <v>1.0815933557451929</v>
      </c>
      <c r="H98" s="472">
        <v>4.7259393305211006</v>
      </c>
      <c r="I98" s="392"/>
    </row>
    <row r="99" spans="1:10">
      <c r="C99" s="395">
        <v>43769</v>
      </c>
      <c r="D99" s="397">
        <f t="shared" si="2"/>
        <v>43769</v>
      </c>
      <c r="E99" s="471">
        <v>1.8538232413107476</v>
      </c>
      <c r="F99" s="471">
        <v>2.6952194926577904</v>
      </c>
      <c r="G99" s="471">
        <v>0.42399992962875771</v>
      </c>
      <c r="H99" s="472">
        <v>4.9730426635973117</v>
      </c>
      <c r="I99" s="392"/>
    </row>
    <row r="100" spans="1:10">
      <c r="C100" s="395">
        <v>43799</v>
      </c>
      <c r="D100" s="397">
        <f t="shared" si="2"/>
        <v>43799</v>
      </c>
      <c r="E100" s="471">
        <v>1.8259229678008377</v>
      </c>
      <c r="F100" s="471">
        <v>3.1156339520781029</v>
      </c>
      <c r="G100" s="471">
        <v>-0.2263391857656811</v>
      </c>
      <c r="H100" s="472">
        <v>4.7152177341132813</v>
      </c>
      <c r="I100" s="392"/>
      <c r="J100" s="387" t="s">
        <v>447</v>
      </c>
    </row>
    <row r="101" spans="1:10">
      <c r="C101" s="395">
        <v>43830</v>
      </c>
      <c r="D101" s="397">
        <f t="shared" ref="D101:D132" si="3">+C101</f>
        <v>43830</v>
      </c>
      <c r="E101" s="471">
        <v>1.3017655160641075</v>
      </c>
      <c r="F101" s="471">
        <v>3.1333285215130577</v>
      </c>
      <c r="G101" s="471">
        <v>-0.26619762449826034</v>
      </c>
      <c r="H101" s="472">
        <v>4.1688964130789117</v>
      </c>
      <c r="I101" s="392"/>
    </row>
    <row r="102" spans="1:10">
      <c r="C102" s="395">
        <v>43861</v>
      </c>
      <c r="D102" s="397">
        <f t="shared" si="3"/>
        <v>43861</v>
      </c>
      <c r="E102" s="471">
        <v>1.552979411915284</v>
      </c>
      <c r="F102" s="471">
        <v>2.8641634497435779</v>
      </c>
      <c r="G102" s="471">
        <v>0.36371224088326065</v>
      </c>
      <c r="H102" s="472">
        <v>4.7808551025421337</v>
      </c>
      <c r="I102" s="392"/>
    </row>
    <row r="103" spans="1:10">
      <c r="C103" s="395">
        <v>43890</v>
      </c>
      <c r="D103" s="397">
        <f t="shared" si="3"/>
        <v>43890</v>
      </c>
      <c r="E103" s="471">
        <v>2.4744021365744064</v>
      </c>
      <c r="F103" s="471">
        <v>2.9532303622665608</v>
      </c>
      <c r="G103" s="471">
        <v>1.2215115310380005</v>
      </c>
      <c r="H103" s="472">
        <v>6.6491440298789541</v>
      </c>
      <c r="I103" s="392"/>
    </row>
    <row r="104" spans="1:10">
      <c r="C104" s="395">
        <v>43921</v>
      </c>
      <c r="D104" s="397">
        <f t="shared" si="3"/>
        <v>43921</v>
      </c>
      <c r="E104" s="471">
        <v>3.0780648846848697</v>
      </c>
      <c r="F104" s="471">
        <v>4.7869122028967821</v>
      </c>
      <c r="G104" s="471">
        <v>0.46460426614896372</v>
      </c>
      <c r="H104" s="472">
        <v>8.3295813537306032</v>
      </c>
      <c r="I104" s="392"/>
    </row>
    <row r="105" spans="1:10">
      <c r="C105" s="395">
        <v>43951</v>
      </c>
      <c r="D105" s="397">
        <f t="shared" si="3"/>
        <v>43951</v>
      </c>
      <c r="E105" s="471">
        <v>3.5068046311417516</v>
      </c>
      <c r="F105" s="471">
        <v>4.9969429591268373</v>
      </c>
      <c r="G105" s="471">
        <v>-2.6459905450508872E-2</v>
      </c>
      <c r="H105" s="472">
        <v>8.47728768481808</v>
      </c>
      <c r="I105" s="392"/>
    </row>
    <row r="106" spans="1:10">
      <c r="C106" s="395">
        <v>43982</v>
      </c>
      <c r="D106" s="397">
        <f t="shared" si="3"/>
        <v>43982</v>
      </c>
      <c r="E106" s="471">
        <v>4.3839873172608321</v>
      </c>
      <c r="F106" s="471">
        <v>5.1785573136264063</v>
      </c>
      <c r="G106" s="471">
        <v>-0.23327686828220079</v>
      </c>
      <c r="H106" s="472">
        <v>9.3292677626050278</v>
      </c>
      <c r="I106" s="392"/>
    </row>
    <row r="107" spans="1:10">
      <c r="A107" s="388">
        <v>2020</v>
      </c>
      <c r="B107" s="388" t="s">
        <v>46</v>
      </c>
      <c r="C107" s="395">
        <v>44012</v>
      </c>
      <c r="D107" s="397">
        <f t="shared" si="3"/>
        <v>44012</v>
      </c>
      <c r="E107" s="471">
        <v>4.3596994819481933</v>
      </c>
      <c r="F107" s="471">
        <v>4.9725335859685371</v>
      </c>
      <c r="G107" s="471">
        <v>-0.41369601818468521</v>
      </c>
      <c r="H107" s="472">
        <v>8.9185370497320662</v>
      </c>
      <c r="I107" s="392"/>
    </row>
    <row r="108" spans="1:10">
      <c r="C108" s="395">
        <v>44043</v>
      </c>
      <c r="D108" s="397">
        <f t="shared" si="3"/>
        <v>44043</v>
      </c>
      <c r="E108" s="471">
        <v>4.2696491819203448</v>
      </c>
      <c r="F108" s="471">
        <v>4.4347730863332178</v>
      </c>
      <c r="G108" s="471">
        <v>-0.38999700913089769</v>
      </c>
      <c r="H108" s="472">
        <v>8.3144252591226717</v>
      </c>
      <c r="I108" s="392"/>
    </row>
    <row r="109" spans="1:10">
      <c r="C109" s="395">
        <v>44074</v>
      </c>
      <c r="D109" s="397">
        <f t="shared" si="3"/>
        <v>44074</v>
      </c>
      <c r="E109" s="471">
        <v>3.2225485437352765</v>
      </c>
      <c r="F109" s="471">
        <v>3.9867711829834658</v>
      </c>
      <c r="G109" s="471">
        <v>-0.29523377383907967</v>
      </c>
      <c r="H109" s="472">
        <v>6.9140859528796597</v>
      </c>
    </row>
    <row r="110" spans="1:10">
      <c r="C110" s="395">
        <v>44104</v>
      </c>
      <c r="D110" s="397">
        <f t="shared" si="3"/>
        <v>44104</v>
      </c>
      <c r="E110" s="471">
        <v>3.3482783479104707</v>
      </c>
      <c r="F110" s="471">
        <v>4.2570380582814478</v>
      </c>
      <c r="G110" s="471">
        <v>-0.71649622116450018</v>
      </c>
      <c r="H110" s="472">
        <v>6.8888201850274129</v>
      </c>
    </row>
    <row r="111" spans="1:10">
      <c r="C111" s="395">
        <v>44135</v>
      </c>
      <c r="D111" s="397">
        <f t="shared" si="3"/>
        <v>44135</v>
      </c>
      <c r="E111" s="471">
        <v>3.647619051170496</v>
      </c>
      <c r="F111" s="471">
        <v>4.1982199928591655</v>
      </c>
      <c r="G111" s="471">
        <v>-2.5638536844143821E-2</v>
      </c>
      <c r="H111" s="472">
        <v>7.8202005071855041</v>
      </c>
    </row>
    <row r="112" spans="1:10">
      <c r="C112" s="395">
        <v>44165</v>
      </c>
      <c r="D112" s="397">
        <f t="shared" si="3"/>
        <v>44165</v>
      </c>
      <c r="E112" s="471">
        <v>3.9763887126186059</v>
      </c>
      <c r="F112" s="471">
        <v>4.1158853678697982</v>
      </c>
      <c r="G112" s="471">
        <v>0.90095614173531124</v>
      </c>
      <c r="H112" s="472">
        <v>8.9932302222237155</v>
      </c>
    </row>
    <row r="113" spans="1:10">
      <c r="C113" s="395">
        <v>44196</v>
      </c>
      <c r="D113" s="397">
        <f t="shared" si="3"/>
        <v>44196</v>
      </c>
      <c r="E113" s="471">
        <v>4.1313013820607463</v>
      </c>
      <c r="F113" s="471">
        <v>4.5293043270150051</v>
      </c>
      <c r="G113" s="471">
        <v>1.0683004085106811</v>
      </c>
      <c r="H113" s="472">
        <v>9.7289061175864333</v>
      </c>
    </row>
    <row r="114" spans="1:10">
      <c r="C114" s="395">
        <v>44227</v>
      </c>
      <c r="D114" s="397">
        <f t="shared" si="3"/>
        <v>44227</v>
      </c>
      <c r="E114" s="471">
        <v>4.1612135964425727</v>
      </c>
      <c r="F114" s="471">
        <v>5.3304922984371856</v>
      </c>
      <c r="G114" s="471">
        <v>4.9391941485765763E-2</v>
      </c>
      <c r="H114" s="472">
        <v>9.5410978363655232</v>
      </c>
    </row>
    <row r="115" spans="1:10">
      <c r="C115" s="395">
        <v>44255</v>
      </c>
      <c r="D115" s="397">
        <f t="shared" si="3"/>
        <v>44255</v>
      </c>
      <c r="E115" s="471">
        <v>3.5523072392953456</v>
      </c>
      <c r="F115" s="471">
        <v>5.8640514273480946</v>
      </c>
      <c r="G115" s="471">
        <v>-0.18573225405169932</v>
      </c>
      <c r="H115" s="472">
        <v>9.2306264125917608</v>
      </c>
    </row>
    <row r="116" spans="1:10">
      <c r="C116" s="395">
        <v>44286</v>
      </c>
      <c r="D116" s="397">
        <f t="shared" si="3"/>
        <v>44286</v>
      </c>
      <c r="E116" s="471">
        <v>3.0890308271191809</v>
      </c>
      <c r="F116" s="471">
        <v>4.0058408295503583</v>
      </c>
      <c r="G116" s="471">
        <v>-0.21226263583157362</v>
      </c>
      <c r="H116" s="472">
        <v>6.8826090208379753</v>
      </c>
    </row>
    <row r="117" spans="1:10">
      <c r="C117" s="395">
        <v>44316</v>
      </c>
      <c r="D117" s="397">
        <f t="shared" si="3"/>
        <v>44316</v>
      </c>
      <c r="E117" s="471">
        <v>3.1762923537201364</v>
      </c>
      <c r="F117" s="471">
        <v>4.2768989691933195</v>
      </c>
      <c r="G117" s="471">
        <v>0.48167798425249836</v>
      </c>
      <c r="H117" s="472">
        <v>7.934869307165954</v>
      </c>
    </row>
    <row r="118" spans="1:10">
      <c r="C118" s="395">
        <v>44347</v>
      </c>
      <c r="D118" s="397">
        <f t="shared" si="3"/>
        <v>44347</v>
      </c>
      <c r="E118" s="471">
        <v>2.5703243550098511</v>
      </c>
      <c r="F118" s="471">
        <v>4.5102615173366312</v>
      </c>
      <c r="G118" s="471">
        <v>0.5630681524001393</v>
      </c>
      <c r="H118" s="472">
        <v>7.643654024746624</v>
      </c>
    </row>
    <row r="119" spans="1:10">
      <c r="A119" s="388">
        <v>2021</v>
      </c>
      <c r="B119" s="388" t="s">
        <v>47</v>
      </c>
      <c r="C119" s="395">
        <v>44377</v>
      </c>
      <c r="D119" s="397">
        <f t="shared" si="3"/>
        <v>44377</v>
      </c>
      <c r="E119" s="471">
        <v>2.3847473184983397</v>
      </c>
      <c r="F119" s="471">
        <v>4.870046208928926</v>
      </c>
      <c r="G119" s="471">
        <v>1.047199186789054</v>
      </c>
      <c r="H119" s="472">
        <v>8.3019927142163255</v>
      </c>
    </row>
    <row r="120" spans="1:10">
      <c r="C120" s="395">
        <v>44408</v>
      </c>
      <c r="D120" s="397">
        <f t="shared" si="3"/>
        <v>44408</v>
      </c>
      <c r="E120" s="471">
        <v>3.3649249530979617</v>
      </c>
      <c r="F120" s="471">
        <v>5.9070984958211543</v>
      </c>
      <c r="G120" s="471">
        <v>0.40047136504989278</v>
      </c>
      <c r="H120" s="472">
        <v>9.6724948139690099</v>
      </c>
    </row>
    <row r="121" spans="1:10">
      <c r="C121" s="395">
        <v>44439</v>
      </c>
      <c r="D121" s="397">
        <f t="shared" si="3"/>
        <v>44439</v>
      </c>
      <c r="E121" s="471">
        <v>4.567932672501442</v>
      </c>
      <c r="F121" s="471">
        <v>5.7514755368887283</v>
      </c>
      <c r="G121" s="471">
        <v>0.68499314493735142</v>
      </c>
      <c r="H121" s="472">
        <v>11.004401354327499</v>
      </c>
    </row>
    <row r="122" spans="1:10">
      <c r="C122" s="395">
        <v>44469</v>
      </c>
      <c r="D122" s="397">
        <f t="shared" si="3"/>
        <v>44469</v>
      </c>
      <c r="E122" s="471">
        <v>4.7640242654846476</v>
      </c>
      <c r="F122" s="471">
        <v>6.0059555109660536</v>
      </c>
      <c r="G122" s="471">
        <v>0.38074881408633959</v>
      </c>
      <c r="H122" s="472">
        <v>11.150728590537028</v>
      </c>
    </row>
    <row r="123" spans="1:10">
      <c r="C123" s="395">
        <v>44500</v>
      </c>
      <c r="D123" s="397">
        <f t="shared" si="3"/>
        <v>44500</v>
      </c>
      <c r="E123" s="471">
        <v>4.4513229910625736</v>
      </c>
      <c r="F123" s="471">
        <v>6.4166963608160623</v>
      </c>
      <c r="G123" s="471">
        <v>0.35074419035842824</v>
      </c>
      <c r="H123" s="472">
        <v>11.21876354223707</v>
      </c>
      <c r="J123" s="393" t="s">
        <v>156</v>
      </c>
    </row>
    <row r="124" spans="1:10">
      <c r="C124" s="395">
        <v>44530</v>
      </c>
      <c r="D124" s="397">
        <f t="shared" si="3"/>
        <v>44530</v>
      </c>
      <c r="E124" s="471">
        <v>4.039673836738352</v>
      </c>
      <c r="F124" s="471">
        <v>6.518879146474073</v>
      </c>
      <c r="G124" s="471">
        <v>0.22933607754460958</v>
      </c>
      <c r="H124" s="472">
        <v>10.787889060757053</v>
      </c>
    </row>
    <row r="125" spans="1:10">
      <c r="C125" s="395">
        <v>44561</v>
      </c>
      <c r="D125" s="397">
        <f t="shared" si="3"/>
        <v>44561</v>
      </c>
      <c r="E125" s="471">
        <v>4.3193797678264083</v>
      </c>
      <c r="F125" s="471">
        <v>6.3955418277100113</v>
      </c>
      <c r="G125" s="471">
        <v>7.3253798455735E-2</v>
      </c>
      <c r="H125" s="472">
        <v>10.788175393992148</v>
      </c>
    </row>
    <row r="126" spans="1:10">
      <c r="C126" s="395">
        <v>44592</v>
      </c>
      <c r="D126" s="397">
        <f t="shared" si="3"/>
        <v>44592</v>
      </c>
      <c r="E126" s="471">
        <v>3.7052306420681087</v>
      </c>
      <c r="F126" s="471">
        <v>6.2813871886053949</v>
      </c>
      <c r="G126" s="471">
        <v>0.80679195922890157</v>
      </c>
      <c r="H126" s="472">
        <v>10.793409789902427</v>
      </c>
    </row>
    <row r="127" spans="1:10">
      <c r="C127" s="395">
        <v>44620</v>
      </c>
      <c r="D127" s="397">
        <f t="shared" si="3"/>
        <v>44620</v>
      </c>
      <c r="E127" s="471">
        <v>3.8461602453216965</v>
      </c>
      <c r="F127" s="471">
        <v>6.1725285057818251</v>
      </c>
      <c r="G127" s="471">
        <v>0.37626205506174631</v>
      </c>
      <c r="H127" s="472">
        <v>10.394950806165255</v>
      </c>
      <c r="J127" s="387" t="s">
        <v>448</v>
      </c>
    </row>
    <row r="128" spans="1:10">
      <c r="C128" s="395">
        <v>44651</v>
      </c>
      <c r="D128" s="397">
        <f t="shared" si="3"/>
        <v>44651</v>
      </c>
      <c r="E128" s="471">
        <v>3.4457142020074634</v>
      </c>
      <c r="F128" s="471">
        <v>5.8863168764085696</v>
      </c>
      <c r="G128" s="471">
        <v>-0.12535039763225789</v>
      </c>
      <c r="H128" s="472">
        <v>9.2066806807837906</v>
      </c>
    </row>
    <row r="129" spans="1:8">
      <c r="C129" s="395">
        <v>44681</v>
      </c>
      <c r="D129" s="397">
        <f t="shared" si="3"/>
        <v>44681</v>
      </c>
      <c r="E129" s="471">
        <v>3.4366106889770189</v>
      </c>
      <c r="F129" s="471">
        <v>5.8648062314147813</v>
      </c>
      <c r="G129" s="471">
        <v>-0.59428614765884824</v>
      </c>
      <c r="H129" s="472">
        <v>8.7071307727329526</v>
      </c>
    </row>
    <row r="130" spans="1:8">
      <c r="C130" s="395">
        <v>44712</v>
      </c>
      <c r="D130" s="397">
        <f t="shared" si="3"/>
        <v>44712</v>
      </c>
      <c r="E130" s="471">
        <v>3.4793295181797093</v>
      </c>
      <c r="F130" s="471">
        <v>5.554772179646438</v>
      </c>
      <c r="G130" s="471">
        <v>0.15367071222492673</v>
      </c>
      <c r="H130" s="472">
        <v>9.1877724100510676</v>
      </c>
    </row>
    <row r="131" spans="1:8">
      <c r="A131" s="388">
        <v>2022</v>
      </c>
      <c r="B131" s="388" t="s">
        <v>48</v>
      </c>
      <c r="C131" s="395">
        <v>44742</v>
      </c>
      <c r="D131" s="397">
        <f t="shared" si="3"/>
        <v>44742</v>
      </c>
      <c r="E131" s="471">
        <v>5.2815311112412404</v>
      </c>
      <c r="F131" s="471">
        <v>6.2220296426710942</v>
      </c>
      <c r="G131" s="471">
        <v>-8.7672045350776981E-2</v>
      </c>
      <c r="H131" s="472">
        <v>11.415888708561567</v>
      </c>
    </row>
    <row r="132" spans="1:8">
      <c r="C132" s="395">
        <v>44773</v>
      </c>
      <c r="D132" s="397">
        <f t="shared" si="3"/>
        <v>44773</v>
      </c>
      <c r="E132" s="471">
        <v>6.0698245644047555</v>
      </c>
      <c r="F132" s="471">
        <v>6.0948071563640074</v>
      </c>
      <c r="G132" s="471">
        <v>0.2535455479914373</v>
      </c>
      <c r="H132" s="472">
        <v>12.418177268760203</v>
      </c>
    </row>
    <row r="133" spans="1:8">
      <c r="C133" s="395">
        <v>44804</v>
      </c>
      <c r="D133" s="397">
        <f t="shared" ref="D133:D144" si="4">+C133</f>
        <v>44804</v>
      </c>
      <c r="E133" s="471">
        <v>5.7967731123818931</v>
      </c>
      <c r="F133" s="471">
        <v>6.4571571342321556</v>
      </c>
      <c r="G133" s="471">
        <v>-3.7133008266059649E-2</v>
      </c>
      <c r="H133" s="472">
        <v>12.216797238347993</v>
      </c>
    </row>
    <row r="134" spans="1:8">
      <c r="C134" s="395">
        <v>44834</v>
      </c>
      <c r="D134" s="397">
        <f t="shared" si="4"/>
        <v>44834</v>
      </c>
      <c r="E134" s="471">
        <v>5.6893834103138214</v>
      </c>
      <c r="F134" s="471">
        <v>6.7079162588847909</v>
      </c>
      <c r="G134" s="471">
        <v>3.3894246685165955E-2</v>
      </c>
      <c r="H134" s="472">
        <v>12.431193915883782</v>
      </c>
    </row>
    <row r="135" spans="1:8">
      <c r="C135" s="395">
        <v>44865</v>
      </c>
      <c r="D135" s="397">
        <f t="shared" si="4"/>
        <v>44865</v>
      </c>
      <c r="E135" s="471">
        <v>4.3819071867272648</v>
      </c>
      <c r="F135" s="471">
        <v>6.6814852944322318</v>
      </c>
      <c r="G135" s="471">
        <v>0.4824724000140429</v>
      </c>
      <c r="H135" s="472">
        <v>11.545864881173529</v>
      </c>
    </row>
    <row r="136" spans="1:8">
      <c r="C136" s="395">
        <v>44895</v>
      </c>
      <c r="D136" s="397">
        <f t="shared" si="4"/>
        <v>44895</v>
      </c>
      <c r="E136" s="471">
        <v>3.9272429725004798</v>
      </c>
      <c r="F136" s="471">
        <v>7.1048891683775057</v>
      </c>
      <c r="G136" s="471">
        <v>0.26584657213420526</v>
      </c>
      <c r="H136" s="472">
        <v>11.297978713012185</v>
      </c>
    </row>
    <row r="137" spans="1:8">
      <c r="C137" s="395">
        <v>44926</v>
      </c>
      <c r="D137" s="397">
        <f t="shared" si="4"/>
        <v>44926</v>
      </c>
      <c r="E137" s="471">
        <v>5.1128824448239865</v>
      </c>
      <c r="F137" s="471">
        <v>8.9245404438317983</v>
      </c>
      <c r="G137" s="471">
        <v>0.4061367593112975</v>
      </c>
      <c r="H137" s="472">
        <v>14.443559647967106</v>
      </c>
    </row>
    <row r="138" spans="1:8">
      <c r="C138" s="395">
        <v>44957</v>
      </c>
      <c r="D138" s="397">
        <f t="shared" si="4"/>
        <v>44957</v>
      </c>
      <c r="E138" s="471">
        <v>4.1290012368360536</v>
      </c>
      <c r="F138" s="471">
        <v>8.4718474377298456</v>
      </c>
      <c r="G138" s="471">
        <v>-0.69408109106447557</v>
      </c>
      <c r="H138" s="472">
        <v>11.90676758350142</v>
      </c>
    </row>
    <row r="139" spans="1:8">
      <c r="C139" s="395">
        <v>44985</v>
      </c>
      <c r="D139" s="397">
        <f t="shared" si="4"/>
        <v>44985</v>
      </c>
      <c r="E139" s="471">
        <v>4.1414522549460093</v>
      </c>
      <c r="F139" s="471">
        <v>6.2721965483903919</v>
      </c>
      <c r="G139" s="471">
        <v>-0.5133901025832438</v>
      </c>
      <c r="H139" s="472">
        <v>9.9002587007531559</v>
      </c>
    </row>
    <row r="140" spans="1:8">
      <c r="C140" s="395">
        <v>45016</v>
      </c>
      <c r="D140" s="397">
        <f t="shared" si="4"/>
        <v>45016</v>
      </c>
      <c r="E140" s="471">
        <v>4.0041517975523364</v>
      </c>
      <c r="F140" s="471">
        <v>5.793425855480538</v>
      </c>
      <c r="G140" s="471">
        <v>-1.0867880276542483</v>
      </c>
      <c r="H140" s="472">
        <v>8.7107896253786095</v>
      </c>
    </row>
    <row r="141" spans="1:8">
      <c r="C141" s="395">
        <v>45046</v>
      </c>
      <c r="D141" s="397">
        <f t="shared" si="4"/>
        <v>45046</v>
      </c>
      <c r="E141" s="471">
        <v>3.5918544227658868</v>
      </c>
      <c r="F141" s="471">
        <v>5.7017334766826311</v>
      </c>
      <c r="G141" s="471">
        <v>-0.29694295117289277</v>
      </c>
      <c r="H141" s="472">
        <v>8.9966449482756161</v>
      </c>
    </row>
    <row r="142" spans="1:8">
      <c r="C142" s="395">
        <v>45077</v>
      </c>
      <c r="D142" s="397">
        <f t="shared" si="4"/>
        <v>45077</v>
      </c>
      <c r="E142" s="471">
        <v>3.0680184599416185</v>
      </c>
      <c r="F142" s="471">
        <v>5.8070290448762334</v>
      </c>
      <c r="G142" s="471">
        <v>-1.1540575810580156</v>
      </c>
      <c r="H142" s="472">
        <v>7.7209899237598449</v>
      </c>
    </row>
    <row r="143" spans="1:8">
      <c r="A143" s="545" t="s">
        <v>189</v>
      </c>
      <c r="B143" s="388" t="s">
        <v>49</v>
      </c>
      <c r="C143" s="395">
        <v>45107</v>
      </c>
      <c r="D143" s="397">
        <f t="shared" si="4"/>
        <v>45107</v>
      </c>
      <c r="E143" s="471">
        <v>2.2920721740217771</v>
      </c>
      <c r="F143" s="471">
        <v>5.0222788647792997</v>
      </c>
      <c r="G143" s="471">
        <v>-1.5629333144167543</v>
      </c>
      <c r="H143" s="472">
        <v>5.751417724384325</v>
      </c>
    </row>
    <row r="144" spans="1:8">
      <c r="A144" s="545"/>
      <c r="C144" s="395">
        <v>45138</v>
      </c>
      <c r="D144" s="397">
        <f t="shared" si="4"/>
        <v>45138</v>
      </c>
      <c r="E144" s="471">
        <v>1.5674842077379536</v>
      </c>
      <c r="F144" s="471">
        <v>4.7753472271993074</v>
      </c>
      <c r="G144" s="471">
        <v>-1.1851085130990051</v>
      </c>
      <c r="H144" s="472">
        <v>5.1577229218382428</v>
      </c>
    </row>
    <row r="145" spans="1:19">
      <c r="C145" s="610">
        <v>45169</v>
      </c>
      <c r="D145" s="666">
        <f t="shared" ref="D145" si="5">+C145</f>
        <v>45169</v>
      </c>
      <c r="E145" s="681">
        <v>1.6122894151712086</v>
      </c>
      <c r="F145" s="681">
        <v>4.945897011788051</v>
      </c>
      <c r="G145" s="681">
        <v>-1.1465893044929503</v>
      </c>
      <c r="H145" s="682">
        <v>5.4115971224663042</v>
      </c>
    </row>
    <row r="146" spans="1:19">
      <c r="C146" s="529">
        <v>45199</v>
      </c>
      <c r="D146" s="528">
        <f t="shared" ref="D146:D149" si="6">C146</f>
        <v>45199</v>
      </c>
      <c r="E146" s="471">
        <v>1.7412367349001512</v>
      </c>
      <c r="F146" s="471">
        <v>3.9615237840979241</v>
      </c>
      <c r="G146" s="471">
        <v>-1.0448756604737874</v>
      </c>
      <c r="H146" s="472">
        <v>4.6578848585242696</v>
      </c>
    </row>
    <row r="147" spans="1:19">
      <c r="C147" s="529">
        <v>45230</v>
      </c>
      <c r="D147" s="528">
        <f t="shared" si="6"/>
        <v>45230</v>
      </c>
      <c r="E147" s="471">
        <v>2.2656367236805846</v>
      </c>
      <c r="F147" s="471">
        <v>3.7948125220545963</v>
      </c>
      <c r="G147" s="471">
        <v>-1.7749960993736589</v>
      </c>
      <c r="H147" s="472">
        <v>4.2854531463615331</v>
      </c>
    </row>
    <row r="148" spans="1:19">
      <c r="C148" s="529">
        <v>45260</v>
      </c>
      <c r="D148" s="528">
        <f t="shared" si="6"/>
        <v>45260</v>
      </c>
      <c r="E148" s="471">
        <v>2.3164970514112797</v>
      </c>
      <c r="F148" s="471">
        <v>1.7063503029214311</v>
      </c>
      <c r="G148" s="471">
        <v>-1.3112153834669815</v>
      </c>
      <c r="H148" s="472">
        <v>2.7116319708657244</v>
      </c>
    </row>
    <row r="149" spans="1:19">
      <c r="C149" s="671">
        <v>45291</v>
      </c>
      <c r="D149" s="664">
        <f t="shared" si="6"/>
        <v>45291</v>
      </c>
      <c r="E149" s="681">
        <v>2.3375704826889518</v>
      </c>
      <c r="F149" s="681">
        <v>0.95480808858269894</v>
      </c>
      <c r="G149" s="681">
        <v>-0.43996159145134267</v>
      </c>
      <c r="H149" s="682">
        <v>2.8524169798203047</v>
      </c>
      <c r="J149" s="546"/>
      <c r="K149" s="546"/>
      <c r="L149" s="546"/>
      <c r="M149" s="546"/>
      <c r="N149" s="546"/>
      <c r="O149" s="546"/>
      <c r="P149" s="546"/>
      <c r="Q149" s="546"/>
      <c r="R149" s="546"/>
      <c r="S149" s="546"/>
    </row>
    <row r="150" spans="1:19">
      <c r="C150" s="671">
        <v>45322</v>
      </c>
      <c r="D150" s="664">
        <f t="shared" ref="D150:D156" si="7">C150</f>
        <v>45322</v>
      </c>
      <c r="E150" s="681">
        <v>2.3649643969926877</v>
      </c>
      <c r="F150" s="681">
        <v>1.3316520875466233</v>
      </c>
      <c r="G150" s="681">
        <v>1.9120671190684651E-2</v>
      </c>
      <c r="H150" s="682">
        <v>3.7157371557299967</v>
      </c>
    </row>
    <row r="151" spans="1:19">
      <c r="C151" s="671">
        <v>45351</v>
      </c>
      <c r="D151" s="664">
        <f t="shared" si="7"/>
        <v>45351</v>
      </c>
      <c r="E151" s="720">
        <v>1.8206448014772154</v>
      </c>
      <c r="F151" s="720">
        <v>1.0367902026900018</v>
      </c>
      <c r="G151" s="720">
        <v>-0.19051688971749853</v>
      </c>
      <c r="H151" s="682">
        <v>2.6669181144497287</v>
      </c>
    </row>
    <row r="152" spans="1:19">
      <c r="C152" s="671">
        <v>45382</v>
      </c>
      <c r="D152" s="664">
        <f t="shared" si="7"/>
        <v>45382</v>
      </c>
      <c r="E152" s="681">
        <v>2.3635024640173068</v>
      </c>
      <c r="F152" s="681">
        <v>1.9760554275284956</v>
      </c>
      <c r="G152" s="681">
        <v>0.10125241780757133</v>
      </c>
      <c r="H152" s="682">
        <v>4.4408103093533668</v>
      </c>
      <c r="J152" s="393" t="s">
        <v>167</v>
      </c>
    </row>
    <row r="153" spans="1:19">
      <c r="C153" s="529">
        <v>45412</v>
      </c>
      <c r="D153" s="528">
        <f t="shared" si="7"/>
        <v>45412</v>
      </c>
      <c r="E153" s="471">
        <v>2.0346585519251943</v>
      </c>
      <c r="F153" s="471">
        <v>2.1596797044202294</v>
      </c>
      <c r="G153" s="471">
        <v>-0.46888616882402645</v>
      </c>
      <c r="H153" s="472">
        <v>3.7254520875214041</v>
      </c>
    </row>
    <row r="154" spans="1:19">
      <c r="C154" s="671">
        <v>45443</v>
      </c>
      <c r="D154" s="664">
        <f t="shared" si="7"/>
        <v>45443</v>
      </c>
      <c r="E154" s="681">
        <v>2.3556120402165059</v>
      </c>
      <c r="F154" s="681">
        <v>1.7215601750170666</v>
      </c>
      <c r="G154" s="681">
        <v>1.0941681262704167E-2</v>
      </c>
      <c r="H154" s="682">
        <v>4.0881138964962531</v>
      </c>
    </row>
    <row r="155" spans="1:19">
      <c r="C155" s="529">
        <v>45473</v>
      </c>
      <c r="D155" s="528">
        <f t="shared" si="7"/>
        <v>45473</v>
      </c>
      <c r="E155" s="471">
        <v>1.3832657988923167</v>
      </c>
      <c r="F155" s="471">
        <v>2.0609201367259806</v>
      </c>
      <c r="G155" s="471">
        <v>0.56245660208830339</v>
      </c>
      <c r="H155" s="472">
        <v>4.0066425377065968</v>
      </c>
    </row>
    <row r="156" spans="1:19">
      <c r="A156" s="388">
        <v>2024</v>
      </c>
      <c r="B156" s="388" t="s">
        <v>506</v>
      </c>
      <c r="C156" s="671">
        <v>45504</v>
      </c>
      <c r="D156" s="664">
        <f t="shared" si="7"/>
        <v>45504</v>
      </c>
      <c r="E156" s="681">
        <v>1.2563769425350115</v>
      </c>
      <c r="F156" s="681">
        <v>1.886326283732451</v>
      </c>
      <c r="G156" s="681">
        <v>1.7833429069308612E-2</v>
      </c>
      <c r="H156" s="682">
        <v>3.1605366553367702</v>
      </c>
    </row>
    <row r="157" spans="1:19">
      <c r="C157" s="671">
        <v>45535</v>
      </c>
      <c r="D157" s="664">
        <f t="shared" ref="D157:D162" si="8">C157</f>
        <v>45535</v>
      </c>
      <c r="E157" s="681">
        <v>1.3955676120307512</v>
      </c>
      <c r="F157" s="681">
        <v>1.7291363364295744</v>
      </c>
      <c r="G157" s="681">
        <v>0.30370017920621439</v>
      </c>
      <c r="H157" s="682">
        <v>3.4284041276665391</v>
      </c>
    </row>
    <row r="158" spans="1:19">
      <c r="C158" s="671">
        <v>45565</v>
      </c>
      <c r="D158" s="664">
        <f t="shared" si="8"/>
        <v>45565</v>
      </c>
      <c r="E158" s="681">
        <v>0.79581847721516463</v>
      </c>
      <c r="F158" s="681">
        <v>1.5865597003298189</v>
      </c>
      <c r="G158" s="681">
        <v>0.26489849057053244</v>
      </c>
      <c r="H158" s="682">
        <v>2.6472766681155093</v>
      </c>
    </row>
    <row r="159" spans="1:19">
      <c r="C159" s="529">
        <v>45596</v>
      </c>
      <c r="D159" s="528">
        <f t="shared" si="8"/>
        <v>45596</v>
      </c>
      <c r="E159" s="471">
        <v>0.94270674317827152</v>
      </c>
      <c r="F159" s="471">
        <v>1.9541221508640951</v>
      </c>
      <c r="G159" s="471">
        <v>0.95715615004992505</v>
      </c>
      <c r="H159" s="472">
        <v>3.8539850440922834</v>
      </c>
    </row>
    <row r="160" spans="1:19">
      <c r="C160" s="529">
        <v>45626</v>
      </c>
      <c r="D160" s="528">
        <f t="shared" si="8"/>
        <v>45626</v>
      </c>
      <c r="E160" s="471">
        <v>1.3910409941011772</v>
      </c>
      <c r="F160" s="471">
        <v>3.890460184780502</v>
      </c>
      <c r="G160" s="471">
        <v>1.2427539318297807</v>
      </c>
      <c r="H160" s="472">
        <v>6.5242551107114366</v>
      </c>
    </row>
    <row r="161" spans="1:8">
      <c r="C161" s="671">
        <v>45657</v>
      </c>
      <c r="D161" s="664">
        <f t="shared" si="8"/>
        <v>45657</v>
      </c>
      <c r="E161" s="681">
        <v>0.46508516987670756</v>
      </c>
      <c r="F161" s="681">
        <v>3.2687479903393801</v>
      </c>
      <c r="G161" s="681">
        <v>0.780120696649377</v>
      </c>
      <c r="H161" s="682">
        <v>4.5139538568654558</v>
      </c>
    </row>
    <row r="162" spans="1:8">
      <c r="C162" s="671">
        <v>45688</v>
      </c>
      <c r="D162" s="664">
        <f t="shared" si="8"/>
        <v>45688</v>
      </c>
      <c r="E162" s="681">
        <v>1.0590269740782101</v>
      </c>
      <c r="F162" s="681">
        <v>3.0732691257168465</v>
      </c>
      <c r="G162" s="681">
        <v>0.65087015194704856</v>
      </c>
      <c r="H162" s="682">
        <v>4.7831662517421165</v>
      </c>
    </row>
    <row r="163" spans="1:8">
      <c r="C163" s="671">
        <v>45716</v>
      </c>
      <c r="D163" s="664">
        <f t="shared" ref="D163:D169" si="9">C163</f>
        <v>45716</v>
      </c>
      <c r="E163" s="681">
        <v>1.1527580196638989</v>
      </c>
      <c r="F163" s="681">
        <v>4.9871174100087297</v>
      </c>
      <c r="G163" s="681">
        <v>0.86429388209240998</v>
      </c>
      <c r="H163" s="682">
        <v>7.0041693117650397</v>
      </c>
    </row>
    <row r="164" spans="1:8">
      <c r="C164" s="671">
        <v>45747</v>
      </c>
      <c r="D164" s="664">
        <f t="shared" si="9"/>
        <v>45747</v>
      </c>
      <c r="E164" s="681">
        <v>0.45812365325526783</v>
      </c>
      <c r="F164" s="681">
        <v>5.4898460577659067</v>
      </c>
      <c r="G164" s="681">
        <v>1.4085587573997491</v>
      </c>
      <c r="H164" s="682">
        <v>7.3565434451544149</v>
      </c>
    </row>
    <row r="165" spans="1:8">
      <c r="C165" s="529">
        <v>45777</v>
      </c>
      <c r="D165" s="528">
        <f t="shared" si="9"/>
        <v>45777</v>
      </c>
      <c r="E165" s="471">
        <v>0.41825687378811538</v>
      </c>
      <c r="F165" s="471">
        <v>5.2872749042972531</v>
      </c>
      <c r="G165" s="471">
        <v>1.4611294090014164</v>
      </c>
      <c r="H165" s="472">
        <v>7.166661187086774</v>
      </c>
    </row>
    <row r="166" spans="1:8" s="758" customFormat="1">
      <c r="C166" s="671">
        <v>45808</v>
      </c>
      <c r="D166" s="664">
        <f t="shared" si="9"/>
        <v>45808</v>
      </c>
      <c r="E166" s="681">
        <v>1.0165353336775909</v>
      </c>
      <c r="F166" s="681">
        <v>5.4281588856541809</v>
      </c>
      <c r="G166" s="681">
        <v>1.3779039207162049</v>
      </c>
      <c r="H166" s="682">
        <v>7.8225981400479725</v>
      </c>
    </row>
    <row r="167" spans="1:8">
      <c r="A167" s="388">
        <v>2025</v>
      </c>
      <c r="B167" s="388" t="s">
        <v>525</v>
      </c>
      <c r="C167" s="671">
        <v>45809</v>
      </c>
      <c r="D167" s="664">
        <f t="shared" si="9"/>
        <v>45809</v>
      </c>
      <c r="E167" s="471">
        <v>1.4731794438795702</v>
      </c>
      <c r="F167" s="471">
        <v>5.4744761573547871</v>
      </c>
      <c r="G167" s="471">
        <v>1.3701585209456959</v>
      </c>
      <c r="H167" s="472">
        <v>8.3178141221800672</v>
      </c>
    </row>
    <row r="168" spans="1:8">
      <c r="C168" s="671">
        <v>45869</v>
      </c>
      <c r="D168" s="664">
        <f t="shared" si="9"/>
        <v>45869</v>
      </c>
      <c r="E168" s="471">
        <v>1.2732606796295161</v>
      </c>
      <c r="F168" s="471">
        <v>5.833335771593454</v>
      </c>
      <c r="G168" s="471">
        <v>1.5535768163437806</v>
      </c>
      <c r="H168" s="472">
        <v>8.660173267566762</v>
      </c>
    </row>
    <row r="169" spans="1:8">
      <c r="C169" s="529">
        <v>45870</v>
      </c>
      <c r="D169" s="528">
        <f t="shared" si="9"/>
        <v>45870</v>
      </c>
      <c r="E169" s="471">
        <v>1.1023429316625954</v>
      </c>
      <c r="F169" s="471">
        <v>5.5112491328862063</v>
      </c>
      <c r="G169" s="471">
        <v>1.1555017131482301</v>
      </c>
      <c r="H169" s="472">
        <v>7.7690937776970372</v>
      </c>
    </row>
    <row r="170" spans="1:8">
      <c r="C170" s="793">
        <v>45901</v>
      </c>
      <c r="D170" s="794">
        <v>45901</v>
      </c>
      <c r="E170" s="471">
        <v>1.7280174070047818</v>
      </c>
      <c r="F170" s="471">
        <v>5.0979875568554682</v>
      </c>
      <c r="G170" s="471">
        <v>1.2688682085039547</v>
      </c>
      <c r="H170" s="472">
        <v>8.0948731723642169</v>
      </c>
    </row>
    <row r="171" spans="1:8">
      <c r="C171" s="793">
        <v>45931</v>
      </c>
      <c r="D171" s="794">
        <v>45931</v>
      </c>
      <c r="E171" s="471">
        <v>1.9536143432512036</v>
      </c>
      <c r="F171" s="471">
        <v>4.6446196873889098</v>
      </c>
      <c r="G171" s="471">
        <v>1.0274219972747203</v>
      </c>
      <c r="H171" s="472">
        <v>7.6256560279148289</v>
      </c>
    </row>
    <row r="172" spans="1:8">
      <c r="C172" s="793">
        <v>45962</v>
      </c>
      <c r="D172" s="794">
        <v>45962</v>
      </c>
      <c r="E172" s="471">
        <v>1.7640566031743514</v>
      </c>
      <c r="F172" s="471">
        <v>4.3073925152517871</v>
      </c>
      <c r="G172" s="471">
        <v>0.49894132797974128</v>
      </c>
      <c r="H172" s="472">
        <v>6.5703904464058809</v>
      </c>
    </row>
    <row r="173" spans="1:8">
      <c r="C173" s="529">
        <v>46022</v>
      </c>
      <c r="D173" s="528">
        <f>C173</f>
        <v>46022</v>
      </c>
      <c r="E173" s="471">
        <v>1.6779082998131261</v>
      </c>
      <c r="F173" s="471">
        <v>4.4388849502814285</v>
      </c>
      <c r="G173" s="471">
        <v>0.24225000584424802</v>
      </c>
      <c r="H173" s="472">
        <v>6.3590432559388148</v>
      </c>
    </row>
    <row r="174" spans="1:8">
      <c r="C174" s="529">
        <v>46053</v>
      </c>
      <c r="D174" s="528">
        <f>C174</f>
        <v>46053</v>
      </c>
      <c r="E174" s="471">
        <v>1.9160256206751984</v>
      </c>
      <c r="F174" s="471">
        <v>4.1337071352618251</v>
      </c>
      <c r="G174" s="471">
        <v>6.9654906232069685E-2</v>
      </c>
      <c r="H174" s="472">
        <v>6.1193876621691032</v>
      </c>
    </row>
    <row r="175" spans="1:8">
      <c r="C175" s="671">
        <v>46054</v>
      </c>
      <c r="D175" s="664">
        <f>C175</f>
        <v>46054</v>
      </c>
      <c r="E175" s="681">
        <v>2.4613365228500004</v>
      </c>
      <c r="F175" s="681">
        <v>4.0608936315891215</v>
      </c>
      <c r="G175" s="681">
        <v>0.28574841850059424</v>
      </c>
      <c r="H175" s="682">
        <v>6.8079785729397031</v>
      </c>
    </row>
    <row r="176" spans="1:8">
      <c r="C176" s="843">
        <v>46112</v>
      </c>
      <c r="D176" s="844">
        <f>C176</f>
        <v>46112</v>
      </c>
      <c r="E176" s="780">
        <v>2.5267653877801814</v>
      </c>
      <c r="F176" s="780">
        <v>3.607894953453767</v>
      </c>
      <c r="G176" s="780">
        <v>-4.5298721336307191E-2</v>
      </c>
      <c r="H176" s="779">
        <v>6.0893616198976304</v>
      </c>
    </row>
    <row r="177" spans="1:8">
      <c r="C177" s="529"/>
      <c r="D177" s="528"/>
      <c r="E177" s="471"/>
      <c r="F177" s="471"/>
      <c r="G177" s="471"/>
      <c r="H177" s="472"/>
    </row>
    <row r="178" spans="1:8">
      <c r="C178" s="529"/>
      <c r="D178" s="528"/>
      <c r="E178" s="471"/>
      <c r="F178" s="471"/>
      <c r="G178" s="471"/>
      <c r="H178" s="472"/>
    </row>
    <row r="179" spans="1:8">
      <c r="C179" s="529"/>
      <c r="D179" s="528"/>
      <c r="E179" s="471"/>
      <c r="F179" s="471"/>
      <c r="G179" s="471"/>
      <c r="H179" s="472"/>
    </row>
    <row r="180" spans="1:8">
      <c r="A180" s="388">
        <v>2026</v>
      </c>
      <c r="B180" s="388" t="s">
        <v>535</v>
      </c>
      <c r="C180" s="529"/>
      <c r="D180" s="528"/>
      <c r="E180" s="471"/>
      <c r="F180" s="471"/>
      <c r="G180" s="471"/>
      <c r="H180" s="472"/>
    </row>
    <row r="181" spans="1:8">
      <c r="C181" s="529"/>
      <c r="D181" s="528"/>
      <c r="E181" s="471"/>
      <c r="F181" s="471"/>
      <c r="G181" s="471"/>
      <c r="H181" s="472"/>
    </row>
    <row r="182" spans="1:8">
      <c r="C182" s="529"/>
      <c r="D182" s="528"/>
      <c r="E182" s="471"/>
      <c r="F182" s="471"/>
      <c r="G182" s="471"/>
      <c r="H182" s="472"/>
    </row>
    <row r="183" spans="1:8">
      <c r="C183" s="529"/>
      <c r="D183" s="528"/>
      <c r="E183" s="471"/>
      <c r="F183" s="471"/>
      <c r="G183" s="471"/>
      <c r="H183" s="472"/>
    </row>
    <row r="184" spans="1:8">
      <c r="C184" s="529"/>
      <c r="D184" s="528"/>
      <c r="E184" s="471"/>
      <c r="F184" s="471"/>
      <c r="G184" s="471"/>
      <c r="H184" s="472"/>
    </row>
    <row r="185" spans="1:8">
      <c r="C185" s="529"/>
      <c r="D185" s="528"/>
      <c r="E185" s="471"/>
      <c r="F185" s="471"/>
      <c r="G185" s="471"/>
      <c r="H185" s="472"/>
    </row>
    <row r="186" spans="1:8">
      <c r="C186" s="529"/>
      <c r="D186" s="528"/>
      <c r="E186" s="471"/>
      <c r="F186" s="471"/>
      <c r="G186" s="471"/>
      <c r="H186" s="472"/>
    </row>
    <row r="187" spans="1:8">
      <c r="C187" s="529"/>
      <c r="D187" s="528"/>
      <c r="E187" s="471"/>
      <c r="F187" s="471"/>
      <c r="G187" s="471"/>
      <c r="H187" s="472"/>
    </row>
    <row r="188" spans="1:8">
      <c r="C188" s="529"/>
      <c r="D188" s="528"/>
      <c r="E188" s="471"/>
      <c r="F188" s="471"/>
      <c r="G188" s="471"/>
      <c r="H188" s="472"/>
    </row>
    <row r="189" spans="1:8">
      <c r="C189" s="529"/>
      <c r="D189" s="528"/>
      <c r="E189" s="471"/>
      <c r="F189" s="471"/>
      <c r="G189" s="471"/>
      <c r="H189" s="472"/>
    </row>
    <row r="190" spans="1:8">
      <c r="C190" s="529"/>
      <c r="D190" s="528"/>
      <c r="E190" s="471"/>
      <c r="F190" s="471"/>
      <c r="G190" s="471"/>
      <c r="H190" s="472"/>
    </row>
    <row r="191" spans="1:8">
      <c r="C191" s="529"/>
      <c r="D191" s="528"/>
      <c r="E191" s="471"/>
      <c r="F191" s="471"/>
      <c r="G191" s="471"/>
      <c r="H191" s="472"/>
    </row>
    <row r="192" spans="1:8">
      <c r="C192" s="529"/>
      <c r="D192" s="528"/>
      <c r="E192" s="471"/>
      <c r="F192" s="471"/>
      <c r="G192" s="471"/>
      <c r="H192" s="472"/>
    </row>
    <row r="193" spans="3:8">
      <c r="C193" s="529"/>
      <c r="D193" s="528"/>
      <c r="E193" s="471"/>
      <c r="F193" s="471"/>
      <c r="G193" s="471"/>
      <c r="H193" s="472"/>
    </row>
    <row r="194" spans="3:8">
      <c r="C194" s="529"/>
      <c r="D194" s="528"/>
      <c r="E194" s="471"/>
      <c r="F194" s="471"/>
      <c r="G194" s="471"/>
      <c r="H194" s="472"/>
    </row>
    <row r="195" spans="3:8">
      <c r="C195" s="529"/>
      <c r="D195" s="528"/>
      <c r="E195" s="471"/>
      <c r="F195" s="471"/>
      <c r="G195" s="471"/>
      <c r="H195" s="472"/>
    </row>
    <row r="196" spans="3:8">
      <c r="C196" s="529"/>
      <c r="D196" s="528"/>
      <c r="E196" s="471"/>
      <c r="F196" s="471"/>
      <c r="G196" s="471"/>
      <c r="H196" s="472"/>
    </row>
    <row r="197" spans="3:8">
      <c r="C197" s="529"/>
      <c r="D197" s="528"/>
      <c r="E197" s="471"/>
      <c r="F197" s="471"/>
      <c r="G197" s="471"/>
      <c r="H197" s="472"/>
    </row>
    <row r="198" spans="3:8">
      <c r="C198" s="529"/>
      <c r="D198" s="528"/>
      <c r="E198" s="471"/>
      <c r="F198" s="471"/>
      <c r="G198" s="471"/>
      <c r="H198" s="472"/>
    </row>
    <row r="199" spans="3:8">
      <c r="C199" s="529"/>
      <c r="D199" s="528"/>
      <c r="E199" s="471"/>
      <c r="F199" s="471"/>
      <c r="G199" s="471"/>
      <c r="H199" s="472"/>
    </row>
    <row r="200" spans="3:8">
      <c r="C200" s="529"/>
      <c r="D200" s="528"/>
      <c r="E200" s="471"/>
      <c r="F200" s="471"/>
      <c r="G200" s="471"/>
      <c r="H200" s="472"/>
    </row>
    <row r="201" spans="3:8">
      <c r="C201" s="529"/>
      <c r="D201" s="528"/>
      <c r="E201" s="471"/>
      <c r="F201" s="471"/>
      <c r="G201" s="471"/>
      <c r="H201" s="472"/>
    </row>
    <row r="202" spans="3:8">
      <c r="C202" s="529"/>
      <c r="D202" s="528"/>
      <c r="E202" s="471"/>
      <c r="F202" s="471"/>
      <c r="G202" s="471"/>
      <c r="H202" s="472"/>
    </row>
    <row r="203" spans="3:8">
      <c r="C203" s="529"/>
      <c r="D203" s="528"/>
      <c r="E203" s="471"/>
      <c r="F203" s="471"/>
      <c r="G203" s="471"/>
      <c r="H203" s="472"/>
    </row>
    <row r="204" spans="3:8">
      <c r="C204" s="529"/>
      <c r="D204" s="528"/>
      <c r="E204" s="471"/>
      <c r="F204" s="471"/>
      <c r="G204" s="471"/>
      <c r="H204" s="472"/>
    </row>
    <row r="205" spans="3:8">
      <c r="C205" s="529"/>
      <c r="D205" s="528"/>
      <c r="E205" s="471"/>
      <c r="F205" s="471"/>
      <c r="G205" s="471"/>
      <c r="H205" s="472"/>
    </row>
    <row r="206" spans="3:8">
      <c r="C206" s="529"/>
      <c r="D206" s="528"/>
      <c r="E206" s="471"/>
      <c r="F206" s="471"/>
      <c r="G206" s="471"/>
      <c r="H206" s="472"/>
    </row>
    <row r="207" spans="3:8">
      <c r="C207" s="529"/>
      <c r="D207" s="528"/>
      <c r="E207" s="471"/>
      <c r="F207" s="471"/>
      <c r="G207" s="471"/>
      <c r="H207" s="472"/>
    </row>
    <row r="208" spans="3:8">
      <c r="C208" s="529"/>
      <c r="D208" s="528"/>
      <c r="E208" s="471"/>
      <c r="F208" s="471"/>
      <c r="G208" s="471"/>
      <c r="H208" s="472"/>
    </row>
    <row r="209" spans="3:8">
      <c r="C209" s="529"/>
      <c r="D209" s="528"/>
      <c r="E209" s="471"/>
      <c r="F209" s="471"/>
      <c r="G209" s="471"/>
      <c r="H209" s="472"/>
    </row>
  </sheetData>
  <sheetProtection algorithmName="SHA-512" hashValue="j6Mqbhjw6XvG5PAPRfil6yjMytWPDiKhfnzbMwf+J+NsvFIL4ZPDDvvZaG8taJDc3PFO7TS5B+Nnsboxam6wXg==" saltValue="YRt2cj2hEhthH35l86WIUA=="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zoomScale="70" zoomScaleNormal="70" workbookViewId="0">
      <pane xSplit="4" ySplit="3" topLeftCell="E174" activePane="bottomRight" state="frozen"/>
      <selection activeCell="C1" sqref="C1"/>
      <selection pane="topRight" activeCell="E1" sqref="E1"/>
      <selection pane="bottomLeft" activeCell="C4" sqref="C4"/>
      <selection pane="bottomRight" activeCell="R231" sqref="R231"/>
    </sheetView>
  </sheetViews>
  <sheetFormatPr defaultColWidth="14" defaultRowHeight="11.25"/>
  <cols>
    <col min="1" max="1" width="4" style="639" hidden="1" customWidth="1"/>
    <col min="2" max="2" width="4.85546875" style="639" hidden="1" customWidth="1"/>
    <col min="3" max="3" width="7" style="652" bestFit="1" customWidth="1"/>
    <col min="4" max="4" width="6.42578125" style="652" customWidth="1"/>
    <col min="5" max="5" width="13" style="639" customWidth="1"/>
    <col min="6" max="30" width="8" style="88" customWidth="1"/>
    <col min="31" max="16384" width="14" style="639"/>
  </cols>
  <sheetData>
    <row r="2" spans="1:30" s="628" customFormat="1" ht="22.5">
      <c r="B2" s="629"/>
      <c r="C2" s="630"/>
      <c r="D2" s="631"/>
      <c r="E2" s="632" t="s">
        <v>199</v>
      </c>
    </row>
    <row r="3" spans="1:30" s="628" customFormat="1" ht="22.5">
      <c r="B3" s="629"/>
      <c r="C3" s="633" t="s">
        <v>485</v>
      </c>
      <c r="D3" s="634" t="s">
        <v>486</v>
      </c>
      <c r="E3" s="635" t="s">
        <v>198</v>
      </c>
    </row>
    <row r="4" spans="1:30" s="628" customFormat="1">
      <c r="B4" s="629"/>
      <c r="C4" s="636"/>
      <c r="D4" s="637"/>
      <c r="E4" s="638"/>
    </row>
    <row r="5" spans="1:30" ht="11.25" customHeight="1">
      <c r="B5" s="629"/>
      <c r="C5" s="653">
        <v>39082</v>
      </c>
      <c r="D5" s="654">
        <v>39052</v>
      </c>
      <c r="E5" s="640">
        <v>0.12532497878181401</v>
      </c>
      <c r="W5" s="639"/>
      <c r="X5" s="639"/>
      <c r="Y5" s="639"/>
      <c r="Z5" s="639"/>
      <c r="AA5" s="639"/>
      <c r="AB5" s="639"/>
      <c r="AC5" s="639"/>
      <c r="AD5" s="639"/>
    </row>
    <row r="6" spans="1:30" ht="11.25" customHeight="1">
      <c r="B6" s="629"/>
      <c r="C6" s="653">
        <v>39113</v>
      </c>
      <c r="D6" s="654">
        <v>39083</v>
      </c>
      <c r="E6" s="640">
        <v>0.12162802623085324</v>
      </c>
      <c r="W6" s="639"/>
      <c r="X6" s="639"/>
      <c r="Y6" s="639"/>
      <c r="Z6" s="639"/>
      <c r="AA6" s="639"/>
      <c r="AB6" s="639"/>
      <c r="AC6" s="639"/>
      <c r="AD6" s="639"/>
    </row>
    <row r="7" spans="1:30" ht="11.25" customHeight="1">
      <c r="B7" s="629"/>
      <c r="C7" s="653">
        <v>39141</v>
      </c>
      <c r="D7" s="654">
        <v>39114</v>
      </c>
      <c r="E7" s="640">
        <v>7.9595394518547982E-2</v>
      </c>
      <c r="W7" s="639"/>
      <c r="X7" s="639"/>
      <c r="Y7" s="639"/>
      <c r="Z7" s="639"/>
      <c r="AA7" s="639"/>
      <c r="AB7" s="639"/>
      <c r="AC7" s="639"/>
      <c r="AD7" s="639"/>
    </row>
    <row r="8" spans="1:30" ht="11.25" customHeight="1">
      <c r="B8" s="629"/>
      <c r="C8" s="653">
        <v>39172</v>
      </c>
      <c r="D8" s="654">
        <v>39142</v>
      </c>
      <c r="E8" s="640">
        <v>8.7708299398524356E-2</v>
      </c>
    </row>
    <row r="9" spans="1:30" ht="11.25" customHeight="1">
      <c r="B9" s="629"/>
      <c r="C9" s="653">
        <v>39202</v>
      </c>
      <c r="D9" s="654">
        <v>39173</v>
      </c>
      <c r="E9" s="640">
        <v>0.10073707611653061</v>
      </c>
    </row>
    <row r="10" spans="1:30" ht="11.25" customHeight="1">
      <c r="B10" s="629"/>
      <c r="C10" s="653">
        <v>39233</v>
      </c>
      <c r="D10" s="654">
        <v>39203</v>
      </c>
      <c r="E10" s="640">
        <v>0.1315745751361917</v>
      </c>
    </row>
    <row r="11" spans="1:30" ht="11.25" customHeight="1">
      <c r="B11" s="629"/>
      <c r="C11" s="653">
        <v>39263</v>
      </c>
      <c r="D11" s="654">
        <v>39234</v>
      </c>
      <c r="E11" s="640">
        <v>0.12175525914128342</v>
      </c>
    </row>
    <row r="12" spans="1:30" ht="11.25" customHeight="1">
      <c r="A12" s="642" t="s">
        <v>494</v>
      </c>
      <c r="B12" s="629" t="s">
        <v>200</v>
      </c>
      <c r="C12" s="653">
        <v>39294</v>
      </c>
      <c r="D12" s="654">
        <v>39264</v>
      </c>
      <c r="E12" s="640">
        <v>0.21512267810495958</v>
      </c>
    </row>
    <row r="13" spans="1:30" ht="11.25" customHeight="1">
      <c r="B13" s="629"/>
      <c r="C13" s="653">
        <v>39325</v>
      </c>
      <c r="D13" s="654">
        <v>39295</v>
      </c>
      <c r="E13" s="640">
        <v>0.10450165601867771</v>
      </c>
    </row>
    <row r="14" spans="1:30" ht="11.25" customHeight="1">
      <c r="B14" s="629"/>
      <c r="C14" s="653">
        <v>39355</v>
      </c>
      <c r="D14" s="654">
        <v>39326</v>
      </c>
      <c r="E14" s="640">
        <v>0.13318395381246267</v>
      </c>
    </row>
    <row r="15" spans="1:30" ht="11.25" customHeight="1">
      <c r="B15" s="629"/>
      <c r="C15" s="653">
        <v>39386</v>
      </c>
      <c r="D15" s="654">
        <v>39356</v>
      </c>
      <c r="E15" s="640">
        <v>0.35932468221936659</v>
      </c>
    </row>
    <row r="16" spans="1:30" ht="11.25" customHeight="1">
      <c r="B16" s="629"/>
      <c r="C16" s="653">
        <v>39416</v>
      </c>
      <c r="D16" s="654">
        <v>39387</v>
      </c>
      <c r="E16" s="640">
        <v>0.11996745131126975</v>
      </c>
    </row>
    <row r="17" spans="1:30" ht="11.25" customHeight="1">
      <c r="B17" s="629"/>
      <c r="C17" s="653">
        <v>39447</v>
      </c>
      <c r="D17" s="654">
        <v>39447</v>
      </c>
      <c r="E17" s="640">
        <v>0.20587507989563794</v>
      </c>
    </row>
    <row r="18" spans="1:30" ht="11.25" customHeight="1">
      <c r="B18" s="629"/>
      <c r="C18" s="653">
        <v>39478</v>
      </c>
      <c r="D18" s="654">
        <v>39448</v>
      </c>
      <c r="E18" s="640">
        <v>9.8506385776941208E-2</v>
      </c>
    </row>
    <row r="19" spans="1:30" ht="11.25" customHeight="1">
      <c r="B19" s="629"/>
      <c r="C19" s="653">
        <v>39507</v>
      </c>
      <c r="D19" s="654">
        <v>39479</v>
      </c>
      <c r="E19" s="640">
        <v>0.2459134963295824</v>
      </c>
    </row>
    <row r="20" spans="1:30" ht="11.25" customHeight="1">
      <c r="B20" s="629"/>
      <c r="C20" s="653">
        <v>39538</v>
      </c>
      <c r="D20" s="654">
        <v>39508</v>
      </c>
      <c r="E20" s="640">
        <v>0.20207731103590151</v>
      </c>
    </row>
    <row r="21" spans="1:30" ht="11.25" customHeight="1">
      <c r="B21" s="629"/>
      <c r="C21" s="653">
        <v>39568</v>
      </c>
      <c r="D21" s="654">
        <v>39539</v>
      </c>
      <c r="E21" s="640">
        <v>0.17245120928577029</v>
      </c>
    </row>
    <row r="22" spans="1:30" ht="11.25" customHeight="1">
      <c r="B22" s="629"/>
      <c r="C22" s="653">
        <v>39599</v>
      </c>
      <c r="D22" s="654">
        <v>39569</v>
      </c>
      <c r="E22" s="640">
        <v>0.12878067555909484</v>
      </c>
    </row>
    <row r="23" spans="1:30" ht="11.25" customHeight="1">
      <c r="B23" s="629"/>
      <c r="C23" s="653">
        <v>39629</v>
      </c>
      <c r="D23" s="654">
        <v>39600</v>
      </c>
      <c r="E23" s="640">
        <v>9.8320487661518907E-2</v>
      </c>
    </row>
    <row r="24" spans="1:30" ht="11.25" customHeight="1">
      <c r="A24" s="642" t="s">
        <v>172</v>
      </c>
      <c r="B24" s="629" t="s">
        <v>173</v>
      </c>
      <c r="C24" s="653">
        <v>39660</v>
      </c>
      <c r="D24" s="654">
        <v>39630</v>
      </c>
      <c r="E24" s="640">
        <v>9.9392533476443126E-2</v>
      </c>
    </row>
    <row r="25" spans="1:30" ht="11.25" customHeight="1">
      <c r="A25" s="643"/>
      <c r="B25" s="629"/>
      <c r="C25" s="653">
        <v>39691</v>
      </c>
      <c r="D25" s="654">
        <v>39661</v>
      </c>
      <c r="E25" s="640">
        <v>0.10306680497780386</v>
      </c>
    </row>
    <row r="26" spans="1:30" ht="11.25" customHeight="1">
      <c r="A26" s="643"/>
      <c r="B26" s="629"/>
      <c r="C26" s="653">
        <v>39721</v>
      </c>
      <c r="D26" s="654">
        <v>39692</v>
      </c>
      <c r="E26" s="640">
        <v>7.9883626228440072E-2</v>
      </c>
    </row>
    <row r="27" spans="1:30" ht="11.25" customHeight="1">
      <c r="A27" s="643"/>
      <c r="B27" s="629"/>
      <c r="C27" s="653">
        <v>39752</v>
      </c>
      <c r="D27" s="654">
        <v>39722</v>
      </c>
      <c r="E27" s="640">
        <v>0.12099958373300998</v>
      </c>
      <c r="AD27" s="639"/>
    </row>
    <row r="28" spans="1:30" ht="11.25" customHeight="1">
      <c r="A28" s="643"/>
      <c r="B28" s="629"/>
      <c r="C28" s="653">
        <v>39782</v>
      </c>
      <c r="D28" s="654">
        <v>39753</v>
      </c>
      <c r="E28" s="640">
        <v>5.2144667861171931E-2</v>
      </c>
      <c r="AD28" s="639"/>
    </row>
    <row r="29" spans="1:30" ht="11.25" customHeight="1">
      <c r="A29" s="643"/>
      <c r="B29" s="629"/>
      <c r="C29" s="653">
        <v>39813</v>
      </c>
      <c r="D29" s="654">
        <v>39783</v>
      </c>
      <c r="E29" s="640">
        <v>0.31655546391361639</v>
      </c>
      <c r="AD29" s="639"/>
    </row>
    <row r="30" spans="1:30" ht="11.25" customHeight="1">
      <c r="A30" s="643"/>
      <c r="B30" s="629"/>
      <c r="C30" s="653">
        <v>39844</v>
      </c>
      <c r="D30" s="654">
        <v>39814</v>
      </c>
      <c r="E30" s="644">
        <v>0.15715269759108103</v>
      </c>
      <c r="AD30" s="639"/>
    </row>
    <row r="31" spans="1:30" ht="11.25" customHeight="1">
      <c r="A31" s="643"/>
      <c r="B31" s="629"/>
      <c r="C31" s="653">
        <v>39872</v>
      </c>
      <c r="D31" s="654">
        <v>39845</v>
      </c>
      <c r="E31" s="644">
        <v>-1.8598447143141548E-2</v>
      </c>
      <c r="AD31" s="639"/>
    </row>
    <row r="32" spans="1:30" ht="11.25" customHeight="1">
      <c r="A32" s="643"/>
      <c r="B32" s="629"/>
      <c r="C32" s="653">
        <v>39903</v>
      </c>
      <c r="D32" s="654">
        <v>39873</v>
      </c>
      <c r="E32" s="644">
        <v>0.21080930748858276</v>
      </c>
      <c r="AD32" s="639"/>
    </row>
    <row r="33" spans="1:30" ht="11.25" customHeight="1">
      <c r="A33" s="643"/>
      <c r="B33" s="629"/>
      <c r="C33" s="653">
        <v>39933</v>
      </c>
      <c r="D33" s="654">
        <v>39904</v>
      </c>
      <c r="E33" s="644">
        <v>6.7269038612857046E-2</v>
      </c>
      <c r="AD33" s="639"/>
    </row>
    <row r="34" spans="1:30" ht="11.25" customHeight="1">
      <c r="A34" s="643"/>
      <c r="B34" s="629"/>
      <c r="C34" s="653">
        <v>39964</v>
      </c>
      <c r="D34" s="654">
        <v>39934</v>
      </c>
      <c r="E34" s="644">
        <v>0.30450861708654808</v>
      </c>
      <c r="AD34" s="639"/>
    </row>
    <row r="35" spans="1:30" ht="11.25" customHeight="1">
      <c r="A35" s="643"/>
      <c r="B35" s="629"/>
      <c r="C35" s="653">
        <v>39994</v>
      </c>
      <c r="D35" s="654">
        <v>39965</v>
      </c>
      <c r="E35" s="644">
        <v>4.031923328129202E-2</v>
      </c>
      <c r="AD35" s="639"/>
    </row>
    <row r="36" spans="1:30" ht="11.25" customHeight="1">
      <c r="A36" s="642" t="s">
        <v>174</v>
      </c>
      <c r="B36" s="629" t="s">
        <v>175</v>
      </c>
      <c r="C36" s="653">
        <v>40025</v>
      </c>
      <c r="D36" s="654">
        <v>39995</v>
      </c>
      <c r="E36" s="644">
        <v>4.1953564328725539E-2</v>
      </c>
      <c r="AD36" s="639"/>
    </row>
    <row r="37" spans="1:30" ht="11.25" customHeight="1">
      <c r="A37" s="643"/>
      <c r="B37" s="629"/>
      <c r="C37" s="653">
        <v>40056</v>
      </c>
      <c r="D37" s="654">
        <v>40026</v>
      </c>
      <c r="E37" s="644">
        <v>6.7723671112880746E-2</v>
      </c>
      <c r="AD37" s="639"/>
    </row>
    <row r="38" spans="1:30" ht="11.25" customHeight="1">
      <c r="A38" s="643"/>
      <c r="B38" s="629"/>
      <c r="C38" s="653">
        <v>40086</v>
      </c>
      <c r="D38" s="654">
        <v>40057</v>
      </c>
      <c r="E38" s="644">
        <v>3.2271639347888591E-2</v>
      </c>
      <c r="AD38" s="639"/>
    </row>
    <row r="39" spans="1:30" ht="11.25" customHeight="1">
      <c r="A39" s="643"/>
      <c r="B39" s="629"/>
      <c r="C39" s="653">
        <v>40117</v>
      </c>
      <c r="D39" s="654">
        <v>40087</v>
      </c>
      <c r="E39" s="644">
        <v>0.14342173620393811</v>
      </c>
      <c r="AD39" s="639"/>
    </row>
    <row r="40" spans="1:30" ht="11.25" customHeight="1">
      <c r="A40" s="643"/>
      <c r="B40" s="629"/>
      <c r="C40" s="653">
        <v>40147</v>
      </c>
      <c r="D40" s="654">
        <v>40118</v>
      </c>
      <c r="E40" s="644">
        <v>0.31135810193743696</v>
      </c>
      <c r="S40" s="639"/>
      <c r="T40" s="639"/>
      <c r="U40" s="639"/>
      <c r="V40" s="639"/>
      <c r="W40" s="639"/>
      <c r="X40" s="639"/>
      <c r="Y40" s="639"/>
      <c r="Z40" s="639"/>
      <c r="AA40" s="639"/>
      <c r="AB40" s="639"/>
      <c r="AC40" s="639"/>
      <c r="AD40" s="639"/>
    </row>
    <row r="41" spans="1:30" ht="11.25" customHeight="1">
      <c r="A41" s="643"/>
      <c r="B41" s="629"/>
      <c r="C41" s="653">
        <v>40178</v>
      </c>
      <c r="D41" s="654">
        <v>40148</v>
      </c>
      <c r="E41" s="644">
        <v>0.3912289528773702</v>
      </c>
      <c r="T41" s="639"/>
      <c r="U41" s="639"/>
      <c r="V41" s="639"/>
      <c r="W41" s="639"/>
      <c r="X41" s="639"/>
      <c r="Y41" s="639"/>
      <c r="Z41" s="639"/>
      <c r="AA41" s="639"/>
      <c r="AB41" s="639"/>
      <c r="AC41" s="639"/>
      <c r="AD41" s="639"/>
    </row>
    <row r="42" spans="1:30" ht="11.25" customHeight="1">
      <c r="A42" s="643"/>
      <c r="B42" s="629"/>
      <c r="C42" s="653">
        <v>40209</v>
      </c>
      <c r="D42" s="654">
        <v>40179</v>
      </c>
      <c r="E42" s="645">
        <v>0.70135712564309427</v>
      </c>
      <c r="T42" s="639"/>
      <c r="U42" s="639"/>
      <c r="V42" s="639"/>
      <c r="W42" s="639"/>
      <c r="X42" s="639"/>
      <c r="Y42" s="639"/>
      <c r="Z42" s="639"/>
      <c r="AA42" s="639"/>
      <c r="AB42" s="639"/>
      <c r="AC42" s="639"/>
      <c r="AD42" s="639"/>
    </row>
    <row r="43" spans="1:30" ht="11.25" customHeight="1">
      <c r="A43" s="643"/>
      <c r="B43" s="629"/>
      <c r="C43" s="653">
        <v>40237</v>
      </c>
      <c r="D43" s="654">
        <v>40210</v>
      </c>
      <c r="E43" s="645">
        <v>0.96816086004379853</v>
      </c>
      <c r="T43" s="639"/>
      <c r="U43" s="639"/>
      <c r="V43" s="639"/>
      <c r="W43" s="639"/>
      <c r="X43" s="639"/>
      <c r="Y43" s="639"/>
      <c r="Z43" s="639"/>
      <c r="AA43" s="639"/>
      <c r="AB43" s="639"/>
      <c r="AC43" s="639"/>
      <c r="AD43" s="639"/>
    </row>
    <row r="44" spans="1:30" ht="11.25" customHeight="1">
      <c r="A44" s="643"/>
      <c r="B44" s="629"/>
      <c r="C44" s="653">
        <v>40268</v>
      </c>
      <c r="D44" s="654">
        <v>40238</v>
      </c>
      <c r="E44" s="645">
        <v>0.70138816516487912</v>
      </c>
      <c r="T44" s="639"/>
      <c r="U44" s="639"/>
      <c r="V44" s="639"/>
      <c r="W44" s="639"/>
      <c r="X44" s="639"/>
      <c r="Y44" s="639"/>
      <c r="Z44" s="639"/>
      <c r="AA44" s="639"/>
      <c r="AB44" s="639"/>
      <c r="AC44" s="639"/>
      <c r="AD44" s="639"/>
    </row>
    <row r="45" spans="1:30" ht="11.25" customHeight="1">
      <c r="A45" s="643"/>
      <c r="B45" s="629"/>
      <c r="C45" s="653">
        <v>40298</v>
      </c>
      <c r="D45" s="654">
        <v>40269</v>
      </c>
      <c r="E45" s="645">
        <v>0.64538020344510494</v>
      </c>
      <c r="T45" s="639"/>
      <c r="U45" s="639"/>
      <c r="V45" s="639"/>
      <c r="W45" s="639"/>
      <c r="X45" s="639"/>
      <c r="Y45" s="639"/>
      <c r="Z45" s="639"/>
      <c r="AA45" s="639"/>
      <c r="AB45" s="639"/>
      <c r="AC45" s="639"/>
      <c r="AD45" s="639"/>
    </row>
    <row r="46" spans="1:30" ht="11.25" customHeight="1">
      <c r="A46" s="643"/>
      <c r="B46" s="629"/>
      <c r="C46" s="653">
        <v>40329</v>
      </c>
      <c r="D46" s="654">
        <v>40299</v>
      </c>
      <c r="E46" s="645">
        <v>0.48956121839538125</v>
      </c>
      <c r="T46" s="639"/>
      <c r="U46" s="639"/>
      <c r="V46" s="639"/>
      <c r="W46" s="639"/>
      <c r="X46" s="639"/>
      <c r="Y46" s="639"/>
      <c r="Z46" s="639"/>
      <c r="AA46" s="639"/>
      <c r="AB46" s="639"/>
      <c r="AC46" s="639"/>
      <c r="AD46" s="639"/>
    </row>
    <row r="47" spans="1:30" ht="11.25" customHeight="1">
      <c r="A47" s="643"/>
      <c r="B47" s="629"/>
      <c r="C47" s="653">
        <v>40359</v>
      </c>
      <c r="D47" s="654">
        <v>40330</v>
      </c>
      <c r="E47" s="645">
        <v>0.41416508621743481</v>
      </c>
      <c r="T47" s="639"/>
      <c r="U47" s="639"/>
      <c r="V47" s="639"/>
      <c r="W47" s="639"/>
      <c r="X47" s="639"/>
      <c r="Y47" s="639"/>
      <c r="Z47" s="639"/>
      <c r="AA47" s="639"/>
      <c r="AB47" s="639"/>
      <c r="AC47" s="639"/>
      <c r="AD47" s="639"/>
    </row>
    <row r="48" spans="1:30" ht="11.25" customHeight="1">
      <c r="A48" s="642" t="s">
        <v>176</v>
      </c>
      <c r="B48" s="629" t="s">
        <v>130</v>
      </c>
      <c r="C48" s="653">
        <v>40390</v>
      </c>
      <c r="D48" s="654">
        <v>40360</v>
      </c>
      <c r="E48" s="640">
        <v>0.42339444615375327</v>
      </c>
      <c r="T48" s="639"/>
      <c r="U48" s="639"/>
      <c r="V48" s="639"/>
      <c r="W48" s="639"/>
      <c r="X48" s="639"/>
      <c r="Y48" s="639"/>
      <c r="Z48" s="639"/>
      <c r="AA48" s="639"/>
      <c r="AB48" s="639"/>
      <c r="AC48" s="639"/>
      <c r="AD48" s="639"/>
    </row>
    <row r="49" spans="1:30" ht="11.25" customHeight="1">
      <c r="A49" s="643"/>
      <c r="B49" s="629"/>
      <c r="C49" s="653">
        <v>40421</v>
      </c>
      <c r="D49" s="654">
        <v>40391</v>
      </c>
      <c r="E49" s="640">
        <v>0.28780770361100838</v>
      </c>
      <c r="T49" s="639"/>
      <c r="U49" s="639"/>
      <c r="V49" s="639"/>
      <c r="W49" s="639"/>
      <c r="X49" s="639"/>
      <c r="Y49" s="639"/>
      <c r="Z49" s="639"/>
      <c r="AA49" s="639"/>
      <c r="AB49" s="639"/>
      <c r="AC49" s="639"/>
      <c r="AD49" s="639"/>
    </row>
    <row r="50" spans="1:30" ht="11.25" customHeight="1">
      <c r="A50" s="643"/>
      <c r="B50" s="629"/>
      <c r="C50" s="653">
        <v>40451</v>
      </c>
      <c r="D50" s="654">
        <v>40422</v>
      </c>
      <c r="E50" s="640">
        <v>0.43966179815273992</v>
      </c>
      <c r="T50" s="639"/>
      <c r="U50" s="639"/>
      <c r="V50" s="639"/>
      <c r="W50" s="639"/>
      <c r="X50" s="639"/>
      <c r="Y50" s="639"/>
      <c r="Z50" s="639"/>
      <c r="AA50" s="639"/>
      <c r="AB50" s="639"/>
      <c r="AC50" s="639"/>
      <c r="AD50" s="639"/>
    </row>
    <row r="51" spans="1:30" ht="11.25" customHeight="1">
      <c r="A51" s="643"/>
      <c r="B51" s="629"/>
      <c r="C51" s="653">
        <v>40482</v>
      </c>
      <c r="D51" s="654">
        <v>40452</v>
      </c>
      <c r="E51" s="640">
        <v>0.6098530094896808</v>
      </c>
      <c r="T51" s="639"/>
      <c r="U51" s="639"/>
      <c r="V51" s="639"/>
      <c r="W51" s="639"/>
      <c r="X51" s="639"/>
      <c r="Y51" s="639"/>
      <c r="Z51" s="639"/>
      <c r="AA51" s="639"/>
      <c r="AB51" s="639"/>
      <c r="AC51" s="639"/>
      <c r="AD51" s="639"/>
    </row>
    <row r="52" spans="1:30" ht="11.25" customHeight="1">
      <c r="A52" s="643"/>
      <c r="B52" s="629"/>
      <c r="C52" s="653">
        <v>40512</v>
      </c>
      <c r="D52" s="654">
        <v>40483</v>
      </c>
      <c r="E52" s="640">
        <v>0.66725526072131658</v>
      </c>
      <c r="T52" s="639"/>
      <c r="U52" s="639"/>
      <c r="V52" s="639"/>
      <c r="W52" s="639"/>
      <c r="X52" s="639"/>
      <c r="Y52" s="639"/>
      <c r="Z52" s="639"/>
      <c r="AA52" s="639"/>
      <c r="AB52" s="639"/>
      <c r="AC52" s="639"/>
      <c r="AD52" s="639"/>
    </row>
    <row r="53" spans="1:30" ht="11.25" customHeight="1">
      <c r="A53" s="643"/>
      <c r="B53" s="629"/>
      <c r="C53" s="653">
        <v>40543</v>
      </c>
      <c r="D53" s="654">
        <v>40513</v>
      </c>
      <c r="E53" s="640">
        <v>0.4908047907163281</v>
      </c>
      <c r="T53" s="639"/>
      <c r="U53" s="639"/>
      <c r="V53" s="639"/>
      <c r="W53" s="639"/>
      <c r="X53" s="639"/>
      <c r="Y53" s="639"/>
      <c r="Z53" s="639"/>
      <c r="AA53" s="639"/>
      <c r="AB53" s="639"/>
      <c r="AC53" s="639"/>
      <c r="AD53" s="639"/>
    </row>
    <row r="54" spans="1:30" ht="11.25" customHeight="1">
      <c r="A54" s="643"/>
      <c r="B54" s="629"/>
      <c r="C54" s="653">
        <v>40574</v>
      </c>
      <c r="D54" s="654">
        <v>40544</v>
      </c>
      <c r="E54" s="640">
        <v>0.68335928064237828</v>
      </c>
      <c r="T54" s="639"/>
      <c r="U54" s="639"/>
      <c r="V54" s="639"/>
      <c r="W54" s="639"/>
      <c r="X54" s="639"/>
      <c r="Y54" s="639"/>
      <c r="Z54" s="639"/>
      <c r="AA54" s="639"/>
      <c r="AB54" s="639"/>
      <c r="AC54" s="639"/>
      <c r="AD54" s="639"/>
    </row>
    <row r="55" spans="1:30" ht="11.25" customHeight="1">
      <c r="A55" s="643"/>
      <c r="B55" s="629"/>
      <c r="C55" s="653">
        <v>40602</v>
      </c>
      <c r="D55" s="654">
        <v>40575</v>
      </c>
      <c r="E55" s="640">
        <v>0.72677496847833289</v>
      </c>
      <c r="T55" s="639"/>
      <c r="U55" s="639"/>
      <c r="V55" s="639"/>
      <c r="W55" s="639"/>
      <c r="X55" s="639"/>
      <c r="Y55" s="639"/>
      <c r="Z55" s="639"/>
      <c r="AA55" s="639"/>
      <c r="AB55" s="639"/>
      <c r="AC55" s="639"/>
      <c r="AD55" s="639"/>
    </row>
    <row r="56" spans="1:30" ht="11.25" customHeight="1">
      <c r="A56" s="643"/>
      <c r="B56" s="629"/>
      <c r="C56" s="653">
        <v>40633</v>
      </c>
      <c r="D56" s="654">
        <v>40603</v>
      </c>
      <c r="E56" s="640">
        <v>0.73257704414764613</v>
      </c>
      <c r="T56" s="639"/>
      <c r="U56" s="639"/>
      <c r="V56" s="639"/>
      <c r="W56" s="639"/>
      <c r="X56" s="639"/>
      <c r="Y56" s="639"/>
      <c r="Z56" s="639"/>
      <c r="AA56" s="639"/>
      <c r="AB56" s="639"/>
      <c r="AC56" s="639"/>
      <c r="AD56" s="639"/>
    </row>
    <row r="57" spans="1:30" ht="11.25" customHeight="1">
      <c r="A57" s="643"/>
      <c r="B57" s="629"/>
      <c r="C57" s="653">
        <v>40663</v>
      </c>
      <c r="D57" s="654">
        <v>40634</v>
      </c>
      <c r="E57" s="640">
        <v>1.0707941469241491</v>
      </c>
      <c r="T57" s="639"/>
      <c r="U57" s="639"/>
      <c r="V57" s="639"/>
      <c r="W57" s="639"/>
      <c r="X57" s="639"/>
      <c r="Y57" s="639"/>
      <c r="Z57" s="639"/>
      <c r="AA57" s="639"/>
      <c r="AB57" s="639"/>
      <c r="AC57" s="639"/>
      <c r="AD57" s="639"/>
    </row>
    <row r="58" spans="1:30" ht="11.25" customHeight="1">
      <c r="A58" s="643"/>
      <c r="B58" s="629"/>
      <c r="C58" s="653">
        <v>40694</v>
      </c>
      <c r="D58" s="654">
        <v>40664</v>
      </c>
      <c r="E58" s="640">
        <v>1.1159823599321905</v>
      </c>
      <c r="T58" s="639"/>
      <c r="U58" s="639"/>
      <c r="V58" s="639"/>
      <c r="W58" s="639"/>
      <c r="X58" s="639"/>
      <c r="Y58" s="639"/>
      <c r="Z58" s="639"/>
      <c r="AA58" s="639"/>
      <c r="AB58" s="639"/>
      <c r="AC58" s="639"/>
      <c r="AD58" s="639"/>
    </row>
    <row r="59" spans="1:30" ht="11.25" customHeight="1">
      <c r="A59" s="643"/>
      <c r="B59" s="629"/>
      <c r="C59" s="653">
        <v>40724</v>
      </c>
      <c r="D59" s="654">
        <v>40695</v>
      </c>
      <c r="E59" s="640">
        <v>1.1491911872055207</v>
      </c>
      <c r="T59" s="639"/>
      <c r="U59" s="639"/>
      <c r="V59" s="639"/>
      <c r="W59" s="639"/>
      <c r="X59" s="639"/>
      <c r="Y59" s="639"/>
      <c r="Z59" s="639"/>
      <c r="AA59" s="639"/>
      <c r="AB59" s="639"/>
      <c r="AC59" s="639"/>
      <c r="AD59" s="639"/>
    </row>
    <row r="60" spans="1:30" ht="11.25" customHeight="1">
      <c r="A60" s="642" t="s">
        <v>177</v>
      </c>
      <c r="B60" s="629" t="s">
        <v>131</v>
      </c>
      <c r="C60" s="653">
        <v>40755</v>
      </c>
      <c r="D60" s="654">
        <v>40725</v>
      </c>
      <c r="E60" s="640">
        <v>0.87317792124481375</v>
      </c>
      <c r="T60" s="639"/>
      <c r="U60" s="639"/>
      <c r="V60" s="639"/>
      <c r="W60" s="639"/>
      <c r="X60" s="639"/>
      <c r="Y60" s="639"/>
      <c r="Z60" s="639"/>
      <c r="AA60" s="639"/>
      <c r="AB60" s="639"/>
      <c r="AC60" s="639"/>
      <c r="AD60" s="639"/>
    </row>
    <row r="61" spans="1:30" ht="11.25" customHeight="1">
      <c r="A61" s="643"/>
      <c r="B61" s="629"/>
      <c r="C61" s="653">
        <v>40786</v>
      </c>
      <c r="D61" s="654">
        <v>40756</v>
      </c>
      <c r="E61" s="640">
        <v>0.27518873499363244</v>
      </c>
      <c r="T61" s="639"/>
      <c r="U61" s="639"/>
      <c r="V61" s="639"/>
      <c r="W61" s="639"/>
      <c r="X61" s="639"/>
      <c r="Y61" s="639"/>
      <c r="Z61" s="639"/>
      <c r="AA61" s="639"/>
      <c r="AB61" s="639"/>
      <c r="AC61" s="639"/>
      <c r="AD61" s="639"/>
    </row>
    <row r="62" spans="1:30" ht="11.25" customHeight="1">
      <c r="A62" s="643"/>
      <c r="B62" s="629"/>
      <c r="C62" s="653">
        <v>40816</v>
      </c>
      <c r="D62" s="654">
        <v>40787</v>
      </c>
      <c r="E62" s="640">
        <v>0.46783933300755903</v>
      </c>
      <c r="T62" s="639"/>
      <c r="U62" s="639"/>
      <c r="V62" s="639"/>
      <c r="W62" s="639"/>
      <c r="X62" s="639"/>
      <c r="Y62" s="639"/>
      <c r="Z62" s="639"/>
      <c r="AA62" s="639"/>
      <c r="AB62" s="639"/>
      <c r="AC62" s="639"/>
      <c r="AD62" s="639"/>
    </row>
    <row r="63" spans="1:30" ht="11.25" customHeight="1">
      <c r="A63" s="643"/>
      <c r="B63" s="629"/>
      <c r="C63" s="653">
        <v>40847</v>
      </c>
      <c r="D63" s="654">
        <v>40817</v>
      </c>
      <c r="E63" s="640">
        <v>0.47476788590664748</v>
      </c>
      <c r="T63" s="639"/>
      <c r="U63" s="639"/>
      <c r="V63" s="639"/>
      <c r="W63" s="639"/>
      <c r="X63" s="639"/>
      <c r="Y63" s="639"/>
      <c r="Z63" s="639"/>
      <c r="AA63" s="639"/>
      <c r="AB63" s="639"/>
      <c r="AC63" s="639"/>
      <c r="AD63" s="639"/>
    </row>
    <row r="64" spans="1:30" ht="11.25" customHeight="1">
      <c r="A64" s="643"/>
      <c r="B64" s="629"/>
      <c r="C64" s="653">
        <v>40877</v>
      </c>
      <c r="D64" s="654">
        <v>40848</v>
      </c>
      <c r="E64" s="640">
        <v>0.34367844423588001</v>
      </c>
      <c r="T64" s="639"/>
      <c r="U64" s="639"/>
      <c r="V64" s="639"/>
      <c r="W64" s="639"/>
      <c r="X64" s="639"/>
      <c r="Y64" s="639"/>
      <c r="Z64" s="639"/>
      <c r="AA64" s="639"/>
      <c r="AB64" s="639"/>
      <c r="AC64" s="639"/>
      <c r="AD64" s="639"/>
    </row>
    <row r="65" spans="1:30" ht="11.25" customHeight="1">
      <c r="A65" s="643"/>
      <c r="B65" s="629"/>
      <c r="C65" s="653">
        <v>40908</v>
      </c>
      <c r="D65" s="654">
        <v>40878</v>
      </c>
      <c r="E65" s="640">
        <v>0.56708284747305249</v>
      </c>
      <c r="O65" s="646"/>
      <c r="P65" s="646"/>
      <c r="Q65" s="647"/>
      <c r="R65" s="647"/>
      <c r="S65" s="647"/>
      <c r="T65" s="639"/>
      <c r="U65" s="639"/>
      <c r="V65" s="639"/>
      <c r="W65" s="639"/>
      <c r="X65" s="639"/>
      <c r="Y65" s="639"/>
      <c r="Z65" s="639"/>
      <c r="AA65" s="639"/>
      <c r="AB65" s="639"/>
      <c r="AC65" s="639"/>
      <c r="AD65" s="639"/>
    </row>
    <row r="66" spans="1:30" ht="11.25" customHeight="1">
      <c r="A66" s="643"/>
      <c r="B66" s="629"/>
      <c r="C66" s="653">
        <v>40939</v>
      </c>
      <c r="D66" s="654">
        <v>40909</v>
      </c>
      <c r="E66" s="640">
        <v>0.40696200651605796</v>
      </c>
      <c r="O66" s="646"/>
      <c r="P66" s="646"/>
      <c r="Q66" s="647"/>
      <c r="R66" s="647"/>
      <c r="S66" s="647"/>
      <c r="T66" s="639"/>
      <c r="U66" s="639"/>
      <c r="V66" s="639"/>
      <c r="W66" s="639"/>
      <c r="X66" s="639"/>
      <c r="Y66" s="639"/>
      <c r="Z66" s="639"/>
      <c r="AA66" s="639"/>
      <c r="AB66" s="639"/>
      <c r="AC66" s="639"/>
      <c r="AD66" s="639"/>
    </row>
    <row r="67" spans="1:30" ht="11.25" customHeight="1">
      <c r="A67" s="643"/>
      <c r="B67" s="629"/>
      <c r="C67" s="653">
        <v>40968</v>
      </c>
      <c r="D67" s="654">
        <v>40940</v>
      </c>
      <c r="E67" s="640">
        <v>0.13538194148188176</v>
      </c>
      <c r="O67" s="646"/>
      <c r="P67" s="646"/>
      <c r="Q67" s="647"/>
      <c r="R67" s="647"/>
      <c r="S67" s="647"/>
      <c r="T67" s="639"/>
      <c r="U67" s="639"/>
      <c r="V67" s="639"/>
      <c r="W67" s="639"/>
      <c r="X67" s="639"/>
      <c r="Y67" s="639"/>
      <c r="Z67" s="639"/>
      <c r="AA67" s="639"/>
      <c r="AB67" s="639"/>
      <c r="AC67" s="639"/>
      <c r="AD67" s="639"/>
    </row>
    <row r="68" spans="1:30" ht="11.25" customHeight="1">
      <c r="A68" s="643"/>
      <c r="B68" s="629"/>
      <c r="C68" s="653">
        <v>40999</v>
      </c>
      <c r="D68" s="654">
        <v>40969</v>
      </c>
      <c r="E68" s="640">
        <v>0.25542498446539852</v>
      </c>
      <c r="O68" s="646"/>
      <c r="P68" s="646"/>
      <c r="Q68" s="647"/>
      <c r="R68" s="647"/>
      <c r="S68" s="647"/>
      <c r="T68" s="639"/>
      <c r="U68" s="639"/>
      <c r="V68" s="639"/>
      <c r="W68" s="639"/>
      <c r="X68" s="639"/>
      <c r="Y68" s="639"/>
      <c r="Z68" s="639"/>
      <c r="AA68" s="639"/>
      <c r="AB68" s="639"/>
      <c r="AC68" s="639"/>
      <c r="AD68" s="639"/>
    </row>
    <row r="69" spans="1:30" ht="11.25" customHeight="1">
      <c r="A69" s="643"/>
      <c r="B69" s="629"/>
      <c r="C69" s="653">
        <v>41029</v>
      </c>
      <c r="D69" s="654">
        <v>41000</v>
      </c>
      <c r="E69" s="640">
        <v>0.27959645630101532</v>
      </c>
      <c r="O69" s="646"/>
      <c r="P69" s="646"/>
      <c r="Q69" s="647"/>
      <c r="R69" s="647"/>
      <c r="S69" s="647"/>
      <c r="T69" s="639"/>
      <c r="U69" s="639"/>
      <c r="V69" s="639"/>
      <c r="W69" s="639"/>
      <c r="X69" s="639"/>
      <c r="Y69" s="639"/>
      <c r="Z69" s="639"/>
      <c r="AA69" s="639"/>
      <c r="AB69" s="639"/>
      <c r="AC69" s="639"/>
      <c r="AD69" s="639"/>
    </row>
    <row r="70" spans="1:30" ht="11.25" customHeight="1">
      <c r="A70" s="643"/>
      <c r="B70" s="629"/>
      <c r="C70" s="653">
        <v>41060</v>
      </c>
      <c r="D70" s="654">
        <v>41030</v>
      </c>
      <c r="E70" s="640">
        <v>0.81349278168907879</v>
      </c>
      <c r="O70" s="646"/>
      <c r="P70" s="646"/>
      <c r="Q70" s="647"/>
      <c r="R70" s="647"/>
      <c r="S70" s="647"/>
    </row>
    <row r="71" spans="1:30" ht="11.25" customHeight="1">
      <c r="A71" s="643"/>
      <c r="B71" s="629"/>
      <c r="C71" s="653">
        <v>41090</v>
      </c>
      <c r="D71" s="654">
        <v>41061</v>
      </c>
      <c r="E71" s="640">
        <v>0.85419404074590199</v>
      </c>
      <c r="O71" s="646"/>
      <c r="P71" s="646"/>
      <c r="Q71" s="647"/>
      <c r="R71" s="647"/>
      <c r="S71" s="647"/>
    </row>
    <row r="72" spans="1:30" ht="11.25" customHeight="1">
      <c r="A72" s="642" t="s">
        <v>178</v>
      </c>
      <c r="B72" s="629" t="s">
        <v>132</v>
      </c>
      <c r="C72" s="653">
        <v>41121</v>
      </c>
      <c r="D72" s="654">
        <v>41091</v>
      </c>
      <c r="E72" s="640">
        <v>0.33142592559076739</v>
      </c>
      <c r="O72" s="646"/>
      <c r="P72" s="646"/>
      <c r="Q72" s="647"/>
      <c r="R72" s="647"/>
      <c r="S72" s="647"/>
    </row>
    <row r="73" spans="1:30" ht="11.25" customHeight="1">
      <c r="A73" s="643"/>
      <c r="B73" s="629"/>
      <c r="C73" s="653">
        <v>41152</v>
      </c>
      <c r="D73" s="654">
        <v>41122</v>
      </c>
      <c r="E73" s="640">
        <v>6.9809311947649486E-2</v>
      </c>
      <c r="O73" s="646"/>
      <c r="P73" s="646"/>
      <c r="Q73" s="647"/>
      <c r="R73" s="647"/>
      <c r="S73" s="647"/>
    </row>
    <row r="74" spans="1:30" ht="11.25" customHeight="1">
      <c r="A74" s="643"/>
      <c r="B74" s="629"/>
      <c r="C74" s="653">
        <v>41182</v>
      </c>
      <c r="D74" s="654">
        <v>41153</v>
      </c>
      <c r="E74" s="640">
        <v>0.26274397770256813</v>
      </c>
      <c r="O74" s="646"/>
      <c r="P74" s="646"/>
      <c r="Q74" s="647"/>
      <c r="R74" s="647"/>
      <c r="S74" s="647"/>
    </row>
    <row r="75" spans="1:30" ht="11.25" customHeight="1">
      <c r="A75" s="643"/>
      <c r="B75" s="629"/>
      <c r="C75" s="653">
        <v>41213</v>
      </c>
      <c r="D75" s="654">
        <v>41183</v>
      </c>
      <c r="E75" s="640">
        <v>0.43642698134037972</v>
      </c>
      <c r="O75" s="646"/>
      <c r="P75" s="646"/>
      <c r="Q75" s="647"/>
      <c r="R75" s="647"/>
      <c r="S75" s="647"/>
      <c r="X75" s="639"/>
      <c r="Y75" s="639"/>
      <c r="Z75" s="639"/>
      <c r="AA75" s="639"/>
      <c r="AB75" s="639"/>
      <c r="AC75" s="639"/>
      <c r="AD75" s="639"/>
    </row>
    <row r="76" spans="1:30" ht="11.25" customHeight="1">
      <c r="A76" s="643"/>
      <c r="B76" s="629"/>
      <c r="C76" s="653">
        <v>41243</v>
      </c>
      <c r="D76" s="654">
        <v>41214</v>
      </c>
      <c r="E76" s="640">
        <v>0.50030747450616053</v>
      </c>
      <c r="O76" s="646"/>
      <c r="P76" s="646"/>
      <c r="Q76" s="647"/>
      <c r="R76" s="647"/>
      <c r="S76" s="647"/>
      <c r="X76" s="639"/>
      <c r="Y76" s="639"/>
      <c r="Z76" s="639"/>
      <c r="AA76" s="639"/>
      <c r="AB76" s="639"/>
      <c r="AC76" s="639"/>
      <c r="AD76" s="639"/>
    </row>
    <row r="77" spans="1:30" ht="11.25" customHeight="1">
      <c r="A77" s="643"/>
      <c r="B77" s="629"/>
      <c r="C77" s="653">
        <v>41274</v>
      </c>
      <c r="D77" s="654">
        <v>41244</v>
      </c>
      <c r="E77" s="640">
        <v>0.52415834529584959</v>
      </c>
      <c r="O77" s="646"/>
      <c r="P77" s="646"/>
      <c r="Q77" s="647"/>
      <c r="R77" s="647"/>
      <c r="S77" s="647"/>
      <c r="X77" s="639"/>
      <c r="Y77" s="639"/>
      <c r="Z77" s="639"/>
      <c r="AA77" s="639"/>
      <c r="AB77" s="639"/>
      <c r="AC77" s="639"/>
      <c r="AD77" s="639"/>
    </row>
    <row r="78" spans="1:30" ht="11.25" customHeight="1">
      <c r="A78" s="643"/>
      <c r="B78" s="629"/>
      <c r="C78" s="653">
        <v>41305</v>
      </c>
      <c r="D78" s="654">
        <v>41275</v>
      </c>
      <c r="E78" s="640">
        <v>0.67620503260758091</v>
      </c>
      <c r="O78" s="646"/>
      <c r="P78" s="646"/>
      <c r="Q78" s="647"/>
      <c r="R78" s="647"/>
      <c r="S78" s="647"/>
      <c r="X78" s="639"/>
      <c r="Y78" s="639"/>
      <c r="Z78" s="639"/>
      <c r="AA78" s="639"/>
      <c r="AB78" s="639"/>
      <c r="AC78" s="639"/>
      <c r="AD78" s="639"/>
    </row>
    <row r="79" spans="1:30" ht="11.25" customHeight="1">
      <c r="A79" s="643"/>
      <c r="B79" s="629"/>
      <c r="C79" s="653">
        <v>41333</v>
      </c>
      <c r="D79" s="654">
        <v>41306</v>
      </c>
      <c r="E79" s="640">
        <v>0.72453480655650648</v>
      </c>
      <c r="O79" s="646"/>
      <c r="P79" s="646"/>
      <c r="Q79" s="647"/>
      <c r="R79" s="647"/>
      <c r="S79" s="647"/>
      <c r="X79" s="639"/>
      <c r="Y79" s="639"/>
      <c r="Z79" s="639"/>
      <c r="AA79" s="639"/>
      <c r="AB79" s="639"/>
      <c r="AC79" s="639"/>
      <c r="AD79" s="639"/>
    </row>
    <row r="80" spans="1:30" ht="11.25" customHeight="1">
      <c r="A80" s="643"/>
      <c r="B80" s="629"/>
      <c r="C80" s="653">
        <v>41364</v>
      </c>
      <c r="D80" s="654">
        <v>41334</v>
      </c>
      <c r="E80" s="640">
        <v>0.82719597786689159</v>
      </c>
      <c r="O80" s="646"/>
      <c r="P80" s="646"/>
      <c r="Q80" s="647"/>
      <c r="R80" s="647"/>
      <c r="S80" s="647"/>
      <c r="X80" s="639"/>
      <c r="Y80" s="639"/>
      <c r="Z80" s="639"/>
      <c r="AA80" s="639"/>
      <c r="AB80" s="639"/>
      <c r="AC80" s="639"/>
      <c r="AD80" s="639"/>
    </row>
    <row r="81" spans="1:30" ht="11.25" customHeight="1">
      <c r="A81" s="643"/>
      <c r="B81" s="629"/>
      <c r="C81" s="653">
        <v>41394</v>
      </c>
      <c r="D81" s="654">
        <v>41365</v>
      </c>
      <c r="E81" s="640">
        <v>0.95184816510717341</v>
      </c>
      <c r="O81" s="646"/>
      <c r="P81" s="646"/>
      <c r="Q81" s="647"/>
      <c r="R81" s="647"/>
      <c r="S81" s="647"/>
      <c r="X81" s="639"/>
      <c r="Y81" s="639"/>
      <c r="Z81" s="639"/>
      <c r="AA81" s="639"/>
      <c r="AB81" s="639"/>
      <c r="AC81" s="639"/>
      <c r="AD81" s="639"/>
    </row>
    <row r="82" spans="1:30" ht="11.25" customHeight="1">
      <c r="A82" s="643"/>
      <c r="B82" s="629"/>
      <c r="C82" s="653">
        <v>41425</v>
      </c>
      <c r="D82" s="654">
        <v>41395</v>
      </c>
      <c r="E82" s="640">
        <v>0.76246074406934439</v>
      </c>
      <c r="O82" s="646"/>
      <c r="P82" s="646"/>
      <c r="Q82" s="647"/>
      <c r="R82" s="647"/>
      <c r="S82" s="647"/>
      <c r="X82" s="639"/>
      <c r="Y82" s="639"/>
      <c r="Z82" s="639"/>
      <c r="AA82" s="639"/>
      <c r="AB82" s="639"/>
      <c r="AC82" s="639"/>
      <c r="AD82" s="639"/>
    </row>
    <row r="83" spans="1:30" ht="11.25" customHeight="1">
      <c r="A83" s="643"/>
      <c r="B83" s="629"/>
      <c r="C83" s="653">
        <v>41455</v>
      </c>
      <c r="D83" s="654">
        <v>41426</v>
      </c>
      <c r="E83" s="640">
        <v>0.72749918794597479</v>
      </c>
      <c r="O83" s="646"/>
      <c r="P83" s="646"/>
      <c r="Q83" s="647"/>
      <c r="R83" s="647"/>
      <c r="S83" s="647"/>
    </row>
    <row r="84" spans="1:30" ht="11.25" customHeight="1">
      <c r="A84" s="642" t="s">
        <v>179</v>
      </c>
      <c r="B84" s="629" t="s">
        <v>133</v>
      </c>
      <c r="C84" s="653">
        <v>41486</v>
      </c>
      <c r="D84" s="654">
        <v>41456</v>
      </c>
      <c r="E84" s="640">
        <v>0.474643192041248</v>
      </c>
      <c r="O84" s="646"/>
      <c r="P84" s="646"/>
      <c r="Q84" s="647"/>
      <c r="R84" s="647"/>
      <c r="S84" s="647"/>
    </row>
    <row r="85" spans="1:30" ht="11.25" customHeight="1">
      <c r="A85" s="643"/>
      <c r="B85" s="629"/>
      <c r="C85" s="653">
        <v>41517</v>
      </c>
      <c r="D85" s="654">
        <v>41487</v>
      </c>
      <c r="E85" s="640">
        <v>0.46372771915853739</v>
      </c>
      <c r="O85" s="646"/>
      <c r="P85" s="646"/>
      <c r="Q85" s="647"/>
      <c r="R85" s="647"/>
      <c r="S85" s="647"/>
    </row>
    <row r="86" spans="1:30" ht="11.25" customHeight="1">
      <c r="A86" s="643"/>
      <c r="B86" s="629"/>
      <c r="C86" s="653">
        <v>41547</v>
      </c>
      <c r="D86" s="654">
        <v>41518</v>
      </c>
      <c r="E86" s="640">
        <v>0.47625216069572035</v>
      </c>
      <c r="O86" s="646"/>
      <c r="P86" s="646"/>
      <c r="Q86" s="647"/>
      <c r="R86" s="647"/>
      <c r="S86" s="647"/>
    </row>
    <row r="87" spans="1:30" ht="11.25" customHeight="1">
      <c r="A87" s="643"/>
      <c r="B87" s="629"/>
      <c r="C87" s="653">
        <v>41578</v>
      </c>
      <c r="D87" s="654">
        <v>41548</v>
      </c>
      <c r="E87" s="640">
        <v>0.59981913500926043</v>
      </c>
      <c r="O87" s="646"/>
      <c r="P87" s="646"/>
      <c r="Q87" s="647"/>
      <c r="R87" s="647"/>
      <c r="S87" s="647"/>
    </row>
    <row r="88" spans="1:30" ht="11.25" customHeight="1">
      <c r="A88" s="643"/>
      <c r="B88" s="629"/>
      <c r="C88" s="653">
        <v>41608</v>
      </c>
      <c r="D88" s="654">
        <v>41579</v>
      </c>
      <c r="E88" s="640">
        <v>0.66585154953878811</v>
      </c>
      <c r="O88" s="646"/>
      <c r="P88" s="646"/>
      <c r="Q88" s="647"/>
      <c r="R88" s="647"/>
      <c r="S88" s="647"/>
    </row>
    <row r="89" spans="1:30" ht="11.25" customHeight="1">
      <c r="A89" s="643"/>
      <c r="B89" s="629"/>
      <c r="C89" s="653">
        <v>41639</v>
      </c>
      <c r="D89" s="654">
        <v>41609</v>
      </c>
      <c r="E89" s="640">
        <v>0.64870734620744586</v>
      </c>
      <c r="O89" s="646"/>
      <c r="P89" s="646"/>
      <c r="Q89" s="647"/>
      <c r="R89" s="647"/>
      <c r="S89" s="647"/>
    </row>
    <row r="90" spans="1:30" ht="11.25" customHeight="1">
      <c r="A90" s="643"/>
      <c r="B90" s="629"/>
      <c r="C90" s="653">
        <v>41670</v>
      </c>
      <c r="D90" s="654">
        <v>41640</v>
      </c>
      <c r="E90" s="640">
        <v>1.0441832965185542</v>
      </c>
      <c r="O90" s="646"/>
      <c r="P90" s="646"/>
      <c r="Q90" s="647"/>
      <c r="R90" s="647"/>
      <c r="S90" s="647"/>
    </row>
    <row r="91" spans="1:30" ht="11.25" customHeight="1">
      <c r="A91" s="643"/>
      <c r="B91" s="629"/>
      <c r="C91" s="653">
        <v>41698</v>
      </c>
      <c r="D91" s="654">
        <v>41671</v>
      </c>
      <c r="E91" s="640">
        <v>1.0674367907624924</v>
      </c>
      <c r="O91" s="646"/>
      <c r="P91" s="646"/>
      <c r="Q91" s="647"/>
      <c r="R91" s="647"/>
      <c r="S91" s="647"/>
    </row>
    <row r="92" spans="1:30" ht="11.25" customHeight="1">
      <c r="A92" s="643"/>
      <c r="B92" s="629"/>
      <c r="C92" s="653">
        <v>41729</v>
      </c>
      <c r="D92" s="654">
        <v>41699</v>
      </c>
      <c r="E92" s="640">
        <v>1.0497116438983849</v>
      </c>
      <c r="O92" s="646"/>
      <c r="P92" s="646"/>
      <c r="Q92" s="647"/>
      <c r="R92" s="647"/>
      <c r="S92" s="647"/>
    </row>
    <row r="93" spans="1:30" ht="11.25" customHeight="1">
      <c r="A93" s="643"/>
      <c r="B93" s="629"/>
      <c r="C93" s="653">
        <v>41759</v>
      </c>
      <c r="D93" s="654">
        <v>41730</v>
      </c>
      <c r="E93" s="640">
        <v>1.0198295459931932</v>
      </c>
      <c r="O93" s="646"/>
      <c r="P93" s="646"/>
      <c r="Q93" s="647"/>
      <c r="R93" s="647"/>
      <c r="S93" s="647"/>
    </row>
    <row r="94" spans="1:30" ht="11.25" customHeight="1">
      <c r="A94" s="643"/>
      <c r="B94" s="629"/>
      <c r="C94" s="653">
        <v>41790</v>
      </c>
      <c r="D94" s="654">
        <v>41760</v>
      </c>
      <c r="E94" s="640">
        <v>1.0284216414019318</v>
      </c>
      <c r="O94" s="646"/>
      <c r="P94" s="646"/>
      <c r="Q94" s="647"/>
      <c r="R94" s="647"/>
      <c r="S94" s="647"/>
    </row>
    <row r="95" spans="1:30" ht="11.25" customHeight="1">
      <c r="A95" s="643"/>
      <c r="B95" s="629"/>
      <c r="C95" s="653">
        <v>41820</v>
      </c>
      <c r="D95" s="654">
        <v>41791</v>
      </c>
      <c r="E95" s="640">
        <v>0.92952244237909121</v>
      </c>
      <c r="O95" s="646"/>
      <c r="P95" s="646"/>
      <c r="Q95" s="647"/>
      <c r="R95" s="647"/>
      <c r="S95" s="647"/>
    </row>
    <row r="96" spans="1:30" ht="11.25" customHeight="1">
      <c r="A96" s="642" t="s">
        <v>180</v>
      </c>
      <c r="B96" s="629" t="s">
        <v>134</v>
      </c>
      <c r="C96" s="653">
        <v>41851</v>
      </c>
      <c r="D96" s="654">
        <v>41821</v>
      </c>
      <c r="E96" s="640">
        <v>0.69305663513057325</v>
      </c>
      <c r="O96" s="646"/>
      <c r="P96" s="646"/>
      <c r="Q96" s="647"/>
      <c r="R96" s="647"/>
      <c r="S96" s="647"/>
    </row>
    <row r="97" spans="1:19" ht="11.25" customHeight="1">
      <c r="A97" s="643"/>
      <c r="B97" s="629"/>
      <c r="C97" s="653">
        <v>41882</v>
      </c>
      <c r="D97" s="654">
        <v>41852</v>
      </c>
      <c r="E97" s="640">
        <v>0.574289286824467</v>
      </c>
      <c r="O97" s="646"/>
      <c r="P97" s="646"/>
      <c r="Q97" s="647"/>
      <c r="R97" s="647"/>
      <c r="S97" s="647"/>
    </row>
    <row r="98" spans="1:19" ht="11.25" customHeight="1">
      <c r="A98" s="643"/>
      <c r="B98" s="629"/>
      <c r="C98" s="653">
        <v>41912</v>
      </c>
      <c r="D98" s="654">
        <v>41883</v>
      </c>
      <c r="E98" s="640">
        <v>0.5849567142658918</v>
      </c>
      <c r="O98" s="646"/>
      <c r="P98" s="646"/>
      <c r="Q98" s="647"/>
      <c r="R98" s="647"/>
      <c r="S98" s="647"/>
    </row>
    <row r="99" spans="1:19" ht="11.25" customHeight="1">
      <c r="A99" s="643"/>
      <c r="B99" s="629"/>
      <c r="C99" s="653">
        <v>41943</v>
      </c>
      <c r="D99" s="654">
        <v>41913</v>
      </c>
      <c r="E99" s="640">
        <v>0.68289160769550961</v>
      </c>
      <c r="O99" s="646"/>
      <c r="P99" s="646"/>
      <c r="Q99" s="647"/>
      <c r="R99" s="647"/>
      <c r="S99" s="647"/>
    </row>
    <row r="100" spans="1:19" ht="11.25" customHeight="1">
      <c r="A100" s="643"/>
      <c r="B100" s="629"/>
      <c r="C100" s="653">
        <v>41973</v>
      </c>
      <c r="D100" s="654">
        <v>41944</v>
      </c>
      <c r="E100" s="640">
        <v>0.76071219058995276</v>
      </c>
      <c r="O100" s="646"/>
      <c r="P100" s="646"/>
      <c r="Q100" s="647"/>
      <c r="R100" s="647"/>
      <c r="S100" s="647"/>
    </row>
    <row r="101" spans="1:19" ht="11.25" customHeight="1">
      <c r="A101" s="643"/>
      <c r="B101" s="629"/>
      <c r="C101" s="653">
        <v>42004</v>
      </c>
      <c r="D101" s="654">
        <v>41974</v>
      </c>
      <c r="E101" s="640">
        <v>0.7292741642413153</v>
      </c>
      <c r="O101" s="646"/>
      <c r="P101" s="646"/>
      <c r="Q101" s="647"/>
      <c r="R101" s="647"/>
      <c r="S101" s="647"/>
    </row>
    <row r="102" spans="1:19" ht="11.25" customHeight="1">
      <c r="A102" s="643"/>
      <c r="B102" s="629"/>
      <c r="C102" s="653">
        <v>42035</v>
      </c>
      <c r="D102" s="654">
        <v>42005</v>
      </c>
      <c r="E102" s="640">
        <v>0.90660641051164625</v>
      </c>
      <c r="O102" s="646"/>
      <c r="P102" s="646"/>
      <c r="Q102" s="647"/>
      <c r="R102" s="647"/>
      <c r="S102" s="647"/>
    </row>
    <row r="103" spans="1:19" ht="11.25" customHeight="1">
      <c r="A103" s="643"/>
      <c r="B103" s="629"/>
      <c r="C103" s="653">
        <v>42063</v>
      </c>
      <c r="D103" s="654">
        <v>42036</v>
      </c>
      <c r="E103" s="640">
        <v>0.62399442564204655</v>
      </c>
      <c r="O103" s="646"/>
      <c r="P103" s="646"/>
      <c r="Q103" s="647"/>
      <c r="R103" s="647"/>
      <c r="S103" s="647"/>
    </row>
    <row r="104" spans="1:19" ht="11.25" customHeight="1">
      <c r="A104" s="643"/>
      <c r="B104" s="629"/>
      <c r="C104" s="653">
        <v>42094</v>
      </c>
      <c r="D104" s="654">
        <v>42064</v>
      </c>
      <c r="E104" s="640">
        <v>0.9991896065975302</v>
      </c>
      <c r="O104" s="646"/>
      <c r="P104" s="646"/>
      <c r="Q104" s="647"/>
      <c r="R104" s="647"/>
      <c r="S104" s="647"/>
    </row>
    <row r="105" spans="1:19" ht="11.25" customHeight="1">
      <c r="A105" s="643"/>
      <c r="B105" s="629"/>
      <c r="C105" s="653">
        <v>42124</v>
      </c>
      <c r="D105" s="654">
        <v>42095</v>
      </c>
      <c r="E105" s="640">
        <v>1.2362491902328654</v>
      </c>
      <c r="O105" s="646"/>
      <c r="P105" s="646"/>
      <c r="Q105" s="647"/>
      <c r="R105" s="647"/>
      <c r="S105" s="647"/>
    </row>
    <row r="106" spans="1:19" ht="11.25" customHeight="1">
      <c r="A106" s="643"/>
      <c r="B106" s="629"/>
      <c r="C106" s="653">
        <v>42155</v>
      </c>
      <c r="D106" s="654">
        <v>42125</v>
      </c>
      <c r="E106" s="640">
        <v>0.96798460415422405</v>
      </c>
      <c r="O106" s="646"/>
      <c r="P106" s="646"/>
      <c r="Q106" s="647"/>
      <c r="R106" s="647"/>
      <c r="S106" s="647"/>
    </row>
    <row r="107" spans="1:19" ht="11.25" customHeight="1">
      <c r="A107" s="643"/>
      <c r="B107" s="629"/>
      <c r="C107" s="653">
        <v>42185</v>
      </c>
      <c r="D107" s="654">
        <v>42156</v>
      </c>
      <c r="E107" s="640">
        <v>1.0031853474019514</v>
      </c>
      <c r="F107" s="648"/>
      <c r="O107" s="646"/>
      <c r="P107" s="646"/>
      <c r="Q107" s="647"/>
      <c r="R107" s="647"/>
      <c r="S107" s="647"/>
    </row>
    <row r="108" spans="1:19" ht="11.25" customHeight="1">
      <c r="A108" s="642" t="s">
        <v>181</v>
      </c>
      <c r="B108" s="629" t="s">
        <v>135</v>
      </c>
      <c r="C108" s="653">
        <v>42216</v>
      </c>
      <c r="D108" s="654">
        <v>42186</v>
      </c>
      <c r="E108" s="640">
        <v>0.73279413249775671</v>
      </c>
      <c r="F108" s="648"/>
      <c r="O108" s="646"/>
      <c r="P108" s="646"/>
      <c r="Q108" s="647"/>
      <c r="R108" s="647"/>
      <c r="S108" s="647"/>
    </row>
    <row r="109" spans="1:19" ht="11.25" customHeight="1">
      <c r="A109" s="643"/>
      <c r="B109" s="629"/>
      <c r="C109" s="653">
        <v>42247</v>
      </c>
      <c r="D109" s="654">
        <v>42217</v>
      </c>
      <c r="E109" s="640">
        <v>0.53927845245205386</v>
      </c>
      <c r="F109" s="648"/>
      <c r="O109" s="646"/>
      <c r="P109" s="646"/>
      <c r="Q109" s="647"/>
      <c r="R109" s="647"/>
      <c r="S109" s="647"/>
    </row>
    <row r="110" spans="1:19" ht="11.25" customHeight="1">
      <c r="A110" s="643"/>
      <c r="B110" s="629"/>
      <c r="C110" s="653">
        <v>42277</v>
      </c>
      <c r="D110" s="654">
        <v>42248</v>
      </c>
      <c r="E110" s="640">
        <v>0.66320501450901603</v>
      </c>
      <c r="F110" s="648"/>
      <c r="H110" s="647"/>
      <c r="J110" s="649"/>
      <c r="O110" s="646"/>
      <c r="P110" s="646"/>
      <c r="Q110" s="647"/>
      <c r="R110" s="647"/>
      <c r="S110" s="647"/>
    </row>
    <row r="111" spans="1:19" ht="11.25" customHeight="1">
      <c r="A111" s="643"/>
      <c r="B111" s="629"/>
      <c r="C111" s="653">
        <v>42308</v>
      </c>
      <c r="D111" s="654">
        <v>42278</v>
      </c>
      <c r="E111" s="640">
        <v>0.98732920628600507</v>
      </c>
      <c r="F111" s="648"/>
      <c r="G111" s="646"/>
      <c r="H111" s="647"/>
      <c r="J111" s="649"/>
      <c r="O111" s="646"/>
      <c r="P111" s="646"/>
      <c r="Q111" s="647"/>
      <c r="R111" s="647"/>
      <c r="S111" s="647"/>
    </row>
    <row r="112" spans="1:19" ht="11.25" customHeight="1">
      <c r="A112" s="643"/>
      <c r="B112" s="629"/>
      <c r="C112" s="653">
        <v>42338</v>
      </c>
      <c r="D112" s="654">
        <v>42309</v>
      </c>
      <c r="E112" s="640">
        <v>1.0732346760457447</v>
      </c>
      <c r="F112" s="648"/>
      <c r="G112" s="646"/>
      <c r="H112" s="647"/>
      <c r="J112" s="649"/>
      <c r="O112" s="646"/>
      <c r="P112" s="646"/>
      <c r="Q112" s="647"/>
      <c r="R112" s="647"/>
      <c r="S112" s="647"/>
    </row>
    <row r="113" spans="1:19" ht="11.25" customHeight="1">
      <c r="A113" s="643"/>
      <c r="B113" s="629"/>
      <c r="C113" s="653">
        <v>42369</v>
      </c>
      <c r="D113" s="654">
        <v>42339</v>
      </c>
      <c r="E113" s="640">
        <v>0.87404750269970255</v>
      </c>
      <c r="G113" s="646"/>
      <c r="H113" s="647"/>
      <c r="I113" s="647"/>
      <c r="J113" s="649"/>
      <c r="O113" s="646"/>
      <c r="P113" s="646"/>
      <c r="Q113" s="647"/>
      <c r="R113" s="647"/>
      <c r="S113" s="647"/>
    </row>
    <row r="114" spans="1:19" ht="11.25" customHeight="1">
      <c r="A114" s="643"/>
      <c r="B114" s="629"/>
      <c r="C114" s="653">
        <v>42400</v>
      </c>
      <c r="D114" s="654">
        <v>42370</v>
      </c>
      <c r="E114" s="640">
        <v>1.2377951947357944</v>
      </c>
      <c r="G114" s="646"/>
      <c r="H114" s="647"/>
      <c r="J114" s="649"/>
      <c r="O114" s="646"/>
      <c r="P114" s="646"/>
      <c r="Q114" s="647"/>
      <c r="R114" s="647"/>
      <c r="S114" s="647"/>
    </row>
    <row r="115" spans="1:19" ht="11.25" customHeight="1">
      <c r="A115" s="643"/>
      <c r="B115" s="629"/>
      <c r="C115" s="653">
        <v>42429</v>
      </c>
      <c r="D115" s="654">
        <v>42401</v>
      </c>
      <c r="E115" s="640">
        <v>1.2930535410129282</v>
      </c>
      <c r="G115" s="646"/>
      <c r="H115" s="647"/>
      <c r="J115" s="649"/>
      <c r="O115" s="646"/>
      <c r="P115" s="646"/>
      <c r="Q115" s="647"/>
      <c r="R115" s="647"/>
      <c r="S115" s="647"/>
    </row>
    <row r="116" spans="1:19" ht="11.25" customHeight="1">
      <c r="A116" s="643"/>
      <c r="B116" s="629"/>
      <c r="C116" s="653">
        <v>42460</v>
      </c>
      <c r="D116" s="654">
        <v>42430</v>
      </c>
      <c r="E116" s="640">
        <v>1.2188717354713767</v>
      </c>
      <c r="G116" s="649"/>
      <c r="H116" s="647"/>
      <c r="J116" s="649"/>
      <c r="O116" s="646"/>
      <c r="P116" s="646"/>
      <c r="Q116" s="647"/>
      <c r="R116" s="647"/>
      <c r="S116" s="647"/>
    </row>
    <row r="117" spans="1:19" ht="11.25" customHeight="1">
      <c r="A117" s="643"/>
      <c r="B117" s="629"/>
      <c r="C117" s="653">
        <v>42490</v>
      </c>
      <c r="D117" s="654">
        <v>42461</v>
      </c>
      <c r="E117" s="640">
        <v>1.1683478854412557</v>
      </c>
      <c r="G117" s="646"/>
      <c r="H117" s="647"/>
      <c r="O117" s="646"/>
      <c r="P117" s="646"/>
      <c r="Q117" s="647"/>
      <c r="R117" s="647"/>
      <c r="S117" s="647"/>
    </row>
    <row r="118" spans="1:19" ht="11.25" customHeight="1">
      <c r="A118" s="643"/>
      <c r="B118" s="629"/>
      <c r="C118" s="653">
        <v>42521</v>
      </c>
      <c r="D118" s="654">
        <v>42491</v>
      </c>
      <c r="E118" s="640">
        <v>1.0679164099112339</v>
      </c>
      <c r="G118" s="646"/>
      <c r="H118" s="647"/>
      <c r="O118" s="646"/>
      <c r="P118" s="646"/>
      <c r="Q118" s="647"/>
      <c r="R118" s="647"/>
      <c r="S118" s="647"/>
    </row>
    <row r="119" spans="1:19" ht="11.25" customHeight="1">
      <c r="A119" s="643"/>
      <c r="B119" s="629"/>
      <c r="C119" s="653">
        <v>42551</v>
      </c>
      <c r="D119" s="654">
        <v>42522</v>
      </c>
      <c r="E119" s="640">
        <v>1.3115359505007125</v>
      </c>
      <c r="O119" s="646"/>
      <c r="P119" s="646"/>
      <c r="Q119" s="647"/>
      <c r="R119" s="647"/>
      <c r="S119" s="647"/>
    </row>
    <row r="120" spans="1:19" ht="11.25" customHeight="1">
      <c r="A120" s="642" t="s">
        <v>182</v>
      </c>
      <c r="B120" s="629" t="s">
        <v>136</v>
      </c>
      <c r="C120" s="653">
        <v>42582</v>
      </c>
      <c r="D120" s="654">
        <v>42552</v>
      </c>
      <c r="E120" s="640">
        <v>0.84779152406864933</v>
      </c>
      <c r="O120" s="646"/>
      <c r="P120" s="646"/>
      <c r="Q120" s="647"/>
      <c r="R120" s="647"/>
      <c r="S120" s="647"/>
    </row>
    <row r="121" spans="1:19" ht="11.25" customHeight="1">
      <c r="A121" s="643"/>
      <c r="B121" s="629"/>
      <c r="C121" s="653">
        <v>42613</v>
      </c>
      <c r="D121" s="654">
        <v>42583</v>
      </c>
      <c r="E121" s="640">
        <v>0.62628935468274494</v>
      </c>
      <c r="O121" s="646"/>
      <c r="P121" s="646"/>
      <c r="Q121" s="647"/>
      <c r="R121" s="647"/>
      <c r="S121" s="647"/>
    </row>
    <row r="122" spans="1:19" ht="11.25" customHeight="1">
      <c r="A122" s="643"/>
      <c r="B122" s="629"/>
      <c r="C122" s="653">
        <v>42643</v>
      </c>
      <c r="D122" s="654">
        <v>42614</v>
      </c>
      <c r="E122" s="640">
        <v>0.72792596480432437</v>
      </c>
      <c r="O122" s="646"/>
      <c r="P122" s="646"/>
      <c r="Q122" s="647"/>
      <c r="R122" s="647"/>
      <c r="S122" s="647"/>
    </row>
    <row r="123" spans="1:19" ht="11.25" customHeight="1">
      <c r="A123" s="643"/>
      <c r="B123" s="629"/>
      <c r="C123" s="653">
        <v>42674</v>
      </c>
      <c r="D123" s="654">
        <v>42644</v>
      </c>
      <c r="E123" s="640">
        <v>0.66980044177734788</v>
      </c>
      <c r="O123" s="646"/>
      <c r="P123" s="646"/>
      <c r="Q123" s="647"/>
      <c r="R123" s="647"/>
      <c r="S123" s="647"/>
    </row>
    <row r="124" spans="1:19" ht="11.25" customHeight="1">
      <c r="A124" s="643"/>
      <c r="B124" s="629"/>
      <c r="C124" s="653">
        <v>42704</v>
      </c>
      <c r="D124" s="654">
        <v>42675</v>
      </c>
      <c r="E124" s="640">
        <v>0.71887444738330641</v>
      </c>
      <c r="O124" s="646"/>
      <c r="P124" s="646"/>
      <c r="Q124" s="647"/>
      <c r="R124" s="647"/>
      <c r="S124" s="647"/>
    </row>
    <row r="125" spans="1:19" ht="11.25" customHeight="1">
      <c r="A125" s="643"/>
      <c r="B125" s="629"/>
      <c r="C125" s="653">
        <v>42735</v>
      </c>
      <c r="D125" s="654">
        <v>42705</v>
      </c>
      <c r="E125" s="640">
        <v>1.2176909391402719</v>
      </c>
      <c r="O125" s="646"/>
      <c r="P125" s="646"/>
      <c r="Q125" s="647"/>
      <c r="R125" s="647"/>
      <c r="S125" s="647"/>
    </row>
    <row r="126" spans="1:19" ht="11.25" customHeight="1">
      <c r="A126" s="643"/>
      <c r="B126" s="629"/>
      <c r="C126" s="653">
        <v>42766</v>
      </c>
      <c r="D126" s="654">
        <v>42736</v>
      </c>
      <c r="E126" s="640">
        <v>2.1702685108816895</v>
      </c>
      <c r="O126" s="646"/>
      <c r="P126" s="646"/>
      <c r="Q126" s="647"/>
      <c r="R126" s="647"/>
      <c r="S126" s="647"/>
    </row>
    <row r="127" spans="1:19" ht="11.25" customHeight="1">
      <c r="A127" s="643"/>
      <c r="B127" s="629"/>
      <c r="C127" s="653">
        <v>42794</v>
      </c>
      <c r="D127" s="654">
        <v>42767</v>
      </c>
      <c r="E127" s="640">
        <v>2.1269771716769523</v>
      </c>
      <c r="O127" s="646"/>
      <c r="P127" s="646"/>
      <c r="Q127" s="647"/>
      <c r="R127" s="647"/>
      <c r="S127" s="647"/>
    </row>
    <row r="128" spans="1:19" ht="11.25" customHeight="1">
      <c r="A128" s="643"/>
      <c r="B128" s="629"/>
      <c r="C128" s="653">
        <v>42825</v>
      </c>
      <c r="D128" s="654">
        <v>42795</v>
      </c>
      <c r="E128" s="640">
        <v>2.1899591733100197</v>
      </c>
      <c r="F128" s="639"/>
      <c r="G128" s="639"/>
      <c r="H128" s="639"/>
      <c r="I128" s="639"/>
      <c r="J128" s="639"/>
      <c r="K128" s="639"/>
      <c r="L128" s="639"/>
      <c r="M128" s="639"/>
      <c r="N128" s="639"/>
      <c r="O128" s="646"/>
      <c r="P128" s="646"/>
      <c r="Q128" s="647"/>
      <c r="R128" s="647"/>
      <c r="S128" s="647"/>
    </row>
    <row r="129" spans="1:19" ht="11.25" customHeight="1">
      <c r="A129" s="643"/>
      <c r="B129" s="629"/>
      <c r="C129" s="653">
        <v>42855</v>
      </c>
      <c r="D129" s="654">
        <v>42826</v>
      </c>
      <c r="E129" s="640">
        <v>2.0645134835895234</v>
      </c>
      <c r="F129" s="639"/>
      <c r="G129" s="639"/>
      <c r="H129" s="639"/>
      <c r="I129" s="639"/>
      <c r="J129" s="639"/>
      <c r="K129" s="639"/>
      <c r="L129" s="639"/>
      <c r="M129" s="639"/>
      <c r="N129" s="639"/>
      <c r="O129" s="646"/>
      <c r="P129" s="646"/>
      <c r="Q129" s="647"/>
      <c r="R129" s="647"/>
      <c r="S129" s="647"/>
    </row>
    <row r="130" spans="1:19" ht="11.25" customHeight="1">
      <c r="A130" s="643"/>
      <c r="B130" s="629"/>
      <c r="C130" s="653">
        <v>42886</v>
      </c>
      <c r="D130" s="654">
        <v>42856</v>
      </c>
      <c r="E130" s="640">
        <v>1.9496418294029281</v>
      </c>
      <c r="F130" s="639"/>
      <c r="G130" s="639"/>
      <c r="H130" s="639"/>
      <c r="I130" s="639"/>
      <c r="J130" s="639"/>
      <c r="K130" s="639"/>
      <c r="L130" s="639"/>
      <c r="M130" s="639"/>
      <c r="N130" s="639"/>
      <c r="O130" s="646"/>
      <c r="P130" s="646"/>
      <c r="Q130" s="647"/>
      <c r="R130" s="647"/>
      <c r="S130" s="647"/>
    </row>
    <row r="131" spans="1:19" ht="11.25" customHeight="1">
      <c r="A131" s="643"/>
      <c r="B131" s="629"/>
      <c r="C131" s="653">
        <v>42916</v>
      </c>
      <c r="D131" s="654">
        <v>42887</v>
      </c>
      <c r="E131" s="640">
        <v>2.0267352179972127</v>
      </c>
      <c r="F131" s="639"/>
      <c r="G131" s="639"/>
      <c r="H131" s="639"/>
      <c r="I131" s="639"/>
      <c r="J131" s="639"/>
      <c r="K131" s="639"/>
      <c r="L131" s="639"/>
      <c r="M131" s="639"/>
      <c r="N131" s="639"/>
      <c r="O131" s="646"/>
      <c r="P131" s="646"/>
      <c r="Q131" s="647"/>
      <c r="R131" s="647"/>
      <c r="S131" s="647"/>
    </row>
    <row r="132" spans="1:19" ht="11.25" customHeight="1">
      <c r="A132" s="642" t="s">
        <v>183</v>
      </c>
      <c r="B132" s="629" t="s">
        <v>43</v>
      </c>
      <c r="C132" s="653">
        <v>42947</v>
      </c>
      <c r="D132" s="654">
        <v>42917</v>
      </c>
      <c r="E132" s="640">
        <v>1.862208065122658</v>
      </c>
      <c r="F132" s="639"/>
      <c r="G132" s="639"/>
      <c r="H132" s="639"/>
      <c r="I132" s="639"/>
      <c r="J132" s="639"/>
      <c r="K132" s="639"/>
      <c r="L132" s="639"/>
      <c r="M132" s="639"/>
      <c r="N132" s="639"/>
      <c r="O132" s="646"/>
      <c r="P132" s="646"/>
      <c r="Q132" s="647"/>
      <c r="R132" s="647"/>
      <c r="S132" s="647"/>
    </row>
    <row r="133" spans="1:19" ht="11.25" customHeight="1">
      <c r="A133" s="643"/>
      <c r="B133" s="629"/>
      <c r="C133" s="653">
        <v>42978</v>
      </c>
      <c r="D133" s="654">
        <v>42948</v>
      </c>
      <c r="E133" s="640">
        <v>1.7762552862891303</v>
      </c>
      <c r="F133" s="639"/>
      <c r="G133" s="639"/>
      <c r="H133" s="639"/>
      <c r="I133" s="639"/>
      <c r="J133" s="639"/>
      <c r="K133" s="639"/>
      <c r="L133" s="639"/>
      <c r="M133" s="639"/>
      <c r="N133" s="639"/>
      <c r="O133" s="646"/>
      <c r="P133" s="646"/>
      <c r="Q133" s="647"/>
      <c r="R133" s="647"/>
      <c r="S133" s="647"/>
    </row>
    <row r="134" spans="1:19" ht="11.25" customHeight="1">
      <c r="A134" s="643"/>
      <c r="B134" s="629"/>
      <c r="C134" s="653">
        <v>43008</v>
      </c>
      <c r="D134" s="654">
        <v>42979</v>
      </c>
      <c r="E134" s="640">
        <v>1.8532800335763424</v>
      </c>
      <c r="F134" s="639"/>
      <c r="G134" s="639"/>
      <c r="H134" s="639"/>
      <c r="I134" s="639"/>
      <c r="J134" s="639"/>
      <c r="K134" s="639"/>
      <c r="L134" s="639"/>
      <c r="M134" s="639"/>
      <c r="N134" s="639"/>
      <c r="O134" s="646"/>
      <c r="P134" s="646"/>
      <c r="Q134" s="647"/>
      <c r="R134" s="647"/>
      <c r="S134" s="647"/>
    </row>
    <row r="135" spans="1:19" ht="11.25" customHeight="1">
      <c r="A135" s="643"/>
      <c r="B135" s="629"/>
      <c r="C135" s="653">
        <v>43039</v>
      </c>
      <c r="D135" s="654">
        <v>43009</v>
      </c>
      <c r="E135" s="640">
        <v>1.7387859799811769</v>
      </c>
      <c r="F135" s="639"/>
      <c r="G135" s="639"/>
      <c r="H135" s="639"/>
      <c r="I135" s="639"/>
      <c r="J135" s="639"/>
      <c r="K135" s="639"/>
      <c r="L135" s="639"/>
      <c r="M135" s="639"/>
      <c r="N135" s="639"/>
      <c r="O135" s="646"/>
      <c r="P135" s="646"/>
      <c r="Q135" s="647"/>
      <c r="R135" s="647"/>
      <c r="S135" s="647"/>
    </row>
    <row r="136" spans="1:19" ht="11.25" customHeight="1">
      <c r="A136" s="643"/>
      <c r="B136" s="629"/>
      <c r="C136" s="653">
        <v>43069</v>
      </c>
      <c r="D136" s="654">
        <v>43040</v>
      </c>
      <c r="E136" s="640">
        <v>1.9048482630648855</v>
      </c>
      <c r="F136" s="639"/>
      <c r="G136" s="639"/>
      <c r="H136" s="639"/>
      <c r="I136" s="639"/>
      <c r="J136" s="639"/>
      <c r="K136" s="639"/>
      <c r="L136" s="639"/>
      <c r="M136" s="639"/>
      <c r="N136" s="639"/>
      <c r="O136" s="646"/>
      <c r="P136" s="646"/>
      <c r="Q136" s="647"/>
      <c r="R136" s="647"/>
      <c r="S136" s="647"/>
    </row>
    <row r="137" spans="1:19" ht="11.25" customHeight="1">
      <c r="A137" s="643"/>
      <c r="B137" s="629"/>
      <c r="C137" s="653">
        <v>43100</v>
      </c>
      <c r="D137" s="654">
        <v>43070</v>
      </c>
      <c r="E137" s="640">
        <v>2.5288068016680465</v>
      </c>
      <c r="F137" s="639"/>
      <c r="G137" s="639"/>
      <c r="H137" s="639"/>
      <c r="I137" s="639"/>
      <c r="J137" s="639"/>
      <c r="K137" s="639"/>
      <c r="L137" s="639"/>
      <c r="M137" s="639"/>
      <c r="N137" s="639"/>
      <c r="O137" s="646"/>
      <c r="P137" s="646"/>
      <c r="Q137" s="647"/>
      <c r="R137" s="647"/>
      <c r="S137" s="647"/>
    </row>
    <row r="138" spans="1:19" ht="11.25" customHeight="1">
      <c r="A138" s="643"/>
      <c r="B138" s="629"/>
      <c r="C138" s="653">
        <v>43131</v>
      </c>
      <c r="D138" s="654">
        <v>43101</v>
      </c>
      <c r="E138" s="640">
        <v>3.4770715191663797</v>
      </c>
      <c r="F138" s="639"/>
      <c r="G138" s="639"/>
      <c r="H138" s="639"/>
      <c r="I138" s="639"/>
      <c r="J138" s="639"/>
      <c r="K138" s="639"/>
      <c r="L138" s="639"/>
      <c r="M138" s="639"/>
      <c r="N138" s="639"/>
      <c r="O138" s="646"/>
      <c r="P138" s="646"/>
      <c r="Q138" s="647"/>
      <c r="R138" s="647"/>
      <c r="S138" s="647"/>
    </row>
    <row r="139" spans="1:19" ht="11.25" customHeight="1">
      <c r="A139" s="643"/>
      <c r="B139" s="629"/>
      <c r="C139" s="653">
        <v>43159</v>
      </c>
      <c r="D139" s="654">
        <v>43132</v>
      </c>
      <c r="E139" s="640">
        <v>3.5869156879629038</v>
      </c>
      <c r="F139" s="639"/>
      <c r="G139" s="639"/>
      <c r="H139" s="639"/>
      <c r="I139" s="639"/>
      <c r="J139" s="639"/>
      <c r="K139" s="639"/>
      <c r="L139" s="639"/>
      <c r="M139" s="639"/>
      <c r="N139" s="639"/>
      <c r="O139" s="646"/>
      <c r="P139" s="646"/>
      <c r="Q139" s="647"/>
      <c r="R139" s="647"/>
      <c r="S139" s="647"/>
    </row>
    <row r="140" spans="1:19" ht="11.25" customHeight="1">
      <c r="A140" s="643"/>
      <c r="B140" s="629"/>
      <c r="C140" s="653">
        <v>43190</v>
      </c>
      <c r="D140" s="654">
        <v>43160</v>
      </c>
      <c r="E140" s="640">
        <v>3.7725329610264295</v>
      </c>
      <c r="F140" s="639"/>
      <c r="G140" s="639"/>
      <c r="H140" s="639"/>
      <c r="I140" s="639"/>
      <c r="J140" s="639"/>
      <c r="K140" s="639"/>
      <c r="L140" s="639"/>
      <c r="M140" s="639"/>
      <c r="N140" s="639"/>
      <c r="O140" s="646"/>
      <c r="P140" s="646"/>
      <c r="Q140" s="647"/>
      <c r="R140" s="647"/>
      <c r="S140" s="647"/>
    </row>
    <row r="141" spans="1:19" ht="11.25" customHeight="1">
      <c r="A141" s="643"/>
      <c r="B141" s="629"/>
      <c r="C141" s="653">
        <v>43220</v>
      </c>
      <c r="D141" s="654">
        <v>43191</v>
      </c>
      <c r="E141" s="640">
        <v>3.6525649987026338</v>
      </c>
      <c r="F141" s="639"/>
      <c r="G141" s="639"/>
      <c r="H141" s="639"/>
      <c r="I141" s="639"/>
      <c r="J141" s="639"/>
      <c r="K141" s="639"/>
      <c r="L141" s="639"/>
      <c r="M141" s="639"/>
      <c r="N141" s="639"/>
      <c r="O141" s="646"/>
      <c r="P141" s="646"/>
      <c r="Q141" s="647"/>
      <c r="R141" s="647"/>
      <c r="S141" s="647"/>
    </row>
    <row r="142" spans="1:19" ht="11.25" customHeight="1">
      <c r="A142" s="643"/>
      <c r="B142" s="629"/>
      <c r="C142" s="653">
        <v>43251</v>
      </c>
      <c r="D142" s="654">
        <v>43221</v>
      </c>
      <c r="E142" s="640">
        <v>3.6000817592540346</v>
      </c>
      <c r="F142" s="639"/>
      <c r="G142" s="639"/>
      <c r="H142" s="639"/>
      <c r="I142" s="639"/>
      <c r="J142" s="639"/>
      <c r="K142" s="639"/>
      <c r="L142" s="639"/>
      <c r="M142" s="639"/>
      <c r="N142" s="639"/>
      <c r="O142" s="646"/>
      <c r="P142" s="646"/>
      <c r="Q142" s="647"/>
      <c r="R142" s="647"/>
      <c r="S142" s="647"/>
    </row>
    <row r="143" spans="1:19" ht="11.25" customHeight="1">
      <c r="A143" s="643"/>
      <c r="B143" s="629"/>
      <c r="C143" s="653">
        <v>43281</v>
      </c>
      <c r="D143" s="654">
        <v>43252</v>
      </c>
      <c r="E143" s="640">
        <v>3.521680290793717</v>
      </c>
      <c r="F143" s="639"/>
      <c r="G143" s="639"/>
      <c r="H143" s="639"/>
      <c r="I143" s="639"/>
      <c r="J143" s="639"/>
      <c r="K143" s="639"/>
      <c r="L143" s="639"/>
      <c r="M143" s="639"/>
      <c r="N143" s="639"/>
      <c r="O143" s="646"/>
      <c r="P143" s="646"/>
      <c r="Q143" s="647"/>
      <c r="R143" s="647"/>
      <c r="S143" s="647"/>
    </row>
    <row r="144" spans="1:19" ht="11.25" customHeight="1">
      <c r="A144" s="642" t="s">
        <v>184</v>
      </c>
      <c r="B144" s="650" t="s">
        <v>44</v>
      </c>
      <c r="C144" s="653">
        <v>43312</v>
      </c>
      <c r="D144" s="654">
        <v>43282</v>
      </c>
      <c r="E144" s="640">
        <v>3.12070626933343</v>
      </c>
      <c r="F144" s="639"/>
      <c r="G144" s="639"/>
      <c r="H144" s="639"/>
      <c r="I144" s="639"/>
      <c r="J144" s="639"/>
      <c r="K144" s="639"/>
      <c r="L144" s="639"/>
      <c r="M144" s="639"/>
      <c r="N144" s="639"/>
      <c r="O144" s="646"/>
      <c r="P144" s="646"/>
      <c r="Q144" s="647"/>
      <c r="R144" s="647"/>
      <c r="S144" s="647"/>
    </row>
    <row r="145" spans="1:19" ht="11.25" customHeight="1">
      <c r="A145" s="643"/>
      <c r="B145" s="629"/>
      <c r="C145" s="653">
        <v>43343</v>
      </c>
      <c r="D145" s="654">
        <v>43313</v>
      </c>
      <c r="E145" s="640">
        <v>2.8534066988400029</v>
      </c>
      <c r="F145" s="639"/>
      <c r="G145" s="639"/>
      <c r="H145" s="639"/>
      <c r="I145" s="639"/>
      <c r="J145" s="639"/>
      <c r="K145" s="639"/>
      <c r="L145" s="639"/>
      <c r="M145" s="639"/>
      <c r="N145" s="639"/>
      <c r="O145" s="646"/>
      <c r="P145" s="646"/>
      <c r="Q145" s="647"/>
      <c r="R145" s="647"/>
      <c r="S145" s="647"/>
    </row>
    <row r="146" spans="1:19" ht="11.25" customHeight="1">
      <c r="A146" s="643"/>
      <c r="B146" s="629"/>
      <c r="C146" s="653">
        <v>43373</v>
      </c>
      <c r="D146" s="654">
        <v>43344</v>
      </c>
      <c r="E146" s="640">
        <v>2.7854730154012883</v>
      </c>
      <c r="F146" s="639"/>
      <c r="G146" s="639"/>
      <c r="H146" s="639"/>
      <c r="I146" s="639"/>
      <c r="J146" s="639"/>
      <c r="K146" s="639"/>
      <c r="L146" s="639"/>
      <c r="M146" s="639"/>
      <c r="N146" s="639"/>
      <c r="O146" s="646"/>
      <c r="P146" s="646"/>
      <c r="Q146" s="647"/>
      <c r="R146" s="647"/>
      <c r="S146" s="647"/>
    </row>
    <row r="147" spans="1:19" ht="11.25" customHeight="1">
      <c r="A147" s="643"/>
      <c r="B147" s="629"/>
      <c r="C147" s="653">
        <v>43404</v>
      </c>
      <c r="D147" s="654">
        <v>43374</v>
      </c>
      <c r="E147" s="640">
        <v>2.6032955274943235</v>
      </c>
      <c r="F147" s="639"/>
      <c r="G147" s="639"/>
      <c r="H147" s="639"/>
      <c r="I147" s="639"/>
      <c r="J147" s="639"/>
      <c r="K147" s="639"/>
      <c r="L147" s="639"/>
      <c r="M147" s="639"/>
      <c r="N147" s="639"/>
      <c r="O147" s="646"/>
      <c r="P147" s="646"/>
      <c r="Q147" s="647"/>
      <c r="R147" s="647"/>
      <c r="S147" s="647"/>
    </row>
    <row r="148" spans="1:19" ht="11.25" customHeight="1">
      <c r="A148" s="643"/>
      <c r="B148" s="629"/>
      <c r="C148" s="653">
        <v>43434</v>
      </c>
      <c r="D148" s="654">
        <v>43405</v>
      </c>
      <c r="E148" s="640">
        <v>2.9588516193506735</v>
      </c>
      <c r="F148" s="639"/>
      <c r="G148" s="639"/>
      <c r="H148" s="639"/>
      <c r="I148" s="639"/>
      <c r="J148" s="639"/>
      <c r="K148" s="639"/>
      <c r="L148" s="639"/>
      <c r="M148" s="639"/>
      <c r="N148" s="639"/>
      <c r="O148" s="646"/>
      <c r="P148" s="646"/>
      <c r="Q148" s="647"/>
      <c r="R148" s="647"/>
      <c r="S148" s="647"/>
    </row>
    <row r="149" spans="1:19" ht="11.25" customHeight="1">
      <c r="A149" s="643"/>
      <c r="B149" s="629"/>
      <c r="C149" s="653">
        <v>43465</v>
      </c>
      <c r="D149" s="654">
        <v>43435</v>
      </c>
      <c r="E149" s="640">
        <v>3.8071185112288393</v>
      </c>
      <c r="F149" s="639"/>
      <c r="G149" s="639"/>
      <c r="H149" s="639"/>
      <c r="I149" s="639"/>
      <c r="J149" s="639"/>
      <c r="K149" s="639"/>
      <c r="L149" s="639"/>
      <c r="M149" s="639"/>
      <c r="N149" s="639"/>
      <c r="O149" s="646"/>
      <c r="P149" s="646"/>
      <c r="Q149" s="647"/>
      <c r="R149" s="647"/>
      <c r="S149" s="647"/>
    </row>
    <row r="150" spans="1:19" ht="11.25" customHeight="1">
      <c r="A150" s="643"/>
      <c r="B150" s="629"/>
      <c r="C150" s="653">
        <v>43496</v>
      </c>
      <c r="D150" s="654">
        <v>43466</v>
      </c>
      <c r="E150" s="640">
        <v>4.5440860130176937</v>
      </c>
      <c r="F150" s="639"/>
      <c r="G150" s="639"/>
      <c r="H150" s="639"/>
      <c r="I150" s="639"/>
      <c r="J150" s="639"/>
      <c r="K150" s="639"/>
      <c r="L150" s="639"/>
      <c r="M150" s="639"/>
      <c r="N150" s="639"/>
      <c r="O150" s="646"/>
      <c r="P150" s="646"/>
      <c r="Q150" s="647"/>
      <c r="R150" s="647"/>
      <c r="S150" s="647"/>
    </row>
    <row r="151" spans="1:19" ht="11.25" customHeight="1">
      <c r="A151" s="643"/>
      <c r="B151" s="629"/>
      <c r="C151" s="653">
        <v>43524</v>
      </c>
      <c r="D151" s="654">
        <v>43497</v>
      </c>
      <c r="E151" s="640">
        <v>4.3742350037149107</v>
      </c>
      <c r="F151" s="639"/>
      <c r="G151" s="639"/>
      <c r="H151" s="639"/>
      <c r="I151" s="639"/>
      <c r="J151" s="639"/>
      <c r="K151" s="639"/>
      <c r="L151" s="639"/>
      <c r="M151" s="639"/>
      <c r="N151" s="639"/>
      <c r="O151" s="646"/>
      <c r="P151" s="646"/>
      <c r="Q151" s="647"/>
      <c r="R151" s="647"/>
      <c r="S151" s="647"/>
    </row>
    <row r="152" spans="1:19" ht="11.25" customHeight="1">
      <c r="A152" s="643"/>
      <c r="B152" s="629"/>
      <c r="C152" s="653">
        <v>43555</v>
      </c>
      <c r="D152" s="654">
        <v>43525</v>
      </c>
      <c r="E152" s="640">
        <v>4.4225955723967534</v>
      </c>
      <c r="F152" s="639"/>
      <c r="G152" s="639"/>
      <c r="H152" s="639"/>
      <c r="I152" s="639"/>
      <c r="J152" s="639"/>
      <c r="K152" s="639"/>
      <c r="L152" s="639"/>
      <c r="M152" s="639"/>
      <c r="N152" s="639"/>
      <c r="O152" s="646"/>
      <c r="P152" s="646"/>
      <c r="Q152" s="647"/>
      <c r="R152" s="647"/>
      <c r="S152" s="647"/>
    </row>
    <row r="153" spans="1:19" ht="11.25" customHeight="1">
      <c r="A153" s="643"/>
      <c r="B153" s="629"/>
      <c r="C153" s="653">
        <v>43585</v>
      </c>
      <c r="D153" s="654">
        <v>43556</v>
      </c>
      <c r="E153" s="640">
        <v>4.3088015474001811</v>
      </c>
      <c r="F153" s="639"/>
      <c r="G153" s="639"/>
      <c r="H153" s="639"/>
      <c r="I153" s="639"/>
      <c r="J153" s="639"/>
      <c r="K153" s="639"/>
      <c r="L153" s="639"/>
      <c r="M153" s="639"/>
      <c r="N153" s="639"/>
      <c r="O153" s="646"/>
      <c r="P153" s="646"/>
      <c r="Q153" s="647"/>
      <c r="R153" s="647"/>
      <c r="S153" s="647"/>
    </row>
    <row r="154" spans="1:19" ht="11.25" customHeight="1">
      <c r="A154" s="643"/>
      <c r="B154" s="629"/>
      <c r="C154" s="653">
        <v>43616</v>
      </c>
      <c r="D154" s="654">
        <v>43586</v>
      </c>
      <c r="E154" s="640">
        <v>4.0950012598963568</v>
      </c>
      <c r="F154" s="639"/>
      <c r="G154" s="639"/>
      <c r="H154" s="639"/>
      <c r="I154" s="639"/>
      <c r="J154" s="639"/>
      <c r="K154" s="639"/>
      <c r="L154" s="639"/>
      <c r="M154" s="639"/>
      <c r="N154" s="639"/>
      <c r="O154" s="646"/>
      <c r="P154" s="646"/>
      <c r="Q154" s="647"/>
      <c r="R154" s="647"/>
      <c r="S154" s="647"/>
    </row>
    <row r="155" spans="1:19" ht="11.25" customHeight="1">
      <c r="A155" s="643"/>
      <c r="B155" s="629"/>
      <c r="C155" s="653">
        <v>43646</v>
      </c>
      <c r="D155" s="654">
        <v>43617</v>
      </c>
      <c r="E155" s="640">
        <v>3.9575309055582832</v>
      </c>
      <c r="F155" s="639"/>
      <c r="G155" s="639"/>
      <c r="H155" s="639"/>
      <c r="I155" s="639"/>
      <c r="J155" s="639"/>
      <c r="K155" s="639"/>
      <c r="L155" s="639"/>
      <c r="M155" s="639"/>
      <c r="N155" s="639"/>
      <c r="O155" s="646"/>
      <c r="P155" s="646"/>
      <c r="Q155" s="647"/>
      <c r="R155" s="647"/>
      <c r="S155" s="647"/>
    </row>
    <row r="156" spans="1:19" ht="11.25" customHeight="1">
      <c r="A156" s="642" t="s">
        <v>185</v>
      </c>
      <c r="B156" s="629" t="s">
        <v>45</v>
      </c>
      <c r="C156" s="653">
        <v>43677</v>
      </c>
      <c r="D156" s="654">
        <v>43647</v>
      </c>
      <c r="E156" s="640">
        <v>3.9695297900556556</v>
      </c>
      <c r="F156" s="639"/>
      <c r="G156" s="639"/>
      <c r="H156" s="639"/>
      <c r="I156" s="639"/>
      <c r="J156" s="639"/>
      <c r="K156" s="639"/>
      <c r="L156" s="639"/>
      <c r="M156" s="639"/>
      <c r="N156" s="639"/>
      <c r="O156" s="646"/>
      <c r="P156" s="646"/>
      <c r="Q156" s="647"/>
      <c r="R156" s="647"/>
      <c r="S156" s="647"/>
    </row>
    <row r="157" spans="1:19">
      <c r="A157" s="643"/>
      <c r="B157" s="629"/>
      <c r="C157" s="653">
        <v>43708</v>
      </c>
      <c r="D157" s="654">
        <v>43678</v>
      </c>
      <c r="E157" s="640">
        <v>4.0906357517278504</v>
      </c>
      <c r="F157" s="639"/>
      <c r="G157" s="639"/>
      <c r="H157" s="639"/>
      <c r="I157" s="639"/>
      <c r="J157" s="639"/>
      <c r="K157" s="639"/>
      <c r="L157" s="639"/>
      <c r="M157" s="639"/>
      <c r="N157" s="639"/>
      <c r="O157" s="646"/>
      <c r="P157" s="646"/>
      <c r="Q157" s="647"/>
      <c r="R157" s="647"/>
      <c r="S157" s="647"/>
    </row>
    <row r="158" spans="1:19">
      <c r="A158" s="643"/>
      <c r="B158" s="629"/>
      <c r="C158" s="653">
        <v>43738</v>
      </c>
      <c r="D158" s="654">
        <v>43709</v>
      </c>
      <c r="E158" s="640">
        <v>4.2914144619389534</v>
      </c>
      <c r="F158" s="639"/>
      <c r="G158" s="639"/>
      <c r="H158" s="639"/>
      <c r="I158" s="639"/>
      <c r="J158" s="639"/>
      <c r="K158" s="639"/>
      <c r="L158" s="639"/>
      <c r="M158" s="639"/>
      <c r="N158" s="639"/>
      <c r="O158" s="646"/>
      <c r="P158" s="646"/>
      <c r="Q158" s="647"/>
      <c r="R158" s="647"/>
      <c r="S158" s="647"/>
    </row>
    <row r="159" spans="1:19">
      <c r="A159" s="643"/>
      <c r="B159" s="629"/>
      <c r="C159" s="653">
        <v>43769</v>
      </c>
      <c r="D159" s="654">
        <v>43739</v>
      </c>
      <c r="E159" s="640">
        <v>4.3949193230527452</v>
      </c>
      <c r="F159" s="639"/>
      <c r="G159" s="639"/>
      <c r="H159" s="639"/>
      <c r="I159" s="639"/>
      <c r="J159" s="639"/>
      <c r="K159" s="639"/>
      <c r="L159" s="639"/>
      <c r="M159" s="639"/>
      <c r="N159" s="639"/>
      <c r="O159" s="646"/>
      <c r="P159" s="646"/>
      <c r="Q159" s="647"/>
      <c r="R159" s="647"/>
      <c r="S159" s="647"/>
    </row>
    <row r="160" spans="1:19">
      <c r="A160" s="643"/>
      <c r="B160" s="629"/>
      <c r="C160" s="653">
        <v>43799</v>
      </c>
      <c r="D160" s="654">
        <v>43770</v>
      </c>
      <c r="E160" s="640">
        <v>4.5107733973410307</v>
      </c>
      <c r="F160" s="639"/>
      <c r="G160" s="639"/>
      <c r="H160" s="639"/>
      <c r="I160" s="639"/>
      <c r="J160" s="639"/>
      <c r="K160" s="639"/>
      <c r="L160" s="639"/>
      <c r="M160" s="639"/>
      <c r="N160" s="639"/>
      <c r="Q160" s="647"/>
      <c r="R160" s="647"/>
      <c r="S160" s="647"/>
    </row>
    <row r="161" spans="1:19">
      <c r="A161" s="643"/>
      <c r="B161" s="629"/>
      <c r="C161" s="653">
        <v>43830</v>
      </c>
      <c r="D161" s="654">
        <v>43800</v>
      </c>
      <c r="E161" s="640">
        <v>4.3759576139957526</v>
      </c>
      <c r="F161" s="639"/>
      <c r="G161" s="639"/>
      <c r="H161" s="639"/>
      <c r="I161" s="639"/>
      <c r="J161" s="639"/>
      <c r="K161" s="639"/>
      <c r="L161" s="639"/>
      <c r="M161" s="639"/>
      <c r="N161" s="639"/>
      <c r="R161" s="647"/>
      <c r="S161" s="647"/>
    </row>
    <row r="162" spans="1:19">
      <c r="A162" s="643"/>
      <c r="B162" s="629"/>
      <c r="C162" s="653">
        <v>43861</v>
      </c>
      <c r="D162" s="654">
        <v>43831</v>
      </c>
      <c r="E162" s="640">
        <v>5.0380682881412167</v>
      </c>
      <c r="F162" s="639"/>
      <c r="G162" s="639"/>
      <c r="H162" s="639"/>
      <c r="I162" s="639"/>
      <c r="J162" s="639"/>
      <c r="K162" s="639"/>
      <c r="L162" s="639"/>
      <c r="M162" s="639"/>
      <c r="N162" s="639"/>
      <c r="R162" s="647"/>
      <c r="S162" s="647"/>
    </row>
    <row r="163" spans="1:19">
      <c r="A163" s="643"/>
      <c r="B163" s="629"/>
      <c r="C163" s="653">
        <v>43890</v>
      </c>
      <c r="D163" s="654">
        <v>43862</v>
      </c>
      <c r="E163" s="640">
        <v>5.0303512578352905</v>
      </c>
      <c r="F163" s="639"/>
      <c r="G163" s="639"/>
      <c r="H163" s="639"/>
      <c r="I163" s="639"/>
      <c r="J163" s="639"/>
      <c r="K163" s="639"/>
      <c r="L163" s="639"/>
      <c r="M163" s="639"/>
      <c r="N163" s="639"/>
      <c r="R163" s="647"/>
      <c r="S163" s="647"/>
    </row>
    <row r="164" spans="1:19">
      <c r="A164" s="643"/>
      <c r="B164" s="629"/>
      <c r="C164" s="653">
        <v>43921</v>
      </c>
      <c r="D164" s="654">
        <v>43891</v>
      </c>
      <c r="E164" s="640">
        <v>4.5882601515276997</v>
      </c>
      <c r="F164" s="639"/>
      <c r="G164" s="639"/>
      <c r="H164" s="639"/>
      <c r="I164" s="639"/>
      <c r="J164" s="639"/>
      <c r="K164" s="639"/>
      <c r="L164" s="639"/>
      <c r="M164" s="639"/>
      <c r="N164" s="639"/>
    </row>
    <row r="165" spans="1:19">
      <c r="A165" s="643"/>
      <c r="B165" s="629"/>
      <c r="C165" s="653">
        <v>43951</v>
      </c>
      <c r="D165" s="654">
        <v>43922</v>
      </c>
      <c r="E165" s="640">
        <v>4.3501059437084004</v>
      </c>
      <c r="F165" s="639"/>
      <c r="G165" s="639"/>
      <c r="H165" s="639"/>
      <c r="I165" s="639"/>
      <c r="J165" s="639"/>
      <c r="K165" s="639"/>
      <c r="L165" s="639"/>
      <c r="M165" s="639"/>
      <c r="N165" s="639"/>
    </row>
    <row r="166" spans="1:19">
      <c r="A166" s="643"/>
      <c r="B166" s="629"/>
      <c r="C166" s="653">
        <v>43982</v>
      </c>
      <c r="D166" s="654">
        <v>43952</v>
      </c>
      <c r="E166" s="640">
        <v>4.7752036546018983</v>
      </c>
      <c r="F166" s="639"/>
      <c r="G166" s="639"/>
      <c r="H166" s="639"/>
      <c r="I166" s="639"/>
      <c r="J166" s="639"/>
      <c r="K166" s="639"/>
      <c r="L166" s="639"/>
      <c r="M166" s="639"/>
      <c r="N166" s="639"/>
    </row>
    <row r="167" spans="1:19">
      <c r="A167" s="643"/>
      <c r="B167" s="629"/>
      <c r="C167" s="653">
        <v>44012</v>
      </c>
      <c r="D167" s="654">
        <v>43983</v>
      </c>
      <c r="E167" s="640">
        <v>5.3169322675904844</v>
      </c>
      <c r="F167" s="639"/>
      <c r="G167" s="639"/>
      <c r="H167" s="639"/>
      <c r="I167" s="639"/>
      <c r="J167" s="639"/>
      <c r="K167" s="639"/>
      <c r="L167" s="639"/>
      <c r="M167" s="639"/>
      <c r="N167" s="639"/>
    </row>
    <row r="168" spans="1:19">
      <c r="A168" s="642" t="s">
        <v>186</v>
      </c>
      <c r="B168" s="629" t="s">
        <v>46</v>
      </c>
      <c r="C168" s="653">
        <v>44043</v>
      </c>
      <c r="D168" s="654">
        <v>44013</v>
      </c>
      <c r="E168" s="640">
        <v>5.473057098876474</v>
      </c>
      <c r="F168" s="639"/>
      <c r="G168" s="639"/>
      <c r="H168" s="639"/>
      <c r="I168" s="639"/>
      <c r="J168" s="639"/>
      <c r="K168" s="639"/>
      <c r="L168" s="639"/>
      <c r="M168" s="639"/>
      <c r="N168" s="639"/>
    </row>
    <row r="169" spans="1:19">
      <c r="A169" s="643"/>
      <c r="B169" s="629"/>
      <c r="C169" s="653">
        <v>44074</v>
      </c>
      <c r="D169" s="654">
        <v>44044</v>
      </c>
      <c r="E169" s="640">
        <v>5.4418199380098882</v>
      </c>
      <c r="F169" s="639"/>
      <c r="G169" s="639"/>
      <c r="H169" s="639"/>
      <c r="I169" s="639"/>
      <c r="J169" s="639"/>
      <c r="K169" s="639"/>
      <c r="L169" s="639"/>
      <c r="M169" s="639"/>
      <c r="N169" s="639"/>
    </row>
    <row r="170" spans="1:19">
      <c r="A170" s="643"/>
      <c r="B170" s="629"/>
      <c r="C170" s="653">
        <v>44104</v>
      </c>
      <c r="D170" s="654">
        <v>44075</v>
      </c>
      <c r="E170" s="640">
        <v>5.4522642957819478</v>
      </c>
      <c r="F170" s="639"/>
      <c r="G170" s="639"/>
      <c r="H170" s="639"/>
      <c r="I170" s="639"/>
      <c r="J170" s="639"/>
      <c r="K170" s="639"/>
      <c r="L170" s="639"/>
      <c r="M170" s="639"/>
      <c r="N170" s="639"/>
    </row>
    <row r="171" spans="1:19">
      <c r="A171" s="643"/>
      <c r="B171" s="629"/>
      <c r="C171" s="653">
        <v>44135</v>
      </c>
      <c r="D171" s="654">
        <v>44105</v>
      </c>
      <c r="E171" s="640">
        <v>5.6500654239958008</v>
      </c>
      <c r="F171" s="639"/>
      <c r="G171" s="639"/>
      <c r="H171" s="639"/>
      <c r="I171" s="639"/>
      <c r="J171" s="639"/>
      <c r="K171" s="639"/>
      <c r="L171" s="639"/>
      <c r="M171" s="639"/>
      <c r="N171" s="639"/>
    </row>
    <row r="172" spans="1:19">
      <c r="A172" s="643"/>
      <c r="B172" s="629"/>
      <c r="C172" s="653">
        <v>44165</v>
      </c>
      <c r="D172" s="654">
        <v>44136</v>
      </c>
      <c r="E172" s="640">
        <v>6.069236643318269</v>
      </c>
      <c r="F172" s="639"/>
      <c r="G172" s="639"/>
      <c r="H172" s="639"/>
      <c r="I172" s="639"/>
      <c r="J172" s="639"/>
      <c r="K172" s="639"/>
      <c r="L172" s="639"/>
      <c r="M172" s="639"/>
      <c r="N172" s="639"/>
    </row>
    <row r="173" spans="1:19">
      <c r="A173" s="643"/>
      <c r="B173" s="629"/>
      <c r="C173" s="653">
        <v>44196</v>
      </c>
      <c r="D173" s="654">
        <v>44166</v>
      </c>
      <c r="E173" s="640">
        <v>6.856152277446232</v>
      </c>
      <c r="F173" s="639"/>
      <c r="G173" s="639"/>
      <c r="H173" s="639"/>
      <c r="I173" s="639"/>
      <c r="J173" s="639"/>
      <c r="K173" s="639"/>
      <c r="L173" s="639"/>
      <c r="M173" s="639"/>
      <c r="N173" s="639"/>
    </row>
    <row r="174" spans="1:19">
      <c r="A174" s="643"/>
      <c r="B174" s="629"/>
      <c r="C174" s="653">
        <v>44227</v>
      </c>
      <c r="D174" s="654">
        <v>44197</v>
      </c>
      <c r="E174" s="640">
        <v>7.9483602812131595</v>
      </c>
      <c r="F174" s="639"/>
      <c r="G174" s="639"/>
      <c r="H174" s="639"/>
      <c r="I174" s="639"/>
      <c r="J174" s="639"/>
      <c r="K174" s="639"/>
      <c r="L174" s="639"/>
      <c r="M174" s="639"/>
      <c r="N174" s="639"/>
    </row>
    <row r="175" spans="1:19">
      <c r="A175" s="643"/>
      <c r="B175" s="629"/>
      <c r="C175" s="653">
        <v>44255</v>
      </c>
      <c r="D175" s="654">
        <v>44228</v>
      </c>
      <c r="E175" s="640">
        <v>8.3951021936307644</v>
      </c>
      <c r="F175" s="639"/>
      <c r="G175" s="639"/>
      <c r="H175" s="639"/>
      <c r="I175" s="639"/>
      <c r="J175" s="639"/>
      <c r="K175" s="639"/>
      <c r="L175" s="639"/>
      <c r="M175" s="639"/>
      <c r="N175" s="639"/>
    </row>
    <row r="176" spans="1:19">
      <c r="A176" s="643"/>
      <c r="B176" s="629"/>
      <c r="C176" s="653">
        <v>44286</v>
      </c>
      <c r="D176" s="654">
        <v>44256</v>
      </c>
      <c r="E176" s="640">
        <v>8.766913831989255</v>
      </c>
      <c r="F176" s="639"/>
      <c r="G176" s="639"/>
      <c r="H176" s="639"/>
      <c r="I176" s="639"/>
      <c r="J176" s="639"/>
      <c r="K176" s="639"/>
      <c r="L176" s="639"/>
      <c r="M176" s="639"/>
      <c r="N176" s="639"/>
    </row>
    <row r="177" spans="1:14">
      <c r="A177" s="643"/>
      <c r="B177" s="629"/>
      <c r="C177" s="653">
        <v>44316</v>
      </c>
      <c r="D177" s="654">
        <v>44287</v>
      </c>
      <c r="E177" s="640">
        <v>8.9442876328693082</v>
      </c>
      <c r="F177" s="639"/>
      <c r="G177" s="639"/>
      <c r="H177" s="639"/>
      <c r="I177" s="639"/>
      <c r="J177" s="639"/>
      <c r="K177" s="639"/>
      <c r="L177" s="639"/>
      <c r="M177" s="639"/>
      <c r="N177" s="639"/>
    </row>
    <row r="178" spans="1:14">
      <c r="A178" s="643"/>
      <c r="B178" s="629"/>
      <c r="C178" s="653">
        <v>44347</v>
      </c>
      <c r="D178" s="654">
        <v>44317</v>
      </c>
      <c r="E178" s="640">
        <v>9.1645600750544922</v>
      </c>
      <c r="F178" s="639"/>
      <c r="G178" s="639"/>
      <c r="H178" s="639"/>
    </row>
    <row r="179" spans="1:14">
      <c r="A179" s="643"/>
      <c r="B179" s="629"/>
      <c r="C179" s="653">
        <v>44377</v>
      </c>
      <c r="D179" s="654">
        <v>44348</v>
      </c>
      <c r="E179" s="640">
        <v>9.5596185908449769</v>
      </c>
      <c r="F179" s="639"/>
      <c r="G179" s="639"/>
      <c r="H179" s="639"/>
    </row>
    <row r="180" spans="1:14">
      <c r="A180" s="642" t="s">
        <v>187</v>
      </c>
      <c r="B180" s="629" t="s">
        <v>47</v>
      </c>
      <c r="C180" s="653">
        <v>44408</v>
      </c>
      <c r="D180" s="654">
        <v>44378</v>
      </c>
      <c r="E180" s="640">
        <v>8.5653702321859466</v>
      </c>
      <c r="F180" s="639"/>
      <c r="G180" s="639"/>
      <c r="H180" s="639"/>
      <c r="I180" s="641" t="s">
        <v>449</v>
      </c>
    </row>
    <row r="181" spans="1:14">
      <c r="A181" s="643"/>
      <c r="B181" s="629"/>
      <c r="C181" s="653">
        <v>44439</v>
      </c>
      <c r="D181" s="654">
        <v>44409</v>
      </c>
      <c r="E181" s="640">
        <v>8.496729425719975</v>
      </c>
      <c r="F181" s="639"/>
      <c r="G181" s="639"/>
      <c r="H181" s="639"/>
    </row>
    <row r="182" spans="1:14">
      <c r="A182" s="643"/>
      <c r="B182" s="629"/>
      <c r="C182" s="653">
        <v>44469</v>
      </c>
      <c r="D182" s="654">
        <v>44440</v>
      </c>
      <c r="E182" s="640">
        <v>8.2796398936290618</v>
      </c>
      <c r="F182" s="639"/>
      <c r="G182" s="639"/>
      <c r="H182" s="639"/>
    </row>
    <row r="183" spans="1:14">
      <c r="A183" s="643"/>
      <c r="B183" s="629"/>
      <c r="C183" s="653">
        <v>44500</v>
      </c>
      <c r="D183" s="654">
        <v>44470</v>
      </c>
      <c r="E183" s="640">
        <v>8.4496909585931999</v>
      </c>
      <c r="F183" s="639"/>
      <c r="G183" s="639"/>
      <c r="H183" s="639"/>
    </row>
    <row r="184" spans="1:14">
      <c r="A184" s="643"/>
      <c r="B184" s="629"/>
      <c r="C184" s="653">
        <v>44530</v>
      </c>
      <c r="D184" s="654">
        <v>44501</v>
      </c>
      <c r="E184" s="640">
        <v>8.8078272280922434</v>
      </c>
      <c r="F184" s="639"/>
      <c r="G184" s="639"/>
      <c r="H184" s="639"/>
    </row>
    <row r="185" spans="1:14">
      <c r="A185" s="643"/>
      <c r="B185" s="629"/>
      <c r="C185" s="653">
        <v>44561</v>
      </c>
      <c r="D185" s="654">
        <v>44531</v>
      </c>
      <c r="E185" s="640">
        <v>9.4344331258679617</v>
      </c>
      <c r="F185" s="639"/>
      <c r="G185" s="639"/>
      <c r="H185" s="639"/>
    </row>
    <row r="186" spans="1:14">
      <c r="A186" s="643"/>
      <c r="B186" s="629"/>
      <c r="C186" s="653">
        <v>44592</v>
      </c>
      <c r="D186" s="654">
        <v>44562</v>
      </c>
      <c r="E186" s="640">
        <v>10.207675288575151</v>
      </c>
      <c r="F186" s="639"/>
      <c r="G186" s="639"/>
      <c r="H186" s="639"/>
    </row>
    <row r="187" spans="1:14">
      <c r="A187" s="643"/>
      <c r="B187" s="629"/>
      <c r="C187" s="653">
        <v>44620</v>
      </c>
      <c r="D187" s="654">
        <v>44593</v>
      </c>
      <c r="E187" s="640">
        <v>10.245695020026808</v>
      </c>
      <c r="F187" s="639"/>
      <c r="G187" s="639"/>
      <c r="H187" s="639"/>
    </row>
    <row r="188" spans="1:14">
      <c r="A188" s="643"/>
      <c r="B188" s="629"/>
      <c r="C188" s="653">
        <v>44651</v>
      </c>
      <c r="D188" s="654">
        <v>44621</v>
      </c>
      <c r="E188" s="640">
        <v>10.446174490265648</v>
      </c>
      <c r="F188" s="639"/>
      <c r="G188" s="639"/>
      <c r="H188" s="639"/>
    </row>
    <row r="189" spans="1:14">
      <c r="A189" s="643"/>
      <c r="B189" s="629"/>
      <c r="C189" s="653">
        <v>44681</v>
      </c>
      <c r="D189" s="654">
        <v>44652</v>
      </c>
      <c r="E189" s="640">
        <v>9.9035885694947225</v>
      </c>
      <c r="F189" s="639"/>
      <c r="G189" s="639"/>
      <c r="H189" s="639"/>
    </row>
    <row r="190" spans="1:14">
      <c r="A190" s="643"/>
      <c r="B190" s="629"/>
      <c r="C190" s="653">
        <v>44712</v>
      </c>
      <c r="D190" s="654">
        <v>44682</v>
      </c>
      <c r="E190" s="640">
        <v>9.7841594547895507</v>
      </c>
      <c r="F190" s="639"/>
      <c r="G190" s="639"/>
      <c r="H190" s="639"/>
    </row>
    <row r="191" spans="1:14">
      <c r="A191" s="643"/>
      <c r="B191" s="629"/>
      <c r="C191" s="653">
        <v>44742</v>
      </c>
      <c r="D191" s="654">
        <v>44713</v>
      </c>
      <c r="E191" s="640">
        <v>9.5056828145902195</v>
      </c>
      <c r="F191" s="639"/>
      <c r="G191" s="639"/>
      <c r="H191" s="639"/>
    </row>
    <row r="192" spans="1:14">
      <c r="A192" s="642" t="s">
        <v>188</v>
      </c>
      <c r="B192" s="629" t="s">
        <v>48</v>
      </c>
      <c r="C192" s="653">
        <v>44773</v>
      </c>
      <c r="D192" s="654">
        <v>44743</v>
      </c>
      <c r="E192" s="640">
        <v>9.2102154851909113</v>
      </c>
      <c r="F192" s="639"/>
      <c r="G192" s="639"/>
      <c r="H192" s="639"/>
    </row>
    <row r="193" spans="1:9">
      <c r="B193" s="629"/>
      <c r="C193" s="653">
        <v>44804</v>
      </c>
      <c r="D193" s="654">
        <v>44774</v>
      </c>
      <c r="E193" s="640">
        <v>10.468013826988496</v>
      </c>
      <c r="F193" s="639"/>
      <c r="G193" s="639"/>
      <c r="H193" s="639"/>
    </row>
    <row r="194" spans="1:9">
      <c r="B194" s="629"/>
      <c r="C194" s="653">
        <v>44834</v>
      </c>
      <c r="D194" s="654">
        <v>44805</v>
      </c>
      <c r="E194" s="640">
        <v>11.096383866059885</v>
      </c>
      <c r="F194" s="639"/>
      <c r="G194" s="639"/>
      <c r="H194" s="639"/>
    </row>
    <row r="195" spans="1:9">
      <c r="B195" s="629"/>
      <c r="C195" s="653">
        <v>44865</v>
      </c>
      <c r="D195" s="654">
        <v>44835</v>
      </c>
      <c r="E195" s="640">
        <v>10.893569871959206</v>
      </c>
      <c r="F195" s="639"/>
      <c r="G195" s="639"/>
      <c r="H195" s="639"/>
    </row>
    <row r="196" spans="1:9">
      <c r="B196" s="629"/>
      <c r="C196" s="653">
        <v>44895</v>
      </c>
      <c r="D196" s="654">
        <v>44866</v>
      </c>
      <c r="E196" s="640">
        <v>11.253650979153957</v>
      </c>
      <c r="F196" s="639"/>
      <c r="G196" s="639"/>
      <c r="H196" s="639"/>
    </row>
    <row r="197" spans="1:9">
      <c r="B197" s="629"/>
      <c r="C197" s="653">
        <v>44926</v>
      </c>
      <c r="D197" s="654">
        <v>44896</v>
      </c>
      <c r="E197" s="640">
        <v>14.058150225671497</v>
      </c>
      <c r="F197" s="639"/>
      <c r="G197" s="639"/>
      <c r="H197" s="639"/>
    </row>
    <row r="198" spans="1:9">
      <c r="C198" s="653">
        <v>44957</v>
      </c>
      <c r="D198" s="654">
        <v>44927</v>
      </c>
      <c r="E198" s="651">
        <v>16.385211479072272</v>
      </c>
      <c r="F198" s="639"/>
      <c r="G198" s="639"/>
      <c r="H198" s="639"/>
    </row>
    <row r="199" spans="1:9">
      <c r="A199" s="642"/>
      <c r="B199" s="650"/>
      <c r="C199" s="653">
        <v>44985</v>
      </c>
      <c r="D199" s="654">
        <v>44958</v>
      </c>
      <c r="E199" s="651">
        <v>15.001286991110998</v>
      </c>
      <c r="F199" s="639"/>
      <c r="G199" s="639"/>
      <c r="H199" s="639"/>
    </row>
    <row r="200" spans="1:9">
      <c r="A200" s="643"/>
      <c r="B200" s="629"/>
      <c r="C200" s="653">
        <v>45016</v>
      </c>
      <c r="D200" s="654">
        <f>C200</f>
        <v>45016</v>
      </c>
      <c r="E200" s="651">
        <v>13.964955620575653</v>
      </c>
      <c r="F200" s="639"/>
      <c r="G200" s="639"/>
      <c r="H200" s="639"/>
      <c r="I200" s="88" t="s">
        <v>156</v>
      </c>
    </row>
    <row r="201" spans="1:9">
      <c r="C201" s="653">
        <v>45046</v>
      </c>
      <c r="D201" s="654">
        <f t="shared" ref="D201:D203" si="0">C201</f>
        <v>45046</v>
      </c>
      <c r="E201" s="651">
        <v>13.87774927792</v>
      </c>
      <c r="F201" s="639"/>
      <c r="G201" s="639"/>
      <c r="H201" s="639"/>
      <c r="I201" s="639"/>
    </row>
    <row r="202" spans="1:9">
      <c r="A202" s="643"/>
      <c r="B202" s="629"/>
      <c r="C202" s="653">
        <v>45077</v>
      </c>
      <c r="D202" s="654">
        <f t="shared" si="0"/>
        <v>45077</v>
      </c>
      <c r="E202" s="651">
        <v>12.505134734919549</v>
      </c>
      <c r="F202" s="639"/>
      <c r="G202" s="639"/>
      <c r="H202" s="639"/>
    </row>
    <row r="203" spans="1:9">
      <c r="A203" s="643"/>
      <c r="B203" s="629"/>
      <c r="C203" s="610">
        <v>45107</v>
      </c>
      <c r="D203" s="666">
        <f t="shared" si="0"/>
        <v>45107</v>
      </c>
      <c r="E203" s="667">
        <v>12.966848431120003</v>
      </c>
      <c r="F203" s="639"/>
      <c r="G203" s="639"/>
      <c r="H203" s="639"/>
      <c r="I203" s="641" t="s">
        <v>450</v>
      </c>
    </row>
    <row r="204" spans="1:9">
      <c r="A204" s="642" t="s">
        <v>189</v>
      </c>
      <c r="B204" s="629" t="s">
        <v>49</v>
      </c>
      <c r="C204" s="653">
        <v>45138</v>
      </c>
      <c r="D204" s="654">
        <f>C204</f>
        <v>45138</v>
      </c>
      <c r="E204" s="640">
        <v>13.846265253044285</v>
      </c>
      <c r="F204" s="639"/>
      <c r="G204" s="639"/>
      <c r="H204" s="639"/>
    </row>
    <row r="205" spans="1:9">
      <c r="B205" s="629"/>
      <c r="C205" s="653">
        <v>45169</v>
      </c>
      <c r="D205" s="654">
        <f>C205</f>
        <v>45169</v>
      </c>
      <c r="E205" s="677">
        <v>15.195350655060436</v>
      </c>
      <c r="F205" s="639"/>
      <c r="G205" s="639"/>
      <c r="H205" s="639"/>
    </row>
    <row r="206" spans="1:9">
      <c r="B206" s="629"/>
      <c r="C206" s="653">
        <v>45199</v>
      </c>
      <c r="D206" s="654">
        <f>C206</f>
        <v>45199</v>
      </c>
      <c r="E206" s="677">
        <v>15.558128999999999</v>
      </c>
      <c r="F206" s="639"/>
      <c r="G206" s="639"/>
      <c r="H206" s="639"/>
    </row>
    <row r="207" spans="1:9">
      <c r="B207" s="629"/>
      <c r="C207" s="653">
        <v>45230</v>
      </c>
      <c r="D207" s="654">
        <f>C207</f>
        <v>45230</v>
      </c>
      <c r="E207" s="677">
        <v>14.847219630273633</v>
      </c>
      <c r="F207" s="639"/>
      <c r="G207" s="639"/>
      <c r="H207" s="639"/>
    </row>
    <row r="208" spans="1:9">
      <c r="B208" s="629"/>
      <c r="C208" s="653">
        <v>45260</v>
      </c>
      <c r="D208" s="654">
        <f t="shared" ref="D208:D210" si="1">C208</f>
        <v>45260</v>
      </c>
      <c r="E208" s="677">
        <v>14.33455638566682</v>
      </c>
      <c r="F208" s="639"/>
      <c r="G208" s="639"/>
      <c r="H208" s="639"/>
    </row>
    <row r="209" spans="1:9">
      <c r="B209" s="629"/>
      <c r="C209" s="653">
        <v>45291</v>
      </c>
      <c r="D209" s="654">
        <f t="shared" si="1"/>
        <v>45291</v>
      </c>
      <c r="E209" s="677">
        <v>14.614968256637372</v>
      </c>
      <c r="F209" s="639"/>
      <c r="G209" s="639"/>
      <c r="H209" s="639"/>
    </row>
    <row r="210" spans="1:9">
      <c r="C210" s="653">
        <v>45322</v>
      </c>
      <c r="D210" s="654">
        <f t="shared" si="1"/>
        <v>45322</v>
      </c>
      <c r="E210" s="677">
        <v>15.893139482077272</v>
      </c>
      <c r="F210" s="639"/>
      <c r="G210" s="639"/>
      <c r="H210" s="639"/>
    </row>
    <row r="211" spans="1:9">
      <c r="C211" s="653">
        <v>45351</v>
      </c>
      <c r="D211" s="654">
        <f t="shared" ref="D211:D217" si="2">C211</f>
        <v>45351</v>
      </c>
      <c r="E211" s="677">
        <v>15.913680534779523</v>
      </c>
      <c r="F211" s="639"/>
      <c r="G211" s="639"/>
      <c r="H211" s="639"/>
    </row>
    <row r="212" spans="1:9">
      <c r="C212" s="653">
        <v>45382</v>
      </c>
      <c r="D212" s="654">
        <f t="shared" si="2"/>
        <v>45382</v>
      </c>
      <c r="E212" s="677">
        <v>13.90883951727524</v>
      </c>
    </row>
    <row r="213" spans="1:9">
      <c r="C213" s="653">
        <v>45412</v>
      </c>
      <c r="D213" s="654">
        <f t="shared" si="2"/>
        <v>45412</v>
      </c>
      <c r="E213" s="677">
        <v>12.934481150752385</v>
      </c>
    </row>
    <row r="214" spans="1:9">
      <c r="C214" s="653">
        <v>45443</v>
      </c>
      <c r="D214" s="654">
        <f t="shared" si="2"/>
        <v>45443</v>
      </c>
      <c r="E214" s="677">
        <v>13.26651224501591</v>
      </c>
    </row>
    <row r="215" spans="1:9">
      <c r="C215" s="653">
        <v>45473</v>
      </c>
      <c r="D215" s="654">
        <f t="shared" si="2"/>
        <v>45473</v>
      </c>
      <c r="E215" s="677">
        <v>12.5112885993715</v>
      </c>
    </row>
    <row r="216" spans="1:9">
      <c r="A216" s="714">
        <v>2024</v>
      </c>
      <c r="B216" s="639" t="s">
        <v>506</v>
      </c>
      <c r="C216" s="653">
        <v>45504</v>
      </c>
      <c r="D216" s="654">
        <f t="shared" si="2"/>
        <v>45504</v>
      </c>
      <c r="E216" s="640">
        <v>12.339578193413477</v>
      </c>
    </row>
    <row r="217" spans="1:9">
      <c r="C217" s="653">
        <v>45535</v>
      </c>
      <c r="D217" s="654">
        <f t="shared" si="2"/>
        <v>45535</v>
      </c>
      <c r="E217" s="677">
        <v>13.101482142212856</v>
      </c>
      <c r="F217" s="639"/>
      <c r="G217" s="639"/>
      <c r="H217" s="639"/>
    </row>
    <row r="218" spans="1:9">
      <c r="C218" s="653">
        <v>45565</v>
      </c>
      <c r="D218" s="654">
        <f t="shared" ref="D218:D219" si="3">C218</f>
        <v>45565</v>
      </c>
      <c r="E218" s="677">
        <v>14.625693581380951</v>
      </c>
    </row>
    <row r="219" spans="1:9">
      <c r="C219" s="653">
        <v>45596</v>
      </c>
      <c r="D219" s="654">
        <f t="shared" si="3"/>
        <v>45596</v>
      </c>
      <c r="E219" s="677">
        <v>14.869424016731307</v>
      </c>
    </row>
    <row r="220" spans="1:9">
      <c r="C220" s="653">
        <v>45626</v>
      </c>
      <c r="D220" s="654">
        <f t="shared" ref="D220:D225" si="4">C220</f>
        <v>45626</v>
      </c>
      <c r="E220" s="640">
        <v>14.375133273899051</v>
      </c>
    </row>
    <row r="221" spans="1:9">
      <c r="C221" s="653">
        <v>45657</v>
      </c>
      <c r="D221" s="654">
        <f t="shared" si="4"/>
        <v>45657</v>
      </c>
      <c r="E221" s="640">
        <v>14.819042723366001</v>
      </c>
    </row>
    <row r="222" spans="1:9">
      <c r="C222" s="653">
        <v>45688</v>
      </c>
      <c r="D222" s="654">
        <f t="shared" si="4"/>
        <v>45688</v>
      </c>
      <c r="E222" s="677">
        <v>15.830367836959546</v>
      </c>
    </row>
    <row r="223" spans="1:9">
      <c r="C223" s="653">
        <v>45716</v>
      </c>
      <c r="D223" s="654">
        <f t="shared" si="4"/>
        <v>45716</v>
      </c>
      <c r="E223" s="677">
        <v>14.360088067678502</v>
      </c>
      <c r="I223" s="88" t="s">
        <v>167</v>
      </c>
    </row>
    <row r="224" spans="1:9">
      <c r="C224" s="653">
        <v>45747</v>
      </c>
      <c r="D224" s="654">
        <f t="shared" si="4"/>
        <v>45747</v>
      </c>
      <c r="E224" s="677">
        <v>13.529774812624286</v>
      </c>
    </row>
    <row r="225" spans="1:9">
      <c r="C225" s="653">
        <v>45777</v>
      </c>
      <c r="D225" s="654">
        <f t="shared" si="4"/>
        <v>45777</v>
      </c>
      <c r="E225" s="677">
        <v>12.365026283809501</v>
      </c>
    </row>
    <row r="226" spans="1:9">
      <c r="C226" s="653">
        <v>45808</v>
      </c>
      <c r="D226" s="654">
        <f t="shared" ref="D226" si="5">C226</f>
        <v>45808</v>
      </c>
      <c r="E226" s="640">
        <v>11.716912086207143</v>
      </c>
    </row>
    <row r="227" spans="1:9">
      <c r="C227" s="653">
        <v>45838</v>
      </c>
      <c r="D227" s="654">
        <f>C227</f>
        <v>45838</v>
      </c>
      <c r="E227" s="677">
        <v>11.000867074647617</v>
      </c>
    </row>
    <row r="228" spans="1:9">
      <c r="A228" s="714">
        <v>2025</v>
      </c>
      <c r="B228" s="639" t="s">
        <v>525</v>
      </c>
      <c r="C228" s="653">
        <v>45869</v>
      </c>
      <c r="D228" s="654">
        <f>C228</f>
        <v>45869</v>
      </c>
      <c r="E228" s="640">
        <v>11.17030833143739</v>
      </c>
      <c r="I228" s="677"/>
    </row>
    <row r="229" spans="1:9">
      <c r="C229" s="813">
        <v>45900</v>
      </c>
      <c r="D229" s="814">
        <f t="shared" ref="D229:D230" si="6">C229</f>
        <v>45900</v>
      </c>
      <c r="E229" s="797">
        <v>11.965348873390001</v>
      </c>
      <c r="I229" s="677"/>
    </row>
    <row r="230" spans="1:9">
      <c r="C230" s="822">
        <v>45930</v>
      </c>
      <c r="D230" s="814">
        <f t="shared" si="6"/>
        <v>45930</v>
      </c>
      <c r="E230" s="797">
        <v>12.981284127235003</v>
      </c>
    </row>
    <row r="231" spans="1:9">
      <c r="C231" s="823">
        <v>45931</v>
      </c>
      <c r="D231" s="820">
        <v>45931</v>
      </c>
      <c r="E231" s="797">
        <v>12.337076961226501</v>
      </c>
    </row>
    <row r="232" spans="1:9">
      <c r="C232" s="824">
        <v>45962</v>
      </c>
      <c r="D232" s="821">
        <v>45962</v>
      </c>
      <c r="E232" s="797">
        <v>11.71460222408</v>
      </c>
    </row>
    <row r="233" spans="1:9">
      <c r="C233" s="825">
        <v>45992</v>
      </c>
      <c r="D233" s="812">
        <v>45992</v>
      </c>
      <c r="E233" s="797">
        <v>10.8786199105376</v>
      </c>
    </row>
    <row r="234" spans="1:9">
      <c r="C234" s="813">
        <v>46053</v>
      </c>
      <c r="D234" s="814">
        <f>C234</f>
        <v>46053</v>
      </c>
      <c r="E234" s="797">
        <v>11.283977923629049</v>
      </c>
    </row>
    <row r="235" spans="1:9">
      <c r="C235" s="826">
        <v>46081</v>
      </c>
      <c r="D235" s="827">
        <f>C235</f>
        <v>46081</v>
      </c>
      <c r="E235" s="828">
        <v>10.047402096888499</v>
      </c>
    </row>
    <row r="236" spans="1:9">
      <c r="C236" s="809">
        <v>46112</v>
      </c>
      <c r="D236" s="810">
        <f>C236</f>
        <v>46112</v>
      </c>
      <c r="E236" s="811">
        <v>10.250270719162728</v>
      </c>
    </row>
    <row r="237" spans="1:9">
      <c r="C237" s="826"/>
      <c r="D237" s="827"/>
      <c r="E237" s="828"/>
    </row>
    <row r="238" spans="1:9">
      <c r="C238" s="653"/>
      <c r="D238" s="654"/>
      <c r="E238" s="640"/>
    </row>
    <row r="239" spans="1:9">
      <c r="C239" s="653"/>
      <c r="D239" s="654"/>
      <c r="E239" s="640"/>
    </row>
    <row r="240" spans="1:9">
      <c r="A240" s="714">
        <v>2026</v>
      </c>
      <c r="B240" s="639" t="s">
        <v>535</v>
      </c>
      <c r="C240" s="653"/>
      <c r="D240" s="654"/>
      <c r="E240" s="640"/>
    </row>
    <row r="241" spans="3:5">
      <c r="C241" s="653"/>
      <c r="D241" s="654"/>
      <c r="E241" s="640"/>
    </row>
    <row r="242" spans="3:5">
      <c r="C242" s="653"/>
      <c r="D242" s="654"/>
      <c r="E242" s="640"/>
    </row>
    <row r="243" spans="3:5">
      <c r="C243" s="653"/>
      <c r="D243" s="654"/>
      <c r="E243" s="640"/>
    </row>
    <row r="244" spans="3:5">
      <c r="C244" s="653"/>
      <c r="D244" s="654"/>
      <c r="E244" s="640"/>
    </row>
    <row r="245" spans="3:5">
      <c r="C245" s="653"/>
      <c r="D245" s="654"/>
      <c r="E245" s="640"/>
    </row>
    <row r="246" spans="3:5">
      <c r="C246" s="653"/>
      <c r="D246" s="654"/>
      <c r="E246" s="640"/>
    </row>
    <row r="247" spans="3:5">
      <c r="C247" s="653"/>
      <c r="D247" s="654"/>
      <c r="E247" s="640"/>
    </row>
    <row r="248" spans="3:5">
      <c r="C248" s="653"/>
      <c r="D248" s="654"/>
      <c r="E248" s="640"/>
    </row>
    <row r="249" spans="3:5">
      <c r="C249" s="653"/>
      <c r="D249" s="654"/>
      <c r="E249" s="640"/>
    </row>
    <row r="250" spans="3:5">
      <c r="C250" s="653"/>
      <c r="D250" s="654"/>
      <c r="E250" s="640"/>
    </row>
    <row r="251" spans="3:5">
      <c r="C251" s="653"/>
      <c r="D251" s="654"/>
      <c r="E251" s="640"/>
    </row>
    <row r="252" spans="3:5">
      <c r="C252" s="653"/>
      <c r="D252" s="654"/>
      <c r="E252" s="640"/>
    </row>
    <row r="253" spans="3:5">
      <c r="C253" s="653"/>
      <c r="D253" s="654"/>
      <c r="E253" s="640"/>
    </row>
    <row r="254" spans="3:5">
      <c r="C254" s="653"/>
      <c r="D254" s="654"/>
      <c r="E254" s="640"/>
    </row>
    <row r="255" spans="3:5">
      <c r="C255" s="653"/>
      <c r="D255" s="654"/>
      <c r="E255" s="640"/>
    </row>
    <row r="256" spans="3:5">
      <c r="C256" s="653"/>
      <c r="D256" s="654"/>
      <c r="E256" s="640"/>
    </row>
    <row r="257" spans="3:5">
      <c r="C257" s="653"/>
      <c r="D257" s="654"/>
      <c r="E257" s="640"/>
    </row>
    <row r="258" spans="3:5">
      <c r="C258" s="653"/>
      <c r="D258" s="654"/>
      <c r="E258" s="640"/>
    </row>
    <row r="259" spans="3:5">
      <c r="C259" s="653"/>
      <c r="D259" s="654"/>
      <c r="E259" s="640"/>
    </row>
    <row r="260" spans="3:5">
      <c r="C260" s="653"/>
      <c r="D260" s="654"/>
      <c r="E260" s="640"/>
    </row>
    <row r="261" spans="3:5">
      <c r="C261" s="653"/>
      <c r="D261" s="654"/>
      <c r="E261" s="640"/>
    </row>
    <row r="262" spans="3:5">
      <c r="C262" s="653"/>
      <c r="D262" s="654"/>
      <c r="E262" s="640"/>
    </row>
    <row r="263" spans="3:5">
      <c r="C263" s="653"/>
      <c r="D263" s="654"/>
      <c r="E263" s="640"/>
    </row>
    <row r="264" spans="3:5">
      <c r="C264" s="653"/>
      <c r="D264" s="654"/>
      <c r="E264" s="640"/>
    </row>
    <row r="265" spans="3:5">
      <c r="C265" s="653"/>
      <c r="D265" s="654"/>
      <c r="E265" s="640"/>
    </row>
    <row r="266" spans="3:5">
      <c r="C266" s="653"/>
      <c r="D266" s="654"/>
      <c r="E266" s="640"/>
    </row>
    <row r="267" spans="3:5">
      <c r="C267" s="653"/>
      <c r="D267" s="654"/>
      <c r="E267" s="640"/>
    </row>
    <row r="268" spans="3:5">
      <c r="C268" s="653"/>
      <c r="D268" s="654"/>
      <c r="E268" s="640"/>
    </row>
    <row r="269" spans="3:5">
      <c r="C269" s="653"/>
      <c r="D269" s="654"/>
      <c r="E269" s="640"/>
    </row>
    <row r="270" spans="3:5">
      <c r="C270" s="653"/>
      <c r="D270" s="654"/>
      <c r="E270" s="640"/>
    </row>
    <row r="271" spans="3:5">
      <c r="C271" s="653"/>
      <c r="D271" s="654"/>
      <c r="E271" s="640"/>
    </row>
    <row r="272" spans="3:5">
      <c r="C272" s="653"/>
      <c r="D272" s="654"/>
      <c r="E272" s="640"/>
    </row>
    <row r="273" spans="3:5">
      <c r="C273" s="653"/>
      <c r="D273" s="654"/>
      <c r="E273" s="640"/>
    </row>
    <row r="274" spans="3:5">
      <c r="C274" s="653"/>
      <c r="D274" s="654"/>
      <c r="E274" s="640"/>
    </row>
    <row r="275" spans="3:5">
      <c r="C275" s="653"/>
      <c r="D275" s="654"/>
      <c r="E275" s="640"/>
    </row>
  </sheetData>
  <sheetProtection algorithmName="SHA-512" hashValue="XVBH/48cZeSOy4y9oixAopidiZlcLMIpNwPQ5DEaXKYQ6Phhp0H4+5Zz19Jgmo8LdiURrkQZ74xzD5lrf5fJHg==" saltValue="3azXShhlXJvXjRfXE7jq7w=="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N3" sqref="N3"/>
    </sheetView>
  </sheetViews>
  <sheetFormatPr defaultColWidth="9.42578125" defaultRowHeight="11.25"/>
  <cols>
    <col min="1" max="16384" width="9.42578125" style="589"/>
  </cols>
  <sheetData>
    <row r="2" spans="1:22">
      <c r="A2" s="588"/>
      <c r="B2" s="588"/>
      <c r="C2" s="588"/>
      <c r="D2" s="588"/>
      <c r="E2" s="588"/>
      <c r="F2" s="588"/>
      <c r="G2" s="894" t="s">
        <v>501</v>
      </c>
      <c r="H2" s="894"/>
      <c r="I2" s="894"/>
      <c r="J2" s="894"/>
      <c r="K2" s="894"/>
      <c r="L2" s="588"/>
      <c r="M2" s="588"/>
      <c r="N2" s="588"/>
      <c r="O2" s="588"/>
      <c r="P2" s="588"/>
      <c r="Q2" s="588"/>
    </row>
    <row r="3" spans="1:22">
      <c r="C3" s="589" t="s">
        <v>44</v>
      </c>
      <c r="D3" s="589" t="s">
        <v>45</v>
      </c>
      <c r="E3" s="589" t="s">
        <v>46</v>
      </c>
      <c r="F3" s="589" t="s">
        <v>47</v>
      </c>
      <c r="G3" s="589" t="s">
        <v>48</v>
      </c>
      <c r="H3" s="589" t="s">
        <v>49</v>
      </c>
      <c r="I3" s="589" t="s">
        <v>506</v>
      </c>
      <c r="J3" s="589" t="s">
        <v>525</v>
      </c>
      <c r="Q3" s="895"/>
      <c r="R3" s="895"/>
    </row>
    <row r="4" spans="1:22">
      <c r="A4" s="590" t="s">
        <v>254</v>
      </c>
      <c r="B4" s="589" t="s">
        <v>202</v>
      </c>
      <c r="C4" s="848">
        <v>0.1673767336916849</v>
      </c>
      <c r="D4" s="848">
        <v>2.0970203729510917E-2</v>
      </c>
      <c r="E4" s="848">
        <v>-5.5332138828057785E-2</v>
      </c>
      <c r="F4" s="848">
        <v>-9.6250580662286797E-2</v>
      </c>
      <c r="G4" s="848">
        <v>-3.4322118256022292E-2</v>
      </c>
      <c r="H4" s="848">
        <v>-8.6900000000000019E-2</v>
      </c>
      <c r="I4" s="848">
        <v>-0.22900000000000004</v>
      </c>
      <c r="J4" s="848">
        <v>2.6100000000000009E-2</v>
      </c>
      <c r="Q4" s="591"/>
    </row>
    <row r="5" spans="1:22">
      <c r="A5" s="590" t="s">
        <v>255</v>
      </c>
      <c r="B5" s="589" t="s">
        <v>203</v>
      </c>
      <c r="C5" s="848">
        <v>-0.10571371690224958</v>
      </c>
      <c r="D5" s="848">
        <v>-0.24694405733625319</v>
      </c>
      <c r="E5" s="848">
        <v>-0.2861636472227751</v>
      </c>
      <c r="F5" s="848">
        <v>-0.4962373083814452</v>
      </c>
      <c r="G5" s="848">
        <v>-0.4489348994624725</v>
      </c>
      <c r="H5" s="848">
        <v>-0.37409999999999999</v>
      </c>
      <c r="I5" s="848">
        <v>-0.27929999999999999</v>
      </c>
      <c r="J5" s="848">
        <v>-0.38069999999999998</v>
      </c>
    </row>
    <row r="6" spans="1:22">
      <c r="A6" s="590" t="s">
        <v>256</v>
      </c>
      <c r="B6" s="589" t="s">
        <v>204</v>
      </c>
      <c r="C6" s="848">
        <v>-0.45423053951821613</v>
      </c>
      <c r="D6" s="848">
        <v>-0.41422788506204783</v>
      </c>
      <c r="E6" s="848">
        <v>-0.60991439378857204</v>
      </c>
      <c r="F6" s="848">
        <v>-0.47036963302143497</v>
      </c>
      <c r="G6" s="848">
        <v>-0.44325436326232648</v>
      </c>
      <c r="H6" s="848">
        <v>-0.13949999999999993</v>
      </c>
      <c r="I6" s="848">
        <v>-0.80549999999999977</v>
      </c>
      <c r="J6" s="848">
        <v>-0.92019999999999991</v>
      </c>
    </row>
    <row r="7" spans="1:22">
      <c r="A7" s="589" t="s">
        <v>257</v>
      </c>
      <c r="B7" s="589" t="s">
        <v>205</v>
      </c>
      <c r="C7" s="848">
        <v>-0.12907293118322383</v>
      </c>
      <c r="D7" s="848">
        <v>4.9771053155485377E-3</v>
      </c>
      <c r="E7" s="848">
        <v>-0.98400690158603799</v>
      </c>
      <c r="F7" s="848">
        <v>-0.68791558829384847</v>
      </c>
      <c r="G7" s="848">
        <v>-0.35435662618621</v>
      </c>
      <c r="H7" s="848">
        <v>0.43800000000000006</v>
      </c>
      <c r="I7" s="848">
        <v>-0.31119999999999998</v>
      </c>
      <c r="J7" s="848">
        <v>-1.1145999999999998</v>
      </c>
      <c r="V7" s="591"/>
    </row>
    <row r="8" spans="1:22">
      <c r="A8" s="589" t="s">
        <v>258</v>
      </c>
      <c r="B8" s="589" t="s">
        <v>206</v>
      </c>
      <c r="C8" s="848">
        <v>-0.28551330546154352</v>
      </c>
      <c r="D8" s="848">
        <v>6.6295042803105775E-2</v>
      </c>
      <c r="E8" s="848">
        <v>-1.8077244674497315</v>
      </c>
      <c r="F8" s="848">
        <v>-0.86308315083947185</v>
      </c>
      <c r="G8" s="848">
        <v>-0.32461344482049231</v>
      </c>
      <c r="H8" s="848">
        <v>1.0121</v>
      </c>
      <c r="I8" s="848">
        <v>-0.43509999999999999</v>
      </c>
      <c r="J8" s="848">
        <v>-1.6296999999999999</v>
      </c>
      <c r="V8" s="591"/>
    </row>
    <row r="9" spans="1:22">
      <c r="A9" s="589" t="s">
        <v>259</v>
      </c>
      <c r="B9" s="589" t="s">
        <v>207</v>
      </c>
      <c r="C9" s="848">
        <v>-4.897471630499653E-3</v>
      </c>
      <c r="D9" s="848">
        <v>4.1210432012741438E-2</v>
      </c>
      <c r="E9" s="848">
        <v>-2.2242617293781923</v>
      </c>
      <c r="F9" s="848">
        <v>-0.88591147388678748</v>
      </c>
      <c r="G9" s="848">
        <v>-0.24851018647554574</v>
      </c>
      <c r="H9" s="848">
        <v>0.90859999999999996</v>
      </c>
      <c r="I9" s="848">
        <v>-0.78229999999999988</v>
      </c>
      <c r="J9" s="848">
        <v>-1.6191</v>
      </c>
      <c r="V9" s="591"/>
    </row>
    <row r="10" spans="1:22">
      <c r="A10" s="589" t="s">
        <v>260</v>
      </c>
      <c r="B10" s="589" t="s">
        <v>208</v>
      </c>
      <c r="C10" s="848">
        <v>0.12024686442365121</v>
      </c>
      <c r="D10" s="848">
        <v>0.27481584710332507</v>
      </c>
      <c r="E10" s="848">
        <v>-2.3661822284159526</v>
      </c>
      <c r="F10" s="848">
        <v>-1.3780609197690623</v>
      </c>
      <c r="G10" s="848">
        <v>-0.36363395049439223</v>
      </c>
      <c r="H10" s="848">
        <v>1.1724999999999999</v>
      </c>
      <c r="I10" s="848">
        <v>-0.59809999999999985</v>
      </c>
      <c r="J10" s="848">
        <v>-1.5734999999999999</v>
      </c>
      <c r="V10" s="591"/>
    </row>
    <row r="11" spans="1:22">
      <c r="A11" s="589" t="s">
        <v>261</v>
      </c>
      <c r="B11" s="589" t="s">
        <v>209</v>
      </c>
      <c r="C11" s="848">
        <v>0.54065963235782066</v>
      </c>
      <c r="D11" s="848">
        <v>0.62493861570110865</v>
      </c>
      <c r="E11" s="848">
        <v>-1.9722343884796605</v>
      </c>
      <c r="F11" s="848">
        <v>-0.79631030592607344</v>
      </c>
      <c r="G11" s="848">
        <v>0.1522065166898933</v>
      </c>
      <c r="H11" s="848">
        <v>1.8002999999999998</v>
      </c>
      <c r="I11" s="848">
        <v>-0.25499999999999978</v>
      </c>
      <c r="J11" s="848">
        <v>-1.4164999999999999</v>
      </c>
      <c r="V11" s="591"/>
    </row>
    <row r="12" spans="1:22">
      <c r="A12" s="589" t="s">
        <v>262</v>
      </c>
      <c r="B12" s="589" t="s">
        <v>210</v>
      </c>
      <c r="C12" s="848">
        <v>0.67180303935231267</v>
      </c>
      <c r="D12" s="848">
        <v>1.0302077111951693</v>
      </c>
      <c r="E12" s="848">
        <v>-2.035091910544828</v>
      </c>
      <c r="F12" s="848">
        <v>-0.38080828190324523</v>
      </c>
      <c r="G12" s="848">
        <v>0.76961974915389209</v>
      </c>
      <c r="H12" s="848">
        <v>1.9105999999999999</v>
      </c>
      <c r="I12" s="848">
        <v>0.13040000000000018</v>
      </c>
      <c r="J12" s="848">
        <v>-0.89239999999999975</v>
      </c>
      <c r="K12" s="591"/>
      <c r="V12" s="591"/>
    </row>
    <row r="13" spans="1:22">
      <c r="A13" s="589" t="s">
        <v>263</v>
      </c>
      <c r="B13" s="589" t="s">
        <v>211</v>
      </c>
      <c r="C13" s="848">
        <v>1.0593270953613376</v>
      </c>
      <c r="D13" s="848">
        <v>1.2099143937885728</v>
      </c>
      <c r="E13" s="848">
        <v>-2.3611520339770387</v>
      </c>
      <c r="F13" s="848">
        <v>-0.61884663879487711</v>
      </c>
      <c r="G13" s="848">
        <v>0.60176521335191446</v>
      </c>
      <c r="H13" s="848">
        <v>1.8506999999999998</v>
      </c>
      <c r="I13" s="848">
        <v>-0.4392999999999998</v>
      </c>
      <c r="J13" s="848">
        <v>-1.5044999999999997</v>
      </c>
      <c r="O13" s="591"/>
      <c r="V13" s="591"/>
    </row>
    <row r="14" spans="1:22">
      <c r="A14" s="589" t="s">
        <v>264</v>
      </c>
      <c r="B14" s="589" t="s">
        <v>212</v>
      </c>
      <c r="C14" s="848">
        <v>0.84772712190589938</v>
      </c>
      <c r="D14" s="848">
        <v>0.83906032251642459</v>
      </c>
      <c r="E14" s="848">
        <v>-2.2170548808812813</v>
      </c>
      <c r="F14" s="848">
        <v>-1.0698506868405337</v>
      </c>
      <c r="G14" s="848">
        <v>0.34279646957329613</v>
      </c>
      <c r="H14" s="848">
        <v>1.9429999999999998</v>
      </c>
      <c r="I14" s="848">
        <v>-0.93959999999999977</v>
      </c>
      <c r="J14" s="848">
        <v>-2.3411999999999997</v>
      </c>
      <c r="V14" s="591"/>
    </row>
    <row r="15" spans="1:22">
      <c r="A15" s="589" t="s">
        <v>265</v>
      </c>
      <c r="B15" s="589" t="s">
        <v>213</v>
      </c>
      <c r="C15" s="848">
        <v>0.12231734023491929</v>
      </c>
      <c r="D15" s="848">
        <v>0.46945384564337411</v>
      </c>
      <c r="E15" s="848">
        <v>-2.9910279381511722</v>
      </c>
      <c r="F15" s="848">
        <v>-1.7645869002588097</v>
      </c>
      <c r="G15" s="848">
        <v>-0.21981551529630364</v>
      </c>
      <c r="H15" s="848">
        <v>-0.27690000000000015</v>
      </c>
      <c r="I15" s="848">
        <v>-2.1017999999999999</v>
      </c>
      <c r="J15" s="848">
        <v>-3.2270999999999996</v>
      </c>
      <c r="V15" s="591"/>
    </row>
    <row r="16" spans="1:22">
      <c r="V16" s="591"/>
    </row>
    <row r="17" spans="2:22" ht="12" customHeight="1">
      <c r="C17" s="589">
        <v>2018</v>
      </c>
      <c r="D17" s="589">
        <v>2019</v>
      </c>
      <c r="E17" s="589">
        <v>2020</v>
      </c>
      <c r="F17" s="589">
        <v>2021</v>
      </c>
      <c r="G17" s="589">
        <v>2022</v>
      </c>
      <c r="H17" s="589">
        <v>2023</v>
      </c>
      <c r="I17" s="589">
        <v>2024</v>
      </c>
      <c r="J17" s="589">
        <v>2025</v>
      </c>
      <c r="V17" s="591"/>
    </row>
    <row r="18" spans="2:22">
      <c r="V18" s="591"/>
    </row>
    <row r="19" spans="2:22">
      <c r="B19" s="592" t="s">
        <v>451</v>
      </c>
      <c r="C19" s="592"/>
      <c r="K19" s="592" t="s">
        <v>452</v>
      </c>
      <c r="L19" s="592"/>
    </row>
    <row r="33" spans="2:36" ht="11.25" customHeight="1">
      <c r="I33" s="593"/>
    </row>
    <row r="34" spans="2:36">
      <c r="I34" s="593"/>
    </row>
    <row r="39" spans="2:36">
      <c r="B39" s="896"/>
      <c r="C39" s="896"/>
      <c r="D39" s="896"/>
      <c r="E39" s="896"/>
      <c r="F39" s="896"/>
      <c r="G39" s="896"/>
      <c r="H39" s="896"/>
    </row>
    <row r="40" spans="2:36">
      <c r="B40" s="896"/>
      <c r="C40" s="896"/>
      <c r="D40" s="896"/>
      <c r="E40" s="896"/>
      <c r="F40" s="896"/>
      <c r="G40" s="896"/>
      <c r="H40" s="896"/>
    </row>
    <row r="41" spans="2:36">
      <c r="B41" s="896"/>
      <c r="C41" s="896"/>
      <c r="D41" s="896"/>
      <c r="E41" s="896"/>
      <c r="F41" s="896"/>
      <c r="G41" s="896"/>
      <c r="H41" s="896"/>
    </row>
    <row r="42" spans="2:36">
      <c r="B42" s="896"/>
      <c r="C42" s="896"/>
      <c r="D42" s="896"/>
      <c r="E42" s="896"/>
      <c r="F42" s="896"/>
      <c r="G42" s="896"/>
      <c r="H42" s="896"/>
    </row>
    <row r="43" spans="2:36">
      <c r="B43" s="896"/>
      <c r="C43" s="896"/>
      <c r="D43" s="896"/>
      <c r="E43" s="896"/>
      <c r="F43" s="896"/>
      <c r="G43" s="896"/>
      <c r="H43" s="896"/>
    </row>
    <row r="44" spans="2:36">
      <c r="B44" s="896" t="s">
        <v>503</v>
      </c>
      <c r="C44" s="896"/>
      <c r="D44" s="896"/>
      <c r="E44" s="896"/>
      <c r="F44" s="896"/>
      <c r="G44" s="896"/>
      <c r="H44" s="896"/>
      <c r="K44" s="896" t="s">
        <v>504</v>
      </c>
      <c r="L44" s="896"/>
      <c r="M44" s="896"/>
      <c r="N44" s="896"/>
      <c r="O44" s="896"/>
      <c r="P44" s="896"/>
      <c r="Q44" s="896"/>
    </row>
    <row r="45" spans="2:36">
      <c r="B45" s="896"/>
      <c r="C45" s="896"/>
      <c r="D45" s="896"/>
      <c r="E45" s="896"/>
      <c r="F45" s="896"/>
      <c r="G45" s="896"/>
      <c r="H45" s="896"/>
      <c r="K45" s="896"/>
      <c r="L45" s="896"/>
      <c r="M45" s="896"/>
      <c r="N45" s="896"/>
      <c r="O45" s="896"/>
      <c r="P45" s="896"/>
      <c r="Q45" s="896"/>
      <c r="R45" s="594"/>
    </row>
    <row r="46" spans="2:36" ht="11.25" customHeight="1">
      <c r="B46" s="896"/>
      <c r="C46" s="896"/>
      <c r="D46" s="896"/>
      <c r="E46" s="896"/>
      <c r="F46" s="896"/>
      <c r="G46" s="896"/>
      <c r="H46" s="896"/>
      <c r="K46" s="896"/>
      <c r="L46" s="896"/>
      <c r="M46" s="896"/>
      <c r="N46" s="896"/>
      <c r="O46" s="896"/>
      <c r="P46" s="896"/>
      <c r="Q46" s="896"/>
      <c r="R46" s="594"/>
      <c r="S46" s="594"/>
      <c r="T46" s="594"/>
      <c r="U46" s="594"/>
      <c r="V46" s="594"/>
      <c r="W46" s="594"/>
      <c r="X46" s="594"/>
      <c r="Y46" s="594"/>
      <c r="Z46" s="594"/>
      <c r="AA46" s="594"/>
      <c r="AB46" s="594"/>
      <c r="AC46" s="594"/>
      <c r="AD46" s="594"/>
      <c r="AE46" s="594"/>
      <c r="AF46" s="594"/>
      <c r="AG46" s="594"/>
      <c r="AH46" s="594"/>
      <c r="AI46" s="594"/>
      <c r="AJ46" s="594"/>
    </row>
    <row r="47" spans="2:36">
      <c r="B47" s="896"/>
      <c r="C47" s="896"/>
      <c r="D47" s="896"/>
      <c r="E47" s="896"/>
      <c r="F47" s="896"/>
      <c r="G47" s="896"/>
      <c r="H47" s="896"/>
      <c r="K47" s="896"/>
      <c r="L47" s="896"/>
      <c r="M47" s="896"/>
      <c r="N47" s="896"/>
      <c r="O47" s="896"/>
      <c r="P47" s="896"/>
      <c r="Q47" s="896"/>
      <c r="R47" s="594"/>
      <c r="S47" s="594"/>
      <c r="T47" s="594"/>
      <c r="U47" s="594"/>
      <c r="V47" s="594"/>
      <c r="W47" s="594"/>
      <c r="X47" s="594"/>
      <c r="Y47" s="594"/>
      <c r="Z47" s="594"/>
      <c r="AA47" s="594"/>
      <c r="AB47" s="594"/>
      <c r="AC47" s="594"/>
      <c r="AD47" s="594"/>
      <c r="AE47" s="594"/>
      <c r="AF47" s="594"/>
      <c r="AG47" s="594"/>
      <c r="AH47" s="594"/>
      <c r="AI47" s="594"/>
      <c r="AJ47" s="594"/>
    </row>
    <row r="48" spans="2:36">
      <c r="B48" s="896"/>
      <c r="C48" s="896"/>
      <c r="D48" s="896"/>
      <c r="E48" s="896"/>
      <c r="F48" s="896"/>
      <c r="G48" s="896"/>
      <c r="H48" s="896"/>
      <c r="K48" s="896"/>
      <c r="L48" s="896"/>
      <c r="M48" s="896"/>
      <c r="N48" s="896"/>
      <c r="O48" s="896"/>
      <c r="P48" s="896"/>
      <c r="Q48" s="896"/>
      <c r="R48" s="594"/>
      <c r="S48" s="594"/>
      <c r="T48" s="594"/>
      <c r="U48" s="594"/>
      <c r="V48" s="594"/>
      <c r="W48" s="594"/>
      <c r="X48" s="594"/>
      <c r="Y48" s="594"/>
      <c r="Z48" s="594"/>
      <c r="AA48" s="594"/>
      <c r="AB48" s="594"/>
      <c r="AC48" s="594"/>
      <c r="AD48" s="594"/>
      <c r="AE48" s="594"/>
      <c r="AF48" s="594"/>
      <c r="AG48" s="594"/>
      <c r="AH48" s="594"/>
      <c r="AI48" s="594"/>
      <c r="AJ48" s="594"/>
    </row>
    <row r="49" spans="2:36">
      <c r="B49" s="896"/>
      <c r="C49" s="896"/>
      <c r="D49" s="896"/>
      <c r="E49" s="896"/>
      <c r="F49" s="896"/>
      <c r="G49" s="896"/>
      <c r="H49" s="896"/>
      <c r="K49" s="896"/>
      <c r="L49" s="896"/>
      <c r="M49" s="896"/>
      <c r="N49" s="896"/>
      <c r="O49" s="896"/>
      <c r="P49" s="896"/>
      <c r="Q49" s="896"/>
      <c r="S49" s="594"/>
      <c r="T49" s="594"/>
      <c r="U49" s="594"/>
      <c r="V49" s="594"/>
      <c r="W49" s="594"/>
      <c r="X49" s="594"/>
      <c r="Y49" s="594"/>
      <c r="Z49" s="594"/>
      <c r="AA49" s="594"/>
      <c r="AB49" s="594"/>
      <c r="AC49" s="594"/>
      <c r="AD49" s="594"/>
      <c r="AE49" s="594"/>
      <c r="AF49" s="594"/>
      <c r="AG49" s="594"/>
      <c r="AH49" s="594"/>
      <c r="AI49" s="594"/>
      <c r="AJ49" s="594"/>
    </row>
    <row r="51" spans="2:36">
      <c r="J51" s="594"/>
      <c r="K51" s="594"/>
      <c r="L51" s="594"/>
      <c r="M51" s="594"/>
      <c r="N51" s="594"/>
    </row>
    <row r="52" spans="2:36">
      <c r="H52" s="594"/>
      <c r="I52" s="594"/>
    </row>
  </sheetData>
  <sheetProtection algorithmName="SHA-512" hashValue="p7k1XK058846+hvPAUUGN9ROOdc12qD7KBgN6Al3iAfaP2NJ4T5D0AnFnJzYp+Q1k0tUe/CL3u7DICcs4yYoew==" saltValue="AMkk2P+9b2QN+GMYKeSwqA=="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AD12" sqref="AD12"/>
    </sheetView>
  </sheetViews>
  <sheetFormatPr defaultRowHeight="11.25"/>
  <cols>
    <col min="1" max="1" width="37.28515625" style="308" customWidth="1"/>
    <col min="2" max="2" width="30.28515625" style="317" customWidth="1"/>
    <col min="3" max="3" width="41.5703125" style="317" hidden="1" customWidth="1"/>
    <col min="4" max="5" width="9.42578125" style="317" hidden="1" customWidth="1"/>
    <col min="6" max="6" width="9.5703125" style="317" hidden="1" customWidth="1"/>
    <col min="7" max="10" width="10.42578125" style="317" hidden="1" customWidth="1"/>
    <col min="11" max="12" width="9.5703125" style="308" hidden="1" customWidth="1"/>
    <col min="13" max="13" width="9.42578125" style="308" hidden="1" customWidth="1"/>
    <col min="14" max="14" width="6.7109375" style="308" hidden="1" customWidth="1"/>
    <col min="15" max="15" width="0" style="308" hidden="1" customWidth="1"/>
    <col min="16" max="34" width="9.42578125" style="308"/>
    <col min="35" max="35" width="9.5703125" style="308" customWidth="1"/>
    <col min="36" max="258" width="9.42578125" style="308"/>
    <col min="259" max="259" width="52.42578125" style="308" customWidth="1"/>
    <col min="260" max="260" width="0" style="308" hidden="1" customWidth="1"/>
    <col min="261" max="261" width="9.42578125" style="308" customWidth="1"/>
    <col min="262" max="262" width="9.42578125" style="308" bestFit="1" customWidth="1"/>
    <col min="263" max="263" width="9.5703125" style="308" bestFit="1" customWidth="1"/>
    <col min="264" max="264" width="10.42578125" style="308" bestFit="1" customWidth="1"/>
    <col min="265" max="267" width="10.42578125" style="308" customWidth="1"/>
    <col min="268" max="269" width="9.5703125" style="308" customWidth="1"/>
    <col min="270" max="514" width="9.42578125" style="308"/>
    <col min="515" max="515" width="52.42578125" style="308" customWidth="1"/>
    <col min="516" max="516" width="0" style="308" hidden="1" customWidth="1"/>
    <col min="517" max="517" width="9.42578125" style="308" customWidth="1"/>
    <col min="518" max="518" width="9.42578125" style="308" bestFit="1" customWidth="1"/>
    <col min="519" max="519" width="9.5703125" style="308" bestFit="1" customWidth="1"/>
    <col min="520" max="520" width="10.42578125" style="308" bestFit="1" customWidth="1"/>
    <col min="521" max="523" width="10.42578125" style="308" customWidth="1"/>
    <col min="524" max="525" width="9.5703125" style="308" customWidth="1"/>
    <col min="526" max="770" width="9.42578125" style="308"/>
    <col min="771" max="771" width="52.42578125" style="308" customWidth="1"/>
    <col min="772" max="772" width="0" style="308" hidden="1" customWidth="1"/>
    <col min="773" max="773" width="9.42578125" style="308" customWidth="1"/>
    <col min="774" max="774" width="9.42578125" style="308" bestFit="1" customWidth="1"/>
    <col min="775" max="775" width="9.5703125" style="308" bestFit="1" customWidth="1"/>
    <col min="776" max="776" width="10.42578125" style="308" bestFit="1" customWidth="1"/>
    <col min="777" max="779" width="10.42578125" style="308" customWidth="1"/>
    <col min="780" max="781" width="9.5703125" style="308" customWidth="1"/>
    <col min="782" max="1026" width="9.42578125" style="308"/>
    <col min="1027" max="1027" width="52.42578125" style="308" customWidth="1"/>
    <col min="1028" max="1028" width="0" style="308" hidden="1" customWidth="1"/>
    <col min="1029" max="1029" width="9.42578125" style="308" customWidth="1"/>
    <col min="1030" max="1030" width="9.42578125" style="308" bestFit="1" customWidth="1"/>
    <col min="1031" max="1031" width="9.5703125" style="308" bestFit="1" customWidth="1"/>
    <col min="1032" max="1032" width="10.42578125" style="308" bestFit="1" customWidth="1"/>
    <col min="1033" max="1035" width="10.42578125" style="308" customWidth="1"/>
    <col min="1036" max="1037" width="9.5703125" style="308" customWidth="1"/>
    <col min="1038" max="1282" width="9.42578125" style="308"/>
    <col min="1283" max="1283" width="52.42578125" style="308" customWidth="1"/>
    <col min="1284" max="1284" width="0" style="308" hidden="1" customWidth="1"/>
    <col min="1285" max="1285" width="9.42578125" style="308" customWidth="1"/>
    <col min="1286" max="1286" width="9.42578125" style="308" bestFit="1" customWidth="1"/>
    <col min="1287" max="1287" width="9.5703125" style="308" bestFit="1" customWidth="1"/>
    <col min="1288" max="1288" width="10.42578125" style="308" bestFit="1" customWidth="1"/>
    <col min="1289" max="1291" width="10.42578125" style="308" customWidth="1"/>
    <col min="1292" max="1293" width="9.5703125" style="308" customWidth="1"/>
    <col min="1294" max="1538" width="9.42578125" style="308"/>
    <col min="1539" max="1539" width="52.42578125" style="308" customWidth="1"/>
    <col min="1540" max="1540" width="0" style="308" hidden="1" customWidth="1"/>
    <col min="1541" max="1541" width="9.42578125" style="308" customWidth="1"/>
    <col min="1542" max="1542" width="9.42578125" style="308" bestFit="1" customWidth="1"/>
    <col min="1543" max="1543" width="9.5703125" style="308" bestFit="1" customWidth="1"/>
    <col min="1544" max="1544" width="10.42578125" style="308" bestFit="1" customWidth="1"/>
    <col min="1545" max="1547" width="10.42578125" style="308" customWidth="1"/>
    <col min="1548" max="1549" width="9.5703125" style="308" customWidth="1"/>
    <col min="1550" max="1794" width="9.42578125" style="308"/>
    <col min="1795" max="1795" width="52.42578125" style="308" customWidth="1"/>
    <col min="1796" max="1796" width="0" style="308" hidden="1" customWidth="1"/>
    <col min="1797" max="1797" width="9.42578125" style="308" customWidth="1"/>
    <col min="1798" max="1798" width="9.42578125" style="308" bestFit="1" customWidth="1"/>
    <col min="1799" max="1799" width="9.5703125" style="308" bestFit="1" customWidth="1"/>
    <col min="1800" max="1800" width="10.42578125" style="308" bestFit="1" customWidth="1"/>
    <col min="1801" max="1803" width="10.42578125" style="308" customWidth="1"/>
    <col min="1804" max="1805" width="9.5703125" style="308" customWidth="1"/>
    <col min="1806" max="2050" width="9.42578125" style="308"/>
    <col min="2051" max="2051" width="52.42578125" style="308" customWidth="1"/>
    <col min="2052" max="2052" width="0" style="308" hidden="1" customWidth="1"/>
    <col min="2053" max="2053" width="9.42578125" style="308" customWidth="1"/>
    <col min="2054" max="2054" width="9.42578125" style="308" bestFit="1" customWidth="1"/>
    <col min="2055" max="2055" width="9.5703125" style="308" bestFit="1" customWidth="1"/>
    <col min="2056" max="2056" width="10.42578125" style="308" bestFit="1" customWidth="1"/>
    <col min="2057" max="2059" width="10.42578125" style="308" customWidth="1"/>
    <col min="2060" max="2061" width="9.5703125" style="308" customWidth="1"/>
    <col min="2062" max="2306" width="9.42578125" style="308"/>
    <col min="2307" max="2307" width="52.42578125" style="308" customWidth="1"/>
    <col min="2308" max="2308" width="0" style="308" hidden="1" customWidth="1"/>
    <col min="2309" max="2309" width="9.42578125" style="308" customWidth="1"/>
    <col min="2310" max="2310" width="9.42578125" style="308" bestFit="1" customWidth="1"/>
    <col min="2311" max="2311" width="9.5703125" style="308" bestFit="1" customWidth="1"/>
    <col min="2312" max="2312" width="10.42578125" style="308" bestFit="1" customWidth="1"/>
    <col min="2313" max="2315" width="10.42578125" style="308" customWidth="1"/>
    <col min="2316" max="2317" width="9.5703125" style="308" customWidth="1"/>
    <col min="2318" max="2562" width="9.42578125" style="308"/>
    <col min="2563" max="2563" width="52.42578125" style="308" customWidth="1"/>
    <col min="2564" max="2564" width="0" style="308" hidden="1" customWidth="1"/>
    <col min="2565" max="2565" width="9.42578125" style="308" customWidth="1"/>
    <col min="2566" max="2566" width="9.42578125" style="308" bestFit="1" customWidth="1"/>
    <col min="2567" max="2567" width="9.5703125" style="308" bestFit="1" customWidth="1"/>
    <col min="2568" max="2568" width="10.42578125" style="308" bestFit="1" customWidth="1"/>
    <col min="2569" max="2571" width="10.42578125" style="308" customWidth="1"/>
    <col min="2572" max="2573" width="9.5703125" style="308" customWidth="1"/>
    <col min="2574" max="2818" width="9.42578125" style="308"/>
    <col min="2819" max="2819" width="52.42578125" style="308" customWidth="1"/>
    <col min="2820" max="2820" width="0" style="308" hidden="1" customWidth="1"/>
    <col min="2821" max="2821" width="9.42578125" style="308" customWidth="1"/>
    <col min="2822" max="2822" width="9.42578125" style="308" bestFit="1" customWidth="1"/>
    <col min="2823" max="2823" width="9.5703125" style="308" bestFit="1" customWidth="1"/>
    <col min="2824" max="2824" width="10.42578125" style="308" bestFit="1" customWidth="1"/>
    <col min="2825" max="2827" width="10.42578125" style="308" customWidth="1"/>
    <col min="2828" max="2829" width="9.5703125" style="308" customWidth="1"/>
    <col min="2830" max="3074" width="9.42578125" style="308"/>
    <col min="3075" max="3075" width="52.42578125" style="308" customWidth="1"/>
    <col min="3076" max="3076" width="0" style="308" hidden="1" customWidth="1"/>
    <col min="3077" max="3077" width="9.42578125" style="308" customWidth="1"/>
    <col min="3078" max="3078" width="9.42578125" style="308" bestFit="1" customWidth="1"/>
    <col min="3079" max="3079" width="9.5703125" style="308" bestFit="1" customWidth="1"/>
    <col min="3080" max="3080" width="10.42578125" style="308" bestFit="1" customWidth="1"/>
    <col min="3081" max="3083" width="10.42578125" style="308" customWidth="1"/>
    <col min="3084" max="3085" width="9.5703125" style="308" customWidth="1"/>
    <col min="3086" max="3330" width="9.42578125" style="308"/>
    <col min="3331" max="3331" width="52.42578125" style="308" customWidth="1"/>
    <col min="3332" max="3332" width="0" style="308" hidden="1" customWidth="1"/>
    <col min="3333" max="3333" width="9.42578125" style="308" customWidth="1"/>
    <col min="3334" max="3334" width="9.42578125" style="308" bestFit="1" customWidth="1"/>
    <col min="3335" max="3335" width="9.5703125" style="308" bestFit="1" customWidth="1"/>
    <col min="3336" max="3336" width="10.42578125" style="308" bestFit="1" customWidth="1"/>
    <col min="3337" max="3339" width="10.42578125" style="308" customWidth="1"/>
    <col min="3340" max="3341" width="9.5703125" style="308" customWidth="1"/>
    <col min="3342" max="3586" width="9.42578125" style="308"/>
    <col min="3587" max="3587" width="52.42578125" style="308" customWidth="1"/>
    <col min="3588" max="3588" width="0" style="308" hidden="1" customWidth="1"/>
    <col min="3589" max="3589" width="9.42578125" style="308" customWidth="1"/>
    <col min="3590" max="3590" width="9.42578125" style="308" bestFit="1" customWidth="1"/>
    <col min="3591" max="3591" width="9.5703125" style="308" bestFit="1" customWidth="1"/>
    <col min="3592" max="3592" width="10.42578125" style="308" bestFit="1" customWidth="1"/>
    <col min="3593" max="3595" width="10.42578125" style="308" customWidth="1"/>
    <col min="3596" max="3597" width="9.5703125" style="308" customWidth="1"/>
    <col min="3598" max="3842" width="9.42578125" style="308"/>
    <col min="3843" max="3843" width="52.42578125" style="308" customWidth="1"/>
    <col min="3844" max="3844" width="0" style="308" hidden="1" customWidth="1"/>
    <col min="3845" max="3845" width="9.42578125" style="308" customWidth="1"/>
    <col min="3846" max="3846" width="9.42578125" style="308" bestFit="1" customWidth="1"/>
    <col min="3847" max="3847" width="9.5703125" style="308" bestFit="1" customWidth="1"/>
    <col min="3848" max="3848" width="10.42578125" style="308" bestFit="1" customWidth="1"/>
    <col min="3849" max="3851" width="10.42578125" style="308" customWidth="1"/>
    <col min="3852" max="3853" width="9.5703125" style="308" customWidth="1"/>
    <col min="3854" max="4098" width="9.42578125" style="308"/>
    <col min="4099" max="4099" width="52.42578125" style="308" customWidth="1"/>
    <col min="4100" max="4100" width="0" style="308" hidden="1" customWidth="1"/>
    <col min="4101" max="4101" width="9.42578125" style="308" customWidth="1"/>
    <col min="4102" max="4102" width="9.42578125" style="308" bestFit="1" customWidth="1"/>
    <col min="4103" max="4103" width="9.5703125" style="308" bestFit="1" customWidth="1"/>
    <col min="4104" max="4104" width="10.42578125" style="308" bestFit="1" customWidth="1"/>
    <col min="4105" max="4107" width="10.42578125" style="308" customWidth="1"/>
    <col min="4108" max="4109" width="9.5703125" style="308" customWidth="1"/>
    <col min="4110" max="4354" width="9.42578125" style="308"/>
    <col min="4355" max="4355" width="52.42578125" style="308" customWidth="1"/>
    <col min="4356" max="4356" width="0" style="308" hidden="1" customWidth="1"/>
    <col min="4357" max="4357" width="9.42578125" style="308" customWidth="1"/>
    <col min="4358" max="4358" width="9.42578125" style="308" bestFit="1" customWidth="1"/>
    <col min="4359" max="4359" width="9.5703125" style="308" bestFit="1" customWidth="1"/>
    <col min="4360" max="4360" width="10.42578125" style="308" bestFit="1" customWidth="1"/>
    <col min="4361" max="4363" width="10.42578125" style="308" customWidth="1"/>
    <col min="4364" max="4365" width="9.5703125" style="308" customWidth="1"/>
    <col min="4366" max="4610" width="9.42578125" style="308"/>
    <col min="4611" max="4611" width="52.42578125" style="308" customWidth="1"/>
    <col min="4612" max="4612" width="0" style="308" hidden="1" customWidth="1"/>
    <col min="4613" max="4613" width="9.42578125" style="308" customWidth="1"/>
    <col min="4614" max="4614" width="9.42578125" style="308" bestFit="1" customWidth="1"/>
    <col min="4615" max="4615" width="9.5703125" style="308" bestFit="1" customWidth="1"/>
    <col min="4616" max="4616" width="10.42578125" style="308" bestFit="1" customWidth="1"/>
    <col min="4617" max="4619" width="10.42578125" style="308" customWidth="1"/>
    <col min="4620" max="4621" width="9.5703125" style="308" customWidth="1"/>
    <col min="4622" max="4866" width="9.42578125" style="308"/>
    <col min="4867" max="4867" width="52.42578125" style="308" customWidth="1"/>
    <col min="4868" max="4868" width="0" style="308" hidden="1" customWidth="1"/>
    <col min="4869" max="4869" width="9.42578125" style="308" customWidth="1"/>
    <col min="4870" max="4870" width="9.42578125" style="308" bestFit="1" customWidth="1"/>
    <col min="4871" max="4871" width="9.5703125" style="308" bestFit="1" customWidth="1"/>
    <col min="4872" max="4872" width="10.42578125" style="308" bestFit="1" customWidth="1"/>
    <col min="4873" max="4875" width="10.42578125" style="308" customWidth="1"/>
    <col min="4876" max="4877" width="9.5703125" style="308" customWidth="1"/>
    <col min="4878" max="5122" width="9.42578125" style="308"/>
    <col min="5123" max="5123" width="52.42578125" style="308" customWidth="1"/>
    <col min="5124" max="5124" width="0" style="308" hidden="1" customWidth="1"/>
    <col min="5125" max="5125" width="9.42578125" style="308" customWidth="1"/>
    <col min="5126" max="5126" width="9.42578125" style="308" bestFit="1" customWidth="1"/>
    <col min="5127" max="5127" width="9.5703125" style="308" bestFit="1" customWidth="1"/>
    <col min="5128" max="5128" width="10.42578125" style="308" bestFit="1" customWidth="1"/>
    <col min="5129" max="5131" width="10.42578125" style="308" customWidth="1"/>
    <col min="5132" max="5133" width="9.5703125" style="308" customWidth="1"/>
    <col min="5134" max="5378" width="9.42578125" style="308"/>
    <col min="5379" max="5379" width="52.42578125" style="308" customWidth="1"/>
    <col min="5380" max="5380" width="0" style="308" hidden="1" customWidth="1"/>
    <col min="5381" max="5381" width="9.42578125" style="308" customWidth="1"/>
    <col min="5382" max="5382" width="9.42578125" style="308" bestFit="1" customWidth="1"/>
    <col min="5383" max="5383" width="9.5703125" style="308" bestFit="1" customWidth="1"/>
    <col min="5384" max="5384" width="10.42578125" style="308" bestFit="1" customWidth="1"/>
    <col min="5385" max="5387" width="10.42578125" style="308" customWidth="1"/>
    <col min="5388" max="5389" width="9.5703125" style="308" customWidth="1"/>
    <col min="5390" max="5634" width="9.42578125" style="308"/>
    <col min="5635" max="5635" width="52.42578125" style="308" customWidth="1"/>
    <col min="5636" max="5636" width="0" style="308" hidden="1" customWidth="1"/>
    <col min="5637" max="5637" width="9.42578125" style="308" customWidth="1"/>
    <col min="5638" max="5638" width="9.42578125" style="308" bestFit="1" customWidth="1"/>
    <col min="5639" max="5639" width="9.5703125" style="308" bestFit="1" customWidth="1"/>
    <col min="5640" max="5640" width="10.42578125" style="308" bestFit="1" customWidth="1"/>
    <col min="5641" max="5643" width="10.42578125" style="308" customWidth="1"/>
    <col min="5644" max="5645" width="9.5703125" style="308" customWidth="1"/>
    <col min="5646" max="5890" width="9.42578125" style="308"/>
    <col min="5891" max="5891" width="52.42578125" style="308" customWidth="1"/>
    <col min="5892" max="5892" width="0" style="308" hidden="1" customWidth="1"/>
    <col min="5893" max="5893" width="9.42578125" style="308" customWidth="1"/>
    <col min="5894" max="5894" width="9.42578125" style="308" bestFit="1" customWidth="1"/>
    <col min="5895" max="5895" width="9.5703125" style="308" bestFit="1" customWidth="1"/>
    <col min="5896" max="5896" width="10.42578125" style="308" bestFit="1" customWidth="1"/>
    <col min="5897" max="5899" width="10.42578125" style="308" customWidth="1"/>
    <col min="5900" max="5901" width="9.5703125" style="308" customWidth="1"/>
    <col min="5902" max="6146" width="9.42578125" style="308"/>
    <col min="6147" max="6147" width="52.42578125" style="308" customWidth="1"/>
    <col min="6148" max="6148" width="0" style="308" hidden="1" customWidth="1"/>
    <col min="6149" max="6149" width="9.42578125" style="308" customWidth="1"/>
    <col min="6150" max="6150" width="9.42578125" style="308" bestFit="1" customWidth="1"/>
    <col min="6151" max="6151" width="9.5703125" style="308" bestFit="1" customWidth="1"/>
    <col min="6152" max="6152" width="10.42578125" style="308" bestFit="1" customWidth="1"/>
    <col min="6153" max="6155" width="10.42578125" style="308" customWidth="1"/>
    <col min="6156" max="6157" width="9.5703125" style="308" customWidth="1"/>
    <col min="6158" max="6402" width="9.42578125" style="308"/>
    <col min="6403" max="6403" width="52.42578125" style="308" customWidth="1"/>
    <col min="6404" max="6404" width="0" style="308" hidden="1" customWidth="1"/>
    <col min="6405" max="6405" width="9.42578125" style="308" customWidth="1"/>
    <col min="6406" max="6406" width="9.42578125" style="308" bestFit="1" customWidth="1"/>
    <col min="6407" max="6407" width="9.5703125" style="308" bestFit="1" customWidth="1"/>
    <col min="6408" max="6408" width="10.42578125" style="308" bestFit="1" customWidth="1"/>
    <col min="6409" max="6411" width="10.42578125" style="308" customWidth="1"/>
    <col min="6412" max="6413" width="9.5703125" style="308" customWidth="1"/>
    <col min="6414" max="6658" width="9.42578125" style="308"/>
    <col min="6659" max="6659" width="52.42578125" style="308" customWidth="1"/>
    <col min="6660" max="6660" width="0" style="308" hidden="1" customWidth="1"/>
    <col min="6661" max="6661" width="9.42578125" style="308" customWidth="1"/>
    <col min="6662" max="6662" width="9.42578125" style="308" bestFit="1" customWidth="1"/>
    <col min="6663" max="6663" width="9.5703125" style="308" bestFit="1" customWidth="1"/>
    <col min="6664" max="6664" width="10.42578125" style="308" bestFit="1" customWidth="1"/>
    <col min="6665" max="6667" width="10.42578125" style="308" customWidth="1"/>
    <col min="6668" max="6669" width="9.5703125" style="308" customWidth="1"/>
    <col min="6670" max="6914" width="9.42578125" style="308"/>
    <col min="6915" max="6915" width="52.42578125" style="308" customWidth="1"/>
    <col min="6916" max="6916" width="0" style="308" hidden="1" customWidth="1"/>
    <col min="6917" max="6917" width="9.42578125" style="308" customWidth="1"/>
    <col min="6918" max="6918" width="9.42578125" style="308" bestFit="1" customWidth="1"/>
    <col min="6919" max="6919" width="9.5703125" style="308" bestFit="1" customWidth="1"/>
    <col min="6920" max="6920" width="10.42578125" style="308" bestFit="1" customWidth="1"/>
    <col min="6921" max="6923" width="10.42578125" style="308" customWidth="1"/>
    <col min="6924" max="6925" width="9.5703125" style="308" customWidth="1"/>
    <col min="6926" max="7170" width="9.42578125" style="308"/>
    <col min="7171" max="7171" width="52.42578125" style="308" customWidth="1"/>
    <col min="7172" max="7172" width="0" style="308" hidden="1" customWidth="1"/>
    <col min="7173" max="7173" width="9.42578125" style="308" customWidth="1"/>
    <col min="7174" max="7174" width="9.42578125" style="308" bestFit="1" customWidth="1"/>
    <col min="7175" max="7175" width="9.5703125" style="308" bestFit="1" customWidth="1"/>
    <col min="7176" max="7176" width="10.42578125" style="308" bestFit="1" customWidth="1"/>
    <col min="7177" max="7179" width="10.42578125" style="308" customWidth="1"/>
    <col min="7180" max="7181" width="9.5703125" style="308" customWidth="1"/>
    <col min="7182" max="7426" width="9.42578125" style="308"/>
    <col min="7427" max="7427" width="52.42578125" style="308" customWidth="1"/>
    <col min="7428" max="7428" width="0" style="308" hidden="1" customWidth="1"/>
    <col min="7429" max="7429" width="9.42578125" style="308" customWidth="1"/>
    <col min="7430" max="7430" width="9.42578125" style="308" bestFit="1" customWidth="1"/>
    <col min="7431" max="7431" width="9.5703125" style="308" bestFit="1" customWidth="1"/>
    <col min="7432" max="7432" width="10.42578125" style="308" bestFit="1" customWidth="1"/>
    <col min="7433" max="7435" width="10.42578125" style="308" customWidth="1"/>
    <col min="7436" max="7437" width="9.5703125" style="308" customWidth="1"/>
    <col min="7438" max="7682" width="9.42578125" style="308"/>
    <col min="7683" max="7683" width="52.42578125" style="308" customWidth="1"/>
    <col min="7684" max="7684" width="0" style="308" hidden="1" customWidth="1"/>
    <col min="7685" max="7685" width="9.42578125" style="308" customWidth="1"/>
    <col min="7686" max="7686" width="9.42578125" style="308" bestFit="1" customWidth="1"/>
    <col min="7687" max="7687" width="9.5703125" style="308" bestFit="1" customWidth="1"/>
    <col min="7688" max="7688" width="10.42578125" style="308" bestFit="1" customWidth="1"/>
    <col min="7689" max="7691" width="10.42578125" style="308" customWidth="1"/>
    <col min="7692" max="7693" width="9.5703125" style="308" customWidth="1"/>
    <col min="7694" max="7938" width="9.42578125" style="308"/>
    <col min="7939" max="7939" width="52.42578125" style="308" customWidth="1"/>
    <col min="7940" max="7940" width="0" style="308" hidden="1" customWidth="1"/>
    <col min="7941" max="7941" width="9.42578125" style="308" customWidth="1"/>
    <col min="7942" max="7942" width="9.42578125" style="308" bestFit="1" customWidth="1"/>
    <col min="7943" max="7943" width="9.5703125" style="308" bestFit="1" customWidth="1"/>
    <col min="7944" max="7944" width="10.42578125" style="308" bestFit="1" customWidth="1"/>
    <col min="7945" max="7947" width="10.42578125" style="308" customWidth="1"/>
    <col min="7948" max="7949" width="9.5703125" style="308" customWidth="1"/>
    <col min="7950" max="8194" width="9.42578125" style="308"/>
    <col min="8195" max="8195" width="52.42578125" style="308" customWidth="1"/>
    <col min="8196" max="8196" width="0" style="308" hidden="1" customWidth="1"/>
    <col min="8197" max="8197" width="9.42578125" style="308" customWidth="1"/>
    <col min="8198" max="8198" width="9.42578125" style="308" bestFit="1" customWidth="1"/>
    <col min="8199" max="8199" width="9.5703125" style="308" bestFit="1" customWidth="1"/>
    <col min="8200" max="8200" width="10.42578125" style="308" bestFit="1" customWidth="1"/>
    <col min="8201" max="8203" width="10.42578125" style="308" customWidth="1"/>
    <col min="8204" max="8205" width="9.5703125" style="308" customWidth="1"/>
    <col min="8206" max="8450" width="9.42578125" style="308"/>
    <col min="8451" max="8451" width="52.42578125" style="308" customWidth="1"/>
    <col min="8452" max="8452" width="0" style="308" hidden="1" customWidth="1"/>
    <col min="8453" max="8453" width="9.42578125" style="308" customWidth="1"/>
    <col min="8454" max="8454" width="9.42578125" style="308" bestFit="1" customWidth="1"/>
    <col min="8455" max="8455" width="9.5703125" style="308" bestFit="1" customWidth="1"/>
    <col min="8456" max="8456" width="10.42578125" style="308" bestFit="1" customWidth="1"/>
    <col min="8457" max="8459" width="10.42578125" style="308" customWidth="1"/>
    <col min="8460" max="8461" width="9.5703125" style="308" customWidth="1"/>
    <col min="8462" max="8706" width="9.42578125" style="308"/>
    <col min="8707" max="8707" width="52.42578125" style="308" customWidth="1"/>
    <col min="8708" max="8708" width="0" style="308" hidden="1" customWidth="1"/>
    <col min="8709" max="8709" width="9.42578125" style="308" customWidth="1"/>
    <col min="8710" max="8710" width="9.42578125" style="308" bestFit="1" customWidth="1"/>
    <col min="8711" max="8711" width="9.5703125" style="308" bestFit="1" customWidth="1"/>
    <col min="8712" max="8712" width="10.42578125" style="308" bestFit="1" customWidth="1"/>
    <col min="8713" max="8715" width="10.42578125" style="308" customWidth="1"/>
    <col min="8716" max="8717" width="9.5703125" style="308" customWidth="1"/>
    <col min="8718" max="8962" width="9.42578125" style="308"/>
    <col min="8963" max="8963" width="52.42578125" style="308" customWidth="1"/>
    <col min="8964" max="8964" width="0" style="308" hidden="1" customWidth="1"/>
    <col min="8965" max="8965" width="9.42578125" style="308" customWidth="1"/>
    <col min="8966" max="8966" width="9.42578125" style="308" bestFit="1" customWidth="1"/>
    <col min="8967" max="8967" width="9.5703125" style="308" bestFit="1" customWidth="1"/>
    <col min="8968" max="8968" width="10.42578125" style="308" bestFit="1" customWidth="1"/>
    <col min="8969" max="8971" width="10.42578125" style="308" customWidth="1"/>
    <col min="8972" max="8973" width="9.5703125" style="308" customWidth="1"/>
    <col min="8974" max="9218" width="9.42578125" style="308"/>
    <col min="9219" max="9219" width="52.42578125" style="308" customWidth="1"/>
    <col min="9220" max="9220" width="0" style="308" hidden="1" customWidth="1"/>
    <col min="9221" max="9221" width="9.42578125" style="308" customWidth="1"/>
    <col min="9222" max="9222" width="9.42578125" style="308" bestFit="1" customWidth="1"/>
    <col min="9223" max="9223" width="9.5703125" style="308" bestFit="1" customWidth="1"/>
    <col min="9224" max="9224" width="10.42578125" style="308" bestFit="1" customWidth="1"/>
    <col min="9225" max="9227" width="10.42578125" style="308" customWidth="1"/>
    <col min="9228" max="9229" width="9.5703125" style="308" customWidth="1"/>
    <col min="9230" max="9474" width="9.42578125" style="308"/>
    <col min="9475" max="9475" width="52.42578125" style="308" customWidth="1"/>
    <col min="9476" max="9476" width="0" style="308" hidden="1" customWidth="1"/>
    <col min="9477" max="9477" width="9.42578125" style="308" customWidth="1"/>
    <col min="9478" max="9478" width="9.42578125" style="308" bestFit="1" customWidth="1"/>
    <col min="9479" max="9479" width="9.5703125" style="308" bestFit="1" customWidth="1"/>
    <col min="9480" max="9480" width="10.42578125" style="308" bestFit="1" customWidth="1"/>
    <col min="9481" max="9483" width="10.42578125" style="308" customWidth="1"/>
    <col min="9484" max="9485" width="9.5703125" style="308" customWidth="1"/>
    <col min="9486" max="9730" width="9.42578125" style="308"/>
    <col min="9731" max="9731" width="52.42578125" style="308" customWidth="1"/>
    <col min="9732" max="9732" width="0" style="308" hidden="1" customWidth="1"/>
    <col min="9733" max="9733" width="9.42578125" style="308" customWidth="1"/>
    <col min="9734" max="9734" width="9.42578125" style="308" bestFit="1" customWidth="1"/>
    <col min="9735" max="9735" width="9.5703125" style="308" bestFit="1" customWidth="1"/>
    <col min="9736" max="9736" width="10.42578125" style="308" bestFit="1" customWidth="1"/>
    <col min="9737" max="9739" width="10.42578125" style="308" customWidth="1"/>
    <col min="9740" max="9741" width="9.5703125" style="308" customWidth="1"/>
    <col min="9742" max="9986" width="9.42578125" style="308"/>
    <col min="9987" max="9987" width="52.42578125" style="308" customWidth="1"/>
    <col min="9988" max="9988" width="0" style="308" hidden="1" customWidth="1"/>
    <col min="9989" max="9989" width="9.42578125" style="308" customWidth="1"/>
    <col min="9990" max="9990" width="9.42578125" style="308" bestFit="1" customWidth="1"/>
    <col min="9991" max="9991" width="9.5703125" style="308" bestFit="1" customWidth="1"/>
    <col min="9992" max="9992" width="10.42578125" style="308" bestFit="1" customWidth="1"/>
    <col min="9993" max="9995" width="10.42578125" style="308" customWidth="1"/>
    <col min="9996" max="9997" width="9.5703125" style="308" customWidth="1"/>
    <col min="9998" max="10242" width="9.42578125" style="308"/>
    <col min="10243" max="10243" width="52.42578125" style="308" customWidth="1"/>
    <col min="10244" max="10244" width="0" style="308" hidden="1" customWidth="1"/>
    <col min="10245" max="10245" width="9.42578125" style="308" customWidth="1"/>
    <col min="10246" max="10246" width="9.42578125" style="308" bestFit="1" customWidth="1"/>
    <col min="10247" max="10247" width="9.5703125" style="308" bestFit="1" customWidth="1"/>
    <col min="10248" max="10248" width="10.42578125" style="308" bestFit="1" customWidth="1"/>
    <col min="10249" max="10251" width="10.42578125" style="308" customWidth="1"/>
    <col min="10252" max="10253" width="9.5703125" style="308" customWidth="1"/>
    <col min="10254" max="10498" width="9.42578125" style="308"/>
    <col min="10499" max="10499" width="52.42578125" style="308" customWidth="1"/>
    <col min="10500" max="10500" width="0" style="308" hidden="1" customWidth="1"/>
    <col min="10501" max="10501" width="9.42578125" style="308" customWidth="1"/>
    <col min="10502" max="10502" width="9.42578125" style="308" bestFit="1" customWidth="1"/>
    <col min="10503" max="10503" width="9.5703125" style="308" bestFit="1" customWidth="1"/>
    <col min="10504" max="10504" width="10.42578125" style="308" bestFit="1" customWidth="1"/>
    <col min="10505" max="10507" width="10.42578125" style="308" customWidth="1"/>
    <col min="10508" max="10509" width="9.5703125" style="308" customWidth="1"/>
    <col min="10510" max="10754" width="9.42578125" style="308"/>
    <col min="10755" max="10755" width="52.42578125" style="308" customWidth="1"/>
    <col min="10756" max="10756" width="0" style="308" hidden="1" customWidth="1"/>
    <col min="10757" max="10757" width="9.42578125" style="308" customWidth="1"/>
    <col min="10758" max="10758" width="9.42578125" style="308" bestFit="1" customWidth="1"/>
    <col min="10759" max="10759" width="9.5703125" style="308" bestFit="1" customWidth="1"/>
    <col min="10760" max="10760" width="10.42578125" style="308" bestFit="1" customWidth="1"/>
    <col min="10761" max="10763" width="10.42578125" style="308" customWidth="1"/>
    <col min="10764" max="10765" width="9.5703125" style="308" customWidth="1"/>
    <col min="10766" max="11010" width="9.42578125" style="308"/>
    <col min="11011" max="11011" width="52.42578125" style="308" customWidth="1"/>
    <col min="11012" max="11012" width="0" style="308" hidden="1" customWidth="1"/>
    <col min="11013" max="11013" width="9.42578125" style="308" customWidth="1"/>
    <col min="11014" max="11014" width="9.42578125" style="308" bestFit="1" customWidth="1"/>
    <col min="11015" max="11015" width="9.5703125" style="308" bestFit="1" customWidth="1"/>
    <col min="11016" max="11016" width="10.42578125" style="308" bestFit="1" customWidth="1"/>
    <col min="11017" max="11019" width="10.42578125" style="308" customWidth="1"/>
    <col min="11020" max="11021" width="9.5703125" style="308" customWidth="1"/>
    <col min="11022" max="11266" width="9.42578125" style="308"/>
    <col min="11267" max="11267" width="52.42578125" style="308" customWidth="1"/>
    <col min="11268" max="11268" width="0" style="308" hidden="1" customWidth="1"/>
    <col min="11269" max="11269" width="9.42578125" style="308" customWidth="1"/>
    <col min="11270" max="11270" width="9.42578125" style="308" bestFit="1" customWidth="1"/>
    <col min="11271" max="11271" width="9.5703125" style="308" bestFit="1" customWidth="1"/>
    <col min="11272" max="11272" width="10.42578125" style="308" bestFit="1" customWidth="1"/>
    <col min="11273" max="11275" width="10.42578125" style="308" customWidth="1"/>
    <col min="11276" max="11277" width="9.5703125" style="308" customWidth="1"/>
    <col min="11278" max="11522" width="9.42578125" style="308"/>
    <col min="11523" max="11523" width="52.42578125" style="308" customWidth="1"/>
    <col min="11524" max="11524" width="0" style="308" hidden="1" customWidth="1"/>
    <col min="11525" max="11525" width="9.42578125" style="308" customWidth="1"/>
    <col min="11526" max="11526" width="9.42578125" style="308" bestFit="1" customWidth="1"/>
    <col min="11527" max="11527" width="9.5703125" style="308" bestFit="1" customWidth="1"/>
    <col min="11528" max="11528" width="10.42578125" style="308" bestFit="1" customWidth="1"/>
    <col min="11529" max="11531" width="10.42578125" style="308" customWidth="1"/>
    <col min="11532" max="11533" width="9.5703125" style="308" customWidth="1"/>
    <col min="11534" max="11778" width="9.42578125" style="308"/>
    <col min="11779" max="11779" width="52.42578125" style="308" customWidth="1"/>
    <col min="11780" max="11780" width="0" style="308" hidden="1" customWidth="1"/>
    <col min="11781" max="11781" width="9.42578125" style="308" customWidth="1"/>
    <col min="11782" max="11782" width="9.42578125" style="308" bestFit="1" customWidth="1"/>
    <col min="11783" max="11783" width="9.5703125" style="308" bestFit="1" customWidth="1"/>
    <col min="11784" max="11784" width="10.42578125" style="308" bestFit="1" customWidth="1"/>
    <col min="11785" max="11787" width="10.42578125" style="308" customWidth="1"/>
    <col min="11788" max="11789" width="9.5703125" style="308" customWidth="1"/>
    <col min="11790" max="12034" width="9.42578125" style="308"/>
    <col min="12035" max="12035" width="52.42578125" style="308" customWidth="1"/>
    <col min="12036" max="12036" width="0" style="308" hidden="1" customWidth="1"/>
    <col min="12037" max="12037" width="9.42578125" style="308" customWidth="1"/>
    <col min="12038" max="12038" width="9.42578125" style="308" bestFit="1" customWidth="1"/>
    <col min="12039" max="12039" width="9.5703125" style="308" bestFit="1" customWidth="1"/>
    <col min="12040" max="12040" width="10.42578125" style="308" bestFit="1" customWidth="1"/>
    <col min="12041" max="12043" width="10.42578125" style="308" customWidth="1"/>
    <col min="12044" max="12045" width="9.5703125" style="308" customWidth="1"/>
    <col min="12046" max="12290" width="9.42578125" style="308"/>
    <col min="12291" max="12291" width="52.42578125" style="308" customWidth="1"/>
    <col min="12292" max="12292" width="0" style="308" hidden="1" customWidth="1"/>
    <col min="12293" max="12293" width="9.42578125" style="308" customWidth="1"/>
    <col min="12294" max="12294" width="9.42578125" style="308" bestFit="1" customWidth="1"/>
    <col min="12295" max="12295" width="9.5703125" style="308" bestFit="1" customWidth="1"/>
    <col min="12296" max="12296" width="10.42578125" style="308" bestFit="1" customWidth="1"/>
    <col min="12297" max="12299" width="10.42578125" style="308" customWidth="1"/>
    <col min="12300" max="12301" width="9.5703125" style="308" customWidth="1"/>
    <col min="12302" max="12546" width="9.42578125" style="308"/>
    <col min="12547" max="12547" width="52.42578125" style="308" customWidth="1"/>
    <col min="12548" max="12548" width="0" style="308" hidden="1" customWidth="1"/>
    <col min="12549" max="12549" width="9.42578125" style="308" customWidth="1"/>
    <col min="12550" max="12550" width="9.42578125" style="308" bestFit="1" customWidth="1"/>
    <col min="12551" max="12551" width="9.5703125" style="308" bestFit="1" customWidth="1"/>
    <col min="12552" max="12552" width="10.42578125" style="308" bestFit="1" customWidth="1"/>
    <col min="12553" max="12555" width="10.42578125" style="308" customWidth="1"/>
    <col min="12556" max="12557" width="9.5703125" style="308" customWidth="1"/>
    <col min="12558" max="12802" width="9.42578125" style="308"/>
    <col min="12803" max="12803" width="52.42578125" style="308" customWidth="1"/>
    <col min="12804" max="12804" width="0" style="308" hidden="1" customWidth="1"/>
    <col min="12805" max="12805" width="9.42578125" style="308" customWidth="1"/>
    <col min="12806" max="12806" width="9.42578125" style="308" bestFit="1" customWidth="1"/>
    <col min="12807" max="12807" width="9.5703125" style="308" bestFit="1" customWidth="1"/>
    <col min="12808" max="12808" width="10.42578125" style="308" bestFit="1" customWidth="1"/>
    <col min="12809" max="12811" width="10.42578125" style="308" customWidth="1"/>
    <col min="12812" max="12813" width="9.5703125" style="308" customWidth="1"/>
    <col min="12814" max="13058" width="9.42578125" style="308"/>
    <col min="13059" max="13059" width="52.42578125" style="308" customWidth="1"/>
    <col min="13060" max="13060" width="0" style="308" hidden="1" customWidth="1"/>
    <col min="13061" max="13061" width="9.42578125" style="308" customWidth="1"/>
    <col min="13062" max="13062" width="9.42578125" style="308" bestFit="1" customWidth="1"/>
    <col min="13063" max="13063" width="9.5703125" style="308" bestFit="1" customWidth="1"/>
    <col min="13064" max="13064" width="10.42578125" style="308" bestFit="1" customWidth="1"/>
    <col min="13065" max="13067" width="10.42578125" style="308" customWidth="1"/>
    <col min="13068" max="13069" width="9.5703125" style="308" customWidth="1"/>
    <col min="13070" max="13314" width="9.42578125" style="308"/>
    <col min="13315" max="13315" width="52.42578125" style="308" customWidth="1"/>
    <col min="13316" max="13316" width="0" style="308" hidden="1" customWidth="1"/>
    <col min="13317" max="13317" width="9.42578125" style="308" customWidth="1"/>
    <col min="13318" max="13318" width="9.42578125" style="308" bestFit="1" customWidth="1"/>
    <col min="13319" max="13319" width="9.5703125" style="308" bestFit="1" customWidth="1"/>
    <col min="13320" max="13320" width="10.42578125" style="308" bestFit="1" customWidth="1"/>
    <col min="13321" max="13323" width="10.42578125" style="308" customWidth="1"/>
    <col min="13324" max="13325" width="9.5703125" style="308" customWidth="1"/>
    <col min="13326" max="13570" width="9.42578125" style="308"/>
    <col min="13571" max="13571" width="52.42578125" style="308" customWidth="1"/>
    <col min="13572" max="13572" width="0" style="308" hidden="1" customWidth="1"/>
    <col min="13573" max="13573" width="9.42578125" style="308" customWidth="1"/>
    <col min="13574" max="13574" width="9.42578125" style="308" bestFit="1" customWidth="1"/>
    <col min="13575" max="13575" width="9.5703125" style="308" bestFit="1" customWidth="1"/>
    <col min="13576" max="13576" width="10.42578125" style="308" bestFit="1" customWidth="1"/>
    <col min="13577" max="13579" width="10.42578125" style="308" customWidth="1"/>
    <col min="13580" max="13581" width="9.5703125" style="308" customWidth="1"/>
    <col min="13582" max="13826" width="9.42578125" style="308"/>
    <col min="13827" max="13827" width="52.42578125" style="308" customWidth="1"/>
    <col min="13828" max="13828" width="0" style="308" hidden="1" customWidth="1"/>
    <col min="13829" max="13829" width="9.42578125" style="308" customWidth="1"/>
    <col min="13830" max="13830" width="9.42578125" style="308" bestFit="1" customWidth="1"/>
    <col min="13831" max="13831" width="9.5703125" style="308" bestFit="1" customWidth="1"/>
    <col min="13832" max="13832" width="10.42578125" style="308" bestFit="1" customWidth="1"/>
    <col min="13833" max="13835" width="10.42578125" style="308" customWidth="1"/>
    <col min="13836" max="13837" width="9.5703125" style="308" customWidth="1"/>
    <col min="13838" max="14082" width="9.42578125" style="308"/>
    <col min="14083" max="14083" width="52.42578125" style="308" customWidth="1"/>
    <col min="14084" max="14084" width="0" style="308" hidden="1" customWidth="1"/>
    <col min="14085" max="14085" width="9.42578125" style="308" customWidth="1"/>
    <col min="14086" max="14086" width="9.42578125" style="308" bestFit="1" customWidth="1"/>
    <col min="14087" max="14087" width="9.5703125" style="308" bestFit="1" customWidth="1"/>
    <col min="14088" max="14088" width="10.42578125" style="308" bestFit="1" customWidth="1"/>
    <col min="14089" max="14091" width="10.42578125" style="308" customWidth="1"/>
    <col min="14092" max="14093" width="9.5703125" style="308" customWidth="1"/>
    <col min="14094" max="14338" width="9.42578125" style="308"/>
    <col min="14339" max="14339" width="52.42578125" style="308" customWidth="1"/>
    <col min="14340" max="14340" width="0" style="308" hidden="1" customWidth="1"/>
    <col min="14341" max="14341" width="9.42578125" style="308" customWidth="1"/>
    <col min="14342" max="14342" width="9.42578125" style="308" bestFit="1" customWidth="1"/>
    <col min="14343" max="14343" width="9.5703125" style="308" bestFit="1" customWidth="1"/>
    <col min="14344" max="14344" width="10.42578125" style="308" bestFit="1" customWidth="1"/>
    <col min="14345" max="14347" width="10.42578125" style="308" customWidth="1"/>
    <col min="14348" max="14349" width="9.5703125" style="308" customWidth="1"/>
    <col min="14350" max="14594" width="9.42578125" style="308"/>
    <col min="14595" max="14595" width="52.42578125" style="308" customWidth="1"/>
    <col min="14596" max="14596" width="0" style="308" hidden="1" customWidth="1"/>
    <col min="14597" max="14597" width="9.42578125" style="308" customWidth="1"/>
    <col min="14598" max="14598" width="9.42578125" style="308" bestFit="1" customWidth="1"/>
    <col min="14599" max="14599" width="9.5703125" style="308" bestFit="1" customWidth="1"/>
    <col min="14600" max="14600" width="10.42578125" style="308" bestFit="1" customWidth="1"/>
    <col min="14601" max="14603" width="10.42578125" style="308" customWidth="1"/>
    <col min="14604" max="14605" width="9.5703125" style="308" customWidth="1"/>
    <col min="14606" max="14850" width="9.42578125" style="308"/>
    <col min="14851" max="14851" width="52.42578125" style="308" customWidth="1"/>
    <col min="14852" max="14852" width="0" style="308" hidden="1" customWidth="1"/>
    <col min="14853" max="14853" width="9.42578125" style="308" customWidth="1"/>
    <col min="14854" max="14854" width="9.42578125" style="308" bestFit="1" customWidth="1"/>
    <col min="14855" max="14855" width="9.5703125" style="308" bestFit="1" customWidth="1"/>
    <col min="14856" max="14856" width="10.42578125" style="308" bestFit="1" customWidth="1"/>
    <col min="14857" max="14859" width="10.42578125" style="308" customWidth="1"/>
    <col min="14860" max="14861" width="9.5703125" style="308" customWidth="1"/>
    <col min="14862" max="15106" width="9.42578125" style="308"/>
    <col min="15107" max="15107" width="52.42578125" style="308" customWidth="1"/>
    <col min="15108" max="15108" width="0" style="308" hidden="1" customWidth="1"/>
    <col min="15109" max="15109" width="9.42578125" style="308" customWidth="1"/>
    <col min="15110" max="15110" width="9.42578125" style="308" bestFit="1" customWidth="1"/>
    <col min="15111" max="15111" width="9.5703125" style="308" bestFit="1" customWidth="1"/>
    <col min="15112" max="15112" width="10.42578125" style="308" bestFit="1" customWidth="1"/>
    <col min="15113" max="15115" width="10.42578125" style="308" customWidth="1"/>
    <col min="15116" max="15117" width="9.5703125" style="308" customWidth="1"/>
    <col min="15118" max="15362" width="9.42578125" style="308"/>
    <col min="15363" max="15363" width="52.42578125" style="308" customWidth="1"/>
    <col min="15364" max="15364" width="0" style="308" hidden="1" customWidth="1"/>
    <col min="15365" max="15365" width="9.42578125" style="308" customWidth="1"/>
    <col min="15366" max="15366" width="9.42578125" style="308" bestFit="1" customWidth="1"/>
    <col min="15367" max="15367" width="9.5703125" style="308" bestFit="1" customWidth="1"/>
    <col min="15368" max="15368" width="10.42578125" style="308" bestFit="1" customWidth="1"/>
    <col min="15369" max="15371" width="10.42578125" style="308" customWidth="1"/>
    <col min="15372" max="15373" width="9.5703125" style="308" customWidth="1"/>
    <col min="15374" max="15618" width="9.42578125" style="308"/>
    <col min="15619" max="15619" width="52.42578125" style="308" customWidth="1"/>
    <col min="15620" max="15620" width="0" style="308" hidden="1" customWidth="1"/>
    <col min="15621" max="15621" width="9.42578125" style="308" customWidth="1"/>
    <col min="15622" max="15622" width="9.42578125" style="308" bestFit="1" customWidth="1"/>
    <col min="15623" max="15623" width="9.5703125" style="308" bestFit="1" customWidth="1"/>
    <col min="15624" max="15624" width="10.42578125" style="308" bestFit="1" customWidth="1"/>
    <col min="15625" max="15627" width="10.42578125" style="308" customWidth="1"/>
    <col min="15628" max="15629" width="9.5703125" style="308" customWidth="1"/>
    <col min="15630" max="15874" width="9.42578125" style="308"/>
    <col min="15875" max="15875" width="52.42578125" style="308" customWidth="1"/>
    <col min="15876" max="15876" width="0" style="308" hidden="1" customWidth="1"/>
    <col min="15877" max="15877" width="9.42578125" style="308" customWidth="1"/>
    <col min="15878" max="15878" width="9.42578125" style="308" bestFit="1" customWidth="1"/>
    <col min="15879" max="15879" width="9.5703125" style="308" bestFit="1" customWidth="1"/>
    <col min="15880" max="15880" width="10.42578125" style="308" bestFit="1" customWidth="1"/>
    <col min="15881" max="15883" width="10.42578125" style="308" customWidth="1"/>
    <col min="15884" max="15885" width="9.5703125" style="308" customWidth="1"/>
    <col min="15886" max="16130" width="9.42578125" style="308"/>
    <col min="16131" max="16131" width="52.42578125" style="308" customWidth="1"/>
    <col min="16132" max="16132" width="0" style="308" hidden="1" customWidth="1"/>
    <col min="16133" max="16133" width="9.42578125" style="308" customWidth="1"/>
    <col min="16134" max="16134" width="9.42578125" style="308" bestFit="1" customWidth="1"/>
    <col min="16135" max="16135" width="9.5703125" style="308" bestFit="1" customWidth="1"/>
    <col min="16136" max="16136" width="10.42578125" style="308" bestFit="1" customWidth="1"/>
    <col min="16137" max="16139" width="10.42578125" style="308" customWidth="1"/>
    <col min="16140" max="16141" width="9.5703125" style="308" customWidth="1"/>
    <col min="16142" max="16384" width="9.42578125" style="308"/>
  </cols>
  <sheetData>
    <row r="2" spans="1:25">
      <c r="A2" s="309"/>
      <c r="B2" s="310"/>
      <c r="C2" s="310"/>
      <c r="D2" s="310"/>
      <c r="E2" s="310"/>
      <c r="F2" s="310"/>
      <c r="G2" s="310"/>
      <c r="H2" s="310"/>
      <c r="I2" s="310"/>
      <c r="J2" s="310"/>
      <c r="K2" s="309"/>
      <c r="L2" s="309"/>
      <c r="M2" s="309"/>
      <c r="N2" s="309"/>
      <c r="O2" s="309">
        <v>2015</v>
      </c>
      <c r="P2" s="309">
        <v>2016</v>
      </c>
      <c r="Q2" s="309">
        <v>2017</v>
      </c>
      <c r="R2" s="309">
        <v>2018</v>
      </c>
      <c r="S2" s="309">
        <v>2019</v>
      </c>
      <c r="T2" s="309">
        <v>2020</v>
      </c>
      <c r="U2" s="309">
        <v>2021</v>
      </c>
      <c r="V2" s="309">
        <v>2022</v>
      </c>
      <c r="W2" s="721">
        <v>2023</v>
      </c>
      <c r="X2" s="722">
        <v>2024</v>
      </c>
      <c r="Y2" s="722">
        <v>2025</v>
      </c>
    </row>
    <row r="3" spans="1:25">
      <c r="E3" s="313"/>
      <c r="F3" s="313"/>
      <c r="G3" s="313" t="s">
        <v>200</v>
      </c>
      <c r="H3" s="313" t="s">
        <v>173</v>
      </c>
      <c r="I3" s="313" t="s">
        <v>175</v>
      </c>
      <c r="J3" s="313" t="s">
        <v>130</v>
      </c>
      <c r="K3" s="313" t="s">
        <v>131</v>
      </c>
      <c r="L3" s="313" t="s">
        <v>132</v>
      </c>
      <c r="M3" s="313" t="s">
        <v>133</v>
      </c>
      <c r="N3" s="313" t="s">
        <v>134</v>
      </c>
      <c r="O3" s="313" t="s">
        <v>135</v>
      </c>
      <c r="P3" s="313" t="s">
        <v>136</v>
      </c>
      <c r="Q3" s="313" t="s">
        <v>43</v>
      </c>
      <c r="R3" s="313" t="s">
        <v>44</v>
      </c>
      <c r="S3" s="313" t="s">
        <v>45</v>
      </c>
      <c r="T3" s="313" t="s">
        <v>46</v>
      </c>
      <c r="U3" s="313" t="s">
        <v>47</v>
      </c>
      <c r="V3" s="313" t="s">
        <v>48</v>
      </c>
      <c r="W3" s="313" t="s">
        <v>516</v>
      </c>
      <c r="X3" s="723" t="s">
        <v>506</v>
      </c>
      <c r="Y3" s="723" t="s">
        <v>525</v>
      </c>
    </row>
    <row r="4" spans="1:25">
      <c r="A4" s="317" t="s">
        <v>214</v>
      </c>
      <c r="B4" s="317" t="s">
        <v>214</v>
      </c>
      <c r="G4" s="595">
        <v>7936.9056753837494</v>
      </c>
      <c r="H4" s="595">
        <v>9514.677215548043</v>
      </c>
      <c r="I4" s="595">
        <v>11161.182302084831</v>
      </c>
      <c r="J4" s="595">
        <v>13864.224835041336</v>
      </c>
      <c r="K4" s="595">
        <v>16488.118340156641</v>
      </c>
      <c r="L4" s="595">
        <v>17724.896226897021</v>
      </c>
      <c r="M4" s="595">
        <v>20326.298175900134</v>
      </c>
      <c r="N4" s="595">
        <v>21340.407929019795</v>
      </c>
      <c r="O4" s="615">
        <v>22087.780665605904</v>
      </c>
      <c r="P4" s="615">
        <v>23054.179270601115</v>
      </c>
      <c r="Q4" s="615">
        <v>23029.035897297232</v>
      </c>
      <c r="R4" s="734">
        <v>24149.960442839503</v>
      </c>
      <c r="S4" s="615">
        <v>26281.121651067635</v>
      </c>
      <c r="T4" s="615">
        <v>29790.174546335333</v>
      </c>
      <c r="U4" s="615">
        <v>30119.820243790218</v>
      </c>
      <c r="V4" s="615">
        <v>31426.220752203841</v>
      </c>
      <c r="W4" s="615">
        <v>34137.900093839999</v>
      </c>
      <c r="X4" s="615">
        <v>34412.598255539997</v>
      </c>
      <c r="Y4" s="734">
        <v>36994.245617209999</v>
      </c>
    </row>
    <row r="5" spans="1:25">
      <c r="A5" s="317" t="s">
        <v>215</v>
      </c>
      <c r="B5" s="317" t="s">
        <v>215</v>
      </c>
      <c r="G5" s="595">
        <v>8105.6807980012027</v>
      </c>
      <c r="H5" s="596">
        <v>8603.6901666257618</v>
      </c>
      <c r="I5" s="595">
        <v>10247.999749556149</v>
      </c>
      <c r="J5" s="595">
        <v>11407.545939890544</v>
      </c>
      <c r="K5" s="595">
        <v>12040.058501220446</v>
      </c>
      <c r="L5" s="595">
        <v>13115.930546781246</v>
      </c>
      <c r="M5" s="595">
        <v>15492.100669544039</v>
      </c>
      <c r="N5" s="595">
        <v>16003.584469107178</v>
      </c>
      <c r="O5" s="615">
        <v>15962.369654152133</v>
      </c>
      <c r="P5" s="615">
        <v>14647.329101864665</v>
      </c>
      <c r="Q5" s="615">
        <v>14855.692152213369</v>
      </c>
      <c r="R5" s="734">
        <v>13888.546672628781</v>
      </c>
      <c r="S5" s="615">
        <v>12637.589375377611</v>
      </c>
      <c r="T5" s="615">
        <v>14091.764742984453</v>
      </c>
      <c r="U5" s="615">
        <v>15509.052033363076</v>
      </c>
      <c r="V5" s="615">
        <v>14921.067840223774</v>
      </c>
      <c r="W5" s="615">
        <v>14125.957311349999</v>
      </c>
      <c r="X5" s="615">
        <v>14871.389141559999</v>
      </c>
      <c r="Y5" s="734">
        <v>15376.53513529</v>
      </c>
    </row>
    <row r="6" spans="1:25">
      <c r="A6" s="317" t="s">
        <v>216</v>
      </c>
      <c r="B6" s="317" t="s">
        <v>216</v>
      </c>
      <c r="G6" s="597">
        <v>16042.586473384952</v>
      </c>
      <c r="H6" s="597">
        <v>18118.367382173805</v>
      </c>
      <c r="I6" s="597">
        <v>21409.182051640979</v>
      </c>
      <c r="J6" s="597">
        <v>25271.770774931883</v>
      </c>
      <c r="K6" s="597">
        <v>28528.176841377088</v>
      </c>
      <c r="L6" s="597">
        <v>30840.826773678269</v>
      </c>
      <c r="M6" s="597">
        <v>35818.398845444171</v>
      </c>
      <c r="N6" s="597">
        <v>37343.992398126982</v>
      </c>
      <c r="O6" s="615">
        <v>38050.150319758031</v>
      </c>
      <c r="P6" s="615">
        <v>37701.508372465782</v>
      </c>
      <c r="Q6" s="615">
        <v>37884.728049510602</v>
      </c>
      <c r="R6" s="615">
        <v>38038.507115468288</v>
      </c>
      <c r="S6" s="615">
        <v>38918.711026445249</v>
      </c>
      <c r="T6" s="615">
        <v>43881.939289319787</v>
      </c>
      <c r="U6" s="615">
        <v>45628.872277153292</v>
      </c>
      <c r="V6" s="615">
        <v>46347.288592427612</v>
      </c>
      <c r="W6" s="615">
        <v>48263.85740519</v>
      </c>
      <c r="X6" s="734">
        <v>49283.987397099998</v>
      </c>
      <c r="Y6" s="734">
        <v>52370.780752500003</v>
      </c>
    </row>
    <row r="7" spans="1:25">
      <c r="A7" s="317" t="s">
        <v>217</v>
      </c>
      <c r="B7" s="317" t="s">
        <v>217</v>
      </c>
      <c r="E7" s="314"/>
      <c r="F7" s="314"/>
      <c r="G7" s="598">
        <v>43267.631864192765</v>
      </c>
      <c r="H7" s="598">
        <v>46558.856941183418</v>
      </c>
      <c r="I7" s="598">
        <v>44681.439033096525</v>
      </c>
      <c r="J7" s="598">
        <v>44490.987328103278</v>
      </c>
      <c r="K7" s="598">
        <v>45189.478846825608</v>
      </c>
      <c r="L7" s="598">
        <v>44794.47754990081</v>
      </c>
      <c r="M7" s="598">
        <v>45066.164778401791</v>
      </c>
      <c r="N7" s="598">
        <v>44871.789621426571</v>
      </c>
      <c r="O7" s="621">
        <v>45971.344395772103</v>
      </c>
      <c r="P7" s="621">
        <v>47565.918792566648</v>
      </c>
      <c r="Q7" s="621">
        <v>49732.493509614578</v>
      </c>
      <c r="R7" s="621">
        <v>52216.699010805838</v>
      </c>
      <c r="S7" s="621">
        <v>54905.517472734558</v>
      </c>
      <c r="T7" s="621">
        <v>50744.016902944866</v>
      </c>
      <c r="U7" s="621">
        <v>58343.086758082973</v>
      </c>
      <c r="V7" s="621">
        <v>67613.036545343115</v>
      </c>
      <c r="W7" s="621">
        <v>79186.330742188758</v>
      </c>
      <c r="X7" s="621">
        <v>85905.231846513634</v>
      </c>
      <c r="Y7" s="621">
        <v>92975.107463249762</v>
      </c>
    </row>
    <row r="8" spans="1:25">
      <c r="O8" s="616"/>
      <c r="P8" s="617"/>
      <c r="Q8" s="617"/>
      <c r="R8" s="617"/>
      <c r="S8" s="617"/>
      <c r="T8" s="616"/>
      <c r="U8" s="616"/>
      <c r="V8" s="616"/>
      <c r="W8" s="616"/>
      <c r="X8" s="314"/>
    </row>
    <row r="9" spans="1:25">
      <c r="A9" s="322" t="s">
        <v>214</v>
      </c>
      <c r="B9" s="599" t="s">
        <v>249</v>
      </c>
      <c r="E9" s="319"/>
      <c r="F9" s="319"/>
      <c r="G9" s="319">
        <f t="shared" ref="G9:T9" si="0">+G4/G7*100</f>
        <v>18.343748741081757</v>
      </c>
      <c r="H9" s="319">
        <f t="shared" si="0"/>
        <v>20.435805001758709</v>
      </c>
      <c r="I9" s="319">
        <f t="shared" si="0"/>
        <v>24.97946024929389</v>
      </c>
      <c r="J9" s="319">
        <f t="shared" si="0"/>
        <v>31.161872701988401</v>
      </c>
      <c r="K9" s="319">
        <f t="shared" si="0"/>
        <v>36.48663087274101</v>
      </c>
      <c r="L9" s="319">
        <f t="shared" si="0"/>
        <v>39.569378183173541</v>
      </c>
      <c r="M9" s="319">
        <f t="shared" si="0"/>
        <v>45.103234934341749</v>
      </c>
      <c r="N9" s="319">
        <f t="shared" si="0"/>
        <v>47.558628949422626</v>
      </c>
      <c r="O9" s="618">
        <f t="shared" si="0"/>
        <v>48.046845172614255</v>
      </c>
      <c r="P9" s="618">
        <f t="shared" si="0"/>
        <v>48.467852310684052</v>
      </c>
      <c r="Q9" s="618">
        <f t="shared" si="0"/>
        <v>46.305813909863822</v>
      </c>
      <c r="R9" s="618">
        <f t="shared" si="0"/>
        <v>46.249496617627742</v>
      </c>
      <c r="S9" s="618">
        <f t="shared" si="0"/>
        <v>47.866084977923272</v>
      </c>
      <c r="T9" s="618">
        <f t="shared" si="0"/>
        <v>58.706772471941413</v>
      </c>
      <c r="U9" s="618">
        <f>+U4/U7*100</f>
        <v>51.62534572207452</v>
      </c>
      <c r="V9" s="618">
        <f>+V4/V7*100</f>
        <v>46.479528738704964</v>
      </c>
      <c r="W9" s="618">
        <f>+W4/W7*100</f>
        <v>43.110849781617759</v>
      </c>
      <c r="X9" s="618">
        <f>+X4/X7*100</f>
        <v>40.058792131572133</v>
      </c>
      <c r="Y9" s="618">
        <f>+Y4/Y7*100</f>
        <v>39.789408828414317</v>
      </c>
    </row>
    <row r="10" spans="1:25">
      <c r="A10" s="322" t="s">
        <v>215</v>
      </c>
      <c r="B10" s="599" t="s">
        <v>250</v>
      </c>
      <c r="E10" s="319"/>
      <c r="F10" s="319"/>
      <c r="G10" s="319">
        <f t="shared" ref="G10:V10" si="1">+G5/G7*100</f>
        <v>18.73382121638431</v>
      </c>
      <c r="H10" s="319">
        <f t="shared" si="1"/>
        <v>18.47916966152021</v>
      </c>
      <c r="I10" s="319">
        <f t="shared" si="1"/>
        <v>22.935697621478194</v>
      </c>
      <c r="J10" s="319">
        <f t="shared" si="1"/>
        <v>25.640127641502865</v>
      </c>
      <c r="K10" s="319">
        <f t="shared" si="1"/>
        <v>26.643499346455101</v>
      </c>
      <c r="L10" s="319">
        <f t="shared" si="1"/>
        <v>29.280240029968358</v>
      </c>
      <c r="M10" s="319">
        <f t="shared" si="1"/>
        <v>34.376345858853099</v>
      </c>
      <c r="N10" s="319">
        <f t="shared" si="1"/>
        <v>35.66513527569527</v>
      </c>
      <c r="O10" s="618">
        <f t="shared" si="1"/>
        <v>34.722433863866208</v>
      </c>
      <c r="P10" s="618">
        <f t="shared" si="1"/>
        <v>30.793747863341331</v>
      </c>
      <c r="Q10" s="618">
        <f t="shared" si="1"/>
        <v>29.871199097108171</v>
      </c>
      <c r="R10" s="618">
        <f t="shared" si="1"/>
        <v>26.597902463644157</v>
      </c>
      <c r="S10" s="618">
        <f t="shared" si="1"/>
        <v>23.016975264195061</v>
      </c>
      <c r="T10" s="618">
        <f t="shared" si="1"/>
        <v>27.770298062798126</v>
      </c>
      <c r="U10" s="618">
        <f t="shared" si="1"/>
        <v>26.582501706964312</v>
      </c>
      <c r="V10" s="618">
        <f t="shared" si="1"/>
        <v>22.068329722504483</v>
      </c>
      <c r="W10" s="618">
        <f t="shared" ref="W10:X10" si="2">+W5/W7*100</f>
        <v>17.838883528194589</v>
      </c>
      <c r="X10" s="618">
        <f t="shared" si="2"/>
        <v>17.311389332061431</v>
      </c>
      <c r="Y10" s="618">
        <f t="shared" ref="Y10" si="3">+Y5/Y7*100</f>
        <v>16.538335426359016</v>
      </c>
    </row>
    <row r="11" spans="1:25" s="316" customFormat="1">
      <c r="A11" s="322" t="s">
        <v>218</v>
      </c>
      <c r="B11" s="599" t="s">
        <v>248</v>
      </c>
      <c r="C11" s="324"/>
      <c r="D11" s="324"/>
      <c r="E11" s="315"/>
      <c r="F11" s="315"/>
      <c r="G11" s="315">
        <f t="shared" ref="G11:U11" si="4">((+G9+G10)*100)/100</f>
        <v>37.077569957466068</v>
      </c>
      <c r="H11" s="315">
        <f t="shared" si="4"/>
        <v>38.914974663278919</v>
      </c>
      <c r="I11" s="315">
        <f t="shared" si="4"/>
        <v>47.915157870772084</v>
      </c>
      <c r="J11" s="315">
        <f t="shared" si="4"/>
        <v>56.802000343491265</v>
      </c>
      <c r="K11" s="315">
        <f t="shared" si="4"/>
        <v>63.130130219196104</v>
      </c>
      <c r="L11" s="315">
        <f t="shared" si="4"/>
        <v>68.849618213141895</v>
      </c>
      <c r="M11" s="315">
        <f t="shared" si="4"/>
        <v>79.479580793194856</v>
      </c>
      <c r="N11" s="315">
        <f t="shared" si="4"/>
        <v>83.22376422511789</v>
      </c>
      <c r="O11" s="619">
        <f t="shared" si="4"/>
        <v>82.769279036480469</v>
      </c>
      <c r="P11" s="619">
        <f t="shared" si="4"/>
        <v>79.261600174025375</v>
      </c>
      <c r="Q11" s="619">
        <f t="shared" si="4"/>
        <v>76.17701300697199</v>
      </c>
      <c r="R11" s="619">
        <f t="shared" si="4"/>
        <v>72.847399081271902</v>
      </c>
      <c r="S11" s="619">
        <f t="shared" si="4"/>
        <v>70.883060242118333</v>
      </c>
      <c r="T11" s="619">
        <f t="shared" si="4"/>
        <v>86.477070534739539</v>
      </c>
      <c r="U11" s="619">
        <f t="shared" si="4"/>
        <v>78.207847429038836</v>
      </c>
      <c r="V11" s="619">
        <f>((+V9+V10)*100)/100</f>
        <v>68.547858461209444</v>
      </c>
      <c r="W11" s="619">
        <f>((+W9+W10)*100)/100</f>
        <v>60.949733309812345</v>
      </c>
      <c r="X11" s="619">
        <f>((+X9+X10)*100)/100</f>
        <v>57.370181463633564</v>
      </c>
      <c r="Y11" s="619">
        <f>((+Y9+Y10)*100)/100</f>
        <v>56.327744254773336</v>
      </c>
    </row>
    <row r="12" spans="1:25">
      <c r="A12" s="724" t="s">
        <v>517</v>
      </c>
      <c r="B12" s="725" t="s">
        <v>518</v>
      </c>
      <c r="C12" s="311"/>
      <c r="D12" s="311"/>
      <c r="E12" s="311"/>
      <c r="F12" s="311"/>
      <c r="G12" s="312">
        <v>60</v>
      </c>
      <c r="H12" s="312">
        <v>60</v>
      </c>
      <c r="I12" s="312">
        <v>60</v>
      </c>
      <c r="J12" s="312">
        <v>60</v>
      </c>
      <c r="K12" s="312">
        <v>60</v>
      </c>
      <c r="L12" s="312">
        <v>60</v>
      </c>
      <c r="M12" s="312">
        <v>60</v>
      </c>
      <c r="N12" s="312">
        <v>60</v>
      </c>
      <c r="O12" s="620">
        <v>60</v>
      </c>
      <c r="P12" s="620">
        <v>60</v>
      </c>
      <c r="Q12" s="620">
        <v>60</v>
      </c>
      <c r="R12" s="620">
        <v>60</v>
      </c>
      <c r="S12" s="620">
        <v>60</v>
      </c>
      <c r="T12" s="620">
        <v>60</v>
      </c>
      <c r="U12" s="620">
        <v>60</v>
      </c>
      <c r="V12" s="620">
        <v>60</v>
      </c>
      <c r="W12" s="620">
        <v>60</v>
      </c>
      <c r="X12" s="620">
        <v>60</v>
      </c>
      <c r="Y12" s="620">
        <v>60</v>
      </c>
    </row>
    <row r="13" spans="1:25" hidden="1">
      <c r="G13" s="308" t="s">
        <v>219</v>
      </c>
      <c r="H13" s="318"/>
      <c r="I13" s="308"/>
      <c r="J13" s="308"/>
      <c r="P13" s="319"/>
      <c r="Q13" s="319"/>
      <c r="R13" s="319"/>
      <c r="S13" s="320"/>
    </row>
    <row r="14" spans="1:25" hidden="1">
      <c r="G14" s="319">
        <f t="shared" ref="G14:R14" si="5">G9/G11*100</f>
        <v>49.473977831138846</v>
      </c>
      <c r="H14" s="319">
        <f t="shared" si="5"/>
        <v>52.51398768362148</v>
      </c>
      <c r="I14" s="319">
        <f t="shared" si="5"/>
        <v>52.132689026432679</v>
      </c>
      <c r="J14" s="319">
        <f t="shared" si="5"/>
        <v>54.860519899910756</v>
      </c>
      <c r="K14" s="319">
        <f t="shared" si="5"/>
        <v>57.795906243270267</v>
      </c>
      <c r="L14" s="319">
        <f t="shared" si="5"/>
        <v>57.472182431972598</v>
      </c>
      <c r="M14" s="319">
        <f t="shared" si="5"/>
        <v>56.748204361696317</v>
      </c>
      <c r="N14" s="319">
        <f t="shared" si="5"/>
        <v>57.145491305557748</v>
      </c>
      <c r="O14" s="319">
        <f>O9/O11*100</f>
        <v>58.049128531659264</v>
      </c>
      <c r="P14" s="319">
        <f t="shared" si="5"/>
        <v>61.149222579747175</v>
      </c>
      <c r="Q14" s="319">
        <f t="shared" si="5"/>
        <v>60.787122101552804</v>
      </c>
      <c r="R14" s="319">
        <f t="shared" si="5"/>
        <v>63.488192030067793</v>
      </c>
      <c r="S14" s="319">
        <f t="shared" ref="S14:X14" si="6">S9/S11*100</f>
        <v>67.528242734477061</v>
      </c>
      <c r="T14" s="319">
        <f t="shared" si="6"/>
        <v>67.887096670738572</v>
      </c>
      <c r="U14" s="319">
        <f t="shared" si="6"/>
        <v>66.010441943075222</v>
      </c>
      <c r="V14" s="319">
        <f t="shared" si="6"/>
        <v>67.805953070010588</v>
      </c>
      <c r="W14" s="319">
        <f t="shared" si="6"/>
        <v>70.731810363274079</v>
      </c>
      <c r="X14" s="319">
        <f t="shared" si="6"/>
        <v>69.825109681699445</v>
      </c>
      <c r="Y14" s="319">
        <f t="shared" ref="Y14" si="7">Y9/Y11*100</f>
        <v>70.639095093964244</v>
      </c>
    </row>
    <row r="15" spans="1:25" hidden="1">
      <c r="G15" s="319">
        <f t="shared" ref="G15:V15" si="8">100-G14</f>
        <v>50.526022168861154</v>
      </c>
      <c r="H15" s="319">
        <f t="shared" si="8"/>
        <v>47.48601231637852</v>
      </c>
      <c r="I15" s="319">
        <f t="shared" si="8"/>
        <v>47.867310973567321</v>
      </c>
      <c r="J15" s="319">
        <f t="shared" si="8"/>
        <v>45.139480100089244</v>
      </c>
      <c r="K15" s="319">
        <f t="shared" si="8"/>
        <v>42.204093756729733</v>
      </c>
      <c r="L15" s="319">
        <f t="shared" si="8"/>
        <v>42.527817568027402</v>
      </c>
      <c r="M15" s="319">
        <f t="shared" si="8"/>
        <v>43.251795638303683</v>
      </c>
      <c r="N15" s="319">
        <f t="shared" si="8"/>
        <v>42.854508694442252</v>
      </c>
      <c r="O15" s="319">
        <f t="shared" si="8"/>
        <v>41.950871468340736</v>
      </c>
      <c r="P15" s="319">
        <f t="shared" si="8"/>
        <v>38.850777420252825</v>
      </c>
      <c r="Q15" s="319">
        <f t="shared" si="8"/>
        <v>39.212877898447196</v>
      </c>
      <c r="R15" s="319">
        <f t="shared" si="8"/>
        <v>36.511807969932207</v>
      </c>
      <c r="S15" s="319">
        <f t="shared" si="8"/>
        <v>32.471757265522939</v>
      </c>
      <c r="T15" s="319">
        <f t="shared" si="8"/>
        <v>32.112903329261428</v>
      </c>
      <c r="U15" s="319">
        <f t="shared" si="8"/>
        <v>33.989558056924778</v>
      </c>
      <c r="V15" s="319">
        <f t="shared" si="8"/>
        <v>32.194046929989412</v>
      </c>
      <c r="W15" s="319">
        <f t="shared" ref="W15:X15" si="9">100-W14</f>
        <v>29.268189636725921</v>
      </c>
      <c r="X15" s="319">
        <f t="shared" si="9"/>
        <v>30.174890318300555</v>
      </c>
      <c r="Y15" s="319">
        <f t="shared" ref="Y15" si="10">100-Y14</f>
        <v>29.360904906035756</v>
      </c>
    </row>
    <row r="16" spans="1:25" ht="13.5" hidden="1" customHeight="1">
      <c r="R16" s="321"/>
      <c r="S16" s="321"/>
    </row>
    <row r="17" spans="1:22" ht="13.5" hidden="1" customHeight="1">
      <c r="E17" s="322"/>
      <c r="I17" s="323"/>
    </row>
    <row r="18" spans="1:22" hidden="1">
      <c r="B18" s="324"/>
      <c r="E18" s="308"/>
      <c r="I18" s="325"/>
      <c r="N18" s="326"/>
    </row>
    <row r="19" spans="1:22" hidden="1">
      <c r="I19" s="323"/>
      <c r="L19" s="327"/>
      <c r="N19" s="328"/>
      <c r="O19" s="327"/>
      <c r="P19" s="327"/>
    </row>
    <row r="20" spans="1:22" hidden="1">
      <c r="I20" s="329"/>
      <c r="J20" s="330"/>
      <c r="K20" s="331"/>
      <c r="L20" s="332"/>
      <c r="M20" s="332"/>
      <c r="N20" s="333"/>
      <c r="O20" s="331"/>
    </row>
    <row r="21" spans="1:22" hidden="1">
      <c r="I21" s="323"/>
      <c r="N21" s="325"/>
    </row>
    <row r="22" spans="1:22" hidden="1">
      <c r="I22" s="325"/>
      <c r="N22" s="326"/>
    </row>
    <row r="23" spans="1:22" hidden="1">
      <c r="I23" s="323">
        <v>43580</v>
      </c>
      <c r="N23" s="325"/>
    </row>
    <row r="24" spans="1:22" hidden="1">
      <c r="I24" s="325" t="s">
        <v>220</v>
      </c>
    </row>
    <row r="25" spans="1:22" hidden="1">
      <c r="I25" s="323">
        <v>42492</v>
      </c>
      <c r="N25" s="325"/>
    </row>
    <row r="26" spans="1:22" hidden="1">
      <c r="I26" s="325" t="s">
        <v>221</v>
      </c>
    </row>
    <row r="27" spans="1:22" hidden="1">
      <c r="I27" s="323" t="s">
        <v>222</v>
      </c>
    </row>
    <row r="28" spans="1:22">
      <c r="I28" s="325" t="s">
        <v>223</v>
      </c>
    </row>
    <row r="29" spans="1:22">
      <c r="A29" s="316" t="s">
        <v>453</v>
      </c>
      <c r="I29" s="334"/>
      <c r="Q29" s="316" t="s">
        <v>454</v>
      </c>
    </row>
    <row r="30" spans="1:22">
      <c r="I30" s="335"/>
    </row>
    <row r="31" spans="1:22">
      <c r="K31" s="317"/>
      <c r="L31" s="317"/>
      <c r="M31" s="317"/>
      <c r="N31" s="317"/>
      <c r="O31" s="317"/>
      <c r="P31" s="317"/>
      <c r="Q31" s="317"/>
      <c r="R31" s="317"/>
      <c r="S31" s="317"/>
      <c r="T31" s="317"/>
      <c r="U31" s="317"/>
      <c r="V31" s="317"/>
    </row>
    <row r="32" spans="1:22">
      <c r="I32" s="325"/>
    </row>
    <row r="33" spans="2:42">
      <c r="I33" s="325"/>
    </row>
    <row r="34" spans="2:42">
      <c r="I34" s="325"/>
    </row>
    <row r="35" spans="2:42">
      <c r="C35" s="317">
        <v>43215</v>
      </c>
    </row>
    <row r="36" spans="2:42" hidden="1">
      <c r="B36" s="336" t="s">
        <v>224</v>
      </c>
      <c r="D36" s="336"/>
      <c r="E36" s="336" t="s">
        <v>225</v>
      </c>
      <c r="F36" s="337" t="s">
        <v>226</v>
      </c>
      <c r="G36" s="600" t="s">
        <v>227</v>
      </c>
      <c r="H36" s="600" t="s">
        <v>228</v>
      </c>
      <c r="I36" s="600" t="s">
        <v>229</v>
      </c>
      <c r="J36" s="600" t="s">
        <v>230</v>
      </c>
      <c r="K36" s="600" t="s">
        <v>231</v>
      </c>
      <c r="L36" s="600" t="s">
        <v>232</v>
      </c>
      <c r="M36" s="600" t="s">
        <v>233</v>
      </c>
      <c r="N36" s="600" t="s">
        <v>234</v>
      </c>
      <c r="O36" s="600" t="s">
        <v>235</v>
      </c>
      <c r="P36" s="600" t="s">
        <v>236</v>
      </c>
      <c r="Q36" s="600" t="s">
        <v>237</v>
      </c>
      <c r="R36" s="338" t="s">
        <v>238</v>
      </c>
      <c r="S36" s="337" t="s">
        <v>239</v>
      </c>
      <c r="T36" s="600"/>
      <c r="U36" s="600"/>
      <c r="V36" s="600"/>
      <c r="W36" s="600"/>
      <c r="X36" s="600"/>
      <c r="Y36" s="600"/>
      <c r="Z36" s="338" t="s">
        <v>240</v>
      </c>
      <c r="AA36" s="336" t="s">
        <v>241</v>
      </c>
      <c r="AB36" s="336" t="s">
        <v>242</v>
      </c>
      <c r="AC36" s="336" t="s">
        <v>243</v>
      </c>
      <c r="AD36" s="336" t="s">
        <v>244</v>
      </c>
      <c r="AE36" s="336"/>
      <c r="AF36" s="336"/>
      <c r="AG36" s="336"/>
      <c r="AH36" s="336"/>
      <c r="AI36" s="336"/>
      <c r="AJ36" s="336"/>
      <c r="AK36" s="336"/>
      <c r="AL36" s="336"/>
      <c r="AM36" s="336"/>
      <c r="AN36" s="336"/>
      <c r="AO36" s="336"/>
      <c r="AP36" s="336"/>
    </row>
    <row r="37" spans="2:42" hidden="1">
      <c r="B37" s="336" t="s">
        <v>245</v>
      </c>
      <c r="C37" s="339">
        <v>75800.3</v>
      </c>
      <c r="D37" s="339"/>
      <c r="E37" s="340">
        <v>76492.800000000003</v>
      </c>
      <c r="F37" s="341">
        <v>85433.9</v>
      </c>
      <c r="G37" s="601">
        <v>91609.9</v>
      </c>
      <c r="H37" s="601">
        <v>82418.5</v>
      </c>
      <c r="I37" s="601">
        <v>75122.7</v>
      </c>
      <c r="J37" s="601">
        <v>84879.5</v>
      </c>
      <c r="K37" s="601">
        <v>92204.5</v>
      </c>
      <c r="L37" s="601">
        <v>83085.399999999994</v>
      </c>
      <c r="M37" s="601">
        <v>76382.100000000006</v>
      </c>
      <c r="N37" s="601">
        <v>86701.4</v>
      </c>
      <c r="O37" s="601">
        <v>95686.5</v>
      </c>
      <c r="P37" s="601">
        <v>85264.4</v>
      </c>
      <c r="Q37" s="601">
        <v>78736.899999999994</v>
      </c>
      <c r="R37" s="342">
        <v>89157.2</v>
      </c>
      <c r="S37" s="341">
        <v>99269.9</v>
      </c>
      <c r="T37" s="601"/>
      <c r="U37" s="601"/>
      <c r="V37" s="601"/>
      <c r="W37" s="601"/>
      <c r="X37" s="601"/>
      <c r="Y37" s="601"/>
      <c r="Z37" s="342">
        <v>98609.5</v>
      </c>
      <c r="AA37" s="340">
        <v>110174.2</v>
      </c>
      <c r="AB37" s="343">
        <v>97079.6</v>
      </c>
      <c r="AC37" s="340">
        <v>90691.199999999997</v>
      </c>
      <c r="AD37" s="340">
        <v>103760.5</v>
      </c>
      <c r="AE37" s="340"/>
      <c r="AF37" s="340"/>
      <c r="AG37" s="340"/>
      <c r="AH37" s="340"/>
      <c r="AI37" s="340"/>
      <c r="AJ37" s="344"/>
      <c r="AK37" s="344"/>
      <c r="AL37" s="344"/>
      <c r="AM37" s="344"/>
      <c r="AN37" s="344"/>
      <c r="AO37" s="344"/>
      <c r="AP37" s="344"/>
    </row>
    <row r="38" spans="2:42">
      <c r="H38" s="17"/>
      <c r="I38" s="308"/>
      <c r="J38" s="308"/>
      <c r="L38" s="17"/>
      <c r="M38" s="17"/>
      <c r="P38" s="17"/>
      <c r="T38" s="17"/>
      <c r="X38" s="17"/>
      <c r="AB38" s="17"/>
      <c r="AF38" s="321"/>
      <c r="AG38" s="321"/>
      <c r="AH38" s="321"/>
      <c r="AI38" s="321"/>
    </row>
    <row r="39" spans="2:42">
      <c r="H39" s="17"/>
    </row>
    <row r="40" spans="2:42">
      <c r="N40" s="316"/>
      <c r="O40" s="316"/>
    </row>
    <row r="43" spans="2:42">
      <c r="AB43" s="321"/>
    </row>
    <row r="48" spans="2:42" ht="13.35" customHeight="1">
      <c r="C48" s="306"/>
      <c r="D48" s="306"/>
    </row>
    <row r="51" spans="1:23">
      <c r="B51" s="307"/>
      <c r="T51" s="307"/>
      <c r="U51" s="307"/>
    </row>
    <row r="56" spans="1:23" ht="13.5" customHeight="1">
      <c r="A56" s="897" t="s">
        <v>247</v>
      </c>
      <c r="B56" s="897"/>
      <c r="P56" s="307"/>
      <c r="Q56" s="898" t="s">
        <v>251</v>
      </c>
      <c r="R56" s="898"/>
      <c r="S56" s="898"/>
      <c r="T56" s="898"/>
      <c r="U56" s="898"/>
      <c r="V56" s="898"/>
      <c r="W56" s="898"/>
    </row>
    <row r="57" spans="1:23">
      <c r="A57" s="897"/>
      <c r="B57" s="897"/>
      <c r="P57" s="307"/>
      <c r="Q57" s="898"/>
      <c r="R57" s="898"/>
      <c r="S57" s="898"/>
      <c r="T57" s="898"/>
      <c r="U57" s="898"/>
      <c r="V57" s="898"/>
      <c r="W57" s="898"/>
    </row>
    <row r="58" spans="1:23" ht="11.25" customHeight="1">
      <c r="A58" s="307" t="s">
        <v>246</v>
      </c>
      <c r="B58" s="503"/>
      <c r="E58" s="319"/>
      <c r="F58" s="319"/>
      <c r="G58" s="319"/>
      <c r="H58" s="319"/>
      <c r="I58" s="319"/>
      <c r="Q58" s="726" t="s">
        <v>252</v>
      </c>
    </row>
    <row r="59" spans="1:23">
      <c r="E59" s="319"/>
      <c r="F59" s="319"/>
      <c r="G59" s="319"/>
      <c r="H59" s="319"/>
      <c r="I59" s="319"/>
    </row>
    <row r="60" spans="1:23">
      <c r="Q60" s="898"/>
      <c r="R60" s="898"/>
      <c r="S60" s="898"/>
      <c r="T60" s="898"/>
      <c r="U60" s="898"/>
      <c r="V60" s="898"/>
      <c r="W60" s="898"/>
    </row>
    <row r="61" spans="1:23">
      <c r="Q61" s="898"/>
      <c r="R61" s="898"/>
      <c r="S61" s="898"/>
      <c r="T61" s="898"/>
      <c r="U61" s="898"/>
      <c r="V61" s="898"/>
      <c r="W61" s="898"/>
    </row>
    <row r="62" spans="1:23">
      <c r="E62" s="319"/>
      <c r="Q62" s="726"/>
      <c r="R62" s="726"/>
      <c r="S62" s="726"/>
      <c r="T62" s="726"/>
      <c r="U62" s="726"/>
      <c r="V62" s="726"/>
      <c r="W62" s="726"/>
    </row>
    <row r="63" spans="1:23">
      <c r="E63" s="319"/>
    </row>
    <row r="64" spans="1:23">
      <c r="E64" s="308"/>
    </row>
    <row r="65" spans="5:10">
      <c r="E65" s="319"/>
    </row>
    <row r="69" spans="5:10">
      <c r="F69" s="313"/>
      <c r="G69" s="313"/>
      <c r="H69" s="313"/>
      <c r="I69" s="313"/>
      <c r="J69" s="313"/>
    </row>
    <row r="70" spans="5:10">
      <c r="E70" s="319"/>
      <c r="F70" s="319"/>
      <c r="G70" s="319"/>
      <c r="H70" s="319"/>
      <c r="I70" s="319"/>
      <c r="J70" s="319"/>
    </row>
    <row r="71" spans="5:10">
      <c r="E71" s="319"/>
      <c r="F71" s="319"/>
      <c r="G71" s="319"/>
      <c r="H71" s="319"/>
      <c r="I71" s="319"/>
      <c r="J71" s="319"/>
    </row>
    <row r="72" spans="5:10">
      <c r="E72" s="319"/>
      <c r="F72" s="319"/>
      <c r="G72" s="319"/>
      <c r="H72" s="319"/>
      <c r="I72" s="319"/>
      <c r="J72" s="319"/>
    </row>
    <row r="75" spans="5:10" ht="36.75" customHeight="1"/>
  </sheetData>
  <sheetProtection algorithmName="SHA-512" hashValue="Z+FfIoNeMWbo20vWOkLoQoCCQ0JyrJcTI7BdjExPra/wgtINC945+KQWmUkPz45LhMxNm38/MzwZUMPix48wOg==" saltValue="/pyr9IEU5tdHFyFa+jBNVQ==" spinCount="100000" sheet="1" objects="1" scenarios="1"/>
  <mergeCells count="3">
    <mergeCell ref="A56:B57"/>
    <mergeCell ref="Q60:W61"/>
    <mergeCell ref="Q56:W57"/>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M27" sqref="M27"/>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2" t="s">
        <v>413</v>
      </c>
      <c r="D2" s="852"/>
      <c r="E2" s="852"/>
      <c r="F2" s="852"/>
      <c r="G2" s="852"/>
      <c r="H2" s="852"/>
      <c r="J2" s="852" t="s">
        <v>414</v>
      </c>
      <c r="K2" s="852"/>
      <c r="L2" s="852"/>
      <c r="M2" s="852"/>
      <c r="N2" s="852"/>
      <c r="O2" s="852"/>
    </row>
    <row r="3" spans="3:15">
      <c r="C3" s="852"/>
      <c r="D3" s="852"/>
      <c r="E3" s="852"/>
      <c r="F3" s="852"/>
      <c r="G3" s="852"/>
      <c r="H3" s="852"/>
      <c r="J3" s="852"/>
      <c r="K3" s="852"/>
      <c r="L3" s="852"/>
      <c r="M3" s="852"/>
      <c r="N3" s="852"/>
      <c r="O3" s="852"/>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15"/>
      <c r="D19" s="61"/>
      <c r="E19" s="62"/>
      <c r="F19" s="61"/>
      <c r="G19" s="54"/>
      <c r="H19" s="673"/>
      <c r="J19" s="715"/>
      <c r="K19" s="61"/>
      <c r="L19" s="62"/>
      <c r="M19" s="61"/>
      <c r="N19" s="54"/>
      <c r="O19" s="678"/>
    </row>
    <row r="20" spans="3:15" s="1" customFormat="1">
      <c r="C20" s="803" t="s">
        <v>563</v>
      </c>
      <c r="D20" s="54"/>
      <c r="E20" s="54"/>
      <c r="F20" s="54"/>
      <c r="G20" s="54"/>
      <c r="H20" s="673"/>
      <c r="J20" s="803" t="s">
        <v>563</v>
      </c>
      <c r="K20" s="54"/>
      <c r="L20" s="54"/>
      <c r="M20" s="54"/>
      <c r="N20" s="54"/>
      <c r="O20" s="678"/>
    </row>
    <row r="21" spans="3:15">
      <c r="C21" s="53" t="s">
        <v>360</v>
      </c>
      <c r="J21" s="53" t="s">
        <v>360</v>
      </c>
    </row>
    <row r="22" spans="3:15">
      <c r="J22" s="4"/>
    </row>
    <row r="23" spans="3:15" s="1" customFormat="1">
      <c r="C23" s="852" t="s">
        <v>416</v>
      </c>
      <c r="D23" s="852"/>
      <c r="E23" s="852"/>
      <c r="F23" s="852"/>
      <c r="G23" s="852"/>
      <c r="H23" s="852"/>
      <c r="J23" s="852"/>
      <c r="K23" s="852"/>
      <c r="L23" s="852"/>
      <c r="M23" s="852"/>
      <c r="N23" s="852"/>
      <c r="O23" s="852"/>
    </row>
    <row r="24" spans="3:15" s="1" customFormat="1">
      <c r="C24" s="852"/>
      <c r="D24" s="852"/>
      <c r="E24" s="852"/>
      <c r="F24" s="852"/>
      <c r="G24" s="852"/>
      <c r="H24" s="852"/>
      <c r="J24" s="852"/>
      <c r="K24" s="852"/>
      <c r="L24" s="852"/>
      <c r="M24" s="852"/>
      <c r="N24" s="852"/>
      <c r="O24" s="852"/>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55" t="s">
        <v>564</v>
      </c>
      <c r="D40" s="855"/>
      <c r="E40" s="855"/>
      <c r="F40" s="855"/>
      <c r="G40" s="855"/>
      <c r="H40" s="855"/>
      <c r="J40" s="855"/>
      <c r="K40" s="855"/>
      <c r="L40" s="855"/>
      <c r="M40" s="855"/>
      <c r="N40" s="855"/>
      <c r="O40" s="855"/>
      <c r="P40" s="6"/>
    </row>
    <row r="41" spans="3:16" ht="15.75" customHeight="1">
      <c r="C41" s="855"/>
      <c r="D41" s="855"/>
      <c r="E41" s="855"/>
      <c r="F41" s="855"/>
      <c r="G41" s="855"/>
      <c r="H41" s="855"/>
      <c r="J41" s="856"/>
      <c r="K41" s="856"/>
      <c r="L41" s="437"/>
      <c r="M41" s="437"/>
      <c r="N41" s="437"/>
      <c r="O41" s="437"/>
      <c r="P41" s="6"/>
    </row>
    <row r="42" spans="3:16">
      <c r="C42" s="856" t="s">
        <v>539</v>
      </c>
      <c r="D42" s="856"/>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A6Hp4UfYjmc087D7yyu0yoxBXGN4N0FwOJpYEhYejRyYCX0Emg9TyaDMk4/KO5cXiICULUkhGZkOxteupWfFYQ==" saltValue="TdjCFaJO3FvOEP72MSZzow=="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G19" sqref="G1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852" t="s">
        <v>509</v>
      </c>
      <c r="D2" s="852"/>
      <c r="E2" s="852"/>
      <c r="F2" s="852"/>
      <c r="G2" s="852"/>
      <c r="H2" s="852"/>
      <c r="J2" s="852" t="s">
        <v>510</v>
      </c>
      <c r="K2" s="852"/>
      <c r="L2" s="852"/>
      <c r="M2" s="852"/>
      <c r="N2" s="852"/>
      <c r="O2" s="852"/>
    </row>
    <row r="3" spans="1:15">
      <c r="A3" s="1"/>
      <c r="C3" s="852"/>
      <c r="D3" s="852"/>
      <c r="E3" s="852"/>
      <c r="F3" s="852"/>
      <c r="G3" s="852"/>
      <c r="H3" s="852"/>
      <c r="J3" s="852"/>
      <c r="K3" s="852"/>
      <c r="L3" s="852"/>
      <c r="M3" s="852"/>
      <c r="N3" s="852"/>
      <c r="O3" s="852"/>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17" t="str">
        <f>'Slika 4.1. - Figure 4.1'!P24</f>
        <v>Izvor: HZMO</v>
      </c>
      <c r="E19" s="4"/>
      <c r="J19" s="851" t="str">
        <f>'Slika 4.2. - Figure 4.2'!$J$25</f>
        <v>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v>
      </c>
      <c r="K19" s="851"/>
      <c r="L19" s="851"/>
      <c r="M19" s="851"/>
      <c r="N19" s="851"/>
      <c r="O19" s="851"/>
    </row>
    <row r="20" spans="1:15">
      <c r="A20" s="1"/>
      <c r="J20" s="352" t="str">
        <f>'Slika 4.2. - Figure 4.2'!J35</f>
        <v>Izvori: DZS, HZZ, izračun HNB-a (sezonska prilagodba HNB-a)</v>
      </c>
    </row>
    <row r="21" spans="1:15">
      <c r="A21" s="1"/>
    </row>
    <row r="22" spans="1:15" s="1" customFormat="1">
      <c r="C22" s="857" t="s">
        <v>475</v>
      </c>
      <c r="D22" s="857"/>
      <c r="E22" s="857"/>
      <c r="F22" s="857"/>
      <c r="G22" s="857"/>
      <c r="H22" s="857"/>
      <c r="J22" s="852"/>
      <c r="K22" s="852"/>
      <c r="L22" s="852"/>
      <c r="M22" s="852"/>
      <c r="N22" s="852"/>
      <c r="O22" s="852"/>
    </row>
    <row r="23" spans="1:15" s="1" customFormat="1">
      <c r="C23" s="857"/>
      <c r="D23" s="857"/>
      <c r="E23" s="857"/>
      <c r="F23" s="857"/>
      <c r="G23" s="857"/>
      <c r="H23" s="857"/>
      <c r="J23" s="852"/>
      <c r="K23" s="852"/>
      <c r="L23" s="852"/>
      <c r="M23" s="852"/>
      <c r="N23" s="852"/>
      <c r="O23" s="852"/>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18" t="str">
        <f>'Slika 4.3. - Figure 4.3'!$M$24</f>
        <v>Izvori: DZS, izračun HNB-a (sezonska prilagodba HNB-a)</v>
      </c>
      <c r="D39" s="418"/>
      <c r="E39" s="418"/>
      <c r="F39" s="418"/>
      <c r="G39" s="418"/>
      <c r="H39" s="418"/>
      <c r="J39" s="4"/>
      <c r="K39" s="6"/>
      <c r="L39" s="6"/>
      <c r="M39" s="6"/>
      <c r="N39" s="6"/>
      <c r="O39" s="6"/>
    </row>
    <row r="40" spans="1:15">
      <c r="A40" s="1"/>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XJYo2odVJ5C4LJSN7nlCNMxyzigYw5vvSPXavtWa2ZMaJGkSrUAt58wSY8ZaafhVCgZlEbA504ZTxiHpH8Jlcg==" saltValue="mmGcFl0BankSPalE7Xd/cQ=="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topLeftCell="A4" zoomScaleNormal="100" zoomScaleSheetLayoutView="100" workbookViewId="0">
      <selection activeCell="Y44" sqref="Y4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2" t="s">
        <v>457</v>
      </c>
      <c r="D2" s="852"/>
      <c r="E2" s="852"/>
      <c r="F2" s="852"/>
      <c r="G2" s="852"/>
      <c r="H2" s="852"/>
      <c r="J2" s="852" t="s">
        <v>458</v>
      </c>
      <c r="K2" s="852"/>
      <c r="L2" s="852"/>
      <c r="M2" s="852"/>
      <c r="N2" s="852"/>
      <c r="O2" s="852"/>
    </row>
    <row r="3" spans="3:15">
      <c r="C3" s="852"/>
      <c r="D3" s="852"/>
      <c r="E3" s="852"/>
      <c r="F3" s="852"/>
      <c r="G3" s="852"/>
      <c r="H3" s="852"/>
      <c r="J3" s="852"/>
      <c r="K3" s="852"/>
      <c r="L3" s="852"/>
      <c r="M3" s="852"/>
      <c r="N3" s="852"/>
      <c r="O3" s="852"/>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51" t="s">
        <v>88</v>
      </c>
      <c r="D19" s="851"/>
      <c r="E19" s="851"/>
      <c r="F19" s="851"/>
      <c r="G19" s="851"/>
      <c r="H19" s="851"/>
      <c r="J19" s="858" t="s">
        <v>96</v>
      </c>
      <c r="K19" s="858"/>
      <c r="L19" s="858"/>
      <c r="M19" s="858"/>
      <c r="N19" s="858"/>
      <c r="O19" s="858"/>
    </row>
    <row r="20" spans="3:15" s="1" customFormat="1" ht="15.75" customHeight="1">
      <c r="C20" s="851"/>
      <c r="D20" s="851"/>
      <c r="E20" s="851"/>
      <c r="F20" s="851"/>
      <c r="G20" s="851"/>
      <c r="H20" s="851"/>
      <c r="J20" s="858"/>
      <c r="K20" s="858"/>
      <c r="L20" s="858"/>
      <c r="M20" s="858"/>
      <c r="N20" s="858"/>
      <c r="O20" s="858"/>
    </row>
    <row r="21" spans="3:15" s="1" customFormat="1" ht="15.75" customHeight="1">
      <c r="C21" s="851"/>
      <c r="D21" s="851"/>
      <c r="E21" s="851"/>
      <c r="F21" s="851"/>
      <c r="G21" s="851"/>
      <c r="H21" s="851"/>
      <c r="J21" s="193" t="s">
        <v>97</v>
      </c>
      <c r="K21" s="26"/>
      <c r="L21" s="26"/>
      <c r="M21" s="26"/>
      <c r="N21" s="26"/>
      <c r="O21" s="26"/>
    </row>
    <row r="22" spans="3:15" s="1" customFormat="1" ht="19.5" customHeight="1">
      <c r="C22" s="851"/>
      <c r="D22" s="851"/>
      <c r="E22" s="851"/>
      <c r="F22" s="851"/>
      <c r="G22" s="851"/>
      <c r="H22" s="851"/>
    </row>
    <row r="23" spans="3:15" s="1" customFormat="1">
      <c r="C23" s="419" t="s">
        <v>201</v>
      </c>
    </row>
    <row r="25" spans="3:15" s="1" customFormat="1">
      <c r="C25" s="857" t="s">
        <v>459</v>
      </c>
      <c r="D25" s="857"/>
      <c r="E25" s="857"/>
      <c r="F25" s="857"/>
      <c r="G25" s="857"/>
      <c r="H25" s="857"/>
      <c r="J25" s="852" t="s">
        <v>460</v>
      </c>
      <c r="K25" s="852"/>
      <c r="L25" s="852"/>
      <c r="M25" s="852"/>
      <c r="N25" s="852"/>
      <c r="O25" s="852"/>
    </row>
    <row r="26" spans="3:15" s="1" customFormat="1">
      <c r="C26" s="857"/>
      <c r="D26" s="857"/>
      <c r="E26" s="857"/>
      <c r="F26" s="857"/>
      <c r="G26" s="857"/>
      <c r="H26" s="857"/>
      <c r="J26" s="852"/>
      <c r="K26" s="852"/>
      <c r="L26" s="852"/>
      <c r="M26" s="852"/>
      <c r="N26" s="852"/>
      <c r="O26" s="852"/>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51" t="s">
        <v>106</v>
      </c>
      <c r="D42" s="851"/>
      <c r="E42" s="851"/>
      <c r="F42" s="851"/>
      <c r="G42" s="851"/>
      <c r="H42" s="851"/>
      <c r="J42" s="193" t="s">
        <v>2</v>
      </c>
      <c r="K42" s="6"/>
      <c r="L42" s="6"/>
      <c r="M42" s="6"/>
      <c r="N42" s="6"/>
      <c r="O42" s="6"/>
      <c r="P42" s="6"/>
    </row>
    <row r="43" spans="3:16">
      <c r="C43" s="851"/>
      <c r="D43" s="851"/>
      <c r="E43" s="851"/>
      <c r="F43" s="851"/>
      <c r="G43" s="851"/>
      <c r="H43" s="851"/>
      <c r="K43" s="6"/>
      <c r="L43" s="6"/>
      <c r="M43" s="6"/>
      <c r="N43" s="6"/>
      <c r="O43" s="6"/>
      <c r="P43" s="6"/>
    </row>
    <row r="44" spans="3:16">
      <c r="C44" s="851"/>
      <c r="D44" s="851"/>
      <c r="E44" s="851"/>
      <c r="F44" s="851"/>
      <c r="G44" s="851"/>
      <c r="H44" s="851"/>
      <c r="J44" s="6"/>
      <c r="K44" s="6"/>
      <c r="L44" s="6"/>
      <c r="M44" s="6"/>
      <c r="N44" s="6"/>
      <c r="O44" s="6"/>
      <c r="P44" s="6"/>
    </row>
    <row r="45" spans="3:16">
      <c r="C45" s="851"/>
      <c r="D45" s="851"/>
      <c r="E45" s="851"/>
      <c r="F45" s="851"/>
      <c r="G45" s="851"/>
      <c r="H45" s="851"/>
    </row>
    <row r="46" spans="3:16">
      <c r="C46" s="420" t="s">
        <v>524</v>
      </c>
    </row>
    <row r="74" spans="3:10" s="1" customFormat="1">
      <c r="C74" s="4"/>
      <c r="J74" s="4"/>
    </row>
    <row r="92" spans="3:3" s="1" customFormat="1">
      <c r="C92" s="4"/>
    </row>
  </sheetData>
  <sheetProtection algorithmName="SHA-512" hashValue="ngPL6TYc9tItrrmISatJWiIkN5mw++02Oote+4cPaP0esG/GF7A/72Gc5ghZXDPDruy0W+sH4DCRx9z6dIFkmw==" saltValue="T9O+J+ex40xYJMlK62O60g=="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T30" sqref="T30"/>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59" t="s">
        <v>427</v>
      </c>
      <c r="D2" s="859"/>
      <c r="E2" s="859"/>
      <c r="F2" s="859"/>
      <c r="G2" s="859"/>
      <c r="H2" s="859"/>
      <c r="J2" s="423" t="s">
        <v>522</v>
      </c>
      <c r="K2" s="380"/>
      <c r="L2" s="380"/>
      <c r="M2" s="380"/>
      <c r="N2" s="380"/>
      <c r="O2" s="380"/>
    </row>
    <row r="3" spans="3:15">
      <c r="C3" s="29"/>
      <c r="D3" s="29"/>
      <c r="E3" s="29"/>
      <c r="F3" s="29"/>
      <c r="G3" s="29"/>
      <c r="H3" s="29"/>
      <c r="J3" s="421"/>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60" t="s">
        <v>521</v>
      </c>
      <c r="D18" s="860"/>
      <c r="E18" s="860"/>
      <c r="F18" s="860"/>
      <c r="G18" s="860"/>
      <c r="H18" s="860"/>
      <c r="J18" s="851" t="s">
        <v>515</v>
      </c>
      <c r="K18" s="851"/>
      <c r="L18" s="851"/>
      <c r="M18" s="851"/>
      <c r="N18" s="851"/>
      <c r="O18" s="851"/>
    </row>
    <row r="19" spans="3:15" ht="24" customHeight="1">
      <c r="C19" s="860"/>
      <c r="D19" s="860"/>
      <c r="E19" s="860"/>
      <c r="F19" s="860"/>
      <c r="G19" s="860"/>
      <c r="H19" s="860"/>
      <c r="J19" s="851"/>
      <c r="K19" s="851"/>
      <c r="L19" s="851"/>
      <c r="M19" s="851"/>
      <c r="N19" s="851"/>
      <c r="O19" s="851"/>
    </row>
    <row r="20" spans="3:15">
      <c r="C20" s="422" t="s">
        <v>497</v>
      </c>
      <c r="J20" s="422" t="s">
        <v>156</v>
      </c>
      <c r="K20" s="33"/>
      <c r="L20" s="33"/>
      <c r="M20" s="33"/>
      <c r="N20" s="33"/>
      <c r="O20" s="33"/>
    </row>
    <row r="21" spans="3:15">
      <c r="C21" s="33"/>
    </row>
    <row r="22" spans="3:15">
      <c r="C22" s="859" t="s">
        <v>429</v>
      </c>
      <c r="D22" s="859"/>
      <c r="E22" s="859"/>
      <c r="F22" s="859"/>
      <c r="G22" s="859"/>
      <c r="H22" s="859"/>
      <c r="J22" s="861" t="s">
        <v>431</v>
      </c>
      <c r="K22" s="861"/>
      <c r="L22" s="861"/>
      <c r="M22" s="861"/>
      <c r="N22" s="861"/>
      <c r="O22" s="861"/>
    </row>
    <row r="23" spans="3:15">
      <c r="C23" s="859"/>
      <c r="D23" s="859"/>
      <c r="E23" s="859"/>
      <c r="F23" s="859"/>
      <c r="G23" s="859"/>
      <c r="H23" s="859"/>
      <c r="J23" s="861"/>
      <c r="K23" s="861"/>
      <c r="L23" s="861"/>
      <c r="M23" s="861"/>
      <c r="N23" s="861"/>
      <c r="O23" s="861"/>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60" t="s">
        <v>266</v>
      </c>
      <c r="D39" s="860"/>
      <c r="E39" s="860"/>
      <c r="F39" s="860"/>
      <c r="G39" s="860"/>
      <c r="H39" s="860"/>
      <c r="J39" s="422" t="s">
        <v>267</v>
      </c>
      <c r="K39" s="35"/>
      <c r="L39" s="35"/>
      <c r="M39" s="35"/>
      <c r="N39" s="35"/>
      <c r="O39" s="35"/>
      <c r="P39" s="35"/>
    </row>
    <row r="40" spans="3:16">
      <c r="C40" s="860"/>
      <c r="D40" s="860"/>
      <c r="E40" s="860"/>
      <c r="F40" s="860"/>
      <c r="G40" s="860"/>
      <c r="H40" s="860"/>
      <c r="J40" s="422" t="s">
        <v>156</v>
      </c>
      <c r="K40" s="35"/>
      <c r="L40" s="35"/>
      <c r="M40" s="35"/>
      <c r="N40" s="35"/>
      <c r="O40" s="35"/>
      <c r="P40" s="35"/>
    </row>
    <row r="41" spans="3:16">
      <c r="C41" s="422"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59" t="s">
        <v>433</v>
      </c>
      <c r="D43" s="859"/>
      <c r="E43" s="859"/>
      <c r="F43" s="859"/>
      <c r="G43" s="859"/>
      <c r="H43" s="859"/>
      <c r="J43" s="861" t="s">
        <v>435</v>
      </c>
      <c r="K43" s="861"/>
      <c r="L43" s="861"/>
      <c r="M43" s="861"/>
      <c r="N43" s="861"/>
      <c r="O43" s="861"/>
    </row>
    <row r="44" spans="3:16">
      <c r="C44" s="859"/>
      <c r="D44" s="859"/>
      <c r="E44" s="859"/>
      <c r="F44" s="859"/>
      <c r="G44" s="859"/>
      <c r="H44" s="859"/>
      <c r="J44" s="861"/>
      <c r="K44" s="861"/>
      <c r="L44" s="861"/>
      <c r="M44" s="861"/>
      <c r="N44" s="861"/>
      <c r="O44" s="861"/>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2" t="s">
        <v>267</v>
      </c>
      <c r="D60" s="35"/>
      <c r="E60" s="35"/>
      <c r="F60" s="35"/>
      <c r="G60" s="35"/>
      <c r="H60" s="35"/>
      <c r="J60" s="860" t="s">
        <v>266</v>
      </c>
      <c r="K60" s="860"/>
      <c r="L60" s="860"/>
      <c r="M60" s="860"/>
      <c r="N60" s="860"/>
      <c r="O60" s="860"/>
      <c r="P60" s="35"/>
    </row>
    <row r="61" spans="3:16">
      <c r="C61" s="33"/>
      <c r="D61" s="35"/>
      <c r="E61" s="35"/>
      <c r="F61" s="35"/>
      <c r="G61" s="35"/>
      <c r="H61" s="35"/>
      <c r="J61" s="860"/>
      <c r="K61" s="860"/>
      <c r="L61" s="860"/>
      <c r="M61" s="860"/>
      <c r="N61" s="860"/>
      <c r="O61" s="860"/>
      <c r="P61" s="35"/>
    </row>
    <row r="62" spans="3:16">
      <c r="C62" s="422" t="s">
        <v>156</v>
      </c>
      <c r="D62" s="35"/>
      <c r="E62" s="35"/>
      <c r="F62" s="35"/>
      <c r="G62" s="35"/>
      <c r="H62" s="35"/>
      <c r="J62" s="422" t="s">
        <v>156</v>
      </c>
      <c r="K62" s="35"/>
      <c r="L62" s="35"/>
      <c r="M62" s="35"/>
      <c r="N62" s="35"/>
      <c r="O62" s="35"/>
      <c r="P62" s="35"/>
    </row>
    <row r="65" spans="3:16">
      <c r="C65" s="859" t="s">
        <v>437</v>
      </c>
      <c r="D65" s="859"/>
      <c r="E65" s="859"/>
      <c r="F65" s="859"/>
      <c r="G65" s="859"/>
      <c r="H65" s="859"/>
      <c r="J65" s="861" t="s">
        <v>441</v>
      </c>
      <c r="K65" s="861"/>
      <c r="L65" s="861"/>
      <c r="M65" s="861"/>
      <c r="N65" s="861"/>
      <c r="O65" s="861"/>
    </row>
    <row r="66" spans="3:16">
      <c r="C66" s="859"/>
      <c r="D66" s="859"/>
      <c r="E66" s="859"/>
      <c r="F66" s="859"/>
      <c r="G66" s="859"/>
      <c r="H66" s="859"/>
      <c r="J66" s="861"/>
      <c r="K66" s="861"/>
      <c r="L66" s="861"/>
      <c r="M66" s="861"/>
      <c r="N66" s="861"/>
      <c r="O66" s="861"/>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2" t="s">
        <v>156</v>
      </c>
      <c r="D82" s="35"/>
      <c r="E82" s="35"/>
      <c r="F82" s="35"/>
      <c r="G82" s="35"/>
      <c r="H82" s="35"/>
      <c r="J82" s="422" t="s">
        <v>156</v>
      </c>
      <c r="K82" s="35"/>
      <c r="L82" s="35"/>
      <c r="M82" s="35"/>
      <c r="N82" s="35"/>
      <c r="O82" s="35"/>
      <c r="P82" s="35"/>
    </row>
    <row r="84" spans="3:16">
      <c r="C84" s="861" t="s">
        <v>439</v>
      </c>
      <c r="D84" s="861"/>
      <c r="E84" s="861"/>
      <c r="F84" s="861"/>
      <c r="G84" s="861"/>
      <c r="H84" s="861"/>
      <c r="J84" s="30"/>
      <c r="K84" s="30"/>
      <c r="L84" s="30"/>
      <c r="M84" s="30"/>
      <c r="N84" s="30"/>
      <c r="O84" s="30"/>
    </row>
    <row r="85" spans="3:16">
      <c r="C85" s="861"/>
      <c r="D85" s="861"/>
      <c r="E85" s="861"/>
      <c r="F85" s="861"/>
      <c r="G85" s="861"/>
      <c r="H85" s="861"/>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2" t="s">
        <v>156</v>
      </c>
      <c r="D101" s="35"/>
      <c r="E101" s="35"/>
      <c r="F101" s="35"/>
      <c r="G101" s="35"/>
      <c r="H101" s="35"/>
      <c r="J101" s="33"/>
      <c r="K101" s="35"/>
      <c r="L101" s="35"/>
      <c r="M101" s="35"/>
      <c r="N101" s="35"/>
      <c r="O101" s="35"/>
      <c r="P101" s="35"/>
    </row>
    <row r="112" spans="3:16">
      <c r="C112" s="33"/>
    </row>
  </sheetData>
  <sheetProtection algorithmName="SHA-512" hashValue="+NH4t0EVPfx5rwj/wRpP/I0WttXnG9W+lF+xtBEpRKbahRjZtLCABILfU39/Zl1AORWa8m+nqI8C2ZH+oOts3Q==" saltValue="e4Q1yPcWUCMxHX7ulRKUqQ=="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T24" sqref="T24"/>
    </sheetView>
  </sheetViews>
  <sheetFormatPr defaultColWidth="9.42578125" defaultRowHeight="12.75"/>
  <cols>
    <col min="1" max="1" width="2.5703125" style="1" customWidth="1"/>
    <col min="2" max="2" width="1" style="1" customWidth="1"/>
    <col min="3" max="8" width="9.42578125" style="1"/>
    <col min="9" max="9" width="1.5703125" style="1" customWidth="1"/>
    <col min="10" max="15" width="9.42578125" style="1"/>
    <col min="16" max="16" width="1" style="1" customWidth="1"/>
    <col min="17" max="16384" width="9.42578125" style="1"/>
  </cols>
  <sheetData>
    <row r="2" spans="3:15" ht="13.35" customHeight="1">
      <c r="C2" s="857" t="s">
        <v>443</v>
      </c>
      <c r="D2" s="857"/>
      <c r="E2" s="857"/>
      <c r="F2" s="857"/>
      <c r="G2" s="857"/>
      <c r="H2" s="857"/>
      <c r="J2" s="852" t="s">
        <v>445</v>
      </c>
      <c r="K2" s="852"/>
      <c r="L2" s="852"/>
      <c r="M2" s="852"/>
      <c r="N2" s="852"/>
      <c r="O2" s="852"/>
    </row>
    <row r="3" spans="3:15">
      <c r="C3" s="857"/>
      <c r="D3" s="857"/>
      <c r="E3" s="857"/>
      <c r="F3" s="857"/>
      <c r="G3" s="857"/>
      <c r="H3" s="857"/>
      <c r="J3" s="852"/>
      <c r="K3" s="852"/>
      <c r="L3" s="852"/>
      <c r="M3" s="852"/>
      <c r="N3" s="852"/>
      <c r="O3" s="852"/>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2" t="s">
        <v>156</v>
      </c>
      <c r="J19" s="352" t="s">
        <v>156</v>
      </c>
    </row>
    <row r="21" spans="3:15">
      <c r="C21" s="857" t="s">
        <v>447</v>
      </c>
      <c r="D21" s="857"/>
      <c r="E21" s="857"/>
      <c r="F21" s="857"/>
      <c r="G21" s="857"/>
      <c r="H21" s="857"/>
      <c r="J21" s="852" t="s">
        <v>449</v>
      </c>
      <c r="K21" s="852"/>
      <c r="L21" s="852"/>
      <c r="M21" s="852"/>
      <c r="N21" s="852"/>
      <c r="O21" s="852"/>
    </row>
    <row r="22" spans="3:15">
      <c r="C22" s="857"/>
      <c r="D22" s="857"/>
      <c r="E22" s="857"/>
      <c r="F22" s="857"/>
      <c r="G22" s="857"/>
      <c r="H22" s="857"/>
      <c r="J22" s="852"/>
      <c r="K22" s="852"/>
      <c r="L22" s="852"/>
      <c r="M22" s="852"/>
      <c r="N22" s="852"/>
      <c r="O22" s="852"/>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2" t="s">
        <v>156</v>
      </c>
      <c r="D38" s="6"/>
      <c r="E38" s="6"/>
      <c r="F38" s="6"/>
      <c r="G38" s="6"/>
      <c r="H38" s="6"/>
      <c r="J38" s="352"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9wy+YEFb7bgLOiMSGjsPZ/73JYKmIJ29rrUsBBiGblpwfGvqZzXyaNPnsrStUP6Plhc1dUWwI/jzHi7hQto5Cw==" saltValue="yCYo9K1RFSeXBfHxSZkBc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J24" sqref="J2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2" t="s">
        <v>451</v>
      </c>
      <c r="D2" s="852"/>
      <c r="E2" s="852"/>
      <c r="F2" s="852"/>
      <c r="G2" s="852"/>
      <c r="H2" s="852"/>
      <c r="J2" s="852" t="s">
        <v>453</v>
      </c>
      <c r="K2" s="852"/>
      <c r="L2" s="852"/>
      <c r="M2" s="852"/>
      <c r="N2" s="852"/>
      <c r="O2" s="852"/>
    </row>
    <row r="3" spans="3:15">
      <c r="C3" s="852"/>
      <c r="D3" s="852"/>
      <c r="E3" s="852"/>
      <c r="F3" s="852"/>
      <c r="G3" s="852"/>
      <c r="H3" s="852"/>
      <c r="J3" s="852"/>
      <c r="K3" s="852"/>
      <c r="L3" s="852"/>
      <c r="M3" s="852"/>
      <c r="N3" s="852"/>
      <c r="O3" s="852"/>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62" t="s">
        <v>503</v>
      </c>
      <c r="D19" s="862"/>
      <c r="E19" s="862"/>
      <c r="F19" s="862"/>
      <c r="G19" s="862"/>
      <c r="H19" s="862"/>
      <c r="J19" s="863" t="s">
        <v>247</v>
      </c>
      <c r="K19" s="863"/>
      <c r="L19" s="863"/>
      <c r="M19" s="863"/>
      <c r="N19" s="863"/>
      <c r="O19" s="863"/>
    </row>
    <row r="20" spans="3:15">
      <c r="C20" s="862" t="s">
        <v>491</v>
      </c>
      <c r="D20" s="862"/>
      <c r="E20" s="862"/>
      <c r="F20" s="862"/>
      <c r="G20" s="862"/>
      <c r="H20" s="862"/>
      <c r="J20" s="352" t="s">
        <v>253</v>
      </c>
    </row>
    <row r="22" spans="3:15" s="1" customFormat="1">
      <c r="C22" s="857"/>
      <c r="D22" s="857"/>
      <c r="E22" s="857"/>
      <c r="F22" s="857"/>
      <c r="G22" s="857"/>
      <c r="H22" s="857"/>
      <c r="J22" s="852"/>
      <c r="K22" s="852"/>
      <c r="L22" s="852"/>
      <c r="M22" s="852"/>
      <c r="N22" s="852"/>
      <c r="O22" s="852"/>
    </row>
    <row r="23" spans="3:15" s="1" customFormat="1">
      <c r="C23" s="857"/>
      <c r="D23" s="857"/>
      <c r="E23" s="857"/>
      <c r="F23" s="857"/>
      <c r="G23" s="857"/>
      <c r="H23" s="857"/>
      <c r="J23" s="852"/>
      <c r="K23" s="852"/>
      <c r="L23" s="852"/>
      <c r="M23" s="852"/>
      <c r="N23" s="852"/>
      <c r="O23" s="852"/>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55"/>
      <c r="D39" s="855"/>
      <c r="E39" s="855"/>
      <c r="F39" s="855"/>
      <c r="G39" s="855"/>
      <c r="H39" s="855"/>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S9f/GEGymfFbFI1Y8p3hJNTqJx0dZFUJTtXkEvxV89GaGpY8Dz455k1SCzQ6pMI2CoD2EB1g6MuwBEY36xl65g==" saltValue="31T5Ss3kcEZBcHdCJb6DaA=="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 </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Martina Ćirić</cp:lastModifiedBy>
  <cp:lastPrinted>2026-02-09T08:29:27Z</cp:lastPrinted>
  <dcterms:created xsi:type="dcterms:W3CDTF">2015-06-05T18:17:20Z</dcterms:created>
  <dcterms:modified xsi:type="dcterms:W3CDTF">2026-05-11T12:58:25Z</dcterms:modified>
</cp:coreProperties>
</file>