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3.xml" ContentType="application/vnd.openxmlformats-officedocument.themeOverride+xml"/>
  <Override PartName="/xl/charts/chart31.xml" ContentType="application/vnd.openxmlformats-officedocument.drawingml.chart+xml"/>
  <Override PartName="/xl/theme/themeOverride14.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L:\Publikacije\Informacija\2026\Bilten 304 (veljača 2026.)\Dodatni grafički pokazatelji\"/>
    </mc:Choice>
  </mc:AlternateContent>
  <xr:revisionPtr revIDLastSave="0" documentId="13_ncr:1_{245A6BA7-AFAD-44D3-AE14-746351A9CAD3}" xr6:coauthVersionLast="47" xr6:coauthVersionMax="47" xr10:uidLastSave="{00000000-0000-0000-0000-000000000000}"/>
  <bookViews>
    <workbookView xWindow="-120" yWindow="-120" windowWidth="29040" windowHeight="15840" tabRatio="947"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80"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15">#REF!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 localSheetId="15">#REF!</definedName>
    <definedName name="\C">#REF!</definedName>
    <definedName name="\D" localSheetId="15">#REF!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15">#REF!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15">#REF!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15">#REF!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15">#REF!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15">#REF!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 localSheetId="15">#REF!</definedName>
    <definedName name="\K">#REF!</definedName>
    <definedName name="\L" localSheetId="15">#REF!</definedName>
    <definedName name="\L">#REF!</definedName>
    <definedName name="\M" localSheetId="15">#REF!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 localSheetId="15">#REF!</definedName>
    <definedName name="\N">#REF!</definedName>
    <definedName name="\O" localSheetId="15">#REF!</definedName>
    <definedName name="\O">#REF!</definedName>
    <definedName name="\P" localSheetId="15">#REF!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 localSheetId="15">#REF!</definedName>
    <definedName name="\Q">#REF!</definedName>
    <definedName name="\R" localSheetId="15">#REF!</definedName>
    <definedName name="\R">#REF!</definedName>
    <definedName name="\S" localSheetId="15">#REF!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15">#REF!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15">#REF!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15">#REF!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5">#REF!</definedName>
    <definedName name="\V" localSheetId="18">#REF!</definedName>
    <definedName name="\V" localSheetId="19">#REF!</definedName>
    <definedName name="\V" localSheetId="20">#REF!</definedName>
    <definedName name="\V">#REF!</definedName>
    <definedName name="\W" localSheetId="15">#REF!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 localSheetId="15">#REF!</definedName>
    <definedName name="\X">#REF!</definedName>
    <definedName name="\Y" localSheetId="15">#REF!</definedName>
    <definedName name="\Y">#REF!</definedName>
    <definedName name="\Z" localSheetId="15">#REF!</definedName>
    <definedName name="\Z">#REF!</definedName>
    <definedName name="______A1" localSheetId="15">#REF!</definedName>
    <definedName name="______A1">#REF!</definedName>
    <definedName name="____A1" localSheetId="15">#REF!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15">#REF!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 localSheetId="15">[2]BoP!#REF!</definedName>
    <definedName name="___BOP2">[2]BoP!#REF!</definedName>
    <definedName name="___EXP5" localSheetId="15">#REF!</definedName>
    <definedName name="___EXP5" localSheetId="18">#REF!</definedName>
    <definedName name="___EXP5" localSheetId="19">#REF!</definedName>
    <definedName name="___EXP5" localSheetId="20">#REF!</definedName>
    <definedName name="___EXP5">#REF!</definedName>
    <definedName name="___EXP6" localSheetId="15">#REF!</definedName>
    <definedName name="___EXP6" localSheetId="18">#REF!</definedName>
    <definedName name="___EXP6" localSheetId="19">#REF!</definedName>
    <definedName name="___EXP6" localSheetId="20">#REF!</definedName>
    <definedName name="___EXP6">#REF!</definedName>
    <definedName name="___EXP7" localSheetId="15">#REF!</definedName>
    <definedName name="___EXP7" localSheetId="18">#REF!</definedName>
    <definedName name="___EXP7" localSheetId="19">#REF!</definedName>
    <definedName name="___EXP7" localSheetId="20">#REF!</definedName>
    <definedName name="___EXP7">#REF!</definedName>
    <definedName name="___EXP9" localSheetId="15">#REF!</definedName>
    <definedName name="___EXP9">#REF!</definedName>
    <definedName name="___IMP2" localSheetId="15">#REF!</definedName>
    <definedName name="___IMP2">#REF!</definedName>
    <definedName name="___IMP4" localSheetId="15">#REF!</definedName>
    <definedName name="___IMP4">#REF!</definedName>
    <definedName name="___IMP6" localSheetId="15">#REF!</definedName>
    <definedName name="___IMP6">#REF!</definedName>
    <definedName name="___IMP7" localSheetId="15">#REF!</definedName>
    <definedName name="___IMP7">#REF!</definedName>
    <definedName name="___MTS2" localSheetId="15">'[3]Annual Tables'!#REF!</definedName>
    <definedName name="___MTS2">'[3]Annual Tables'!#REF!</definedName>
    <definedName name="___PAG2" localSheetId="15">[3]Index!#REF!</definedName>
    <definedName name="___PAG2">[3]Index!#REF!</definedName>
    <definedName name="___PAG3" localSheetId="15">[3]Index!#REF!</definedName>
    <definedName name="___PAG3">[3]Index!#REF!</definedName>
    <definedName name="___PAG4" localSheetId="15">[3]Index!#REF!</definedName>
    <definedName name="___PAG4">[3]Index!#REF!</definedName>
    <definedName name="___PAG5">[3]Index!#REF!</definedName>
    <definedName name="___PAG6">[3]Index!#REF!</definedName>
    <definedName name="___RES2">[2]RES!#REF!</definedName>
    <definedName name="___TAB7" localSheetId="15">#REF!</definedName>
    <definedName name="___TAB7" localSheetId="18">#REF!</definedName>
    <definedName name="___TAB7" localSheetId="19">#REF!</definedName>
    <definedName name="___TAB7" localSheetId="20">#REF!</definedName>
    <definedName name="___TAB7">#REF!</definedName>
    <definedName name="__123Graph_A" localSheetId="15" hidden="1">#REF!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5">#REF!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 localSheetId="15">#REF!</definedName>
    <definedName name="__BOP1">#REF!</definedName>
    <definedName name="__IMP10" localSheetId="15">#REF!</definedName>
    <definedName name="__IMP10">#REF!</definedName>
    <definedName name="__IMP8" localSheetId="15">#REF!</definedName>
    <definedName name="__IMP8">#REF!</definedName>
    <definedName name="__PAG7" localSheetId="15">#REF!</definedName>
    <definedName name="__PAG7">#REF!</definedName>
    <definedName name="__TAB1" localSheetId="15">#REF!</definedName>
    <definedName name="__TAB1">#REF!</definedName>
    <definedName name="__TAB10" localSheetId="15">#REF!</definedName>
    <definedName name="__TAB10">#REF!</definedName>
    <definedName name="__TAB12" localSheetId="15">#REF!</definedName>
    <definedName name="__TAB12">#REF!</definedName>
    <definedName name="__Tab19" localSheetId="15">#REF!</definedName>
    <definedName name="__Tab19">#REF!</definedName>
    <definedName name="__TAB2" localSheetId="15">#REF!</definedName>
    <definedName name="__TAB2">#REF!</definedName>
    <definedName name="__Tab20" localSheetId="15">#REF!</definedName>
    <definedName name="__Tab20">#REF!</definedName>
    <definedName name="__Tab21" localSheetId="15">#REF!</definedName>
    <definedName name="__Tab21">#REF!</definedName>
    <definedName name="__Tab22" localSheetId="15">#REF!</definedName>
    <definedName name="__Tab22">#REF!</definedName>
    <definedName name="__Tab23" localSheetId="15">#REF!</definedName>
    <definedName name="__Tab23">#REF!</definedName>
    <definedName name="__Tab24" localSheetId="15">#REF!</definedName>
    <definedName name="__Tab24">#REF!</definedName>
    <definedName name="__Tab26" localSheetId="15">#REF!</definedName>
    <definedName name="__Tab26">#REF!</definedName>
    <definedName name="__Tab27" localSheetId="15">#REF!</definedName>
    <definedName name="__Tab27">#REF!</definedName>
    <definedName name="__Tab28" localSheetId="15">#REF!</definedName>
    <definedName name="__Tab28">#REF!</definedName>
    <definedName name="__Tab29" localSheetId="15">#REF!</definedName>
    <definedName name="__Tab29">#REF!</definedName>
    <definedName name="__TAB3" localSheetId="15">#REF!</definedName>
    <definedName name="__TAB3">#REF!</definedName>
    <definedName name="__Tab30" localSheetId="15">#REF!</definedName>
    <definedName name="__Tab30">#REF!</definedName>
    <definedName name="__Tab31" localSheetId="15">#REF!</definedName>
    <definedName name="__Tab31">#REF!</definedName>
    <definedName name="__Tab32" localSheetId="15">#REF!</definedName>
    <definedName name="__Tab32">#REF!</definedName>
    <definedName name="__Tab33" localSheetId="15">#REF!</definedName>
    <definedName name="__Tab33">#REF!</definedName>
    <definedName name="__Tab34" localSheetId="15">#REF!</definedName>
    <definedName name="__Tab34">#REF!</definedName>
    <definedName name="__Tab35" localSheetId="15">#REF!</definedName>
    <definedName name="__Tab35">#REF!</definedName>
    <definedName name="__TAB4" localSheetId="15">#REF!</definedName>
    <definedName name="__TAB4">#REF!</definedName>
    <definedName name="__TAB5" localSheetId="15">#REF!</definedName>
    <definedName name="__TAB5">#REF!</definedName>
    <definedName name="__TAB8" localSheetId="15">#REF!</definedName>
    <definedName name="__TAB8">#REF!</definedName>
    <definedName name="__WEO1" localSheetId="15">#REF!</definedName>
    <definedName name="__WEO1">#REF!</definedName>
    <definedName name="__WEO2" localSheetId="15">#REF!</definedName>
    <definedName name="__WEO2">#REF!</definedName>
    <definedName name="_1r" localSheetId="15">#REF!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5">#REF!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 localSheetId="15">#REF!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5">#REF!</definedName>
    <definedName name="_cc" localSheetId="18">#REF!</definedName>
    <definedName name="_cc" localSheetId="19">#REF!</definedName>
    <definedName name="_cc" localSheetId="20">#REF!</definedName>
    <definedName name="_cc">#REF!</definedName>
    <definedName name="_DLX104.INC" localSheetId="15">#REF!</definedName>
    <definedName name="_DLX104.INC" localSheetId="18">#REF!</definedName>
    <definedName name="_DLX104.INC" localSheetId="19">#REF!</definedName>
    <definedName name="_DLX104.INC" localSheetId="20">#REF!</definedName>
    <definedName name="_DLX104.INC">#REF!</definedName>
    <definedName name="_DLX117.INC" localSheetId="15">#REF!</definedName>
    <definedName name="_DLX117.INC" localSheetId="18">#REF!</definedName>
    <definedName name="_DLX117.INC" localSheetId="19">#REF!</definedName>
    <definedName name="_DLX117.INC" localSheetId="20">#REF!</definedName>
    <definedName name="_DLX117.INC">#REF!</definedName>
    <definedName name="_DLX22.INC" localSheetId="15">#REF!</definedName>
    <definedName name="_DLX22.INC">#REF!</definedName>
    <definedName name="_DLX26.INC" localSheetId="15">#REF!</definedName>
    <definedName name="_DLX26.INC">#REF!</definedName>
    <definedName name="_DLX31.INC" localSheetId="15">#REF!</definedName>
    <definedName name="_DLX31.INC">#REF!</definedName>
    <definedName name="_DLX34.INC" localSheetId="15">#REF!</definedName>
    <definedName name="_DLX34.INC">#REF!</definedName>
    <definedName name="_DLX35.INC" localSheetId="15">#REF!</definedName>
    <definedName name="_DLX35.INC">#REF!</definedName>
    <definedName name="_DLX36.INC" localSheetId="15">#REF!</definedName>
    <definedName name="_DLX36.INC">#REF!</definedName>
    <definedName name="_DLX39.INC" localSheetId="15">#REF!</definedName>
    <definedName name="_DLX39.INC">#REF!</definedName>
    <definedName name="_END94" localSheetId="6">#REF!</definedName>
    <definedName name="_END94" localSheetId="15">#REF!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 localSheetId="15">#REF!</definedName>
    <definedName name="_EXP5">#REF!</definedName>
    <definedName name="_EXP6" localSheetId="15">#REF!</definedName>
    <definedName name="_EXP6">#REF!</definedName>
    <definedName name="_EXP7" localSheetId="15">#REF!</definedName>
    <definedName name="_EXP7">#REF!</definedName>
    <definedName name="_EXP9" localSheetId="15">#REF!</definedName>
    <definedName name="_EXP9">#REF!</definedName>
    <definedName name="_Fill" localSheetId="15" hidden="1">#REF!</definedName>
    <definedName name="_Fill" hidden="1">#REF!</definedName>
    <definedName name="_xlnm._FilterDatabase" localSheetId="10" hidden="1">'Slika 1.2. - Figure 1.2'!$A$5:$J$208</definedName>
    <definedName name="_xlnm._FilterDatabase" localSheetId="11" hidden="1">'Slika 1.3. - Figure 1.3'!$A$5:$J$208</definedName>
    <definedName name="_IMP10" localSheetId="15">#REF!</definedName>
    <definedName name="_IMP10" localSheetId="18">#REF!</definedName>
    <definedName name="_IMP10" localSheetId="19">#REF!</definedName>
    <definedName name="_IMP10" localSheetId="20">#REF!</definedName>
    <definedName name="_IMP10">#REF!</definedName>
    <definedName name="_IMP2" localSheetId="15">#REF!</definedName>
    <definedName name="_IMP2" localSheetId="18">#REF!</definedName>
    <definedName name="_IMP2" localSheetId="19">#REF!</definedName>
    <definedName name="_IMP2" localSheetId="20">#REF!</definedName>
    <definedName name="_IMP2">#REF!</definedName>
    <definedName name="_IMP4" localSheetId="15">#REF!</definedName>
    <definedName name="_IMP4" localSheetId="18">#REF!</definedName>
    <definedName name="_IMP4" localSheetId="19">#REF!</definedName>
    <definedName name="_IMP4" localSheetId="20">#REF!</definedName>
    <definedName name="_IMP4">#REF!</definedName>
    <definedName name="_IMP6" localSheetId="15">#REF!</definedName>
    <definedName name="_IMP6">#REF!</definedName>
    <definedName name="_IMP7" localSheetId="15">#REF!</definedName>
    <definedName name="_IMP7">#REF!</definedName>
    <definedName name="_IMP8" localSheetId="15">#REF!</definedName>
    <definedName name="_IMP8">#REF!</definedName>
    <definedName name="_MTS2" localSheetId="15">'[3]Annual Tables'!#REF!</definedName>
    <definedName name="_MTS2">'[3]Annual Tables'!#REF!</definedName>
    <definedName name="_Order1" hidden="1">0</definedName>
    <definedName name="_Order2" hidden="1">0</definedName>
    <definedName name="_PAG2" localSheetId="15">[3]Index!#REF!</definedName>
    <definedName name="_PAG2">[3]Index!#REF!</definedName>
    <definedName name="_PAG3" localSheetId="15">[3]Index!#REF!</definedName>
    <definedName name="_PAG3">[3]Index!#REF!</definedName>
    <definedName name="_PAG4" localSheetId="15">[3]Index!#REF!</definedName>
    <definedName name="_PAG4">[3]Index!#REF!</definedName>
    <definedName name="_PAG5">[3]Index!#REF!</definedName>
    <definedName name="_PAG6">[3]Index!#REF!</definedName>
    <definedName name="_PAG7" localSheetId="15">#REF!</definedName>
    <definedName name="_PAG7" localSheetId="18">#REF!</definedName>
    <definedName name="_PAG7" localSheetId="19">#REF!</definedName>
    <definedName name="_PAG7" localSheetId="20">#REF!</definedName>
    <definedName name="_PAG7">#REF!</definedName>
    <definedName name="_Regression_Out" localSheetId="15" hidden="1">#REF!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15"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5">#REF!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15">#REF!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 localSheetId="15">#REF!</definedName>
    <definedName name="_TAB10">#REF!</definedName>
    <definedName name="_TAB12" localSheetId="15">#REF!</definedName>
    <definedName name="_TAB12">#REF!</definedName>
    <definedName name="_Tab18">'[10]Soc Sec OECD countries'!$B$5:$P$62</definedName>
    <definedName name="_Tab19" localSheetId="15">#REF!</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5">#REF!</definedName>
    <definedName name="_TAB2" localSheetId="18">#REF!</definedName>
    <definedName name="_TAB2" localSheetId="19">#REF!</definedName>
    <definedName name="_TAB2" localSheetId="20">#REF!</definedName>
    <definedName name="_TAB2">#REF!</definedName>
    <definedName name="_Tab20" localSheetId="15">#REF!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15">#REF!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15">#REF!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15">#REF!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15">#REF!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15">#REF!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15">#REF!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15">#REF!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15">#REF!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 localSheetId="15">#REF!</definedName>
    <definedName name="_TAB3">#REF!</definedName>
    <definedName name="_Tab30" localSheetId="15">#REF!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15">#REF!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15">#REF!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15">#REF!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15">#REF!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15">#REF!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 localSheetId="15">#REF!</definedName>
    <definedName name="_TAB4">#REF!</definedName>
    <definedName name="_TAB5" localSheetId="15">#REF!</definedName>
    <definedName name="_TAB5">#REF!</definedName>
    <definedName name="_TAB7" localSheetId="15">#REF!</definedName>
    <definedName name="_TAB7">#REF!</definedName>
    <definedName name="_TAB8" localSheetId="15">#REF!</definedName>
    <definedName name="_TAB8">#REF!</definedName>
    <definedName name="_Tab9">'[10]Dom GS OECD countries'!$B$5:$P$62</definedName>
    <definedName name="_WB2" localSheetId="15">#REF!</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5">#REF!</definedName>
    <definedName name="_WEO1" localSheetId="18">#REF!</definedName>
    <definedName name="_WEO1" localSheetId="19">#REF!</definedName>
    <definedName name="_WEO1" localSheetId="20">#REF!</definedName>
    <definedName name="_WEO1">#REF!</definedName>
    <definedName name="_WEO2" localSheetId="15">#REF!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1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localSheetId="15" hidden="1">#REF!</definedName>
    <definedName name="aa" hidden="1">#REF!</definedName>
    <definedName name="AAA" localSheetId="15">#REF!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localSheetId="15" hidden="1">#REF!</definedName>
    <definedName name="aaaa" hidden="1">#REF!</definedName>
    <definedName name="aaaaaaaa" localSheetId="4">'4. TRŽIŠTE RADA'!$B$1:$O$73</definedName>
    <definedName name="aabc" localSheetId="4">'4. TRŽIŠTE RADA'!$A$1:$O$63</definedName>
    <definedName name="ACTIVATE" localSheetId="15">#REF!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 localSheetId="15">#REF!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5">#REF!</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5">#REF!</definedName>
    <definedName name="asfas" localSheetId="18">#REF!</definedName>
    <definedName name="asfas" localSheetId="19">#REF!</definedName>
    <definedName name="asfas" localSheetId="20">#REF!</definedName>
    <definedName name="asfas">#REF!</definedName>
    <definedName name="Asia" localSheetId="15">#REF!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5">OFFSET(#REF!,0,0,1,COUNT(#REF!))</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5">#REF!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5">'[3]Annual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5">#REF!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15">#REF!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15">#REF!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15">#REF!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15">#REF!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 localSheetId="15">#REF!</definedName>
    <definedName name="BEDE">#REF!</definedName>
    <definedName name="BEO" localSheetId="15">#REF!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15">#REF!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15">#REF!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15">#REF!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15">#REF!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15">#REF!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5">#REF!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15">#REF!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15">#REF!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15">#REF!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15">#REF!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15">#REF!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15">#REF!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15">#REF!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15">#REF!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15">#REF!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15">#REF!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15">#REF!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15">#REF!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15">#REF!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15">#REF!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15">#REF!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15">#REF!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15">#REF!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15">#REF!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15">#REF!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15">#REF!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15">#REF!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 localSheetId="15">#REF!</definedName>
    <definedName name="BH">#REF!</definedName>
    <definedName name="BI">#N/A</definedName>
    <definedName name="BIP" localSheetId="6">#REF!</definedName>
    <definedName name="BIP" localSheetId="15">#REF!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15">#REF!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5">OFFSET(#REF!,0,0,COUNT(#REF!),1)</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5">#REF!</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15">#REF!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15">#REF!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5">#REF!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15">#REF!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15">#REF!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15">#REF!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15">#REF!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 localSheetId="15">#REF!</definedName>
    <definedName name="Brazil">#REF!</definedName>
    <definedName name="BTR" localSheetId="15">#REF!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15">#REF!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 localSheetId="15">#REF!</definedName>
    <definedName name="Budget_expenditure">#REF!</definedName>
    <definedName name="Budget_revenue" localSheetId="15">#REF!</definedName>
    <definedName name="Budget_revenue">#REF!</definedName>
    <definedName name="BUND_OBL_S95" localSheetId="15">#REF!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1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5">#REF!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5">#REF!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15">#REF!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5">#REF!</definedName>
    <definedName name="CEE_BRO" localSheetId="18">#REF!</definedName>
    <definedName name="CEE_BRO" localSheetId="19">#REF!</definedName>
    <definedName name="CEE_BRO" localSheetId="20">#REF!</definedName>
    <definedName name="CEE_BRO">#REF!</definedName>
    <definedName name="chf" localSheetId="15">OFFSET(#REF!,0,0,COUNT(#REF!),1)</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5">#REF!</definedName>
    <definedName name="CHILE" localSheetId="18">#REF!</definedName>
    <definedName name="CHILE" localSheetId="19">#REF!</definedName>
    <definedName name="CHILE" localSheetId="20">#REF!</definedName>
    <definedName name="CHILE">#REF!</definedName>
    <definedName name="CHK" localSheetId="15">#REF!</definedName>
    <definedName name="CHK" localSheetId="18">#REF!</definedName>
    <definedName name="CHK" localSheetId="19">#REF!</definedName>
    <definedName name="CHK" localSheetId="20">#REF!</definedName>
    <definedName name="CHK">#REF!</definedName>
    <definedName name="CHK5.1" localSheetId="15">#REF!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5">#REF!</definedName>
    <definedName name="CONCK" localSheetId="18">#REF!</definedName>
    <definedName name="CONCK" localSheetId="19">#REF!</definedName>
    <definedName name="CONCK" localSheetId="20">#REF!</definedName>
    <definedName name="CONCK">#REF!</definedName>
    <definedName name="Cons" localSheetId="15">#REF!</definedName>
    <definedName name="Cons" localSheetId="18">#REF!</definedName>
    <definedName name="Cons" localSheetId="19">#REF!</definedName>
    <definedName name="Cons" localSheetId="20">#REF!</definedName>
    <definedName name="Cons">#REF!</definedName>
    <definedName name="Consumption_HP" localSheetId="15">#REF!</definedName>
    <definedName name="Consumption_HP" localSheetId="18">#REF!</definedName>
    <definedName name="Consumption_HP" localSheetId="19">#REF!</definedName>
    <definedName name="Consumption_HP" localSheetId="20">#REF!</definedName>
    <definedName name="Consumption_HP">#REF!</definedName>
    <definedName name="copystart" localSheetId="15">#REF!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5">#REF!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15">#REF!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15">#REF!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15">#REF!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5">#REF!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15">#REF!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15">#REF!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15">#REF!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15">#REF!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15">#REF!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15">#REF!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15">#REF!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15">#REF!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15">#REF!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15">#REF!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15">#REF!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15">#REF!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 localSheetId="15">#REF!</definedName>
    <definedName name="dates_w">#REF!</definedName>
    <definedName name="Dates1" localSheetId="15">#REF!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5">OFFSET(#REF!,0,0,COUNTA(#REF!),1)</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 localSheetId="15">OFFSET(#REF!,0,0,COUNTA(#REF!),1)</definedName>
    <definedName name="datum_hr">OFFSET(#REF!,0,0,COUNTA(#REF!),1)</definedName>
    <definedName name="DB" localSheetId="15">#REF!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5">OFFSET(#REF!,0,0,COUNT(#REF!),1)</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15">#REF!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 localSheetId="15">#REF!</definedName>
    <definedName name="DEBT1">#REF!</definedName>
    <definedName name="DEBT10" localSheetId="15">#REF!</definedName>
    <definedName name="DEBT10">#REF!</definedName>
    <definedName name="DEBT11" localSheetId="15">#REF!</definedName>
    <definedName name="DEBT11">#REF!</definedName>
    <definedName name="DEBT12" localSheetId="15">#REF!</definedName>
    <definedName name="DEBT12">#REF!</definedName>
    <definedName name="DEBT13" localSheetId="15">#REF!</definedName>
    <definedName name="DEBT13">#REF!</definedName>
    <definedName name="DEBT14" localSheetId="15">#REF!</definedName>
    <definedName name="DEBT14">#REF!</definedName>
    <definedName name="DEBT15" localSheetId="15">#REF!</definedName>
    <definedName name="DEBT15">#REF!</definedName>
    <definedName name="DEBT16" localSheetId="15">#REF!</definedName>
    <definedName name="DEBT16">#REF!</definedName>
    <definedName name="DEBT2" localSheetId="15">#REF!</definedName>
    <definedName name="DEBT2">#REF!</definedName>
    <definedName name="DEBT3" localSheetId="15">#REF!</definedName>
    <definedName name="DEBT3">#REF!</definedName>
    <definedName name="DEBT4" localSheetId="15">#REF!</definedName>
    <definedName name="DEBT4">#REF!</definedName>
    <definedName name="DEBT5" localSheetId="15">#REF!</definedName>
    <definedName name="DEBT5">#REF!</definedName>
    <definedName name="DEBT6" localSheetId="15">#REF!</definedName>
    <definedName name="DEBT6">#REF!</definedName>
    <definedName name="DEBT7" localSheetId="15">#REF!</definedName>
    <definedName name="DEBT7">#REF!</definedName>
    <definedName name="DEBT8" localSheetId="15">#REF!</definedName>
    <definedName name="DEBT8">#REF!</definedName>
    <definedName name="DEBT9" localSheetId="15">#REF!</definedName>
    <definedName name="DEBT9">#REF!</definedName>
    <definedName name="deficit">'[21]Izbor posla'!$D$17</definedName>
    <definedName name="DEFL" localSheetId="15">#REF!</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15">#REF!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15">#REF!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15">#REF!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5">#REF!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15">#REF!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15">#REF!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15">#REF!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15">#REF!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15">#REF!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15">#REF!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5">#REF!</definedName>
    <definedName name="e" localSheetId="18">#REF!</definedName>
    <definedName name="e" localSheetId="19">#REF!</definedName>
    <definedName name="e" localSheetId="20">#REF!</definedName>
    <definedName name="e">#REF!</definedName>
    <definedName name="EBRD" localSheetId="6">#REF!</definedName>
    <definedName name="EBRD" localSheetId="15">#REF!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5">#REF!</definedName>
    <definedName name="elect" localSheetId="18">#REF!</definedName>
    <definedName name="elect" localSheetId="19">#REF!</definedName>
    <definedName name="elect" localSheetId="20">#REF!</definedName>
    <definedName name="elect">#REF!</definedName>
    <definedName name="EMETEL" localSheetId="15">#REF!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15">#REF!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15">#REF!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 localSheetId="15">#REF!</definedName>
    <definedName name="EUI">#REF!</definedName>
    <definedName name="eur" localSheetId="15">OFFSET(#REF!,0,0,COUNT(#REF!),1)</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5">#REF!</definedName>
    <definedName name="finan" localSheetId="18">#REF!</definedName>
    <definedName name="finan" localSheetId="19">#REF!</definedName>
    <definedName name="finan" localSheetId="20">#REF!</definedName>
    <definedName name="finan">#REF!</definedName>
    <definedName name="finan1" localSheetId="15">#REF!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15">#REF!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5">#REF!</definedName>
    <definedName name="FISUM" localSheetId="18">#REF!</definedName>
    <definedName name="FISUM" localSheetId="19">#REF!</definedName>
    <definedName name="FISUM" localSheetId="20">#REF!</definedName>
    <definedName name="FISUM">#REF!</definedName>
    <definedName name="FLOPEC" localSheetId="15">#REF!</definedName>
    <definedName name="FLOPEC">#REF!</definedName>
    <definedName name="FODESEC" localSheetId="15">#REF!</definedName>
    <definedName name="FODESEC">#REF!</definedName>
    <definedName name="FolderName" localSheetId="38">'[21]Izbor posla'!$B$17</definedName>
    <definedName name="FolderName">'[21]Izbor posla'!$B$17</definedName>
    <definedName name="FP" localSheetId="6">#REF!</definedName>
    <definedName name="FP" localSheetId="15">#REF!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15">#REF!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15">#REF!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15">#REF!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15">#REF!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15">#REF!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15">#REF!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15">#REF!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15">#REF!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15">#REF!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15">#REF!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15">#REF!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15">#REF!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5">#REF!</definedName>
    <definedName name="ggg" localSheetId="18">#REF!</definedName>
    <definedName name="ggg" localSheetId="19">#REF!</definedName>
    <definedName name="ggg" localSheetId="20">#REF!</definedName>
    <definedName name="ggg">#REF!</definedName>
    <definedName name="ggggg" localSheetId="15" hidden="1">'[28]J(Priv.Cap)'!#REF!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5">#REF!</definedName>
    <definedName name="goods_exports" localSheetId="18">#REF!</definedName>
    <definedName name="goods_exports" localSheetId="19">#REF!</definedName>
    <definedName name="goods_exports" localSheetId="20">#REF!</definedName>
    <definedName name="goods_exports">#REF!</definedName>
    <definedName name="goodsexports" localSheetId="15">#REF!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15">#REF!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5" hidden="1">'[29]J(Priv.Cap)'!#REF!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5">OFFSET(#REF!,0,0,1,COUNT(#REF!))</definedName>
    <definedName name="hk" localSheetId="18">OFFSET(#REF!,0,0,1,COUNT(#REF!))</definedName>
    <definedName name="hk" localSheetId="19">OFFSET(#REF!,0,0,1,COUNT(#REF!))</definedName>
    <definedName name="hk" localSheetId="20">OFFSET(#REF!,0,0,1,COUNT(#REF!))</definedName>
    <definedName name="hk">OFFSET(#REF!,0,0,1,COUNT(#REF!))</definedName>
    <definedName name="HRK" localSheetId="15">OFFSET(#REF!,0,0,COUNT(#REF!),1)</definedName>
    <definedName name="HRK">OFFSET(#REF!,0,0,COUNT(#REF!),1)</definedName>
    <definedName name="i" localSheetId="15">#REF!</definedName>
    <definedName name="i" localSheetId="18">#REF!</definedName>
    <definedName name="i" localSheetId="19">#REF!</definedName>
    <definedName name="i" localSheetId="20">#REF!</definedName>
    <definedName name="i">#REF!</definedName>
    <definedName name="IDAr" localSheetId="15">#REF!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5">#REF!</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15">#REF!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5">#REF!</definedName>
    <definedName name="ima" localSheetId="18">#REF!</definedName>
    <definedName name="ima" localSheetId="19">#REF!</definedName>
    <definedName name="ima" localSheetId="20">#REF!</definedName>
    <definedName name="ima">#REF!</definedName>
    <definedName name="IMF" localSheetId="15">#REF!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5">#REF!</definedName>
    <definedName name="ind" localSheetId="18">#REF!</definedName>
    <definedName name="ind" localSheetId="19">#REF!</definedName>
    <definedName name="ind" localSheetId="20">#REF!</definedName>
    <definedName name="ind">#REF!</definedName>
    <definedName name="INECEL" localSheetId="15">#REF!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5">#REF!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5">#REF!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5">#REF!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5">#REF!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15">#REF!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 localSheetId="15">[34]kons!#REF!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5">OFFSET(#REF!,0,0,COUNT(#REF!),1)</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5">#REF!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5">#REF!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15">#REF!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 localSheetId="15">[33]NEFTRANS!#REF!</definedName>
    <definedName name="M">[33]NEFTRANS!#REF!</definedName>
    <definedName name="MACRO" localSheetId="6">#REF!</definedName>
    <definedName name="MACRO" localSheetId="15">#REF!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15">#REF!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15">#REF!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15">#REF!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15">#REF!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5">#REF!</definedName>
    <definedName name="MED" localSheetId="18">#REF!</definedName>
    <definedName name="MED" localSheetId="19">#REF!</definedName>
    <definedName name="MED" localSheetId="20">#REF!</definedName>
    <definedName name="MED">#REF!</definedName>
    <definedName name="MENORES" localSheetId="15">#REF!</definedName>
    <definedName name="MENORES">#REF!</definedName>
    <definedName name="MFISCAL" localSheetId="15">'[3]Annual Raw Data'!#REF!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5">#REF!</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5">#REF!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5">#REF!</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5">#REF!</definedName>
    <definedName name="MON_SM" localSheetId="18">#REF!</definedName>
    <definedName name="MON_SM" localSheetId="19">#REF!</definedName>
    <definedName name="MON_SM" localSheetId="20">#REF!</definedName>
    <definedName name="MON_SM">#REF!</definedName>
    <definedName name="MONF_SM" localSheetId="15">#REF!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5">#REF!</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5">#REF!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5">#REF!</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15">#REF!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 localSheetId="15">#REF!</definedName>
    <definedName name="names_w">#REF!</definedName>
    <definedName name="Naziv" localSheetId="15">#REF!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15">#REF!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5">#REF!</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15">#REF!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15">#REF!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 localSheetId="15">[20]NEFTRANS!#REF!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5">#REF!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5">#REF!</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5">#REF!</definedName>
    <definedName name="Part1" localSheetId="18">#REF!</definedName>
    <definedName name="Part1" localSheetId="19">#REF!</definedName>
    <definedName name="Part1" localSheetId="20">#REF!</definedName>
    <definedName name="Part1">#REF!</definedName>
    <definedName name="Paym_Cap" localSheetId="15">#REF!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15">#REF!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15">#REF!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15">#REF!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15">#REF!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15">#REF!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5">#REF!</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5">#REF!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RADA'!$A$1:$O$62</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5">#REF!</definedName>
    <definedName name="Ports" localSheetId="18">#REF!</definedName>
    <definedName name="Ports" localSheetId="19">#REF!</definedName>
    <definedName name="Ports" localSheetId="20">#REF!</definedName>
    <definedName name="Ports">#REF!</definedName>
    <definedName name="potr" localSheetId="15">OFFSET(#REF!,0,0,1,COUNT(#REF!))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15">#REF!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15">#REF!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1">#REF!</definedName>
    <definedName name="Print_Area2" localSheetId="5">'5. INFLACIJA'!$B$1:$P$49</definedName>
    <definedName name="Print_titles1">#REF!,#REF!</definedName>
    <definedName name="PRINTMACRO" localSheetId="15">#REF!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5">#REF!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5">#REF!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15">#REF!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1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15">#REF!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 localSheetId="15">#REF!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5">#REF!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5">#REF!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15">#REF!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15">#REF!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15">#REF!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15">#REF!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15">#REF!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15">#REF!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15">#REF!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 localSheetId="15">#REF!</definedName>
    <definedName name="REDTbl3">#REF!</definedName>
    <definedName name="REDTbl4" localSheetId="15">#REF!</definedName>
    <definedName name="REDTbl4">#REF!</definedName>
    <definedName name="REDTbl5" localSheetId="15">#REF!</definedName>
    <definedName name="REDTbl5">#REF!</definedName>
    <definedName name="REDTbl6" localSheetId="15">#REF!</definedName>
    <definedName name="REDTbl6">#REF!</definedName>
    <definedName name="REDTbl7" localSheetId="15">#REF!</definedName>
    <definedName name="REDTbl7">#REF!</definedName>
    <definedName name="rfe">'[41]Izbor posla'!$B$17</definedName>
    <definedName name="RGDPA" localSheetId="15">#REF!</definedName>
    <definedName name="RGDPA" localSheetId="18">#REF!</definedName>
    <definedName name="RGDPA" localSheetId="19">#REF!</definedName>
    <definedName name="RGDPA" localSheetId="20">#REF!</definedName>
    <definedName name="RGDPA">#REF!</definedName>
    <definedName name="RGSPA" localSheetId="15">#REF!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15">#REF!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5">#REF!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5">#REF!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5">#REF!</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15">#REF!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15">#REF!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15">#REF!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5">OFFSET(#REF!,0,0,1,COUNT(#REF!))</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15"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5">#REF!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15">#REF!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5">#REF!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 localSheetId="15">#REF!</definedName>
    <definedName name="TAB1A">#REF!</definedName>
    <definedName name="TAB1CK" localSheetId="15">#REF!</definedName>
    <definedName name="TAB1CK">#REF!</definedName>
    <definedName name="Tab25a" localSheetId="15">#REF!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 localSheetId="15">#REF!</definedName>
    <definedName name="TAB2A">#REF!</definedName>
    <definedName name="TAB5A" localSheetId="15">#REF!</definedName>
    <definedName name="TAB5A">#REF!</definedName>
    <definedName name="TAB6A" localSheetId="15">'[3]Annual Tables'!#REF!</definedName>
    <definedName name="TAB6A">'[3]Annual Tables'!#REF!</definedName>
    <definedName name="TAB6B" localSheetId="15">'[3]Annual Tables'!#REF!</definedName>
    <definedName name="TAB6B">'[3]Annual Tables'!#REF!</definedName>
    <definedName name="TAB6C" localSheetId="15">#REF!</definedName>
    <definedName name="TAB6C" localSheetId="18">#REF!</definedName>
    <definedName name="TAB6C" localSheetId="19">#REF!</definedName>
    <definedName name="TAB6C" localSheetId="20">#REF!</definedName>
    <definedName name="TAB6C">#REF!</definedName>
    <definedName name="TAB7A" localSheetId="15">#REF!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5">#REF!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5">#REF!</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5">#REF!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15">#REF!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15">#REF!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15">#REF!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15">#REF!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15">#REF!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15">#REF!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15">#REF!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15">#REF!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15">#REF!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 localSheetId="15">#REF!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5">#REF!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5">#REF!</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15">#REF!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15">#REF!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15">#REF!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15">#REF!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15">#REF!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15">#REF!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15">#REF!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5">#REF!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15">#REF!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15">#REF!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15">#REF!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15">#REF!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15">#REF!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15">#REF!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15">#REF!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15">#REF!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15">#REF!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15">#REF!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15">#REF!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 localSheetId="15">#REF!</definedName>
    <definedName name="Total_Consumption">#REF!</definedName>
    <definedName name="TOWEO" localSheetId="15">#REF!</definedName>
    <definedName name="TOWEO">#REF!</definedName>
    <definedName name="TPD" localSheetId="15">#REF!</definedName>
    <definedName name="TPD">#REF!</definedName>
    <definedName name="Trade" localSheetId="15">#REF!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5">#REF!</definedName>
    <definedName name="trans" localSheetId="18">#REF!</definedName>
    <definedName name="trans" localSheetId="19">#REF!</definedName>
    <definedName name="trans" localSheetId="20">#REF!</definedName>
    <definedName name="trans">#REF!</definedName>
    <definedName name="Transfer_check" localSheetId="15">#REF!</definedName>
    <definedName name="Transfer_check" localSheetId="18">#REF!</definedName>
    <definedName name="Transfer_check" localSheetId="19">#REF!</definedName>
    <definedName name="Transfer_check" localSheetId="20">#REF!</definedName>
    <definedName name="Transfer_check">#REF!</definedName>
    <definedName name="TRANSNAVE" localSheetId="15">#REF!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15">#REF!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15">#REF!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15">#REF!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15">#REF!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15">#REF!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15">#REF!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15">#REF!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15">#REF!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15">#REF!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15">#REF!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15">#REF!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15">#REF!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15">#REF!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15">#REF!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15">#REF!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15">#REF!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15">#REF!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 localSheetId="15">[33]NEFTRANS!#REF!</definedName>
    <definedName name="u">[33]NEFTRANS!#REF!</definedName>
    <definedName name="unemp_96Q3" localSheetId="15">#REF!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15">#REF!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15">#REF!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15">#REF!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15">#REF!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15">#REF!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 localSheetId="15">#REF!</definedName>
    <definedName name="Universities">#REF!</definedName>
    <definedName name="Update_Time">'[46]Guide for maintenance'!$C$33</definedName>
    <definedName name="Uruguay" localSheetId="15">#REF!</definedName>
    <definedName name="Uruguay" localSheetId="18">#REF!</definedName>
    <definedName name="Uruguay" localSheetId="19">#REF!</definedName>
    <definedName name="Uruguay" localSheetId="20">#REF!</definedName>
    <definedName name="Uruguay">#REF!</definedName>
    <definedName name="usd" localSheetId="15">#REF!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15">#REF!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15">#REF!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5">#REF!</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5">OFFSET(#REF!,0,0,COUNT(#REF!),1)</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5">#REF!</definedName>
    <definedName name="Venezuela" localSheetId="18">#REF!</definedName>
    <definedName name="Venezuela" localSheetId="19">#REF!</definedName>
    <definedName name="Venezuela" localSheetId="20">#REF!</definedName>
    <definedName name="Venezuela">#REF!</definedName>
    <definedName name="VTITLES" localSheetId="15">#REF!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15">#REF!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15">#REF!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 localSheetId="15">#REF!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5">#REF!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15">#REF!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5" hidden="1">#REF!</definedName>
    <definedName name="www" localSheetId="18" hidden="1">#REF!</definedName>
    <definedName name="www" localSheetId="19" hidden="1">#REF!</definedName>
    <definedName name="www" localSheetId="20" hidden="1">#REF!</definedName>
    <definedName name="www" hidden="1">#REF!</definedName>
    <definedName name="x" localSheetId="15">#REF!</definedName>
    <definedName name="x">#REF!</definedName>
    <definedName name="XGS" localSheetId="6">#REF!</definedName>
    <definedName name="XGS" localSheetId="15">#REF!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15">#REF!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15">#REF!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15">#REF!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15">#REF!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15">#REF!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15">#REF!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5">#REF!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5"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38" i="77" l="1"/>
  <c r="C137" i="77"/>
  <c r="C136" i="77"/>
  <c r="C135" i="77"/>
  <c r="C134" i="77"/>
  <c r="C133" i="77"/>
  <c r="C131" i="77"/>
  <c r="C132" i="77"/>
  <c r="D139" i="57" l="1"/>
  <c r="D140" i="57"/>
  <c r="D137" i="57"/>
  <c r="D138" i="57"/>
  <c r="D230" i="79"/>
  <c r="D229" i="79"/>
  <c r="D169" i="67"/>
  <c r="D181" i="66"/>
  <c r="D184" i="64"/>
  <c r="D183" i="64"/>
  <c r="D182" i="64"/>
  <c r="D181" i="64"/>
  <c r="D180" i="64"/>
  <c r="D138" i="63"/>
  <c r="D137" i="63"/>
  <c r="D136" i="63"/>
  <c r="D135" i="63"/>
  <c r="D134" i="63"/>
  <c r="D126" i="62"/>
  <c r="D125" i="62"/>
  <c r="D124" i="62"/>
  <c r="D123" i="62"/>
  <c r="D122" i="62"/>
  <c r="D138" i="61"/>
  <c r="D137" i="61"/>
  <c r="D136" i="61"/>
  <c r="D135" i="61"/>
  <c r="D134" i="61"/>
  <c r="D136" i="60"/>
  <c r="D135" i="60"/>
  <c r="D134" i="60"/>
  <c r="D133" i="60"/>
  <c r="D132" i="60"/>
  <c r="D136" i="59"/>
  <c r="D135" i="59"/>
  <c r="D134" i="59"/>
  <c r="D133" i="59"/>
  <c r="D132" i="59"/>
  <c r="E45" i="25"/>
  <c r="F45" i="25"/>
  <c r="N14" i="23" l="1"/>
  <c r="N15" i="23"/>
  <c r="N16" i="23"/>
  <c r="L13" i="23" l="1"/>
  <c r="C149" i="80"/>
  <c r="C148" i="80"/>
  <c r="C147" i="80"/>
  <c r="C146" i="80"/>
  <c r="C145" i="80"/>
  <c r="C144" i="80"/>
  <c r="C143" i="80"/>
  <c r="C142" i="80"/>
  <c r="C141" i="80"/>
  <c r="C140" i="80"/>
  <c r="C139" i="80"/>
  <c r="C138" i="80"/>
  <c r="C137" i="80"/>
  <c r="C136" i="80"/>
  <c r="C135" i="80"/>
  <c r="C134" i="80"/>
  <c r="C133" i="80"/>
  <c r="C132" i="80"/>
  <c r="C131" i="80"/>
  <c r="C130" i="80"/>
  <c r="C129" i="80"/>
  <c r="C128" i="80"/>
  <c r="C127" i="80"/>
  <c r="C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D17" i="80"/>
  <c r="D16" i="80"/>
  <c r="D15" i="80"/>
  <c r="D14" i="80"/>
  <c r="D13" i="80"/>
  <c r="D12" i="80"/>
  <c r="D11" i="80"/>
  <c r="D10" i="80"/>
  <c r="D9" i="80"/>
  <c r="D8" i="80"/>
  <c r="D7" i="80"/>
  <c r="D6" i="80"/>
  <c r="D135" i="57" l="1"/>
  <c r="D136" i="57"/>
  <c r="N13" i="23" l="1"/>
  <c r="N12" i="23" l="1"/>
  <c r="C130" i="77" l="1"/>
  <c r="N9" i="23"/>
  <c r="N10" i="23"/>
  <c r="N11" i="23"/>
  <c r="N8" i="23"/>
  <c r="F44" i="25" l="1"/>
  <c r="E44" i="25"/>
  <c r="D133" i="57" l="1"/>
  <c r="D134" i="57"/>
  <c r="D169" i="65"/>
  <c r="D168" i="65"/>
  <c r="D168" i="67"/>
  <c r="D167" i="67"/>
  <c r="D180" i="66"/>
  <c r="D228" i="79" l="1"/>
  <c r="D166" i="67"/>
  <c r="D179" i="66"/>
  <c r="D167" i="65"/>
  <c r="D179" i="64"/>
  <c r="D178" i="64"/>
  <c r="D133" i="63"/>
  <c r="D132" i="63"/>
  <c r="D121" i="62"/>
  <c r="D120" i="62"/>
  <c r="D133" i="61"/>
  <c r="D132" i="61"/>
  <c r="D131" i="60"/>
  <c r="D130" i="60"/>
  <c r="D131" i="59"/>
  <c r="D130" i="59"/>
  <c r="C210" i="44"/>
  <c r="C209" i="44"/>
  <c r="C129" i="77"/>
  <c r="D129" i="57" l="1"/>
  <c r="D130" i="57"/>
  <c r="D131" i="57"/>
  <c r="D132" i="57"/>
  <c r="E43" i="25"/>
  <c r="F43" i="25"/>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27" i="77"/>
  <c r="C128" i="77"/>
  <c r="C149" i="76" l="1"/>
  <c r="C148" i="76"/>
  <c r="C147" i="76"/>
  <c r="C146" i="76"/>
  <c r="C145" i="76"/>
  <c r="C144" i="76"/>
  <c r="C143" i="76"/>
  <c r="C142" i="76"/>
  <c r="C141" i="76"/>
  <c r="C140" i="76"/>
  <c r="C139" i="76"/>
  <c r="C138" i="76"/>
  <c r="C137" i="76"/>
  <c r="C136" i="76"/>
  <c r="C135" i="76"/>
  <c r="C134" i="76"/>
  <c r="C133" i="76"/>
  <c r="C132" i="76"/>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1"/>
  <c r="D24" i="71"/>
  <c r="C124" i="44"/>
  <c r="C24" i="44"/>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<sst xmlns="http://schemas.openxmlformats.org/spreadsheetml/2006/main" count="1160" uniqueCount="564">
  <si>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</si>
  <si>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</si>
  <si>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</si>
  <si>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</si>
  <si>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</si>
  <si>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</si>
  <si>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</si>
  <si>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</si>
  <si>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</si>
  <si>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</si>
  <si>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</si>
  <si>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</si>
  <si>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</si>
  <si>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</si>
  <si>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</si>
  <si>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</si>
  <si>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</si>
  <si>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</si>
  <si>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</si>
  <si>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</si>
  <si>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</si>
  <si>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</si>
  <si>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</si>
  <si>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</si>
  <si>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</si>
  <si>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</si>
  <si>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</si>
  <si>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</si>
  <si>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</si>
  <si>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</si>
  <si>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</si>
  <si>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</si>
  <si>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</si>
  <si>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</si>
  <si>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</si>
  <si>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</si>
  <si>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</si>
  <si>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</si>
  <si>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</si>
  <si>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</si>
  <si>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</si>
  <si>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</si>
  <si>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</si>
  <si>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</si>
  <si>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</si>
  <si>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</si>
  <si>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</si>
  <si>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</si>
  <si>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</si>
  <si>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</si>
  <si>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</si>
  <si>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</si>
  <si>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</si>
  <si>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</si>
  <si>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</si>
  <si>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</si>
  <si>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</si>
  <si>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</si>
  <si>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</si>
  <si>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</si>
  <si>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</si>
  <si>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</si>
  <si>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</si>
  <si>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</si>
  <si>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</si>
  <si>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</si>
  <si>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</si>
  <si>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</si>
  <si>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</si>
  <si>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</si>
  <si>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</si>
  <si>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</si>
  <si>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</si>
  <si>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</si>
  <si>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</si>
  <si>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</si>
  <si>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</si>
  <si>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</si>
  <si>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</si>
  <si>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</si>
  <si>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</si>
  <si>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</si>
  <si>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</si>
  <si>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</si>
  <si>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</si>
  <si>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</si>
  <si>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</si>
  <si>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</si>
  <si>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</si>
  <si>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</si>
  <si>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</si>
  <si>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</si>
  <si>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</si>
  <si>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</si>
  <si>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</si>
  <si>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</si>
  <si>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</si>
  <si>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</si>
  <si>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</si>
  <si>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</si>
  <si>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</si>
  <si>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</si>
  <si>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</si>
  <si>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</si>
  <si>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</si>
  <si>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</si>
  <si>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</si>
  <si>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</si>
  <si>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</si>
  <si>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</si>
  <si>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</si>
  <si>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</si>
  <si>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</si>
  <si>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</si>
  <si>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</si>
  <si>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</si>
  <si>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</si>
  <si>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</si>
  <si>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</si>
  <si>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</si>
  <si>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</si>
  <si>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</si>
  <si>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</si>
  <si>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</si>
  <si>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</si>
  <si>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</si>
  <si>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</si>
  <si>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</si>
  <si>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</si>
  <si>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</si>
  <si>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</si>
  <si>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</si>
  <si>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</si>
  <si>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</si>
  <si>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</si>
  <si>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</si>
  <si>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</si>
  <si>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</si>
  <si>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</si>
  <si>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</si>
  <si>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</si>
  <si>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</si>
  <si>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</si>
  <si>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</si>
  <si>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</si>
  <si>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</si>
  <si>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</si>
  <si>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</si>
  <si>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</si>
  <si>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</si>
  <si>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</si>
  <si>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</si>
  <si>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</si>
  <si>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</si>
  <si>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</si>
  <si>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</si>
  <si>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</si>
  <si>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</si>
  <si>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</si>
  <si>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</si>
  <si>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</si>
  <si>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</si>
  <si>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</si>
  <si>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</si>
  <si>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</si>
  <si>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</si>
  <si>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</si>
  <si>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</si>
  <si>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</si>
  <si>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</si>
  <si>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</si>
  <si>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</si>
  <si>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</si>
  <si>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</si>
  <si>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</si>
  <si>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</si>
  <si>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</si>
  <si>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</si>
  <si>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</si>
  <si>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</si>
  <si>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</si>
  <si>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</si>
  <si>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</si>
  <si>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</si>
  <si>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</si>
  <si>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</si>
  <si>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</si>
  <si>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</si>
  <si>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</si>
  <si>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</si>
  <si>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</si>
  <si>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</si>
  <si>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</si>
  <si>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</si>
  <si>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</si>
  <si>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</si>
  <si>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</si>
  <si>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</si>
  <si>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</si>
  <si>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</si>
  <si>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</si>
  <si>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</si>
  <si>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</si>
  <si>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</si>
  <si>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</si>
  <si>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</si>
  <si>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</si>
  <si>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</si>
  <si>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</si>
  <si>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</si>
  <si>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</si>
  <si>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</si>
  <si>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</si>
  <si>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</si>
  <si>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</si>
  <si>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</si>
  <si>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</si>
  <si>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</si>
  <si>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</si>
  <si>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</si>
  <si>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</si>
  <si>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</si>
  <si>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</si>
  <si>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</si>
  <si>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</si>
  <si>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</si>
  <si>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</si>
  <si>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</si>
  <si>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</si>
  <si>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</si>
  <si>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</si>
  <si>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</si>
  <si>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</si>
  <si>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</si>
  <si>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</si>
  <si>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</si>
  <si>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</si>
  <si>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</si>
  <si>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</si>
  <si>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</si>
  <si>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</si>
  <si>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</si>
  <si>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</si>
  <si>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</si>
  <si>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</si>
  <si>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</si>
  <si>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</si>
  <si>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</si>
  <si>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</si>
  <si>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</si>
  <si>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</si>
  <si>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</si>
  <si>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</si>
  <si>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</si>
  <si>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</si>
  <si>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</si>
  <si>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</si>
  <si>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</si>
  <si>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</si>
  <si>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</si>
  <si>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</si>
  <si>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</si>
  <si>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</si>
  <si>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</si>
  <si>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</si>
  <si>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</si>
  <si>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</si>
  <si>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</si>
  <si>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</si>
  <si>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</si>
  <si>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</si>
  <si>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</si>
  <si>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</si>
  <si>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</si>
  <si>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</si>
  <si>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</si>
  <si>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</si>
  <si>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</si>
  <si>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</si>
  <si>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</si>
  <si>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</si>
  <si>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</si>
  <si>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</si>
  <si>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</si>
  <si>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</si>
  <si>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</si>
  <si>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</si>
  <si>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</si>
  <si>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</si>
  <si>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</si>
  <si>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</si>
  <si>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</si>
  <si>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</si>
  <si>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</si>
  <si>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</si>
  <si>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</si>
  <si>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</si>
  <si>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</si>
  <si>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</si>
  <si>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</si>
  <si>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</si>
  <si>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</si>
  <si>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</si>
  <si>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</si>
  <si>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</si>
  <si>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</si>
  <si>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</si>
  <si>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</si>
  <si>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</si>
  <si>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</si>
  <si>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</si>
  <si>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</si>
  <si>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</si>
  <si>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</si>
  <si>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</si>
  <si>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</si>
  <si>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</si>
  <si>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</si>
  <si>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</si>
  <si>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</si>
  <si>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</si>
  <si>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</si>
  <si>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</si>
  <si>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</si>
  <si>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</si>
  <si>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</si>
  <si>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</si>
  <si>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</si>
  <si>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</si>
  <si>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</si>
  <si>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</si>
  <si>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</si>
  <si>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</si>
  <si>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</si>
  <si>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</si>
  <si>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</si>
  <si>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</si>
  <si>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</si>
  <si>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</si>
  <si>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</si>
  <si>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</si>
  <si>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</si>
  <si>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</si>
  <si>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</si>
  <si>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</si>
  <si>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</si>
  <si>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</si>
  <si>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</si>
  <si>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</si>
  <si>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</si>
  <si>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</si>
  <si>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</si>
  <si>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</si>
  <si>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</si>
  <si>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</si>
  <si>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</si>
  <si>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</si>
  <si>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</si>
  <si>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</si>
  <si>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</si>
  <si>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</si>
  <si>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</si>
  <si>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</si>
  <si>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</si>
  <si>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</si>
  <si>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</si>
  <si>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</si>
  <si>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</si>
  <si>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</si>
  <si>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</si>
  <si>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</si>
  <si>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</si>
  <si>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</si>
  <si>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</si>
  <si>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</si>
  <si>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</si>
  <si>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</si>
  <si>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</si>
  <si>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</si>
  <si>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</si>
  <si>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</si>
  <si>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</si>
  <si>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</si>
  <si>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</si>
  <si>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</si>
  <si>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</si>
  <si>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</si>
  <si>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</si>
  <si>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</si>
  <si>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</si>
  <si>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</si>
  <si>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</si>
  <si>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</si>
  <si>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</si>
  <si>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</si>
  <si>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</si>
  <si>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</si>
  <si>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</si>
  <si>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</si>
  <si>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</si>
  <si>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</si>
  <si>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</si>
  <si>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</si>
  <si>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</si>
  <si>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</si>
  <si>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</si>
  <si>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</si>
  <si>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</si>
  <si>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</si>
  <si>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</si>
  <si>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</si>
  <si>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</si>
  <si>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</si>
  <si>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</si>
  <si>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</si>
  <si>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</si>
  <si>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</si>
  <si>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</si>
  <si>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</si>
  <si>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</si>
  <si>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</si>
  <si>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</si>
  <si>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</si>
  <si>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</si>
  <si>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</si>
  <si>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</si>
  <si>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</si>
  <si>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</si>
  <si>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</si>
  <si>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</si>
  <si>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</si>
  <si>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</si>
  <si>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</si>
  <si>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</si>
  <si>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</si>
  <si>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</si>
  <si>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</si>
  <si>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</si>
  <si>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</si>
  <si>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</si>
  <si>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</si>
  <si>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</si>
  <si>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</si>
  <si>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</si>
  <si>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</si>
  <si>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</si>
  <si>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</si>
  <si>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</si>
  <si>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</si>
  <si>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</si>
  <si>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</si>
  <si>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</si>
  <si>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</si>
  <si>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</si>
  <si>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</si>
  <si>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</si>
  <si>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</si>
  <si>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</si>
  <si>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</si>
  <si>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</si>
  <si>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</si>
  <si>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</si>
  <si>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</si>
  <si>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</si>
  <si>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</si>
  <si>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</si>
  <si>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</si>
  <si>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</si>
  <si>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</si>
  <si>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</si>
  <si>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</si>
  <si>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</si>
  <si>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</si>
  <si>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</si>
  <si>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</si>
  <si>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</si>
  <si>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</si>
  <si>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</si>
  <si>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</si>
  <si>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</si>
  <si>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</si>
  <si>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</si>
  <si>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</si>
  <si>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</si>
  <si>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</si>
  <si>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</si>
  <si>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</si>
  <si>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</si>
  <si>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</si>
  <si>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</si>
  <si>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</si>
  <si>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</si>
  <si>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</si>
  <si>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</si>
  <si>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</si>
  <si>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</si>
  <si>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</si>
  <si>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</si>
  <si>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</si>
  <si>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</si>
  <si>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</si>
  <si>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</si>
  <si>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</si>
  <si>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</si>
  <si>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</si>
  <si>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</si>
  <si>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</si>
  <si>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</si>
  <si>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</si>
  <si>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</si>
  <si>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</si>
  <si>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</si>
  <si>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</si>
  <si>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</si>
  <si>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</si>
  <si>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</si>
  <si>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</si>
  <si>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</si>
  <si>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</si>
  <si>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</si>
  <si>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</si>
  <si>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</si>
  <si>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</si>
  <si>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</si>
  <si>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</si>
  <si>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</si>
  <si>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</si>
  <si>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</si>
  <si>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</si>
  <si>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</si>
  <si>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</si>
  <si>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</si>
  <si>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</si>
  <si>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</si>
  <si>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</si>
  <si>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</si>
  <si>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</si>
  <si>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</si>
  <si>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</si>
  <si>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</si>
  <si>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https://mfin.gov.hr/pristup-informacijama/statistika-i-izvjesca/statistika-aukcija-trezorskih-zapisa/696</t>
  </si>
  <si>
    <t xml:space="preserve">Napomena: Točkama su označeni ostvareni prinosi, a ostale su vrijednosti interpolirane. </t>
  </si>
  <si>
    <t xml:space="preserve">Note: The dots show the achieved yields, while other values have been interpolated. </t>
  </si>
  <si>
    <t>mlrd. EUR</t>
  </si>
  <si>
    <t xml:space="preserve">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t>
  </si>
  <si>
    <t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t>
  </si>
  <si>
    <t>X 2025</t>
  </si>
  <si>
    <t>X 2025.</t>
  </si>
  <si>
    <t>2026.</t>
  </si>
  <si>
    <t>Obveznice izdane na inozemnim tržištima kapitala - prosinac 2025.</t>
  </si>
  <si>
    <t>Obveznice izdane na inozemnim tržištima kapitala - siječanj 2026.</t>
  </si>
  <si>
    <t>Governement bonds issued on foreign capital markets - January 2026</t>
  </si>
  <si>
    <t>Governement bonds issued on foreign capital markets - December 2025</t>
  </si>
  <si>
    <t>Obveznice izdane na domaćem tržištu kapitala - prosinac 2025.</t>
  </si>
  <si>
    <t>Obveznice izdane na domaćem tržištu kapitala - siječanj 2026.</t>
  </si>
  <si>
    <t>Governement bonds issued on domestic capital market - December 2025</t>
  </si>
  <si>
    <t>Governement bonds issued on domestic capital market - January 2026</t>
  </si>
  <si>
    <t xml:space="preserve">M:\Statistika i istraživanje\DVPRH Prinosi </t>
  </si>
  <si>
    <t xml:space="preserve">Napomena: Serije su prikazane kao tročlani pomični prosjeci mjesečnih podataka. Podaci zaključno sa studenim 2025. </t>
  </si>
  <si>
    <t>Note: Series are shown as three-member moving averages of monthly data. Data are up to November 2025.</t>
  </si>
  <si>
    <t>Napomena: Podaci za četvrto tromjesečje 2025. odnose se na listopad i studeni.</t>
  </si>
  <si>
    <t xml:space="preserve">Note:  Data for the fourth quarter of 2025 refer to October and November. </t>
  </si>
  <si>
    <t>Napomene: Serije su prikazane kao tročlani pomični prosjeci mjesečnih podataka. Podaci zaključno sa studenim 2025.</t>
  </si>
  <si>
    <t>Izvor: DZS.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</si>
</sst>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
      <i/>
      <sz val="8"/>
      <color rgb="FF000000"/>
      <name val="Arial"/>
      <family val="2"/>
      <charset val="238"/>
    </font>
    <font>
      <i/>
      <sz val="8"/>
      <color rgb="FF000000"/>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
      <patternFill patternType="solid">
        <fgColor indexed="22"/>
      </patternFill>
    </fill>
  </fills>
  <borders count="30">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
      <left/>
      <right style="thin">
        <color theme="0"/>
      </right>
      <top/>
      <bottom style="thin">
        <color rgb="FFBE0000"/>
      </bottom>
      <diagonal/>
    </border>
    <border>
      <left/>
      <right/>
      <top/>
      <bottom style="thin">
        <color rgb="FFFF0000"/>
      </bottom>
      <diagonal/>
    </border>
  </borders>
  <cellStyleXfs count="104">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6" fillId="0" borderId="0"/>
    <xf numFmtId="0" fontId="16" fillId="0" borderId="0"/>
    <xf numFmtId="0" fontId="3"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cellStyleXfs>
  <cellXfs count="877">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1" fillId="0" borderId="0" xfId="7" applyFont="1"/>
    <xf numFmtId="0" fontId="22" fillId="0" borderId="0" xfId="7" applyFont="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74"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0" fontId="22" fillId="0" borderId="0" xfId="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20" fillId="0" borderId="0" xfId="31" applyFont="1" applyBorder="1" applyAlignment="1">
      <alignment vertical="center"/>
    </xf>
    <xf numFmtId="165" fontId="20" fillId="0" borderId="0" xfId="31" applyNumberFormat="1" applyFont="1" applyBorder="1" applyAlignment="1">
      <alignment vertical="center"/>
    </xf>
    <xf numFmtId="0" fontId="20" fillId="0" borderId="0" xfId="30" applyFont="1" applyBorder="1" applyAlignment="1">
      <alignment horizontal="center" vertical="center"/>
    </xf>
    <xf numFmtId="0" fontId="20" fillId="0" borderId="0" xfId="30" applyFont="1" applyBorder="1" applyAlignment="1">
      <alignment vertical="center"/>
    </xf>
    <xf numFmtId="165" fontId="20" fillId="0" borderId="0" xfId="30" applyNumberFormat="1" applyFont="1" applyBorder="1" applyAlignment="1">
      <alignment vertical="center"/>
    </xf>
    <xf numFmtId="0" fontId="19" fillId="0" borderId="0" xfId="1" applyFont="1" applyFill="1" applyBorder="1" applyAlignment="1">
      <alignment vertical="top"/>
    </xf>
    <xf numFmtId="0" fontId="20" fillId="0" borderId="0" xfId="30" applyFont="1" applyFill="1" applyBorder="1" applyAlignment="1">
      <alignment horizontal="right" vertical="center"/>
    </xf>
    <xf numFmtId="49" fontId="20" fillId="0" borderId="0" xfId="30" applyNumberFormat="1" applyFont="1" applyBorder="1" applyAlignment="1">
      <alignment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3" fontId="19" fillId="3" borderId="0" xfId="10" applyNumberFormat="1" applyFont="1" applyFill="1"/>
    <xf numFmtId="4" fontId="20" fillId="3" borderId="0" xfId="10" applyNumberFormat="1" applyFont="1" applyFill="1"/>
    <xf numFmtId="2" fontId="20" fillId="3" borderId="0" xfId="10" applyNumberFormat="1" applyFont="1" applyFill="1"/>
    <xf numFmtId="3" fontId="20" fillId="3" borderId="0" xfId="10" applyNumberFormat="1" applyFont="1" applyFill="1"/>
    <xf numFmtId="0" fontId="20" fillId="3" borderId="0" xfId="11" applyFont="1" applyFill="1"/>
    <xf numFmtId="0" fontId="20" fillId="3" borderId="0" xfId="21" applyFont="1" applyFill="1"/>
    <xf numFmtId="0" fontId="19" fillId="3" borderId="0" xfId="21" applyFont="1" applyFill="1"/>
    <xf numFmtId="4" fontId="20" fillId="3" borderId="0" xfId="21" applyNumberFormat="1" applyFont="1" applyFill="1"/>
    <xf numFmtId="0" fontId="19" fillId="3" borderId="0" xfId="1" applyFont="1" applyFill="1"/>
    <xf numFmtId="4" fontId="20" fillId="3" borderId="0" xfId="1" applyNumberFormat="1" applyFont="1" applyFill="1"/>
    <xf numFmtId="0" fontId="19" fillId="3" borderId="14" xfId="21" applyFont="1" applyFill="1" applyBorder="1"/>
    <xf numFmtId="0" fontId="20" fillId="3" borderId="14" xfId="21" applyFont="1" applyFill="1" applyBorder="1"/>
    <xf numFmtId="0" fontId="22" fillId="3" borderId="0" xfId="21" applyFont="1" applyFill="1" applyAlignment="1">
      <alignment vertical="top" wrapText="1"/>
    </xf>
    <xf numFmtId="49" fontId="41" fillId="0" borderId="0" xfId="30" applyNumberFormat="1" applyFont="1" applyBorder="1" applyAlignment="1">
      <alignment vertical="center"/>
    </xf>
    <xf numFmtId="0" fontId="41" fillId="0" borderId="0" xfId="30" applyFont="1" applyBorder="1" applyAlignment="1">
      <alignment vertical="center"/>
    </xf>
    <xf numFmtId="165" fontId="41" fillId="0" borderId="0" xfId="31" applyNumberFormat="1" applyFont="1" applyBorder="1" applyAlignment="1">
      <alignment vertical="center"/>
    </xf>
    <xf numFmtId="0" fontId="22" fillId="0" borderId="15" xfId="0"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2" fillId="0" borderId="0" xfId="0" applyFont="1" applyFill="1" applyBorder="1"/>
    <xf numFmtId="165" fontId="22" fillId="0" borderId="0" xfId="0" applyNumberFormat="1" applyFont="1" applyFill="1" applyBorder="1" applyAlignment="1">
      <alignment horizontal="center"/>
    </xf>
    <xf numFmtId="0" fontId="21" fillId="0" borderId="13" xfId="0" applyFont="1" applyFill="1" applyBorder="1"/>
    <xf numFmtId="164" fontId="21" fillId="0" borderId="13" xfId="0" applyNumberFormat="1" applyFont="1" applyFill="1" applyBorder="1" applyAlignment="1">
      <alignment horizontal="center"/>
    </xf>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0" fontId="20" fillId="0" borderId="0" xfId="1" applyFont="1" applyBorder="1" applyAlignment="1">
      <alignment horizont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0" xfId="1" applyFont="1" applyBorder="1" applyAlignment="1">
      <alignment horizontal="center" vertical="center"/>
    </xf>
    <xf numFmtId="0" fontId="20" fillId="0" borderId="1" xfId="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49" fontId="19" fillId="0" borderId="0"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0" fontId="21" fillId="0" borderId="15" xfId="0" applyFont="1" applyFill="1" applyBorder="1"/>
    <xf numFmtId="0" fontId="40" fillId="0" borderId="15" xfId="0" applyFont="1" applyFill="1" applyBorder="1"/>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20" fillId="0" borderId="0" xfId="31" applyFont="1" applyBorder="1" applyAlignment="1">
      <alignment horizontal="center" vertical="center"/>
    </xf>
    <xf numFmtId="165" fontId="20" fillId="0" borderId="0" xfId="31" applyNumberFormat="1" applyFont="1" applyBorder="1" applyAlignment="1">
      <alignment horizontal="center" vertical="center"/>
    </xf>
    <xf numFmtId="174" fontId="20" fillId="0" borderId="0" xfId="30" applyNumberFormat="1" applyFont="1" applyBorder="1" applyAlignment="1">
      <alignment vertical="center"/>
    </xf>
    <xf numFmtId="0" fontId="41" fillId="0" borderId="0" xfId="30" applyFont="1" applyBorder="1" applyAlignment="1">
      <alignment horizontal="center" vertical="center"/>
    </xf>
    <xf numFmtId="0" fontId="42" fillId="0" borderId="0" xfId="30" applyFont="1" applyFill="1" applyBorder="1" applyAlignment="1">
      <alignment horizontal="left" vertical="center" wrapText="1"/>
    </xf>
    <xf numFmtId="165" fontId="20" fillId="0" borderId="0" xfId="31" applyNumberFormat="1" applyFont="1" applyBorder="1"/>
    <xf numFmtId="0" fontId="19" fillId="0" borderId="0" xfId="30" applyFont="1" applyBorder="1" applyAlignment="1">
      <alignment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19" fillId="0" borderId="14" xfId="30" applyFont="1" applyFill="1" applyBorder="1" applyAlignment="1">
      <alignment horizontal="center" vertical="center" wrapText="1"/>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0" xfId="30" applyNumberFormat="1" applyFont="1" applyBorder="1" applyAlignment="1">
      <alignment horizontal="center" vertical="center"/>
    </xf>
    <xf numFmtId="178" fontId="39" fillId="0" borderId="13" xfId="30" applyNumberFormat="1" applyFont="1" applyBorder="1" applyAlignment="1">
      <alignment horizontal="center" vertical="center"/>
    </xf>
    <xf numFmtId="0" fontId="40" fillId="0" borderId="0" xfId="0" applyFont="1" applyFill="1" applyBorder="1"/>
    <xf numFmtId="1" fontId="39" fillId="0" borderId="0" xfId="1" applyNumberFormat="1" applyFont="1" applyAlignment="1">
      <alignment horizontal="left"/>
    </xf>
    <xf numFmtId="0" fontId="40" fillId="0" borderId="0" xfId="0" applyFont="1"/>
    <xf numFmtId="0" fontId="47" fillId="0" borderId="0" xfId="30" applyFont="1" applyBorder="1" applyAlignment="1">
      <alignment vertical="center"/>
    </xf>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67" fontId="20" fillId="3" borderId="0" xfId="42" applyNumberFormat="1" applyFont="1" applyFill="1" applyAlignment="1">
      <alignment horizontal="center"/>
    </xf>
    <xf numFmtId="2" fontId="20" fillId="3" borderId="0" xfId="42" applyNumberFormat="1" applyFont="1" applyFill="1" applyAlignment="1">
      <alignment horizont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applyAlignment="1">
      <alignment horizontal="left" wrapText="1"/>
    </xf>
    <xf numFmtId="0" fontId="21" fillId="0" borderId="0" xfId="16" applyFont="1" applyFill="1"/>
    <xf numFmtId="0" fontId="19" fillId="0" borderId="0" xfId="15" applyFont="1" applyFill="1"/>
    <xf numFmtId="0" fontId="22" fillId="0" borderId="0" xfId="16" quotePrefix="1"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0" fontId="39" fillId="3" borderId="0" xfId="21" applyFont="1" applyFill="1"/>
    <xf numFmtId="0" fontId="20" fillId="3" borderId="0" xfId="10" applyFont="1" applyFill="1" applyAlignment="1">
      <alignment wrapText="1"/>
    </xf>
    <xf numFmtId="0" fontId="39" fillId="3" borderId="0" xfId="10" applyFont="1" applyFill="1" applyAlignment="1">
      <alignment vertical="center" wrapText="1"/>
    </xf>
    <xf numFmtId="0" fontId="39" fillId="3" borderId="0" xfId="10" applyFont="1" applyFill="1" applyAlignment="1">
      <alignment horizontal="center"/>
    </xf>
    <xf numFmtId="0" fontId="19" fillId="3" borderId="0" xfId="10" applyFont="1" applyFill="1" applyAlignment="1">
      <alignment horizontal="center"/>
    </xf>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0" fontId="20" fillId="3" borderId="14" xfId="10" applyFont="1" applyFill="1" applyBorder="1"/>
    <xf numFmtId="0" fontId="19" fillId="3" borderId="14" xfId="10" applyFont="1" applyFill="1" applyBorder="1"/>
    <xf numFmtId="0" fontId="39" fillId="3" borderId="13" xfId="10" applyFont="1" applyFill="1" applyBorder="1" applyAlignment="1">
      <alignment horizontal="center"/>
    </xf>
    <xf numFmtId="0" fontId="19" fillId="3" borderId="13" xfId="10" applyFont="1" applyFill="1" applyBorder="1"/>
    <xf numFmtId="0" fontId="39" fillId="3" borderId="13" xfId="10" applyFont="1" applyFill="1" applyBorder="1"/>
    <xf numFmtId="0" fontId="20" fillId="3" borderId="16" xfId="10" applyFont="1" applyFill="1" applyBorder="1"/>
    <xf numFmtId="0" fontId="19" fillId="3" borderId="18" xfId="10" applyFont="1" applyFill="1" applyBorder="1" applyAlignment="1">
      <alignment horizontal="center"/>
    </xf>
    <xf numFmtId="0" fontId="19" fillId="3" borderId="13" xfId="21" applyFont="1" applyFill="1" applyBorder="1" applyAlignment="1">
      <alignment horizontal="center"/>
    </xf>
    <xf numFmtId="0" fontId="40" fillId="3" borderId="0" xfId="22" applyNumberFormat="1" applyFont="1" applyFill="1" applyBorder="1" applyAlignment="1">
      <alignment horizontal="center" wrapText="1"/>
    </xf>
    <xf numFmtId="0" fontId="40" fillId="3" borderId="13" xfId="22" applyNumberFormat="1" applyFont="1" applyFill="1" applyBorder="1" applyAlignment="1">
      <alignment horizontal="center" wrapText="1"/>
    </xf>
    <xf numFmtId="0" fontId="39" fillId="3" borderId="13" xfId="21" applyFont="1" applyFill="1" applyBorder="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2"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2"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4" fontId="20" fillId="3" borderId="0" xfId="1" applyNumberFormat="1" applyFont="1" applyFill="1" applyAlignment="1">
      <alignment horizontal="center" vertical="center"/>
    </xf>
    <xf numFmtId="0" fontId="19" fillId="3" borderId="0" xfId="1" applyFont="1" applyFill="1" applyAlignment="1">
      <alignment horizontal="center" vertical="center"/>
    </xf>
    <xf numFmtId="176" fontId="19" fillId="3" borderId="0" xfId="1" applyNumberFormat="1" applyFont="1" applyFill="1" applyAlignment="1">
      <alignment horizontal="center" vertical="center"/>
    </xf>
    <xf numFmtId="0" fontId="19" fillId="3" borderId="14" xfId="1" applyFont="1" applyFill="1" applyBorder="1"/>
    <xf numFmtId="0" fontId="39" fillId="3" borderId="13" xfId="1" applyFont="1" applyFill="1" applyBorder="1" applyAlignment="1">
      <alignment horizontal="center" vertical="center"/>
    </xf>
    <xf numFmtId="0" fontId="20" fillId="3" borderId="16" xfId="1" applyFont="1" applyFill="1" applyBorder="1"/>
    <xf numFmtId="0" fontId="19" fillId="3" borderId="18" xfId="1" applyFont="1" applyFill="1" applyBorder="1" applyAlignment="1">
      <alignment horizontal="center" vertical="center"/>
    </xf>
    <xf numFmtId="0" fontId="39" fillId="3" borderId="0" xfId="1" applyFont="1" applyFill="1"/>
    <xf numFmtId="0" fontId="21" fillId="3" borderId="14" xfId="1" applyFont="1" applyFill="1" applyBorder="1"/>
    <xf numFmtId="0" fontId="39" fillId="3" borderId="13" xfId="1" applyFont="1" applyFill="1" applyBorder="1" applyAlignment="1">
      <alignment horizontal="center"/>
    </xf>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21" fillId="0" borderId="14" xfId="1" applyFont="1" applyBorder="1"/>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3" fontId="22" fillId="0" borderId="0" xfId="7" applyNumberFormat="1" applyFont="1"/>
    <xf numFmtId="0" fontId="20" fillId="0" borderId="0" xfId="7" applyFont="1"/>
    <xf numFmtId="165" fontId="22" fillId="0" borderId="0" xfId="7" applyNumberFormat="1" applyFont="1"/>
    <xf numFmtId="165" fontId="53" fillId="0" borderId="0" xfId="7" applyNumberFormat="1" applyFont="1"/>
    <xf numFmtId="0" fontId="40" fillId="0" borderId="0" xfId="7" applyFont="1"/>
    <xf numFmtId="178" fontId="40" fillId="0" borderId="0" xfId="7" applyNumberFormat="1" applyFont="1" applyAlignment="1">
      <alignment horizontal="center"/>
    </xf>
    <xf numFmtId="176" fontId="21" fillId="0" borderId="0" xfId="7" applyNumberFormat="1" applyFont="1" applyAlignment="1">
      <alignment horizontal="center" vertical="center"/>
    </xf>
    <xf numFmtId="0" fontId="40" fillId="0" borderId="13" xfId="7" applyFont="1" applyBorder="1" applyAlignment="1">
      <alignment horizontal="center"/>
    </xf>
    <xf numFmtId="0" fontId="21" fillId="0" borderId="13" xfId="7" applyFont="1" applyBorder="1" applyAlignment="1">
      <alignment horizontal="center" vertical="center"/>
    </xf>
    <xf numFmtId="0" fontId="22" fillId="0" borderId="13" xfId="7" applyFont="1" applyBorder="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4" fillId="0" borderId="0" xfId="7" applyFont="1"/>
    <xf numFmtId="0" fontId="55" fillId="0" borderId="0" xfId="7" applyFont="1"/>
    <xf numFmtId="0" fontId="56" fillId="0" borderId="0" xfId="1" applyFont="1"/>
    <xf numFmtId="3" fontId="55" fillId="0" borderId="0" xfId="7" applyNumberFormat="1" applyFont="1"/>
    <xf numFmtId="0" fontId="57" fillId="0" borderId="0" xfId="7" applyFont="1"/>
    <xf numFmtId="165" fontId="59" fillId="0" borderId="0" xfId="7" applyNumberFormat="1" applyFont="1"/>
    <xf numFmtId="0" fontId="60" fillId="0" borderId="0" xfId="7" applyFont="1"/>
    <xf numFmtId="14" fontId="60" fillId="0" borderId="0" xfId="7" applyNumberFormat="1" applyFont="1" applyAlignment="1">
      <alignment horizontal="center"/>
    </xf>
    <xf numFmtId="178" fontId="60" fillId="0" borderId="0" xfId="7" applyNumberFormat="1" applyFont="1" applyAlignment="1">
      <alignment horizontal="center"/>
    </xf>
    <xf numFmtId="14" fontId="54" fillId="0" borderId="0" xfId="7" applyNumberFormat="1" applyFont="1" applyAlignment="1">
      <alignment horizontal="center"/>
    </xf>
    <xf numFmtId="176" fontId="54" fillId="0" borderId="0" xfId="7" applyNumberFormat="1" applyFont="1" applyAlignment="1">
      <alignment horizontal="center"/>
    </xf>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applyAlignment="1">
      <alignment horizontal="left" wrapText="1"/>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20" fillId="3" borderId="14" xfId="1" applyFont="1" applyFill="1" applyBorder="1"/>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21" fillId="3" borderId="14" xfId="1" applyFont="1" applyFill="1" applyBorder="1" applyAlignment="1">
      <alignment horizontal="center" vertical="center" wrapText="1"/>
    </xf>
    <xf numFmtId="0" fontId="39" fillId="3" borderId="13" xfId="1" applyFont="1" applyFill="1" applyBorder="1" applyAlignment="1">
      <alignment horizontal="center" vertical="center" wrapText="1"/>
    </xf>
    <xf numFmtId="0" fontId="21" fillId="0" borderId="14" xfId="1" applyFont="1" applyBorder="1" applyAlignment="1">
      <alignment horizontal="center" vertical="center" wrapText="1"/>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21" fillId="0" borderId="14" xfId="7" applyFont="1" applyBorder="1" applyAlignment="1">
      <alignment horizontal="center" vertical="center" wrapText="1"/>
    </xf>
    <xf numFmtId="0" fontId="19" fillId="0" borderId="14" xfId="7" applyFont="1" applyBorder="1" applyAlignment="1">
      <alignment horizontal="center" vertical="center" wrapText="1"/>
    </xf>
    <xf numFmtId="165" fontId="22" fillId="0" borderId="0" xfId="7" applyNumberFormat="1" applyFont="1" applyAlignment="1">
      <alignment horizontal="center" vertical="center"/>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54" fillId="0" borderId="14" xfId="7" applyFont="1" applyBorder="1" applyAlignment="1">
      <alignment horizontal="center" vertical="center" wrapText="1"/>
    </xf>
    <xf numFmtId="0" fontId="61" fillId="0" borderId="14" xfId="7" applyFont="1" applyBorder="1" applyAlignment="1">
      <alignment horizontal="center" vertical="center" wrapText="1"/>
    </xf>
    <xf numFmtId="0" fontId="60" fillId="0" borderId="13" xfId="7" applyFont="1" applyBorder="1" applyAlignment="1">
      <alignment horizontal="center" wrapText="1"/>
    </xf>
    <xf numFmtId="0" fontId="58" fillId="0" borderId="13" xfId="7" applyFont="1" applyBorder="1" applyAlignment="1">
      <alignment horizontal="center" wrapText="1"/>
    </xf>
    <xf numFmtId="0" fontId="60" fillId="0" borderId="13" xfId="7" applyFont="1" applyBorder="1" applyAlignment="1">
      <alignment horizontal="center" vertical="center"/>
    </xf>
    <xf numFmtId="0" fontId="54" fillId="0" borderId="18" xfId="7" applyFont="1" applyBorder="1" applyAlignment="1">
      <alignment horizontal="center" vertical="center"/>
    </xf>
    <xf numFmtId="165" fontId="55" fillId="0" borderId="0" xfId="7" applyNumberFormat="1" applyFont="1" applyAlignment="1">
      <alignment horizontal="center" vertical="center"/>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0" fontId="19" fillId="0" borderId="14" xfId="1" applyFont="1" applyBorder="1" applyAlignment="1">
      <alignment horizontal="center"/>
    </xf>
    <xf numFmtId="49" fontId="20" fillId="0" borderId="0" xfId="30" applyNumberFormat="1" applyFont="1" applyBorder="1" applyAlignment="1">
      <alignment horizontal="center" vertical="center"/>
    </xf>
    <xf numFmtId="171" fontId="20" fillId="0" borderId="0" xfId="30" applyNumberFormat="1" applyFont="1" applyBorder="1" applyAlignment="1">
      <alignment horizontal="center" vertical="center"/>
    </xf>
    <xf numFmtId="176" fontId="19" fillId="0" borderId="0" xfId="30" applyNumberFormat="1" applyFont="1" applyBorder="1" applyAlignment="1">
      <alignment horizontal="center" vertical="center"/>
    </xf>
    <xf numFmtId="165" fontId="20" fillId="0" borderId="0" xfId="31" applyNumberFormat="1" applyFont="1" applyFill="1" applyBorder="1" applyAlignment="1">
      <alignment horizontal="center" vertic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49" fontId="20" fillId="0" borderId="0" xfId="30" quotePrefix="1" applyNumberFormat="1" applyFont="1" applyBorder="1" applyAlignment="1">
      <alignment horizontal="center" vertical="center"/>
    </xf>
    <xf numFmtId="171" fontId="20" fillId="0" borderId="0" xfId="30" quotePrefix="1" applyNumberFormat="1" applyFont="1" applyBorder="1" applyAlignment="1">
      <alignment horizontal="center" vertical="center"/>
    </xf>
    <xf numFmtId="165" fontId="20" fillId="0" borderId="0" xfId="30" applyNumberFormat="1" applyFont="1" applyFill="1" applyBorder="1" applyAlignment="1">
      <alignment horizontal="center" vertical="center"/>
    </xf>
    <xf numFmtId="176" fontId="19" fillId="0" borderId="13" xfId="30" applyNumberFormat="1" applyFont="1" applyBorder="1" applyAlignment="1">
      <alignment horizontal="center" vertical="center"/>
    </xf>
    <xf numFmtId="0" fontId="19" fillId="0" borderId="19" xfId="30" applyFont="1" applyFill="1" applyBorder="1" applyAlignment="1">
      <alignment horizontal="center" vertical="center" wrapText="1"/>
    </xf>
    <xf numFmtId="0" fontId="19" fillId="0" borderId="20" xfId="30" applyFont="1" applyFill="1" applyBorder="1" applyAlignment="1">
      <alignment horizontal="center" vertical="center" wrapText="1"/>
    </xf>
    <xf numFmtId="0" fontId="19" fillId="0" borderId="13" xfId="30" applyFont="1" applyFill="1" applyBorder="1" applyAlignment="1">
      <alignment horizontal="center" vertical="center" wrapText="1"/>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165" fontId="20" fillId="0" borderId="0" xfId="15" applyNumberFormat="1" applyFont="1" applyAlignment="1">
      <alignment horizontal="center" vertical="center"/>
    </xf>
    <xf numFmtId="1" fontId="62" fillId="0" borderId="0" xfId="0" applyNumberFormat="1" applyFont="1" applyFill="1" applyBorder="1" applyAlignment="1">
      <alignment horizontal="center"/>
    </xf>
    <xf numFmtId="49" fontId="62" fillId="0" borderId="0" xfId="0" applyNumberFormat="1" applyFont="1" applyFill="1" applyBorder="1" applyAlignment="1">
      <alignment horizontal="center"/>
    </xf>
    <xf numFmtId="0" fontId="62" fillId="0" borderId="0" xfId="0" applyFont="1" applyFill="1" applyBorder="1" applyAlignment="1">
      <alignment horizontal="center"/>
    </xf>
    <xf numFmtId="0" fontId="22" fillId="0" borderId="0" xfId="0" applyFont="1" applyFill="1" applyBorder="1" applyAlignment="1">
      <alignment horizontal="center"/>
    </xf>
    <xf numFmtId="165" fontId="22" fillId="0" borderId="0" xfId="0" applyNumberFormat="1" applyFont="1" applyFill="1" applyBorder="1"/>
    <xf numFmtId="165" fontId="19" fillId="0" borderId="0" xfId="1" applyNumberFormat="1" applyFont="1" applyFill="1" applyBorder="1" applyAlignment="1">
      <alignment horizontal="left"/>
    </xf>
    <xf numFmtId="49" fontId="40" fillId="3" borderId="0" xfId="0" applyNumberFormat="1" applyFont="1" applyFill="1" applyAlignment="1">
      <alignment wrapText="1"/>
    </xf>
    <xf numFmtId="2" fontId="22" fillId="3" borderId="0" xfId="21" applyNumberFormat="1" applyFont="1" applyFill="1"/>
    <xf numFmtId="2" fontId="20" fillId="3" borderId="0" xfId="21" applyNumberFormat="1" applyFont="1" applyFill="1"/>
    <xf numFmtId="165" fontId="22" fillId="3" borderId="0" xfId="21" applyNumberFormat="1" applyFont="1" applyFill="1"/>
    <xf numFmtId="0" fontId="39" fillId="3" borderId="0" xfId="21" applyFont="1" applyFill="1" applyAlignment="1">
      <alignment horizontal="left" vertical="center" wrapText="1"/>
    </xf>
    <xf numFmtId="0" fontId="21" fillId="3" borderId="0" xfId="21" applyFont="1" applyFill="1" applyAlignment="1">
      <alignment horizontal="left" vertical="center" wrapText="1"/>
    </xf>
    <xf numFmtId="0" fontId="21" fillId="3" borderId="13" xfId="22" applyNumberFormat="1" applyFill="1" applyBorder="1" applyAlignment="1">
      <alignment horizontal="center" vertical="center" wrapText="1"/>
    </xf>
    <xf numFmtId="0" fontId="21" fillId="3" borderId="0" xfId="22" applyNumberFormat="1" applyFill="1" applyBorder="1" applyAlignment="1">
      <alignment horizontal="center" vertical="center" wrapText="1"/>
    </xf>
    <xf numFmtId="176" fontId="19" fillId="3" borderId="0" xfId="1" applyNumberFormat="1" applyFont="1" applyFill="1"/>
    <xf numFmtId="3" fontId="19" fillId="3" borderId="0" xfId="1" applyNumberFormat="1" applyFont="1" applyFill="1"/>
    <xf numFmtId="3" fontId="20" fillId="3" borderId="0" xfId="1" applyNumberFormat="1" applyFont="1" applyFill="1"/>
    <xf numFmtId="176" fontId="19" fillId="3" borderId="0" xfId="1" applyNumberFormat="1" applyFont="1" applyFill="1" applyAlignment="1">
      <alignment horizontal="center"/>
    </xf>
    <xf numFmtId="178" fontId="39" fillId="3" borderId="0" xfId="1" applyNumberFormat="1" applyFont="1" applyFill="1" applyAlignment="1">
      <alignment horizontal="center" vertical="center"/>
    </xf>
    <xf numFmtId="0" fontId="23" fillId="3" borderId="0" xfId="1" applyFont="1" applyFill="1"/>
    <xf numFmtId="176" fontId="39" fillId="3" borderId="0" xfId="1" applyNumberFormat="1" applyFont="1" applyFill="1" applyAlignment="1">
      <alignment horizontal="center"/>
    </xf>
    <xf numFmtId="0" fontId="39" fillId="3" borderId="0" xfId="1" applyFont="1" applyFill="1" applyAlignment="1">
      <alignment horizontal="center"/>
    </xf>
    <xf numFmtId="0" fontId="39" fillId="3" borderId="0" xfId="1" applyFont="1" applyFill="1" applyAlignment="1">
      <alignment horizontal="center" vertical="center"/>
    </xf>
    <xf numFmtId="0" fontId="39" fillId="3" borderId="13" xfId="1" applyFont="1" applyFill="1" applyBorder="1"/>
    <xf numFmtId="0" fontId="39" fillId="3" borderId="20" xfId="1" applyFont="1" applyFill="1" applyBorder="1"/>
    <xf numFmtId="0" fontId="39" fillId="0" borderId="13" xfId="1" applyFont="1" applyBorder="1" applyAlignment="1">
      <alignment vertical="center" wrapText="1"/>
    </xf>
    <xf numFmtId="0" fontId="21" fillId="0" borderId="14"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40"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165" fontId="59" fillId="3" borderId="0" xfId="7" applyNumberFormat="1" applyFont="1" applyFill="1"/>
    <xf numFmtId="165" fontId="58" fillId="3" borderId="0" xfId="7" applyNumberFormat="1" applyFont="1" applyFill="1" applyAlignment="1">
      <alignment horizontal="center" vertical="center"/>
    </xf>
    <xf numFmtId="165" fontId="55" fillId="3" borderId="0" xfId="7" applyNumberFormat="1" applyFont="1" applyFill="1" applyAlignment="1">
      <alignment horizontal="center" vertical="center"/>
    </xf>
    <xf numFmtId="176" fontId="54" fillId="3" borderId="0" xfId="7" applyNumberFormat="1" applyFont="1" applyFill="1" applyAlignment="1">
      <alignment horizontal="center"/>
    </xf>
    <xf numFmtId="0" fontId="54" fillId="0" borderId="14" xfId="7" applyFont="1" applyBorder="1"/>
    <xf numFmtId="0" fontId="55" fillId="0" borderId="14" xfId="7" applyFont="1" applyBorder="1"/>
    <xf numFmtId="0" fontId="39" fillId="3" borderId="0" xfId="10" applyFont="1" applyFill="1" applyAlignment="1">
      <alignment vertical="center"/>
    </xf>
    <xf numFmtId="4" fontId="22" fillId="3" borderId="0" xfId="21" applyNumberFormat="1" applyFont="1" applyFill="1"/>
    <xf numFmtId="4" fontId="22" fillId="3" borderId="13" xfId="21" applyNumberFormat="1" applyFont="1" applyFill="1" applyBorder="1"/>
    <xf numFmtId="0" fontId="20" fillId="0" borderId="0" xfId="23" applyFont="1"/>
    <xf numFmtId="0" fontId="20" fillId="0" borderId="0" xfId="30" applyFont="1" applyAlignment="1">
      <alignment vertical="center"/>
    </xf>
    <xf numFmtId="0" fontId="20" fillId="0" borderId="0" xfId="30" applyFont="1" applyAlignment="1">
      <alignment horizontal="right" vertical="center"/>
    </xf>
    <xf numFmtId="0" fontId="19" fillId="0" borderId="14" xfId="30" applyFont="1" applyBorder="1" applyAlignment="1">
      <alignment horizontal="center" vertical="center" wrapText="1"/>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20" fillId="0" borderId="0" xfId="30" applyFont="1" applyAlignment="1">
      <alignment horizontal="center" vertical="center"/>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165" fontId="20" fillId="0" borderId="0" xfId="31" applyNumberFormat="1" applyFont="1"/>
    <xf numFmtId="0" fontId="19" fillId="0" borderId="0" xfId="30" applyFont="1" applyAlignment="1">
      <alignment vertical="center"/>
    </xf>
    <xf numFmtId="165" fontId="20" fillId="0" borderId="0" xfId="30" applyNumberFormat="1" applyFont="1" applyAlignment="1">
      <alignment vertical="center"/>
    </xf>
    <xf numFmtId="0" fontId="39" fillId="0" borderId="0" xfId="30" applyFont="1" applyAlignment="1">
      <alignment vertical="center"/>
    </xf>
    <xf numFmtId="49" fontId="20" fillId="0" borderId="0" xfId="30" applyNumberFormat="1"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178" fontId="39" fillId="0" borderId="0" xfId="30" applyNumberFormat="1" applyFont="1" applyAlignment="1">
      <alignment horizontal="center" vertical="center"/>
    </xf>
    <xf numFmtId="0" fontId="19" fillId="0" borderId="0" xfId="1" applyFont="1" applyAlignment="1">
      <alignment vertical="top"/>
    </xf>
    <xf numFmtId="0" fontId="19" fillId="3" borderId="0" xfId="1" applyFont="1" applyFill="1" applyAlignment="1">
      <alignment vertical="top" wrapText="1"/>
    </xf>
    <xf numFmtId="0" fontId="19" fillId="0" borderId="0" xfId="1" applyFont="1" applyAlignment="1">
      <alignment vertical="top" wrapText="1"/>
    </xf>
    <xf numFmtId="178" fontId="39" fillId="0" borderId="25" xfId="30" applyNumberFormat="1" applyFont="1" applyBorder="1" applyAlignment="1">
      <alignment horizontal="center" vertical="center"/>
    </xf>
    <xf numFmtId="176" fontId="19" fillId="0" borderId="25" xfId="31" applyNumberFormat="1" applyFont="1" applyBorder="1" applyAlignment="1">
      <alignment horizontal="center"/>
    </xf>
    <xf numFmtId="165" fontId="20" fillId="0" borderId="0" xfId="30" applyNumberFormat="1" applyFont="1" applyAlignment="1">
      <alignment horizontal="right" vertical="center"/>
    </xf>
    <xf numFmtId="0" fontId="22" fillId="0" borderId="15" xfId="46" applyFont="1" applyBorder="1"/>
    <xf numFmtId="0" fontId="22" fillId="0" borderId="0" xfId="46" applyFont="1"/>
    <xf numFmtId="14" fontId="22" fillId="0" borderId="0" xfId="46" applyNumberFormat="1" applyFont="1"/>
    <xf numFmtId="167" fontId="22" fillId="0" borderId="0" xfId="46" applyNumberFormat="1" applyFont="1"/>
    <xf numFmtId="0" fontId="21" fillId="0" borderId="0" xfId="46" applyFont="1"/>
    <xf numFmtId="0" fontId="40" fillId="0" borderId="0" xfId="46" applyFont="1" applyAlignment="1">
      <alignment wrapText="1"/>
    </xf>
    <xf numFmtId="0" fontId="22" fillId="0" borderId="0" xfId="46" applyFont="1" applyAlignment="1">
      <alignment vertical="center"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76" fontId="21" fillId="0" borderId="0" xfId="0" applyNumberFormat="1" applyFont="1" applyAlignment="1">
      <alignment horizontal="center"/>
    </xf>
    <xf numFmtId="178" fontId="39" fillId="3" borderId="0" xfId="1" applyNumberFormat="1" applyFont="1" applyFill="1" applyBorder="1" applyAlignment="1">
      <alignment horizontal="center" vertical="center"/>
    </xf>
    <xf numFmtId="176" fontId="19" fillId="3" borderId="0" xfId="1" applyNumberFormat="1" applyFont="1" applyFill="1" applyBorder="1" applyAlignment="1">
      <alignment horizontal="center"/>
    </xf>
    <xf numFmtId="178" fontId="39" fillId="3" borderId="0" xfId="10" applyNumberFormat="1" applyFont="1" applyFill="1" applyBorder="1" applyAlignment="1">
      <alignment horizontal="center"/>
    </xf>
    <xf numFmtId="176" fontId="19" fillId="3" borderId="0" xfId="10" applyNumberFormat="1" applyFont="1" applyFill="1" applyBorder="1" applyAlignment="1">
      <alignment horizontal="center"/>
    </xf>
    <xf numFmtId="0" fontId="20" fillId="3" borderId="0" xfId="10" applyFont="1" applyFill="1" applyBorder="1"/>
    <xf numFmtId="3" fontId="48" fillId="0" borderId="0" xfId="19" applyNumberFormat="1" applyFont="1" applyFill="1"/>
    <xf numFmtId="0" fontId="20" fillId="0" borderId="0" xfId="19" applyFont="1" applyFill="1"/>
    <xf numFmtId="164" fontId="48" fillId="0" borderId="0" xfId="19" applyNumberFormat="1" applyFont="1" applyFill="1"/>
    <xf numFmtId="165" fontId="20" fillId="0" borderId="0" xfId="19" applyNumberFormat="1" applyFont="1" applyFill="1"/>
    <xf numFmtId="165" fontId="19" fillId="0" borderId="0" xfId="19" applyNumberFormat="1" applyFont="1" applyFill="1"/>
    <xf numFmtId="164" fontId="48" fillId="0" borderId="13" xfId="19" applyNumberFormat="1" applyFont="1" applyFill="1" applyBorder="1"/>
    <xf numFmtId="3" fontId="20" fillId="0" borderId="0" xfId="19" applyNumberFormat="1" applyFont="1" applyFill="1"/>
    <xf numFmtId="0" fontId="22" fillId="0" borderId="0" xfId="0" applyFont="1" applyFill="1" applyBorder="1" applyAlignment="1">
      <alignment horizontal="center"/>
    </xf>
    <xf numFmtId="3" fontId="20" fillId="3" borderId="0" xfId="1" applyNumberFormat="1" applyFont="1" applyFill="1" applyBorder="1"/>
    <xf numFmtId="3" fontId="19" fillId="3" borderId="0" xfId="1" applyNumberFormat="1" applyFont="1" applyFill="1" applyBorder="1"/>
    <xf numFmtId="176" fontId="19" fillId="3" borderId="0" xfId="1" applyNumberFormat="1" applyFont="1" applyFill="1" applyBorder="1" applyAlignment="1">
      <alignment horizontal="center" vertical="center"/>
    </xf>
    <xf numFmtId="4" fontId="20" fillId="3" borderId="0" xfId="1" applyNumberFormat="1" applyFont="1" applyFill="1" applyBorder="1" applyAlignment="1">
      <alignment horizontal="center" vertical="center"/>
    </xf>
    <xf numFmtId="167" fontId="22" fillId="0" borderId="0" xfId="0" applyNumberFormat="1" applyFont="1" applyBorder="1"/>
    <xf numFmtId="0" fontId="20" fillId="3" borderId="0" xfId="9" applyFont="1" applyFill="1" applyAlignment="1">
      <alignment horizontal="center" vertical="center" wrapText="1"/>
    </xf>
    <xf numFmtId="171" fontId="20" fillId="3" borderId="0" xfId="10" applyNumberFormat="1" applyFont="1" applyFill="1"/>
    <xf numFmtId="171" fontId="20" fillId="3" borderId="14" xfId="10" applyNumberFormat="1" applyFont="1" applyFill="1" applyBorder="1"/>
    <xf numFmtId="171" fontId="20" fillId="3" borderId="16" xfId="10" applyNumberFormat="1" applyFont="1" applyFill="1" applyBorder="1"/>
    <xf numFmtId="171" fontId="19" fillId="3" borderId="14" xfId="10" applyNumberFormat="1" applyFont="1" applyFill="1" applyBorder="1" applyAlignment="1">
      <alignment horizontal="center" vertical="center" wrapText="1"/>
    </xf>
    <xf numFmtId="171" fontId="39" fillId="3" borderId="13" xfId="10" applyNumberFormat="1" applyFont="1" applyFill="1" applyBorder="1"/>
    <xf numFmtId="171" fontId="19" fillId="3" borderId="18" xfId="10" applyNumberFormat="1" applyFont="1" applyFill="1" applyBorder="1"/>
    <xf numFmtId="171" fontId="39" fillId="3" borderId="13" xfId="10" applyNumberFormat="1" applyFont="1" applyFill="1" applyBorder="1" applyAlignment="1">
      <alignment horizontal="center" vertical="center" wrapText="1"/>
    </xf>
    <xf numFmtId="171" fontId="39" fillId="3" borderId="0" xfId="10" applyNumberFormat="1" applyFont="1" applyFill="1"/>
    <xf numFmtId="171" fontId="19" fillId="3" borderId="0" xfId="10" applyNumberFormat="1" applyFont="1" applyFill="1"/>
    <xf numFmtId="171" fontId="20" fillId="3" borderId="0" xfId="10" applyNumberFormat="1" applyFont="1" applyFill="1" applyAlignment="1">
      <alignment horizontal="center" vertical="center" wrapText="1"/>
    </xf>
    <xf numFmtId="164" fontId="20" fillId="3" borderId="0" xfId="8" applyNumberFormat="1" applyFont="1" applyFill="1"/>
    <xf numFmtId="164" fontId="20" fillId="3" borderId="0" xfId="11" applyNumberFormat="1" applyFont="1" applyFill="1" applyAlignment="1">
      <alignment horizontal="center" vertical="center"/>
    </xf>
    <xf numFmtId="0" fontId="19" fillId="3" borderId="0" xfId="11" applyFont="1" applyFill="1"/>
    <xf numFmtId="171" fontId="20" fillId="3" borderId="0" xfId="1" quotePrefix="1" applyNumberFormat="1" applyFont="1" applyFill="1"/>
    <xf numFmtId="171" fontId="20" fillId="3" borderId="0" xfId="1" applyNumberFormat="1" applyFont="1" applyFill="1"/>
    <xf numFmtId="164" fontId="20" fillId="3" borderId="0" xfId="12" applyNumberFormat="1" applyFont="1" applyFill="1" applyAlignment="1">
      <alignment horizontal="center" vertical="center"/>
    </xf>
    <xf numFmtId="164" fontId="20" fillId="3" borderId="0" xfId="13" applyNumberFormat="1" applyFont="1" applyFill="1" applyAlignment="1">
      <alignment horizontal="center" vertical="center"/>
    </xf>
    <xf numFmtId="165" fontId="20" fillId="3" borderId="0" xfId="11" applyNumberFormat="1" applyFont="1" applyFill="1"/>
    <xf numFmtId="167" fontId="20" fillId="3" borderId="0" xfId="11" applyNumberFormat="1" applyFont="1" applyFill="1"/>
    <xf numFmtId="172" fontId="20" fillId="3" borderId="0" xfId="11" applyNumberFormat="1" applyFont="1" applyFill="1"/>
    <xf numFmtId="175" fontId="20" fillId="3" borderId="0" xfId="11" applyNumberFormat="1" applyFont="1" applyFill="1"/>
    <xf numFmtId="171" fontId="20" fillId="3" borderId="0" xfId="10" quotePrefix="1" applyNumberFormat="1" applyFont="1" applyFill="1"/>
    <xf numFmtId="164" fontId="20" fillId="3" borderId="0" xfId="8" applyNumberFormat="1" applyFont="1" applyFill="1" applyAlignment="1">
      <alignment horizontal="center"/>
    </xf>
    <xf numFmtId="170" fontId="20" fillId="3" borderId="0" xfId="9" applyNumberFormat="1" applyFont="1" applyFill="1" applyAlignment="1">
      <alignment horizontal="left"/>
    </xf>
    <xf numFmtId="178" fontId="60" fillId="3" borderId="0" xfId="7" applyNumberFormat="1" applyFont="1" applyFill="1" applyBorder="1" applyAlignment="1">
      <alignment horizontal="center"/>
    </xf>
    <xf numFmtId="176" fontId="54" fillId="3" borderId="0" xfId="7" applyNumberFormat="1" applyFont="1" applyFill="1" applyBorder="1" applyAlignment="1">
      <alignment horizontal="center"/>
    </xf>
    <xf numFmtId="2" fontId="20" fillId="3" borderId="0" xfId="10" applyNumberFormat="1" applyFont="1" applyFill="1" applyAlignment="1">
      <alignment horizontal="center"/>
    </xf>
    <xf numFmtId="2" fontId="20" fillId="3" borderId="0" xfId="10" applyNumberFormat="1" applyFont="1" applyFill="1" applyBorder="1" applyAlignment="1">
      <alignment horizontal="center"/>
    </xf>
    <xf numFmtId="0" fontId="20" fillId="3" borderId="0" xfId="10" applyFont="1" applyFill="1" applyBorder="1" applyAlignment="1">
      <alignment horizontal="center"/>
    </xf>
    <xf numFmtId="0" fontId="20" fillId="3" borderId="0" xfId="10" applyFont="1" applyFill="1" applyAlignment="1">
      <alignment horizont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6" fontId="19" fillId="0" borderId="0" xfId="10" applyNumberFormat="1" applyFont="1" applyBorder="1" applyAlignment="1">
      <alignment horizontal="center"/>
    </xf>
    <xf numFmtId="2" fontId="20" fillId="0" borderId="0" xfId="23" applyNumberFormat="1" applyFont="1" applyBorder="1" applyAlignment="1">
      <alignment horizontal="center" vertical="center"/>
    </xf>
    <xf numFmtId="176" fontId="54" fillId="0" borderId="0" xfId="7" applyNumberFormat="1" applyFont="1" applyBorder="1" applyAlignment="1">
      <alignment horizontal="center"/>
    </xf>
    <xf numFmtId="164" fontId="20" fillId="3" borderId="0" xfId="8" applyNumberFormat="1" applyFont="1" applyFill="1" applyBorder="1" applyAlignment="1">
      <alignment horizont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178" fontId="39" fillId="0" borderId="0" xfId="45" applyNumberFormat="1" applyFont="1" applyBorder="1" applyAlignment="1">
      <alignment horizontal="center"/>
    </xf>
    <xf numFmtId="2" fontId="20" fillId="0" borderId="0" xfId="45" applyNumberFormat="1" applyFont="1" applyBorder="1" applyAlignment="1">
      <alignment horizontal="center" vertical="center"/>
    </xf>
    <xf numFmtId="0" fontId="39" fillId="3" borderId="0" xfId="1" applyFont="1" applyFill="1" applyAlignment="1">
      <alignment horizontal="left" vertical="center" wrapText="1"/>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64" fontId="20" fillId="3" borderId="0" xfId="11" applyNumberFormat="1" applyFont="1" applyFill="1" applyBorder="1" applyAlignment="1">
      <alignment horizontal="center" vertical="center"/>
    </xf>
    <xf numFmtId="0" fontId="39" fillId="3" borderId="0" xfId="1" applyFont="1" applyFill="1" applyAlignment="1">
      <alignment horizontal="left" vertical="center" wrapText="1"/>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5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5" fontId="22" fillId="0" borderId="0" xfId="7" applyNumberFormat="1" applyFont="1" applyBorder="1"/>
    <xf numFmtId="165" fontId="22"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165" fontId="22" fillId="0" borderId="0" xfId="0" applyNumberFormat="1" applyFont="1" applyBorder="1"/>
    <xf numFmtId="2" fontId="22" fillId="0" borderId="0" xfId="0" applyNumberFormat="1" applyFont="1" applyBorder="1"/>
    <xf numFmtId="175" fontId="22" fillId="0" borderId="0" xfId="0" applyNumberFormat="1" applyFont="1" applyBorder="1"/>
    <xf numFmtId="178" fontId="39" fillId="0" borderId="0" xfId="4" applyNumberFormat="1" applyFont="1" applyBorder="1" applyAlignment="1">
      <alignment horizontal="center" vertical="center"/>
    </xf>
    <xf numFmtId="176" fontId="19" fillId="0" borderId="0" xfId="15" applyNumberFormat="1" applyFont="1" applyBorder="1" applyAlignment="1">
      <alignment horizontal="center"/>
    </xf>
    <xf numFmtId="165" fontId="20" fillId="0" borderId="0" xfId="15" applyNumberFormat="1" applyFont="1" applyBorder="1" applyAlignment="1">
      <alignment horizontal="center"/>
    </xf>
    <xf numFmtId="165" fontId="22" fillId="0" borderId="0" xfId="7" applyNumberFormat="1" applyFont="1" applyAlignment="1">
      <alignment horizontal="center"/>
    </xf>
    <xf numFmtId="4" fontId="28" fillId="3" borderId="0" xfId="21" applyNumberFormat="1" applyFont="1" applyFill="1"/>
    <xf numFmtId="2" fontId="28" fillId="3" borderId="0" xfId="21" applyNumberFormat="1" applyFont="1" applyFill="1"/>
    <xf numFmtId="0" fontId="40" fillId="3" borderId="0" xfId="21" applyFont="1" applyFill="1" applyAlignment="1">
      <alignment vertical="top" wrapText="1"/>
    </xf>
    <xf numFmtId="176" fontId="19" fillId="0" borderId="0" xfId="31" applyNumberFormat="1" applyFont="1" applyBorder="1" applyAlignment="1">
      <alignment horizontal="center"/>
    </xf>
    <xf numFmtId="165" fontId="19" fillId="0" borderId="0" xfId="4" applyNumberFormat="1" applyFont="1" applyAlignment="1"/>
    <xf numFmtId="165" fontId="20" fillId="0" borderId="0" xfId="4" applyNumberFormat="1" applyFont="1" applyAlignment="1">
      <alignment vertical="top"/>
    </xf>
    <xf numFmtId="165" fontId="20" fillId="0" borderId="0" xfId="4" applyNumberFormat="1" applyFont="1" applyAlignment="1">
      <alignment horizontal="center"/>
    </xf>
    <xf numFmtId="0" fontId="19" fillId="0" borderId="0" xfId="4" applyFont="1"/>
    <xf numFmtId="165" fontId="39" fillId="0" borderId="0" xfId="15" applyNumberFormat="1" applyFont="1" applyAlignment="1">
      <alignment horizontal="center"/>
    </xf>
    <xf numFmtId="165" fontId="20" fillId="0" borderId="0" xfId="15" applyNumberFormat="1" applyFont="1" applyFill="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0" fontId="40" fillId="0" borderId="0" xfId="16" applyFont="1" applyFill="1" applyAlignment="1">
      <alignment horizontal="left"/>
    </xf>
    <xf numFmtId="165" fontId="22" fillId="0" borderId="0" xfId="7" applyNumberFormat="1" applyFont="1" applyBorder="1" applyAlignment="1">
      <alignment horizontal="center"/>
    </xf>
    <xf numFmtId="0" fontId="20" fillId="0" borderId="0" xfId="1" applyNumberFormat="1" applyFont="1"/>
    <xf numFmtId="2" fontId="20" fillId="3" borderId="0" xfId="10" applyNumberFormat="1" applyFont="1" applyFill="1" applyBorder="1"/>
    <xf numFmtId="0" fontId="38" fillId="0" borderId="0" xfId="43" applyFill="1"/>
    <xf numFmtId="1" fontId="20" fillId="3" borderId="0" xfId="8" applyNumberFormat="1" applyFont="1" applyFill="1"/>
    <xf numFmtId="0" fontId="39" fillId="3" borderId="0" xfId="36" applyFont="1" applyFill="1" applyAlignment="1">
      <alignment horizontal="left" vertical="top"/>
    </xf>
    <xf numFmtId="178" fontId="40"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vertical="center"/>
    </xf>
    <xf numFmtId="165" fontId="64" fillId="0" borderId="0" xfId="7" applyNumberFormat="1" applyFont="1" applyBorder="1" applyAlignment="1">
      <alignment horizontal="center" vertical="center"/>
    </xf>
    <xf numFmtId="0" fontId="20" fillId="0" borderId="15" xfId="19" applyFont="1" applyBorder="1" applyAlignment="1">
      <alignment horizontal="center"/>
    </xf>
    <xf numFmtId="0" fontId="20" fillId="0" borderId="14" xfId="19" applyFont="1" applyBorder="1" applyAlignment="1">
      <alignment horizontal="center"/>
    </xf>
    <xf numFmtId="0" fontId="20" fillId="0" borderId="27" xfId="19" applyFont="1" applyBorder="1" applyAlignment="1">
      <alignment horizontal="center"/>
    </xf>
    <xf numFmtId="164" fontId="19" fillId="0" borderId="13" xfId="19" applyNumberFormat="1" applyFont="1" applyBorder="1"/>
    <xf numFmtId="164" fontId="39" fillId="0" borderId="13" xfId="19" applyNumberFormat="1" applyFont="1" applyBorder="1"/>
    <xf numFmtId="49" fontId="40" fillId="3" borderId="0" xfId="0" applyNumberFormat="1" applyFont="1" applyFill="1" applyAlignment="1">
      <alignment vertical="top"/>
    </xf>
    <xf numFmtId="0" fontId="23" fillId="6" borderId="14" xfId="21" applyFont="1" applyFill="1" applyBorder="1" applyAlignment="1">
      <alignment horizontal="center" vertical="center" wrapText="1"/>
    </xf>
    <xf numFmtId="0" fontId="39" fillId="6" borderId="13" xfId="21" applyFont="1" applyFill="1" applyBorder="1" applyAlignment="1">
      <alignment horizontal="center" vertical="center" wrapText="1"/>
    </xf>
    <xf numFmtId="0" fontId="21" fillId="0" borderId="0" xfId="16" applyFont="1" applyFill="1" applyAlignment="1">
      <alignment horizontal="left" vertical="top" wrapText="1"/>
    </xf>
    <xf numFmtId="49" fontId="20" fillId="0" borderId="0" xfId="1" quotePrefix="1" applyNumberFormat="1" applyFont="1"/>
    <xf numFmtId="178" fontId="39" fillId="7" borderId="0" xfId="4" applyNumberFormat="1" applyFont="1" applyFill="1" applyAlignment="1">
      <alignment horizontal="center" vertical="center"/>
    </xf>
    <xf numFmtId="176" fontId="19" fillId="7" borderId="0" xfId="15" applyNumberFormat="1" applyFont="1" applyFill="1" applyAlignment="1">
      <alignment horizontal="center"/>
    </xf>
    <xf numFmtId="165" fontId="20" fillId="7" borderId="0" xfId="15" applyNumberFormat="1" applyFont="1" applyFill="1" applyAlignment="1">
      <alignment horizontal="center"/>
    </xf>
    <xf numFmtId="3" fontId="48" fillId="0" borderId="0" xfId="19" applyNumberFormat="1" applyFont="1" applyFill="1"/>
    <xf numFmtId="165" fontId="20" fillId="0" borderId="25" xfId="1" applyNumberFormat="1" applyFont="1" applyBorder="1" applyAlignment="1">
      <alignment horizontal="right"/>
    </xf>
    <xf numFmtId="166" fontId="22" fillId="0" borderId="25" xfId="0" applyNumberFormat="1" applyFont="1" applyBorder="1" applyAlignment="1">
      <alignment horizontal="center"/>
    </xf>
    <xf numFmtId="17" fontId="21" fillId="0" borderId="25" xfId="0" applyNumberFormat="1" applyFont="1" applyBorder="1" applyAlignment="1">
      <alignment horizontal="center"/>
    </xf>
    <xf numFmtId="165" fontId="22" fillId="0" borderId="25" xfId="0" applyNumberFormat="1" applyFont="1" applyBorder="1" applyAlignment="1">
      <alignment horizontal="center"/>
    </xf>
    <xf numFmtId="1" fontId="22" fillId="0" borderId="25" xfId="0" applyNumberFormat="1" applyFont="1" applyBorder="1" applyAlignment="1">
      <alignment horizontal="center"/>
    </xf>
    <xf numFmtId="178" fontId="39" fillId="8" borderId="0" xfId="10" applyNumberFormat="1" applyFont="1" applyFill="1" applyAlignment="1">
      <alignment horizontal="center"/>
    </xf>
    <xf numFmtId="176" fontId="19" fillId="8" borderId="0" xfId="10" applyNumberFormat="1" applyFont="1" applyFill="1" applyAlignment="1">
      <alignment horizontal="center"/>
    </xf>
    <xf numFmtId="2" fontId="20" fillId="8" borderId="0" xfId="10" applyNumberFormat="1" applyFont="1" applyFill="1" applyAlignment="1">
      <alignment horizontal="center"/>
    </xf>
    <xf numFmtId="2" fontId="20" fillId="8" borderId="0" xfId="10" applyNumberFormat="1" applyFont="1" applyFill="1"/>
    <xf numFmtId="0" fontId="20" fillId="8" borderId="0" xfId="10" applyFont="1" applyFill="1"/>
    <xf numFmtId="0" fontId="20" fillId="3" borderId="0" xfId="1" applyFont="1" applyFill="1" applyBorder="1"/>
    <xf numFmtId="165" fontId="22" fillId="0" borderId="0" xfId="0" applyNumberFormat="1" applyFont="1" applyFill="1" applyAlignment="1">
      <alignment horizontal="center"/>
    </xf>
    <xf numFmtId="1" fontId="22" fillId="0" borderId="0" xfId="0" applyNumberFormat="1" applyFont="1" applyFill="1" applyAlignment="1">
      <alignment horizontal="center"/>
    </xf>
    <xf numFmtId="0" fontId="22" fillId="0" borderId="0" xfId="0" applyNumberFormat="1" applyFont="1" applyFill="1" applyBorder="1" applyAlignment="1">
      <alignment horizontal="center"/>
    </xf>
    <xf numFmtId="0" fontId="22" fillId="0" borderId="0" xfId="0" applyNumberFormat="1" applyFont="1" applyFill="1" applyBorder="1"/>
    <xf numFmtId="3" fontId="20" fillId="0" borderId="0" xfId="1" applyNumberFormat="1" applyFont="1" applyAlignment="1">
      <alignment horizontal="right"/>
    </xf>
    <xf numFmtId="3" fontId="20" fillId="0" borderId="0" xfId="1" applyNumberFormat="1" applyFont="1" applyAlignment="1">
      <alignment horizontal="center"/>
    </xf>
    <xf numFmtId="178" fontId="40" fillId="0" borderId="13" xfId="0" applyNumberFormat="1" applyFont="1" applyBorder="1" applyAlignment="1">
      <alignment horizontal="center"/>
    </xf>
    <xf numFmtId="176" fontId="21" fillId="0" borderId="13" xfId="0" applyNumberFormat="1" applyFont="1" applyBorder="1" applyAlignment="1">
      <alignment horizontal="center"/>
    </xf>
    <xf numFmtId="165" fontId="21" fillId="0" borderId="0" xfId="0" applyNumberFormat="1" applyFont="1" applyAlignment="1">
      <alignment horizontal="center"/>
    </xf>
    <xf numFmtId="164" fontId="21" fillId="0" borderId="13" xfId="0" applyNumberFormat="1" applyFont="1" applyBorder="1" applyAlignment="1">
      <alignment horizontal="center"/>
    </xf>
    <xf numFmtId="49" fontId="22" fillId="0" borderId="0" xfId="0" applyNumberFormat="1" applyFont="1" applyFill="1" applyBorder="1" applyAlignment="1"/>
    <xf numFmtId="0" fontId="22" fillId="0" borderId="0" xfId="0" applyNumberFormat="1" applyFont="1" applyFill="1" applyBorder="1" applyAlignment="1"/>
    <xf numFmtId="49" fontId="22" fillId="0" borderId="0" xfId="0" applyNumberFormat="1" applyFont="1" applyAlignment="1">
      <alignment horizontal="center"/>
    </xf>
    <xf numFmtId="49" fontId="43" fillId="0" borderId="0" xfId="1" applyNumberFormat="1" applyFont="1" applyAlignment="1">
      <alignment horizontal="right"/>
    </xf>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0" fontId="55" fillId="0" borderId="0" xfId="7" applyFont="1" applyBorder="1"/>
    <xf numFmtId="0" fontId="20" fillId="0" borderId="0" xfId="7" applyFont="1" applyBorder="1"/>
    <xf numFmtId="0" fontId="22" fillId="0" borderId="0" xfId="7" applyFont="1" applyBorder="1"/>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2" borderId="0" xfId="16" applyNumberFormat="1" applyFont="1" applyFill="1"/>
    <xf numFmtId="3" fontId="20" fillId="0" borderId="0" xfId="16" applyNumberFormat="1" applyFont="1" applyFill="1"/>
    <xf numFmtId="3" fontId="22" fillId="0" borderId="0" xfId="16" applyNumberFormat="1" applyFont="1" applyFill="1"/>
    <xf numFmtId="3" fontId="20" fillId="8" borderId="26" xfId="1" applyNumberFormat="1" applyFont="1" applyFill="1" applyBorder="1"/>
    <xf numFmtId="3" fontId="19" fillId="8" borderId="26" xfId="1" applyNumberFormat="1" applyFont="1" applyFill="1" applyBorder="1"/>
    <xf numFmtId="4" fontId="20" fillId="8" borderId="26" xfId="1" applyNumberFormat="1" applyFont="1" applyFill="1" applyBorder="1" applyAlignment="1">
      <alignment horizontal="center" vertical="center"/>
    </xf>
    <xf numFmtId="178" fontId="39" fillId="0" borderId="26" xfId="1" applyNumberFormat="1" applyFont="1" applyBorder="1" applyAlignment="1">
      <alignment horizontal="center"/>
    </xf>
    <xf numFmtId="176" fontId="19" fillId="0" borderId="26" xfId="1" applyNumberFormat="1" applyFont="1" applyBorder="1" applyAlignment="1">
      <alignment horizontal="center"/>
    </xf>
    <xf numFmtId="3" fontId="20" fillId="0" borderId="26" xfId="1" applyNumberFormat="1" applyFont="1" applyBorder="1"/>
    <xf numFmtId="3" fontId="20" fillId="0" borderId="26" xfId="1" applyNumberFormat="1" applyFont="1" applyBorder="1" applyAlignment="1">
      <alignment horizontal="center" vertical="center"/>
    </xf>
    <xf numFmtId="176" fontId="19" fillId="0" borderId="26" xfId="1" applyNumberFormat="1" applyFont="1" applyBorder="1" applyAlignment="1">
      <alignment horizontal="center" vertical="center"/>
    </xf>
    <xf numFmtId="4" fontId="20" fillId="0" borderId="26" xfId="1" applyNumberFormat="1" applyFont="1" applyBorder="1" applyAlignment="1">
      <alignment horizontal="center" vertical="center"/>
    </xf>
    <xf numFmtId="178" fontId="39" fillId="0" borderId="26" xfId="1" applyNumberFormat="1" applyFont="1" applyBorder="1" applyAlignment="1">
      <alignment horizontal="center" vertical="center"/>
    </xf>
    <xf numFmtId="178" fontId="65" fillId="0" borderId="26" xfId="7" applyNumberFormat="1" applyFont="1" applyBorder="1" applyAlignment="1">
      <alignment horizontal="center"/>
    </xf>
    <xf numFmtId="165" fontId="39" fillId="0" borderId="26" xfId="7" applyNumberFormat="1" applyFont="1" applyBorder="1" applyAlignment="1">
      <alignment horizontal="center" vertical="center"/>
    </xf>
    <xf numFmtId="165" fontId="22" fillId="0" borderId="26" xfId="7" applyNumberFormat="1" applyFont="1" applyBorder="1"/>
    <xf numFmtId="165" fontId="22" fillId="0" borderId="26" xfId="7" applyNumberFormat="1" applyFont="1" applyBorder="1" applyAlignment="1">
      <alignment horizontal="center" vertical="center"/>
    </xf>
    <xf numFmtId="164" fontId="20" fillId="0" borderId="26" xfId="1" applyNumberFormat="1" applyFont="1" applyBorder="1" applyAlignment="1">
      <alignment horizontal="center"/>
    </xf>
    <xf numFmtId="165" fontId="20" fillId="0" borderId="26" xfId="1" applyNumberFormat="1" applyFont="1" applyBorder="1" applyAlignment="1">
      <alignment horizontal="center"/>
    </xf>
    <xf numFmtId="176" fontId="19" fillId="0" borderId="26" xfId="10" applyNumberFormat="1" applyFont="1" applyBorder="1" applyAlignment="1">
      <alignment horizontal="center"/>
    </xf>
    <xf numFmtId="165" fontId="58" fillId="0" borderId="26" xfId="7" applyNumberFormat="1" applyFont="1" applyBorder="1" applyAlignment="1">
      <alignment horizontal="center" vertical="center"/>
    </xf>
    <xf numFmtId="165" fontId="55" fillId="0" borderId="26" xfId="7" applyNumberFormat="1" applyFont="1" applyBorder="1" applyAlignment="1">
      <alignment horizontal="center" vertical="center"/>
    </xf>
    <xf numFmtId="164" fontId="20" fillId="8" borderId="26" xfId="11" applyNumberFormat="1" applyFont="1" applyFill="1" applyBorder="1" applyAlignment="1">
      <alignment horizontal="center" vertical="center"/>
    </xf>
    <xf numFmtId="49" fontId="20" fillId="3" borderId="0" xfId="37" applyNumberFormat="1" applyFont="1" applyFill="1"/>
    <xf numFmtId="176" fontId="19" fillId="8" borderId="0" xfId="1" applyNumberFormat="1" applyFont="1" applyFill="1" applyAlignment="1">
      <alignment horizontal="center"/>
    </xf>
    <xf numFmtId="3" fontId="20" fillId="8" borderId="0" xfId="1" applyNumberFormat="1" applyFont="1" applyFill="1"/>
    <xf numFmtId="3" fontId="19" fillId="8" borderId="0" xfId="1" applyNumberFormat="1" applyFont="1" applyFill="1"/>
    <xf numFmtId="178" fontId="39" fillId="8" borderId="0" xfId="1" applyNumberFormat="1" applyFont="1" applyFill="1" applyAlignment="1">
      <alignment horizontal="center" vertical="center"/>
    </xf>
    <xf numFmtId="176" fontId="19" fillId="8" borderId="0" xfId="1" applyNumberFormat="1" applyFont="1" applyFill="1" applyAlignment="1">
      <alignment horizontal="center" vertical="center"/>
    </xf>
    <xf numFmtId="4" fontId="20" fillId="8" borderId="0" xfId="1" applyNumberFormat="1" applyFont="1" applyFill="1" applyAlignment="1">
      <alignment horizontal="center" vertical="center"/>
    </xf>
    <xf numFmtId="178" fontId="39" fillId="0" borderId="8" xfId="1" applyNumberFormat="1" applyFont="1" applyBorder="1" applyAlignment="1">
      <alignment horizontal="center" vertical="center"/>
    </xf>
    <xf numFmtId="176" fontId="19" fillId="0" borderId="12" xfId="1" applyNumberFormat="1" applyFont="1" applyBorder="1" applyAlignment="1">
      <alignment horizontal="center" vertical="center"/>
    </xf>
    <xf numFmtId="178" fontId="39" fillId="0" borderId="11" xfId="1" applyNumberFormat="1" applyFont="1" applyBorder="1" applyAlignment="1">
      <alignment horizontal="center" vertical="center"/>
    </xf>
    <xf numFmtId="176" fontId="19" fillId="0" borderId="5" xfId="1" applyNumberFormat="1" applyFont="1" applyBorder="1" applyAlignment="1">
      <alignment horizontal="center" vertical="center"/>
    </xf>
    <xf numFmtId="178" fontId="39" fillId="0" borderId="28" xfId="1" applyNumberFormat="1" applyFont="1" applyBorder="1" applyAlignment="1">
      <alignment horizontal="center" vertical="center"/>
    </xf>
    <xf numFmtId="2" fontId="20" fillId="0" borderId="0" xfId="1" applyNumberFormat="1" applyFont="1"/>
    <xf numFmtId="2" fontId="20" fillId="0" borderId="26" xfId="1" applyNumberFormat="1" applyFont="1" applyBorder="1"/>
    <xf numFmtId="178" fontId="39" fillId="0" borderId="26" xfId="45" applyNumberFormat="1" applyFont="1" applyBorder="1" applyAlignment="1">
      <alignment horizontal="center"/>
    </xf>
    <xf numFmtId="2" fontId="20" fillId="0" borderId="26" xfId="45" applyNumberFormat="1" applyFont="1" applyBorder="1" applyAlignment="1">
      <alignment horizontal="center" vertical="center"/>
    </xf>
    <xf numFmtId="178" fontId="65" fillId="0" borderId="0" xfId="7" applyNumberFormat="1" applyFont="1" applyAlignment="1">
      <alignment horizontal="center"/>
    </xf>
    <xf numFmtId="176" fontId="23" fillId="0" borderId="0" xfId="7" applyNumberFormat="1" applyFont="1" applyAlignment="1">
      <alignment horizontal="center" vertical="center"/>
    </xf>
    <xf numFmtId="165" fontId="49" fillId="0" borderId="0" xfId="7" applyNumberFormat="1" applyFont="1"/>
    <xf numFmtId="165" fontId="49" fillId="0" borderId="0" xfId="7" applyNumberFormat="1" applyFont="1" applyAlignment="1">
      <alignment horizontal="center" vertical="center"/>
    </xf>
    <xf numFmtId="176" fontId="23" fillId="0" borderId="13" xfId="7" applyNumberFormat="1" applyFont="1" applyBorder="1" applyAlignment="1">
      <alignment horizontal="center" vertical="center"/>
    </xf>
    <xf numFmtId="178" fontId="66" fillId="8" borderId="0" xfId="7" applyNumberFormat="1" applyFont="1" applyFill="1" applyAlignment="1">
      <alignment horizontal="center"/>
    </xf>
    <xf numFmtId="176" fontId="56" fillId="8" borderId="0" xfId="7" applyNumberFormat="1" applyFont="1" applyFill="1" applyAlignment="1">
      <alignment horizontal="center"/>
    </xf>
    <xf numFmtId="164" fontId="20" fillId="8" borderId="0" xfId="11" applyNumberFormat="1" applyFont="1" applyFill="1" applyAlignment="1">
      <alignment horizontal="center" vertical="center"/>
    </xf>
    <xf numFmtId="176" fontId="19" fillId="0" borderId="29" xfId="31" applyNumberFormat="1" applyFont="1" applyBorder="1" applyAlignment="1">
      <alignment horizontal="center"/>
    </xf>
    <xf numFmtId="178" fontId="39" fillId="0" borderId="29" xfId="30" applyNumberFormat="1" applyFont="1" applyBorder="1" applyAlignment="1">
      <alignment horizontal="center" vertical="center"/>
    </xf>
    <xf numFmtId="0" fontId="38" fillId="3" borderId="0" xfId="43" applyFill="1"/>
    <xf numFmtId="2" fontId="28" fillId="3" borderId="0" xfId="10" applyNumberFormat="1" applyFont="1" applyFill="1" applyAlignment="1">
      <alignment horizontal="center"/>
    </xf>
    <xf numFmtId="0" fontId="38" fillId="0" borderId="0" xfId="43"/>
    <xf numFmtId="0" fontId="20" fillId="3" borderId="0" xfId="36" applyFont="1" applyFill="1" applyAlignment="1">
      <alignment horizontal="left" vertical="top"/>
    </xf>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20" fillId="3" borderId="0" xfId="1" applyFont="1" applyFill="1" applyAlignment="1">
      <alignment horizontal="left" vertical="center" wrapText="1"/>
    </xf>
    <xf numFmtId="0" fontId="20" fillId="0" borderId="0" xfId="36" applyFont="1" applyAlignment="1">
      <alignment horizontal="left" vertical="top" wrapText="1"/>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wrapText="1"/>
    </xf>
    <xf numFmtId="0" fontId="39" fillId="3" borderId="0" xfId="10" applyFont="1" applyFill="1" applyAlignment="1">
      <alignment horizontal="left" vertical="center" wrapText="1"/>
    </xf>
    <xf numFmtId="0" fontId="19" fillId="3" borderId="0" xfId="10" applyFont="1" applyFill="1" applyAlignment="1">
      <alignment horizontal="left" vertical="center"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wrapText="1"/>
    </xf>
    <xf numFmtId="0" fontId="22" fillId="0" borderId="0" xfId="0" applyNumberFormat="1" applyFont="1" applyFill="1" applyBorder="1" applyAlignment="1">
      <alignment horizontal="center"/>
    </xf>
    <xf numFmtId="0" fontId="22" fillId="0" borderId="0" xfId="0" applyFont="1" applyFill="1" applyBorder="1" applyAlignment="1">
      <alignment horizontal="center"/>
    </xf>
    <xf numFmtId="0" fontId="20" fillId="0" borderId="0" xfId="0" applyFont="1" applyFill="1" applyBorder="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Border="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0" borderId="0" xfId="36" applyFont="1" applyAlignment="1">
      <alignment horizontal="left" vertical="top" wrapText="1"/>
    </xf>
    <xf numFmtId="0" fontId="39" fillId="3" borderId="0" xfId="36" applyFont="1" applyFill="1" applyAlignment="1">
      <alignment horizontal="left" vertical="top" wrapText="1"/>
    </xf>
    <xf numFmtId="0" fontId="39" fillId="3" borderId="0" xfId="42" applyFont="1" applyFill="1" applyAlignment="1">
      <alignment horizontal="left" vertical="center"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165" fontId="20" fillId="0" borderId="0" xfId="4" applyNumberFormat="1" applyFont="1" applyAlignment="1">
      <alignment horizontal="left" vertical="top"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3" borderId="0" xfId="11" applyFont="1" applyFill="1" applyAlignment="1">
      <alignment horizontal="left" wrapText="1"/>
    </xf>
    <xf numFmtId="0" fontId="20" fillId="3" borderId="0" xfId="10" applyFont="1" applyFill="1" applyAlignment="1">
      <alignment horizontal="left" wrapText="1"/>
    </xf>
    <xf numFmtId="0" fontId="39" fillId="3" borderId="0" xfId="10" applyFont="1" applyFill="1" applyAlignment="1">
      <alignment horizontal="left" vertical="top" wrapText="1"/>
    </xf>
    <xf numFmtId="0" fontId="40" fillId="3" borderId="0" xfId="21" applyFont="1" applyFill="1" applyAlignment="1">
      <alignment horizontal="left" vertical="top" wrapText="1"/>
    </xf>
    <xf numFmtId="0" fontId="21" fillId="0" borderId="14" xfId="7" applyFont="1" applyBorder="1" applyAlignment="1">
      <alignment horizontal="center"/>
    </xf>
    <xf numFmtId="0" fontId="40" fillId="0" borderId="0" xfId="7" applyFont="1" applyAlignment="1">
      <alignment horizontal="center"/>
    </xf>
    <xf numFmtId="0" fontId="21" fillId="0" borderId="15" xfId="46" applyFont="1" applyBorder="1" applyAlignment="1">
      <alignment horizontal="center"/>
    </xf>
    <xf numFmtId="0" fontId="22" fillId="0" borderId="0" xfId="46" applyFont="1" applyAlignment="1">
      <alignment horizontal="center"/>
    </xf>
    <xf numFmtId="0" fontId="40" fillId="0" borderId="0" xfId="46"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left" vertical="top" wrapText="1"/>
    </xf>
  </cellXfs>
  <cellStyles count="104">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2 5" xfId="89" xr:uid="{07341E11-ED68-42A0-A592-9C89EEFAF6DC}"/>
    <cellStyle name="Normalno 13 3 3" xfId="48" xr:uid="{0BFD2D2C-A8CF-41F5-98AF-A8626A076607}"/>
    <cellStyle name="Normalno 13 3 3 2" xfId="75" xr:uid="{E1B3B1EB-6C04-4185-81F6-2E223787E92B}"/>
    <cellStyle name="Normalno 13 3 4" xfId="65" xr:uid="{5F2C4669-2576-49B1-9BD0-1751C74FEA81}"/>
    <cellStyle name="Normalno 13 3 5" xfId="87" xr:uid="{9623D7FE-9DD8-4F11-8915-12FD3CA7787B}"/>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2 4" xfId="88" xr:uid="{EC0AA6D9-870D-482E-9F29-29F1E8CC0BCF}"/>
    <cellStyle name="Normalno 2 4 3" xfId="47" xr:uid="{B2DC20FB-01E3-4550-9495-F46E2B68A801}"/>
    <cellStyle name="Normalno 2 4 3 2" xfId="74" xr:uid="{29652AD1-B225-4E38-8CDB-34A2D80D55CC}"/>
    <cellStyle name="Normalno 2 4 4" xfId="64" xr:uid="{1E7FBB76-2C51-442B-BF0C-D305178B5759}"/>
    <cellStyle name="Normalno 2 4 5" xfId="86" xr:uid="{CCF18E07-4E84-448C-8BFC-41CD6C30FEA1}"/>
    <cellStyle name="Normalno 2 5" xfId="39" xr:uid="{0237A7ED-0E7E-4BDB-B2EC-EA63A2067A6F}"/>
    <cellStyle name="Normalno 2 6" xfId="98" xr:uid="{CF734407-37A6-4A35-8C64-AA597A9CCC6B}"/>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2 3" xfId="96" xr:uid="{FB18E7AC-B19A-4C5C-939D-AF505CD0F8FD}"/>
    <cellStyle name="Normalno 5 3 2 3" xfId="73" xr:uid="{7D8504DE-DD4E-4425-B98E-252EE7178E2F}"/>
    <cellStyle name="Normalno 5 3 2 4" xfId="95" xr:uid="{A5784252-99B5-48E5-8FDB-80164D22AB89}"/>
    <cellStyle name="Normalno 5 3 3" xfId="55" xr:uid="{1E80D721-0A57-43B3-9720-1E30682AD669}"/>
    <cellStyle name="Normalno 5 3 3 2" xfId="81" xr:uid="{D818D270-A0C6-45C6-A2B3-8799AEAE6C1C}"/>
    <cellStyle name="Normalno 5 3 4" xfId="71" xr:uid="{A671350A-9777-4F78-AE02-4A35D5C1BDA2}"/>
    <cellStyle name="Normalno 5 3 5" xfId="93" xr:uid="{026D1C9C-52D7-4598-BCC7-D2F3632471BF}"/>
    <cellStyle name="Normalno 5 4" xfId="52" xr:uid="{9D097645-0F98-4587-A6C6-7E2387477437}"/>
    <cellStyle name="Normalno 5 4 2" xfId="78" xr:uid="{C2E17333-B651-4DFA-B8DB-63E5D105B7CE}"/>
    <cellStyle name="Normalno 5 5" xfId="68" xr:uid="{C10546A1-9033-450B-8891-665F81B22DF0}"/>
    <cellStyle name="Normalno 5 6" xfId="90" xr:uid="{3AE1407A-CBD5-47AA-83D2-43668704662C}"/>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6 2 4" xfId="92" xr:uid="{250C79E5-0C19-4DD3-AD46-9D175FE913D7}"/>
    <cellStyle name="Normalno 7" xfId="27" xr:uid="{97902AC0-77AF-46D1-8C48-850D0F6E66CE}"/>
    <cellStyle name="Normalno 8" xfId="58" xr:uid="{86BCD1E4-772E-45FD-958C-5838BD598C3A}"/>
    <cellStyle name="Normalno 8 2" xfId="84" xr:uid="{037316DE-C049-41E7-9FE1-4A2A0B28FB01}"/>
    <cellStyle name="Normalno 8 3" xfId="97" xr:uid="{18544F43-1972-4176-ABAF-B073F945A390}"/>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2 4" xfId="94" xr:uid="{16F8325C-EF9B-40DC-AFEC-75D006CCA114}"/>
    <cellStyle name="Obično 6 4 3" xfId="53" xr:uid="{96B8FDFF-6417-4F30-959E-3684AD649E01}"/>
    <cellStyle name="Obično 6 4 3 2" xfId="79" xr:uid="{4A0E40F2-1A28-4842-961F-0B0C0AC48430}"/>
    <cellStyle name="Obično 6 4 4" xfId="69" xr:uid="{515BA2B8-52F4-4B13-A593-48B2A4DFA8AF}"/>
    <cellStyle name="Obično 6 4 5" xfId="91" xr:uid="{FFCB74B4-CED9-4CC6-A4B7-BAF19A9A0319}"/>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102" xr:uid="{099C78C3-0AFE-42B3-952D-84C8AFDD9E11}"/>
    <cellStyle name="XLConnect.DateTime" xfId="103" xr:uid="{AD4ED6AC-5BA3-481E-8080-0DB89EB4C26B}"/>
    <cellStyle name="XLConnect.Header" xfId="99" xr:uid="{4D1C5956-3D24-4DBF-AA88-FA392C7B0C37}"/>
    <cellStyle name="XLConnect.Numeric" xfId="101" xr:uid="{79870DA9-282C-485E-8EC8-2E3126B290CF}"/>
    <cellStyle name="XLConnect.String" xfId="100" xr:uid="{416EF260-A432-4476-8420-902528571EA1}"/>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0-3C9F-474C-9571-31373CA8E2E6}"/>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107.6</c:v>
                </c:pt>
                <c:pt idx="1">
                  <c:v>107</c:v>
                </c:pt>
                <c:pt idx="2">
                  <c:v>106.3</c:v>
                </c:pt>
                <c:pt idx="3">
                  <c:v>104.7</c:v>
                </c:pt>
                <c:pt idx="4">
                  <c:v>105.7</c:v>
                </c:pt>
                <c:pt idx="5">
                  <c:v>103.5</c:v>
                </c:pt>
                <c:pt idx="6">
                  <c:v>102.6</c:v>
                </c:pt>
                <c:pt idx="7">
                  <c:v>103.2</c:v>
                </c:pt>
                <c:pt idx="8">
                  <c:v>102.1</c:v>
                </c:pt>
                <c:pt idx="9">
                  <c:v>102</c:v>
                </c:pt>
                <c:pt idx="10">
                  <c:v>103</c:v>
                </c:pt>
                <c:pt idx="11">
                  <c:v>103.6</c:v>
                </c:pt>
                <c:pt idx="12">
                  <c:v>105.3</c:v>
                </c:pt>
                <c:pt idx="13">
                  <c:v>105.6</c:v>
                </c:pt>
                <c:pt idx="14">
                  <c:v>93.6</c:v>
                </c:pt>
                <c:pt idx="15">
                  <c:v>57.6</c:v>
                </c:pt>
                <c:pt idx="16">
                  <c:v>62.7</c:v>
                </c:pt>
                <c:pt idx="17">
                  <c:v>74.8</c:v>
                </c:pt>
                <c:pt idx="18">
                  <c:v>83.1</c:v>
                </c:pt>
                <c:pt idx="19">
                  <c:v>90.3</c:v>
                </c:pt>
                <c:pt idx="20">
                  <c:v>94.7</c:v>
                </c:pt>
                <c:pt idx="21">
                  <c:v>95.3</c:v>
                </c:pt>
                <c:pt idx="22">
                  <c:v>92.1</c:v>
                </c:pt>
                <c:pt idx="23">
                  <c:v>96.9</c:v>
                </c:pt>
                <c:pt idx="24">
                  <c:v>96.2</c:v>
                </c:pt>
                <c:pt idx="25">
                  <c:v>97.9</c:v>
                </c:pt>
                <c:pt idx="26">
                  <c:v>103.2</c:v>
                </c:pt>
                <c:pt idx="27">
                  <c:v>105.9</c:v>
                </c:pt>
                <c:pt idx="28">
                  <c:v>110.9</c:v>
                </c:pt>
                <c:pt idx="29">
                  <c:v>117</c:v>
                </c:pt>
                <c:pt idx="30">
                  <c:v>119.1</c:v>
                </c:pt>
                <c:pt idx="31">
                  <c:v>118.5</c:v>
                </c:pt>
                <c:pt idx="32">
                  <c:v>119.2</c:v>
                </c:pt>
                <c:pt idx="33">
                  <c:v>119.9</c:v>
                </c:pt>
                <c:pt idx="34">
                  <c:v>117.7</c:v>
                </c:pt>
                <c:pt idx="35">
                  <c:v>115.9</c:v>
                </c:pt>
                <c:pt idx="36">
                  <c:v>114.1</c:v>
                </c:pt>
                <c:pt idx="37">
                  <c:v>115.3</c:v>
                </c:pt>
                <c:pt idx="38">
                  <c:v>106.5</c:v>
                </c:pt>
                <c:pt idx="39">
                  <c:v>104.9</c:v>
                </c:pt>
                <c:pt idx="40">
                  <c:v>105.2</c:v>
                </c:pt>
                <c:pt idx="41">
                  <c:v>104.3</c:v>
                </c:pt>
                <c:pt idx="42">
                  <c:v>99.5</c:v>
                </c:pt>
                <c:pt idx="43">
                  <c:v>98.7</c:v>
                </c:pt>
                <c:pt idx="44">
                  <c:v>95.2</c:v>
                </c:pt>
                <c:pt idx="45">
                  <c:v>94.3</c:v>
                </c:pt>
                <c:pt idx="46">
                  <c:v>95.5</c:v>
                </c:pt>
                <c:pt idx="47">
                  <c:v>97.2</c:v>
                </c:pt>
                <c:pt idx="48">
                  <c:v>99.4</c:v>
                </c:pt>
                <c:pt idx="49">
                  <c:v>98.8</c:v>
                </c:pt>
                <c:pt idx="50">
                  <c:v>98.4</c:v>
                </c:pt>
                <c:pt idx="51">
                  <c:v>98.8</c:v>
                </c:pt>
                <c:pt idx="52">
                  <c:v>96.5</c:v>
                </c:pt>
                <c:pt idx="53">
                  <c:v>95.8</c:v>
                </c:pt>
                <c:pt idx="54">
                  <c:v>95</c:v>
                </c:pt>
                <c:pt idx="55">
                  <c:v>94.2</c:v>
                </c:pt>
                <c:pt idx="56">
                  <c:v>93.9</c:v>
                </c:pt>
                <c:pt idx="57">
                  <c:v>93.8</c:v>
                </c:pt>
                <c:pt idx="58">
                  <c:v>94.3</c:v>
                </c:pt>
                <c:pt idx="59">
                  <c:v>96.8</c:v>
                </c:pt>
                <c:pt idx="60">
                  <c:v>95.8</c:v>
                </c:pt>
                <c:pt idx="61">
                  <c:v>95.3</c:v>
                </c:pt>
                <c:pt idx="62">
                  <c:v>96.2</c:v>
                </c:pt>
                <c:pt idx="63">
                  <c:v>95.9</c:v>
                </c:pt>
                <c:pt idx="64">
                  <c:v>96.2</c:v>
                </c:pt>
                <c:pt idx="65">
                  <c:v>96.2</c:v>
                </c:pt>
                <c:pt idx="66">
                  <c:v>96.2</c:v>
                </c:pt>
                <c:pt idx="67">
                  <c:v>96.7</c:v>
                </c:pt>
                <c:pt idx="68">
                  <c:v>96.2</c:v>
                </c:pt>
                <c:pt idx="69">
                  <c:v>96.4</c:v>
                </c:pt>
                <c:pt idx="70">
                  <c:v>96.2</c:v>
                </c:pt>
                <c:pt idx="71">
                  <c:v>94</c:v>
                </c:pt>
                <c:pt idx="72">
                  <c:v>95.5</c:v>
                </c:pt>
                <c:pt idx="73">
                  <c:v>96.5</c:v>
                </c:pt>
                <c:pt idx="74">
                  <c:v>95.6</c:v>
                </c:pt>
                <c:pt idx="75">
                  <c:v>94.3</c:v>
                </c:pt>
                <c:pt idx="76">
                  <c:v>95.4</c:v>
                </c:pt>
                <c:pt idx="77">
                  <c:v>94.4</c:v>
                </c:pt>
                <c:pt idx="78">
                  <c:v>96</c:v>
                </c:pt>
                <c:pt idx="79">
                  <c:v>95.6</c:v>
                </c:pt>
                <c:pt idx="80">
                  <c:v>96.1</c:v>
                </c:pt>
                <c:pt idx="81">
                  <c:v>97.3</c:v>
                </c:pt>
                <c:pt idx="82">
                  <c:v>97.5</c:v>
                </c:pt>
                <c:pt idx="83">
                  <c:v>97.2</c:v>
                </c:pt>
                <c:pt idx="84">
                  <c:v>99.4</c:v>
                </c:pt>
              </c:numCache>
            </c:numRef>
          </c:val>
          <c:smooth val="0"/>
          <c:extLst>
            <c:ext xmlns:c16="http://schemas.microsoft.com/office/drawing/2014/chart" uri="{C3380CC4-5D6E-409C-BE32-E72D297353CC}">
              <c16:uniqueId val="{00000001-3C9F-474C-9571-31373CA8E2E6}"/>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2-3C9F-474C-9571-31373CA8E2E6}"/>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0.6</c:v>
                </c:pt>
                <c:pt idx="1">
                  <c:v>-0.4</c:v>
                </c:pt>
                <c:pt idx="2">
                  <c:v>-1.7</c:v>
                </c:pt>
                <c:pt idx="3">
                  <c:v>-3.9</c:v>
                </c:pt>
                <c:pt idx="4">
                  <c:v>-2.5</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7.1</c:v>
                </c:pt>
                <c:pt idx="28">
                  <c:v>9.1999999999999993</c:v>
                </c:pt>
                <c:pt idx="29">
                  <c:v>11.8</c:v>
                </c:pt>
                <c:pt idx="30">
                  <c:v>14.4</c:v>
                </c:pt>
                <c:pt idx="31">
                  <c:v>13.9</c:v>
                </c:pt>
                <c:pt idx="32">
                  <c:v>14.3</c:v>
                </c:pt>
                <c:pt idx="33">
                  <c:v>14.7</c:v>
                </c:pt>
                <c:pt idx="34">
                  <c:v>14</c:v>
                </c:pt>
                <c:pt idx="35">
                  <c:v>14.5</c:v>
                </c:pt>
                <c:pt idx="36">
                  <c:v>13.2</c:v>
                </c:pt>
                <c:pt idx="37">
                  <c:v>13.5</c:v>
                </c:pt>
                <c:pt idx="38">
                  <c:v>7.9</c:v>
                </c:pt>
                <c:pt idx="39">
                  <c:v>7.3</c:v>
                </c:pt>
                <c:pt idx="40">
                  <c:v>6.1</c:v>
                </c:pt>
                <c:pt idx="41">
                  <c:v>7.4</c:v>
                </c:pt>
                <c:pt idx="42">
                  <c:v>3.8</c:v>
                </c:pt>
                <c:pt idx="43">
                  <c:v>1.7</c:v>
                </c:pt>
                <c:pt idx="44">
                  <c:v>0.3</c:v>
                </c:pt>
                <c:pt idx="45">
                  <c:v>-0.5</c:v>
                </c:pt>
                <c:pt idx="46">
                  <c:v>-1.3</c:v>
                </c:pt>
                <c:pt idx="47">
                  <c:v>-0.3</c:v>
                </c:pt>
                <c:pt idx="48">
                  <c:v>0.9</c:v>
                </c:pt>
                <c:pt idx="49" formatCode="0">
                  <c:v>-0.7</c:v>
                </c:pt>
                <c:pt idx="50">
                  <c:v>-1.6</c:v>
                </c:pt>
                <c:pt idx="51">
                  <c:v>-3.6</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-12.4</c:v>
                </c:pt>
                <c:pt idx="70">
                  <c:v>-10.7</c:v>
                </c:pt>
                <c:pt idx="71">
                  <c:v>-13.9</c:v>
                </c:pt>
                <c:pt idx="72">
                  <c:v>-12.1</c:v>
                </c:pt>
                <c:pt idx="73">
                  <c:v>-10.7</c:v>
                </c:pt>
                <c:pt idx="74">
                  <c:v>-10.4</c:v>
                </c:pt>
                <c:pt idx="75">
                  <c:v>-10.8</c:v>
                </c:pt>
                <c:pt idx="76">
                  <c:v>-10</c:v>
                </c:pt>
                <c:pt idx="77">
                  <c:v>-11.5</c:v>
                </c:pt>
                <c:pt idx="78">
                  <c:v>-10.1</c:v>
                </c:pt>
                <c:pt idx="79">
                  <c:v>-9.9</c:v>
                </c:pt>
                <c:pt idx="80">
                  <c:v>-9.9</c:v>
                </c:pt>
                <c:pt idx="81">
                  <c:v>-8</c:v>
                </c:pt>
                <c:pt idx="82">
                  <c:v>-8.9</c:v>
                </c:pt>
                <c:pt idx="83">
                  <c:v>-8.5</c:v>
                </c:pt>
                <c:pt idx="84">
                  <c:v>-6.8</c:v>
                </c:pt>
              </c:numCache>
            </c:numRef>
          </c:val>
          <c:smooth val="0"/>
          <c:extLst>
            <c:ext xmlns:c16="http://schemas.microsoft.com/office/drawing/2014/chart" uri="{C3380CC4-5D6E-409C-BE32-E72D297353CC}">
              <c16:uniqueId val="{00000003-3C9F-474C-9571-31373CA8E2E6}"/>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c:v>
                </c:pt>
                <c:pt idx="3">
                  <c:v>12.2</c:v>
                </c:pt>
                <c:pt idx="4">
                  <c:v>11.5</c:v>
                </c:pt>
                <c:pt idx="5">
                  <c:v>10.3</c:v>
                </c:pt>
                <c:pt idx="6">
                  <c:v>9.1999999999999993</c:v>
                </c:pt>
                <c:pt idx="7">
                  <c:v>9</c:v>
                </c:pt>
                <c:pt idx="8">
                  <c:v>9.6</c:v>
                </c:pt>
                <c:pt idx="9">
                  <c:v>10.1</c:v>
                </c:pt>
                <c:pt idx="10">
                  <c:v>10.6</c:v>
                </c:pt>
                <c:pt idx="11">
                  <c:v>13.6</c:v>
                </c:pt>
                <c:pt idx="12">
                  <c:v>13.3</c:v>
                </c:pt>
                <c:pt idx="13">
                  <c:v>12.8</c:v>
                </c:pt>
                <c:pt idx="14">
                  <c:v>-3.9</c:v>
                </c:pt>
                <c:pt idx="15">
                  <c:v>-47.2</c:v>
                </c:pt>
                <c:pt idx="16">
                  <c:v>-51.8</c:v>
                </c:pt>
                <c:pt idx="17">
                  <c:v>-39.200000000000003</c:v>
                </c:pt>
                <c:pt idx="18">
                  <c:v>-27.4</c:v>
                </c:pt>
                <c:pt idx="19">
                  <c:v>-14.5</c:v>
                </c:pt>
                <c:pt idx="20">
                  <c:v>-7.1</c:v>
                </c:pt>
                <c:pt idx="21">
                  <c:v>-7.4</c:v>
                </c:pt>
                <c:pt idx="22">
                  <c:v>-11.5</c:v>
                </c:pt>
                <c:pt idx="23">
                  <c:v>-8.4</c:v>
                </c:pt>
                <c:pt idx="24">
                  <c:v>-7.8</c:v>
                </c:pt>
                <c:pt idx="25">
                  <c:v>-7.8</c:v>
                </c:pt>
                <c:pt idx="26">
                  <c:v>-3.7</c:v>
                </c:pt>
                <c:pt idx="27">
                  <c:v>-2</c:v>
                </c:pt>
                <c:pt idx="28">
                  <c:v>5.0999999999999996</c:v>
                </c:pt>
                <c:pt idx="29">
                  <c:v>14.4</c:v>
                </c:pt>
                <c:pt idx="30">
                  <c:v>16.7</c:v>
                </c:pt>
                <c:pt idx="31">
                  <c:v>17.2</c:v>
                </c:pt>
                <c:pt idx="32">
                  <c:v>17.2</c:v>
                </c:pt>
                <c:pt idx="33">
                  <c:v>19.600000000000001</c:v>
                </c:pt>
                <c:pt idx="34">
                  <c:v>19.100000000000001</c:v>
                </c:pt>
                <c:pt idx="35">
                  <c:v>13.1</c:v>
                </c:pt>
                <c:pt idx="36">
                  <c:v>11</c:v>
                </c:pt>
                <c:pt idx="37">
                  <c:v>14.2</c:v>
                </c:pt>
                <c:pt idx="38">
                  <c:v>12.3</c:v>
                </c:pt>
                <c:pt idx="39">
                  <c:v>12</c:v>
                </c:pt>
                <c:pt idx="40">
                  <c:v>12.8</c:v>
                </c:pt>
                <c:pt idx="41">
                  <c:v>12.6</c:v>
                </c:pt>
                <c:pt idx="42">
                  <c:v>9.5</c:v>
                </c:pt>
                <c:pt idx="43">
                  <c:v>8.8000000000000007</c:v>
                </c:pt>
                <c:pt idx="44">
                  <c:v>6.2</c:v>
                </c:pt>
                <c:pt idx="45">
                  <c:v>4.2</c:v>
                </c:pt>
                <c:pt idx="46">
                  <c:v>4.7</c:v>
                </c:pt>
                <c:pt idx="47">
                  <c:v>6.5</c:v>
                </c:pt>
                <c:pt idx="48">
                  <c:v>8.1999999999999993</c:v>
                </c:pt>
                <c:pt idx="49">
                  <c:v>7.7</c:v>
                </c:pt>
                <c:pt idx="50">
                  <c:v>7.8</c:v>
                </c:pt>
                <c:pt idx="51">
                  <c:v>9</c:v>
                </c:pt>
                <c:pt idx="52">
                  <c:v>7.2</c:v>
                </c:pt>
                <c:pt idx="53">
                  <c:v>5.8</c:v>
                </c:pt>
                <c:pt idx="54">
                  <c:v>6.1</c:v>
                </c:pt>
                <c:pt idx="55">
                  <c:v>5.2</c:v>
                </c:pt>
                <c:pt idx="56">
                  <c:v>4.9000000000000004</c:v>
                </c:pt>
                <c:pt idx="57">
                  <c:v>5.3</c:v>
                </c:pt>
                <c:pt idx="58">
                  <c:v>5.7</c:v>
                </c:pt>
                <c:pt idx="59">
                  <c:v>7.7</c:v>
                </c:pt>
                <c:pt idx="60">
                  <c:v>7.5</c:v>
                </c:pt>
                <c:pt idx="61">
                  <c:v>5.7</c:v>
                </c:pt>
                <c:pt idx="62">
                  <c:v>6.9</c:v>
                </c:pt>
                <c:pt idx="63">
                  <c:v>6.4</c:v>
                </c:pt>
                <c:pt idx="64">
                  <c:v>7.1</c:v>
                </c:pt>
                <c:pt idx="65">
                  <c:v>6.5</c:v>
                </c:pt>
                <c:pt idx="66">
                  <c:v>5.3</c:v>
                </c:pt>
                <c:pt idx="67">
                  <c:v>6.3</c:v>
                </c:pt>
                <c:pt idx="68">
                  <c:v>6.4</c:v>
                </c:pt>
                <c:pt idx="69">
                  <c:v>7</c:v>
                </c:pt>
                <c:pt idx="70">
                  <c:v>4.9000000000000004</c:v>
                </c:pt>
                <c:pt idx="71">
                  <c:v>5.3</c:v>
                </c:pt>
                <c:pt idx="72">
                  <c:v>5.2</c:v>
                </c:pt>
                <c:pt idx="73">
                  <c:v>5.2</c:v>
                </c:pt>
                <c:pt idx="74">
                  <c:v>3.3</c:v>
                </c:pt>
                <c:pt idx="75">
                  <c:v>2.6</c:v>
                </c:pt>
                <c:pt idx="76">
                  <c:v>2.5</c:v>
                </c:pt>
                <c:pt idx="77">
                  <c:v>2.9</c:v>
                </c:pt>
                <c:pt idx="78">
                  <c:v>3.9</c:v>
                </c:pt>
                <c:pt idx="79">
                  <c:v>3.7</c:v>
                </c:pt>
                <c:pt idx="80">
                  <c:v>4.2</c:v>
                </c:pt>
                <c:pt idx="81">
                  <c:v>4.4000000000000004</c:v>
                </c:pt>
                <c:pt idx="82">
                  <c:v>5.9</c:v>
                </c:pt>
                <c:pt idx="83">
                  <c:v>5.8</c:v>
                </c:pt>
                <c:pt idx="84">
                  <c:v>7.2</c:v>
                </c:pt>
              </c:numCache>
            </c:numRef>
          </c:val>
          <c:smooth val="0"/>
          <c:extLst>
            <c:ext xmlns:c16="http://schemas.microsoft.com/office/drawing/2014/chart" uri="{C3380CC4-5D6E-409C-BE32-E72D297353CC}">
              <c16:uniqueId val="{00000004-3C9F-474C-9571-31373CA8E2E6}"/>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-5.2</c:v>
                </c:pt>
                <c:pt idx="1">
                  <c:v>-5.3</c:v>
                </c:pt>
                <c:pt idx="2">
                  <c:v>-4.9000000000000004</c:v>
                </c:pt>
                <c:pt idx="3">
                  <c:v>-5.5</c:v>
                </c:pt>
                <c:pt idx="4">
                  <c:v>-5.0999999999999996</c:v>
                </c:pt>
                <c:pt idx="5">
                  <c:v>-5.7</c:v>
                </c:pt>
                <c:pt idx="6">
                  <c:v>-5.2</c:v>
                </c:pt>
                <c:pt idx="7">
                  <c:v>-5.9</c:v>
                </c:pt>
                <c:pt idx="8">
                  <c:v>-5.5</c:v>
                </c:pt>
                <c:pt idx="9">
                  <c:v>-5.9</c:v>
                </c:pt>
                <c:pt idx="10">
                  <c:v>-5.3</c:v>
                </c:pt>
                <c:pt idx="11">
                  <c:v>-6.3</c:v>
                </c:pt>
                <c:pt idx="12">
                  <c:v>-5.9</c:v>
                </c:pt>
                <c:pt idx="13">
                  <c:v>-4.8</c:v>
                </c:pt>
                <c:pt idx="14">
                  <c:v>-11</c:v>
                </c:pt>
                <c:pt idx="15">
                  <c:v>-23.4</c:v>
                </c:pt>
                <c:pt idx="16">
                  <c:v>-19.2</c:v>
                </c:pt>
                <c:pt idx="17">
                  <c:v>-13.3</c:v>
                </c:pt>
                <c:pt idx="18">
                  <c:v>-13.4</c:v>
                </c:pt>
                <c:pt idx="19">
                  <c:v>-12.9</c:v>
                </c:pt>
                <c:pt idx="20">
                  <c:v>-11.6</c:v>
                </c:pt>
                <c:pt idx="21">
                  <c:v>-13.2</c:v>
                </c:pt>
                <c:pt idx="22">
                  <c:v>-15.3</c:v>
                </c:pt>
                <c:pt idx="23">
                  <c:v>-10.8</c:v>
                </c:pt>
                <c:pt idx="24">
                  <c:v>-12.5</c:v>
                </c:pt>
                <c:pt idx="25">
                  <c:v>-11.9</c:v>
                </c:pt>
                <c:pt idx="26">
                  <c:v>-8.6</c:v>
                </c:pt>
                <c:pt idx="27">
                  <c:v>-8.6</c:v>
                </c:pt>
                <c:pt idx="28">
                  <c:v>-4.3</c:v>
                </c:pt>
                <c:pt idx="29">
                  <c:v>-1</c:v>
                </c:pt>
                <c:pt idx="30">
                  <c:v>-2.6</c:v>
                </c:pt>
                <c:pt idx="31">
                  <c:v>-4</c:v>
                </c:pt>
                <c:pt idx="32">
                  <c:v>-2.5</c:v>
                </c:pt>
                <c:pt idx="33">
                  <c:v>-3.9</c:v>
                </c:pt>
                <c:pt idx="34">
                  <c:v>-6.9</c:v>
                </c:pt>
                <c:pt idx="35">
                  <c:v>-8</c:v>
                </c:pt>
                <c:pt idx="36">
                  <c:v>-8.1999999999999993</c:v>
                </c:pt>
                <c:pt idx="37">
                  <c:v>-8.1999999999999993</c:v>
                </c:pt>
                <c:pt idx="38">
                  <c:v>-20.7</c:v>
                </c:pt>
                <c:pt idx="39">
                  <c:v>-21</c:v>
                </c:pt>
                <c:pt idx="40">
                  <c:v>-20.2</c:v>
                </c:pt>
                <c:pt idx="41">
                  <c:v>-22.8</c:v>
                </c:pt>
                <c:pt idx="42">
                  <c:v>-26.1</c:v>
                </c:pt>
                <c:pt idx="43">
                  <c:v>-23.7</c:v>
                </c:pt>
                <c:pt idx="44">
                  <c:v>-27.5</c:v>
                </c:pt>
                <c:pt idx="45">
                  <c:v>-26.2</c:v>
                </c:pt>
                <c:pt idx="46">
                  <c:v>-22.5</c:v>
                </c:pt>
                <c:pt idx="47">
                  <c:v>-20.7</c:v>
                </c:pt>
                <c:pt idx="48">
                  <c:v>-19.399999999999999</c:v>
                </c:pt>
                <c:pt idx="49">
                  <c:v>-17.7</c:v>
                </c:pt>
                <c:pt idx="50">
                  <c:v>-17.8</c:v>
                </c:pt>
                <c:pt idx="51">
                  <c:v>-16</c:v>
                </c:pt>
                <c:pt idx="52">
                  <c:v>-15.9</c:v>
                </c:pt>
                <c:pt idx="53">
                  <c:v>-14.8</c:v>
                </c:pt>
                <c:pt idx="54">
                  <c:v>-13.8</c:v>
                </c:pt>
                <c:pt idx="55">
                  <c:v>-14.7</c:v>
                </c:pt>
                <c:pt idx="56">
                  <c:v>-16.600000000000001</c:v>
                </c:pt>
                <c:pt idx="57">
                  <c:v>-16.600000000000001</c:v>
                </c:pt>
                <c:pt idx="58">
                  <c:v>-15.6</c:v>
                </c:pt>
                <c:pt idx="59">
                  <c:v>-13.7</c:v>
                </c:pt>
                <c:pt idx="60">
                  <c:v>-14.5</c:v>
                </c:pt>
                <c:pt idx="61">
                  <c:v>-14.1</c:v>
                </c:pt>
                <c:pt idx="62">
                  <c:v>-13.4</c:v>
                </c:pt>
                <c:pt idx="63">
                  <c:v>-13.1</c:v>
                </c:pt>
                <c:pt idx="64">
                  <c:v>-12.9</c:v>
                </c:pt>
                <c:pt idx="65">
                  <c:v>-12.5</c:v>
                </c:pt>
                <c:pt idx="66">
                  <c:v>-11.5</c:v>
                </c:pt>
                <c:pt idx="67">
                  <c:v>-12</c:v>
                </c:pt>
                <c:pt idx="68">
                  <c:v>-11.5</c:v>
                </c:pt>
                <c:pt idx="69">
                  <c:v>-11.1</c:v>
                </c:pt>
                <c:pt idx="70">
                  <c:v>-12.1</c:v>
                </c:pt>
                <c:pt idx="71">
                  <c:v>-12.5</c:v>
                </c:pt>
                <c:pt idx="72">
                  <c:v>-12.4</c:v>
                </c:pt>
                <c:pt idx="73">
                  <c:v>-12.3</c:v>
                </c:pt>
                <c:pt idx="74">
                  <c:v>-13.3</c:v>
                </c:pt>
                <c:pt idx="75">
                  <c:v>-15.3</c:v>
                </c:pt>
                <c:pt idx="76">
                  <c:v>-13.7</c:v>
                </c:pt>
                <c:pt idx="77">
                  <c:v>-14</c:v>
                </c:pt>
                <c:pt idx="78">
                  <c:v>-13.5</c:v>
                </c:pt>
                <c:pt idx="79">
                  <c:v>-14</c:v>
                </c:pt>
                <c:pt idx="80">
                  <c:v>-13.4</c:v>
                </c:pt>
                <c:pt idx="81">
                  <c:v>-12.6</c:v>
                </c:pt>
                <c:pt idx="82">
                  <c:v>-12.8</c:v>
                </c:pt>
                <c:pt idx="83">
                  <c:v>-13.2</c:v>
                </c:pt>
                <c:pt idx="84">
                  <c:v>-12.4</c:v>
                </c:pt>
              </c:numCache>
            </c:numRef>
          </c:val>
          <c:smooth val="0"/>
          <c:extLst>
            <c:ext xmlns:c16="http://schemas.microsoft.com/office/drawing/2014/chart" uri="{C3380CC4-5D6E-409C-BE32-E72D297353CC}">
              <c16:uniqueId val="{00000005-3C9F-474C-9571-31373CA8E2E6}"/>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4.2'!$E$30:$E$69</c15:sqref>
                  </c15:fullRef>
                </c:ext>
              </c:extLst>
              <c:f>'Slika 4.2. - Figure 4.2'!$E$34:$E$69</c:f>
              <c:numCache>
                <c:formatCode>0.0</c:formatCode>
                <c:ptCount val="36"/>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12.548482545377039</c:v>
                </c:pt>
                <c:pt idx="1">
                  <c:v>11.733508227259255</c:v>
                </c:pt>
                <c:pt idx="2">
                  <c:v>11.214532094270952</c:v>
                </c:pt>
                <c:pt idx="3">
                  <c:v>10.565493090854115</c:v>
                </c:pt>
                <c:pt idx="4">
                  <c:v>9.9442710497972353</c:v>
                </c:pt>
                <c:pt idx="5">
                  <c:v>9.4473918824782839</c:v>
                </c:pt>
                <c:pt idx="6">
                  <c:v>8.8957312691004216</c:v>
                </c:pt>
                <c:pt idx="7">
                  <c:v>8.3123361940082638</c:v>
                </c:pt>
                <c:pt idx="8">
                  <c:v>8.0654199009394336</c:v>
                </c:pt>
                <c:pt idx="9">
                  <c:v>7.7341172542124292</c:v>
                </c:pt>
                <c:pt idx="10">
                  <c:v>7.4759811503247846</c:v>
                </c:pt>
                <c:pt idx="11">
                  <c:v>7.2000704726557645</c:v>
                </c:pt>
                <c:pt idx="12">
                  <c:v>7.3760038109141322</c:v>
                </c:pt>
                <c:pt idx="13">
                  <c:v>9.8200651669465824</c:v>
                </c:pt>
                <c:pt idx="14">
                  <c:v>9.5131839713289068</c:v>
                </c:pt>
                <c:pt idx="15">
                  <c:v>8.9333584756235123</c:v>
                </c:pt>
                <c:pt idx="16">
                  <c:v>8.6244456885884428</c:v>
                </c:pt>
                <c:pt idx="17">
                  <c:v>8.5209870158453729</c:v>
                </c:pt>
                <c:pt idx="18">
                  <c:v>7.7193358415001372</c:v>
                </c:pt>
                <c:pt idx="19">
                  <c:v>7.0779682014212186</c:v>
                </c:pt>
                <c:pt idx="20">
                  <c:v>6.8285198287146303</c:v>
                </c:pt>
                <c:pt idx="21">
                  <c:v>6.8867003407663177</c:v>
                </c:pt>
                <c:pt idx="22">
                  <c:v>6.678199693620873</c:v>
                </c:pt>
                <c:pt idx="23">
                  <c:v>6.4409699967467811</c:v>
                </c:pt>
                <c:pt idx="24">
                  <c:v>6.1182765197384983</c:v>
                </c:pt>
                <c:pt idx="25">
                  <c:v>6.1509100166869821</c:v>
                </c:pt>
                <c:pt idx="26">
                  <c:v>6.2848033587605974</c:v>
                </c:pt>
                <c:pt idx="27">
                  <c:v>6.1612163050719886</c:v>
                </c:pt>
                <c:pt idx="28">
                  <c:v>5.860352847611197</c:v>
                </c:pt>
                <c:pt idx="29">
                  <c:v>5.4505693588493669</c:v>
                </c:pt>
                <c:pt idx="30">
                  <c:v>5.0804110498357327</c:v>
                </c:pt>
                <c:pt idx="31">
                  <c:v>4.7626285213179322</c:v>
                </c:pt>
                <c:pt idx="32">
                  <c:v>4.6312015710969687</c:v>
                </c:pt>
                <c:pt idx="33">
                  <c:v>4.503970416587129</c:v>
                </c:pt>
                <c:pt idx="34">
                  <c:v>4.3673132229063603</c:v>
                </c:pt>
                <c:pt idx="35">
                  <c:v>4.2387464496783078</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1.37103182307306</c:v>
                </c:pt>
                <c:pt idx="1">
                  <c:v>1.3598615581842788</c:v>
                </c:pt>
                <c:pt idx="2">
                  <c:v>1.3268752901260283</c:v>
                </c:pt>
                <c:pt idx="3">
                  <c:v>1.4779371419746055</c:v>
                </c:pt>
                <c:pt idx="4">
                  <c:v>1.3358104727500812</c:v>
                </c:pt>
                <c:pt idx="5">
                  <c:v>1.435253151136948</c:v>
                </c:pt>
                <c:pt idx="6">
                  <c:v>1.3779712447657773</c:v>
                </c:pt>
                <c:pt idx="7">
                  <c:v>1.3169388177204584</c:v>
                </c:pt>
                <c:pt idx="8">
                  <c:v>1.2584826287927866</c:v>
                </c:pt>
                <c:pt idx="9">
                  <c:v>1.1587050037213509</c:v>
                </c:pt>
                <c:pt idx="10">
                  <c:v>1.1621554070422186</c:v>
                </c:pt>
                <c:pt idx="11">
                  <c:v>1.1240064891369432</c:v>
                </c:pt>
                <c:pt idx="12">
                  <c:v>0.95536214607171388</c:v>
                </c:pt>
                <c:pt idx="13">
                  <c:v>0.63041998262269461</c:v>
                </c:pt>
                <c:pt idx="14">
                  <c:v>1.033283609899051</c:v>
                </c:pt>
                <c:pt idx="15">
                  <c:v>0.88988760330718897</c:v>
                </c:pt>
                <c:pt idx="16">
                  <c:v>0.96063361391839386</c:v>
                </c:pt>
                <c:pt idx="17">
                  <c:v>1.2938952397485062</c:v>
                </c:pt>
                <c:pt idx="18">
                  <c:v>1.3473675792787259</c:v>
                </c:pt>
                <c:pt idx="19">
                  <c:v>1.3489300190011528</c:v>
                </c:pt>
                <c:pt idx="20">
                  <c:v>1.3350674170027113</c:v>
                </c:pt>
                <c:pt idx="21">
                  <c:v>1.2938040232621641</c:v>
                </c:pt>
                <c:pt idx="22">
                  <c:v>1.2851739993215161</c:v>
                </c:pt>
                <c:pt idx="23">
                  <c:v>1.3230295439996738</c:v>
                </c:pt>
                <c:pt idx="24">
                  <c:v>1.2963992860290467</c:v>
                </c:pt>
                <c:pt idx="25">
                  <c:v>1.3118698654789267</c:v>
                </c:pt>
                <c:pt idx="26">
                  <c:v>1.3020884731719307</c:v>
                </c:pt>
                <c:pt idx="27">
                  <c:v>1.2313752537773788</c:v>
                </c:pt>
                <c:pt idx="28">
                  <c:v>1.252209843295133</c:v>
                </c:pt>
                <c:pt idx="29">
                  <c:v>1.313099048936224</c:v>
                </c:pt>
                <c:pt idx="30">
                  <c:v>1.2256498002536598</c:v>
                </c:pt>
                <c:pt idx="31">
                  <c:v>1.2239847693853578</c:v>
                </c:pt>
                <c:pt idx="32">
                  <c:v>1.1333863301290197</c:v>
                </c:pt>
                <c:pt idx="33">
                  <c:v>1.1371636523166981</c:v>
                </c:pt>
                <c:pt idx="34">
                  <c:v>1.1709930714596153</c:v>
                </c:pt>
                <c:pt idx="35">
                  <c:v>1.1030127680453694</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5.2'!$E$5:$E$113</c:f>
              <c:numCache>
                <c:formatCode>0.0</c:formatCode>
                <c:ptCount val="10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5.2'!$F$5:$F$113</c:f>
              <c:numCache>
                <c:formatCode>0.0</c:formatCode>
                <c:ptCount val="10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5.2'!$G$5:$G$113</c:f>
              <c:numCache>
                <c:formatCode>0.0</c:formatCode>
                <c:ptCount val="10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5.3'!$E$5:$E$113</c:f>
              <c:numCache>
                <c:formatCode>0.0</c:formatCode>
                <c:ptCount val="109"/>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59.654008438818558</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5.3'!$F$5:$F$113</c:f>
              <c:numCache>
                <c:formatCode>0.0</c:formatCode>
                <c:ptCount val="10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146.32</c:v>
                </c:pt>
                <c:pt idx="105">
                  <c:v>143.26</c:v>
                </c:pt>
                <c:pt idx="106">
                  <c:v>146.19</c:v>
                </c:pt>
                <c:pt idx="107">
                  <c:v>142.28</c:v>
                </c:pt>
                <c:pt idx="108">
                  <c:v>139.34</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5.3'!$G$5:$G$113</c:f>
              <c:numCache>
                <c:formatCode>0.0</c:formatCode>
                <c:ptCount val="10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5.4'!$E$5:$E$113</c:f>
              <c:numCache>
                <c:formatCode>0.0</c:formatCode>
                <c:ptCount val="10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5.4'!$F$5:$F$113</c:f>
              <c:numCache>
                <c:formatCode>0.0</c:formatCode>
                <c:ptCount val="109"/>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4</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5.4'!$G$5:$G$113</c:f>
              <c:numCache>
                <c:formatCode>0.0</c:formatCode>
                <c:ptCount val="10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pt idx="105">
                  <c:v>2.1</c:v>
                </c:pt>
                <c:pt idx="106">
                  <c:v>2.1</c:v>
                </c:pt>
                <c:pt idx="107">
                  <c:v>2</c:v>
                </c:pt>
                <c:pt idx="108">
                  <c:v>1.7</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5.4'!$H$5:$H$113</c:f>
              <c:numCache>
                <c:formatCode>0.0</c:formatCode>
                <c:ptCount val="10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2.4</c:v>
                </c:pt>
                <c:pt idx="105">
                  <c:v>2.4</c:v>
                </c:pt>
                <c:pt idx="106">
                  <c:v>2.4</c:v>
                </c:pt>
                <c:pt idx="107">
                  <c:v>2.2999999999999998</c:v>
                </c:pt>
                <c:pt idx="108">
                  <c:v>2.2000000000000002</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5.1'!$E$5:$E$113</c:f>
              <c:numCache>
                <c:formatCode>0.0</c:formatCode>
                <c:ptCount val="109"/>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9.2903442844151751</c:v>
                </c:pt>
                <c:pt idx="73">
                  <c:v>7.6094430425032611</c:v>
                </c:pt>
                <c:pt idx="74">
                  <c:v>6.6801964079041598</c:v>
                </c:pt>
                <c:pt idx="75">
                  <c:v>5.98658819396376</c:v>
                </c:pt>
                <c:pt idx="76">
                  <c:v>6.4722673671185227</c:v>
                </c:pt>
                <c:pt idx="77">
                  <c:v>7.6801654314959444</c:v>
                </c:pt>
                <c:pt idx="78">
                  <c:v>8.7142963419795993</c:v>
                </c:pt>
                <c:pt idx="79">
                  <c:v>9.7129859807914229</c:v>
                </c:pt>
                <c:pt idx="80">
                  <c:v>8.0756332475069748</c:v>
                </c:pt>
                <c:pt idx="81">
                  <c:v>6.0215586826640077</c:v>
                </c:pt>
                <c:pt idx="82">
                  <c:v>2.6082800099097581</c:v>
                </c:pt>
                <c:pt idx="83">
                  <c:v>1.2391438948297084</c:v>
                </c:pt>
                <c:pt idx="84">
                  <c:v>0.39203850761382331</c:v>
                </c:pt>
                <c:pt idx="85">
                  <c:v>1.4139710821528428</c:v>
                </c:pt>
                <c:pt idx="86">
                  <c:v>2.5680402547906933</c:v>
                </c:pt>
                <c:pt idx="87">
                  <c:v>4.3683860168362898</c:v>
                </c:pt>
                <c:pt idx="88">
                  <c:v>5.0940392363955755</c:v>
                </c:pt>
                <c:pt idx="89">
                  <c:v>4.9277759760691042</c:v>
                </c:pt>
                <c:pt idx="90">
                  <c:v>4.0465500394629039</c:v>
                </c:pt>
                <c:pt idx="91">
                  <c:v>3.693483616778237</c:v>
                </c:pt>
                <c:pt idx="92">
                  <c:v>3.5459670589800707</c:v>
                </c:pt>
                <c:pt idx="93">
                  <c:v>3.8729783829350772</c:v>
                </c:pt>
                <c:pt idx="94">
                  <c:v>4.0282048428095019</c:v>
                </c:pt>
                <c:pt idx="95">
                  <c:v>5.124831440645683</c:v>
                </c:pt>
                <c:pt idx="96">
                  <c:v>5.8740697033230482</c:v>
                </c:pt>
                <c:pt idx="97">
                  <c:v>6.3627625780247499</c:v>
                </c:pt>
                <c:pt idx="98">
                  <c:v>5.2774725645967857</c:v>
                </c:pt>
                <c:pt idx="99">
                  <c:v>3.6612021829436792</c:v>
                </c:pt>
                <c:pt idx="100">
                  <c:v>2.7928654076070369</c:v>
                </c:pt>
                <c:pt idx="101">
                  <c:v>2.9458689867320809</c:v>
                </c:pt>
                <c:pt idx="102">
                  <c:v>4.1590602591590864</c:v>
                </c:pt>
                <c:pt idx="103">
                  <c:v>4.7274455169252994</c:v>
                </c:pt>
                <c:pt idx="104">
                  <c:v>4.9252215209582673</c:v>
                </c:pt>
                <c:pt idx="105">
                  <c:v>3.9076846300166945</c:v>
                </c:pt>
                <c:pt idx="106">
                  <c:v>3.4163165189776246</c:v>
                </c:pt>
                <c:pt idx="107">
                  <c:v>3.0351634720635623</c:v>
                </c:pt>
                <c:pt idx="108">
                  <c:v>3.9345324534777903</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5.1'!$F$5:$F$113</c:f>
              <c:numCache>
                <c:formatCode>0.0</c:formatCode>
                <c:ptCount val="109"/>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9.9934779251999331</c:v>
                </c:pt>
                <c:pt idx="73">
                  <c:v>10.617673886919011</c:v>
                </c:pt>
                <c:pt idx="74">
                  <c:v>10.397204462734621</c:v>
                </c:pt>
                <c:pt idx="75">
                  <c:v>8.5927855904358363</c:v>
                </c:pt>
                <c:pt idx="76">
                  <c:v>8.0423756575172423</c:v>
                </c:pt>
                <c:pt idx="77">
                  <c:v>8.685819133927918</c:v>
                </c:pt>
                <c:pt idx="78">
                  <c:v>9.5770983576493727</c:v>
                </c:pt>
                <c:pt idx="79">
                  <c:v>9.3615628677413234</c:v>
                </c:pt>
                <c:pt idx="80">
                  <c:v>6.2697760538638736</c:v>
                </c:pt>
                <c:pt idx="81">
                  <c:v>3.5135921925590896</c:v>
                </c:pt>
                <c:pt idx="82">
                  <c:v>1.252656923392359</c:v>
                </c:pt>
                <c:pt idx="83">
                  <c:v>2.4052284610653674</c:v>
                </c:pt>
                <c:pt idx="84">
                  <c:v>3.0090140991255065</c:v>
                </c:pt>
                <c:pt idx="85">
                  <c:v>4.0331006364271449</c:v>
                </c:pt>
                <c:pt idx="86">
                  <c:v>4.3189973692158823</c:v>
                </c:pt>
                <c:pt idx="87">
                  <c:v>5.4846295017096036</c:v>
                </c:pt>
                <c:pt idx="88">
                  <c:v>6.1490054533960059</c:v>
                </c:pt>
                <c:pt idx="89">
                  <c:v>6.1064501348636391</c:v>
                </c:pt>
                <c:pt idx="90">
                  <c:v>5.7192482618421803</c:v>
                </c:pt>
                <c:pt idx="91">
                  <c:v>5.4525749691873182</c:v>
                </c:pt>
                <c:pt idx="92">
                  <c:v>4.7306901079939401</c:v>
                </c:pt>
                <c:pt idx="93">
                  <c:v>3.8462723743727167</c:v>
                </c:pt>
                <c:pt idx="94">
                  <c:v>2.7913867115267887</c:v>
                </c:pt>
                <c:pt idx="95">
                  <c:v>2.9959934482426398</c:v>
                </c:pt>
                <c:pt idx="96">
                  <c:v>3.4047378331692135</c:v>
                </c:pt>
                <c:pt idx="97">
                  <c:v>4.2564971162005527</c:v>
                </c:pt>
                <c:pt idx="98">
                  <c:v>4.3285071618341275</c:v>
                </c:pt>
                <c:pt idx="99">
                  <c:v>4.4072582639690605</c:v>
                </c:pt>
                <c:pt idx="100">
                  <c:v>4.4173186382607144</c:v>
                </c:pt>
                <c:pt idx="101">
                  <c:v>4.375355525467084</c:v>
                </c:pt>
                <c:pt idx="102">
                  <c:v>4.140065047575936</c:v>
                </c:pt>
                <c:pt idx="103">
                  <c:v>4.0299936736080122</c:v>
                </c:pt>
                <c:pt idx="104">
                  <c:v>3.8991994328821278</c:v>
                </c:pt>
                <c:pt idx="105">
                  <c:v>3.8874591671372194</c:v>
                </c:pt>
                <c:pt idx="106">
                  <c:v>3.3376764142232229</c:v>
                </c:pt>
                <c:pt idx="107">
                  <c:v>3.5196833231946334</c:v>
                </c:pt>
                <c:pt idx="108">
                  <c:v>3.8113683972994972</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5.1'!$G$5:$G$113</c:f>
              <c:numCache>
                <c:formatCode>0.0</c:formatCode>
                <c:ptCount val="109"/>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81.308411214953267</c:v>
                </c:pt>
                <c:pt idx="73">
                  <c:v>79.43925233644859</c:v>
                </c:pt>
                <c:pt idx="74">
                  <c:v>78.348909657320874</c:v>
                </c:pt>
                <c:pt idx="75">
                  <c:v>77.414330218068542</c:v>
                </c:pt>
                <c:pt idx="76">
                  <c:v>76.791277258566979</c:v>
                </c:pt>
                <c:pt idx="77">
                  <c:v>77.258566978193144</c:v>
                </c:pt>
                <c:pt idx="78">
                  <c:v>76.479750778816211</c:v>
                </c:pt>
                <c:pt idx="79">
                  <c:v>76.791277258566979</c:v>
                </c:pt>
                <c:pt idx="80">
                  <c:v>76.012461059190045</c:v>
                </c:pt>
                <c:pt idx="81">
                  <c:v>75.389408099688481</c:v>
                </c:pt>
                <c:pt idx="82">
                  <c:v>73.052959501557623</c:v>
                </c:pt>
                <c:pt idx="83">
                  <c:v>69.937694704049846</c:v>
                </c:pt>
                <c:pt idx="84">
                  <c:v>69.470404984423695</c:v>
                </c:pt>
                <c:pt idx="85">
                  <c:v>68.535825545171349</c:v>
                </c:pt>
                <c:pt idx="86">
                  <c:v>68.380062305295951</c:v>
                </c:pt>
                <c:pt idx="87">
                  <c:v>68.535825545171349</c:v>
                </c:pt>
                <c:pt idx="88">
                  <c:v>67.445482866043619</c:v>
                </c:pt>
                <c:pt idx="89">
                  <c:v>68.380062305295951</c:v>
                </c:pt>
                <c:pt idx="90">
                  <c:v>65.887850467289709</c:v>
                </c:pt>
                <c:pt idx="91">
                  <c:v>67.757009345794401</c:v>
                </c:pt>
                <c:pt idx="92">
                  <c:v>67.601246105919003</c:v>
                </c:pt>
                <c:pt idx="93">
                  <c:v>68.224299065420567</c:v>
                </c:pt>
                <c:pt idx="94">
                  <c:v>69.626168224299064</c:v>
                </c:pt>
                <c:pt idx="95">
                  <c:v>71.028037383177562</c:v>
                </c:pt>
                <c:pt idx="96">
                  <c:v>72.897196261682254</c:v>
                </c:pt>
                <c:pt idx="97">
                  <c:v>71.18380062305296</c:v>
                </c:pt>
                <c:pt idx="98">
                  <c:v>70.56074766355141</c:v>
                </c:pt>
                <c:pt idx="99">
                  <c:v>68.224299065420553</c:v>
                </c:pt>
                <c:pt idx="100">
                  <c:v>68.068535825545169</c:v>
                </c:pt>
                <c:pt idx="101">
                  <c:v>66.510903426791273</c:v>
                </c:pt>
                <c:pt idx="102">
                  <c:v>68.224299065420567</c:v>
                </c:pt>
                <c:pt idx="103">
                  <c:v>67.912772585669785</c:v>
                </c:pt>
                <c:pt idx="104">
                  <c:v>68.535825545171335</c:v>
                </c:pt>
                <c:pt idx="105">
                  <c:v>69.158878504672899</c:v>
                </c:pt>
                <c:pt idx="106">
                  <c:v>69.314641744548297</c:v>
                </c:pt>
                <c:pt idx="107">
                  <c:v>67.445482866043605</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6.1'!$E$19:$E$136</c:f>
              <c:numCache>
                <c:formatCode>0.00</c:formatCode>
                <c:ptCount val="118"/>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2.4040844806997854</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1.3'!$F$5:$F$100</c:f>
              <c:numCache>
                <c:formatCode>0.0</c:formatCode>
                <c:ptCount val="96"/>
                <c:pt idx="0">
                  <c:v>102</c:v>
                </c:pt>
                <c:pt idx="1">
                  <c:v>100.5</c:v>
                </c:pt>
                <c:pt idx="2">
                  <c:v>101.3</c:v>
                </c:pt>
                <c:pt idx="3">
                  <c:v>101.9</c:v>
                </c:pt>
                <c:pt idx="4">
                  <c:v>102.9</c:v>
                </c:pt>
                <c:pt idx="5">
                  <c:v>100.8</c:v>
                </c:pt>
                <c:pt idx="6">
                  <c:v>102.3</c:v>
                </c:pt>
                <c:pt idx="7">
                  <c:v>100.7</c:v>
                </c:pt>
                <c:pt idx="8">
                  <c:v>99.9</c:v>
                </c:pt>
                <c:pt idx="9">
                  <c:v>100.3</c:v>
                </c:pt>
                <c:pt idx="10">
                  <c:v>100</c:v>
                </c:pt>
                <c:pt idx="11">
                  <c:v>100.7</c:v>
                </c:pt>
                <c:pt idx="12">
                  <c:v>100.3</c:v>
                </c:pt>
                <c:pt idx="13">
                  <c:v>100.5</c:v>
                </c:pt>
                <c:pt idx="14">
                  <c:v>80.099999999999994</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113.9</c:v>
                </c:pt>
                <c:pt idx="29">
                  <c:v>117.5</c:v>
                </c:pt>
                <c:pt idx="30">
                  <c:v>119.7</c:v>
                </c:pt>
                <c:pt idx="31">
                  <c:v>118</c:v>
                </c:pt>
                <c:pt idx="32">
                  <c:v>119.1</c:v>
                </c:pt>
                <c:pt idx="33">
                  <c:v>120.9</c:v>
                </c:pt>
                <c:pt idx="34">
                  <c:v>118.8</c:v>
                </c:pt>
                <c:pt idx="35">
                  <c:v>118.5</c:v>
                </c:pt>
                <c:pt idx="36">
                  <c:v>110.9</c:v>
                </c:pt>
                <c:pt idx="37">
                  <c:v>112.4</c:v>
                </c:pt>
                <c:pt idx="38">
                  <c:v>103.7</c:v>
                </c:pt>
                <c:pt idx="39">
                  <c:v>104.5</c:v>
                </c:pt>
                <c:pt idx="40">
                  <c:v>105.5</c:v>
                </c:pt>
                <c:pt idx="41">
                  <c:v>104.5</c:v>
                </c:pt>
                <c:pt idx="42">
                  <c:v>100.4</c:v>
                </c:pt>
                <c:pt idx="43">
                  <c:v>100</c:v>
                </c:pt>
                <c:pt idx="44">
                  <c:v>95.6</c:v>
                </c:pt>
                <c:pt idx="45">
                  <c:v>95.1</c:v>
                </c:pt>
                <c:pt idx="46">
                  <c:v>100</c:v>
                </c:pt>
                <c:pt idx="47">
                  <c:v>101.1</c:v>
                </c:pt>
                <c:pt idx="48">
                  <c:v>101.6</c:v>
                </c:pt>
                <c:pt idx="49">
                  <c:v>102.3</c:v>
                </c:pt>
                <c:pt idx="50">
                  <c:v>103.9</c:v>
                </c:pt>
                <c:pt idx="51">
                  <c:v>104.7</c:v>
                </c:pt>
                <c:pt idx="52">
                  <c:v>101.3</c:v>
                </c:pt>
                <c:pt idx="53">
                  <c:v>100.7</c:v>
                </c:pt>
                <c:pt idx="54">
                  <c:v>100.2</c:v>
                </c:pt>
                <c:pt idx="55">
                  <c:v>100</c:v>
                </c:pt>
                <c:pt idx="56">
                  <c:v>97.9</c:v>
                </c:pt>
                <c:pt idx="57">
                  <c:v>97.2</c:v>
                </c:pt>
                <c:pt idx="58">
                  <c:v>97.3</c:v>
                </c:pt>
                <c:pt idx="59">
                  <c:v>99.3</c:v>
                </c:pt>
                <c:pt idx="60">
                  <c:v>100.6</c:v>
                </c:pt>
                <c:pt idx="61">
                  <c:v>99.1</c:v>
                </c:pt>
                <c:pt idx="62">
                  <c:v>100.9</c:v>
                </c:pt>
                <c:pt idx="63">
                  <c:v>100.1</c:v>
                </c:pt>
                <c:pt idx="64">
                  <c:v>100.5</c:v>
                </c:pt>
                <c:pt idx="65">
                  <c:v>99.7</c:v>
                </c:pt>
                <c:pt idx="66">
                  <c:v>100</c:v>
                </c:pt>
                <c:pt idx="67">
                  <c:v>98.9</c:v>
                </c:pt>
                <c:pt idx="68">
                  <c:v>99.9</c:v>
                </c:pt>
                <c:pt idx="69">
                  <c:v>99.3</c:v>
                </c:pt>
                <c:pt idx="70">
                  <c:v>99</c:v>
                </c:pt>
                <c:pt idx="71">
                  <c:v>98.2</c:v>
                </c:pt>
                <c:pt idx="72">
                  <c:v>99.8</c:v>
                </c:pt>
                <c:pt idx="73">
                  <c:v>99.6</c:v>
                </c:pt>
                <c:pt idx="74">
                  <c:v>97.6</c:v>
                </c:pt>
                <c:pt idx="75">
                  <c:v>95.9</c:v>
                </c:pt>
                <c:pt idx="76">
                  <c:v>98.8</c:v>
                </c:pt>
                <c:pt idx="77">
                  <c:v>99.1</c:v>
                </c:pt>
                <c:pt idx="78">
                  <c:v>99.6</c:v>
                </c:pt>
                <c:pt idx="79">
                  <c:v>98.7</c:v>
                </c:pt>
                <c:pt idx="80">
                  <c:v>99.4</c:v>
                </c:pt>
                <c:pt idx="81">
                  <c:v>100.8</c:v>
                </c:pt>
                <c:pt idx="82">
                  <c:v>102</c:v>
                </c:pt>
                <c:pt idx="83">
                  <c:v>101.4</c:v>
                </c:pt>
                <c:pt idx="84">
                  <c:v>102.7</c:v>
                </c:pt>
              </c:numCache>
            </c:numRef>
          </c:val>
          <c:smooth val="0"/>
          <c:extLst>
            <c:ext xmlns:c16="http://schemas.microsoft.com/office/drawing/2014/chart" uri="{C3380CC4-5D6E-409C-BE32-E72D297353CC}">
              <c16:uniqueId val="{00000000-0C5F-48F4-82CF-53BACCEDB391}"/>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1.3'!$G$5:$G$100</c:f>
              <c:numCache>
                <c:formatCode>0.0</c:formatCode>
                <c:ptCount val="96"/>
                <c:pt idx="0">
                  <c:v>107.5</c:v>
                </c:pt>
                <c:pt idx="1">
                  <c:v>106.1</c:v>
                </c:pt>
                <c:pt idx="2">
                  <c:v>105.1</c:v>
                </c:pt>
                <c:pt idx="3">
                  <c:v>105.6</c:v>
                </c:pt>
                <c:pt idx="4">
                  <c:v>106.6</c:v>
                </c:pt>
                <c:pt idx="5">
                  <c:v>102.7</c:v>
                </c:pt>
                <c:pt idx="6">
                  <c:v>103.8</c:v>
                </c:pt>
                <c:pt idx="7">
                  <c:v>103.3</c:v>
                </c:pt>
                <c:pt idx="8">
                  <c:v>105.3</c:v>
                </c:pt>
                <c:pt idx="9">
                  <c:v>104.3</c:v>
                </c:pt>
                <c:pt idx="10">
                  <c:v>103.2</c:v>
                </c:pt>
                <c:pt idx="11">
                  <c:v>103.1</c:v>
                </c:pt>
                <c:pt idx="12">
                  <c:v>105.4</c:v>
                </c:pt>
                <c:pt idx="13">
                  <c:v>104.7</c:v>
                </c:pt>
                <c:pt idx="14">
                  <c:v>95.6</c:v>
                </c:pt>
                <c:pt idx="15">
                  <c:v>60.3</c:v>
                </c:pt>
                <c:pt idx="16">
                  <c:v>70.099999999999994</c:v>
                </c:pt>
                <c:pt idx="17">
                  <c:v>79.099999999999994</c:v>
                </c:pt>
                <c:pt idx="18">
                  <c:v>86.3</c:v>
                </c:pt>
                <c:pt idx="19">
                  <c:v>91.5</c:v>
                </c:pt>
                <c:pt idx="20">
                  <c:v>95.8</c:v>
                </c:pt>
                <c:pt idx="21">
                  <c:v>94.3</c:v>
                </c:pt>
                <c:pt idx="22">
                  <c:v>88.5</c:v>
                </c:pt>
                <c:pt idx="23">
                  <c:v>97.2</c:v>
                </c:pt>
                <c:pt idx="24">
                  <c:v>93.7</c:v>
                </c:pt>
                <c:pt idx="25">
                  <c:v>96.9</c:v>
                </c:pt>
                <c:pt idx="26">
                  <c:v>108</c:v>
                </c:pt>
                <c:pt idx="27">
                  <c:v>108.3</c:v>
                </c:pt>
                <c:pt idx="28">
                  <c:v>115.9</c:v>
                </c:pt>
                <c:pt idx="29">
                  <c:v>124.5</c:v>
                </c:pt>
                <c:pt idx="30">
                  <c:v>122.6</c:v>
                </c:pt>
                <c:pt idx="31">
                  <c:v>120.9</c:v>
                </c:pt>
                <c:pt idx="32">
                  <c:v>117.6</c:v>
                </c:pt>
                <c:pt idx="33">
                  <c:v>120.5</c:v>
                </c:pt>
                <c:pt idx="34">
                  <c:v>115.9</c:v>
                </c:pt>
                <c:pt idx="35">
                  <c:v>111.3</c:v>
                </c:pt>
                <c:pt idx="36">
                  <c:v>109.6</c:v>
                </c:pt>
                <c:pt idx="37">
                  <c:v>111.9</c:v>
                </c:pt>
                <c:pt idx="38">
                  <c:v>107</c:v>
                </c:pt>
                <c:pt idx="39">
                  <c:v>106.1</c:v>
                </c:pt>
                <c:pt idx="40">
                  <c:v>101.2</c:v>
                </c:pt>
                <c:pt idx="41">
                  <c:v>101</c:v>
                </c:pt>
                <c:pt idx="42">
                  <c:v>96.1</c:v>
                </c:pt>
                <c:pt idx="43">
                  <c:v>91.7</c:v>
                </c:pt>
                <c:pt idx="44">
                  <c:v>90.5</c:v>
                </c:pt>
                <c:pt idx="45">
                  <c:v>87.8</c:v>
                </c:pt>
                <c:pt idx="46">
                  <c:v>89.4</c:v>
                </c:pt>
                <c:pt idx="47">
                  <c:v>89.2</c:v>
                </c:pt>
                <c:pt idx="48">
                  <c:v>93.8</c:v>
                </c:pt>
                <c:pt idx="49">
                  <c:v>96.3</c:v>
                </c:pt>
                <c:pt idx="50">
                  <c:v>90.9</c:v>
                </c:pt>
                <c:pt idx="51">
                  <c:v>91.6</c:v>
                </c:pt>
                <c:pt idx="52">
                  <c:v>87.1</c:v>
                </c:pt>
                <c:pt idx="53">
                  <c:v>86.6</c:v>
                </c:pt>
                <c:pt idx="54">
                  <c:v>88.3</c:v>
                </c:pt>
                <c:pt idx="55">
                  <c:v>85.1</c:v>
                </c:pt>
                <c:pt idx="56">
                  <c:v>82</c:v>
                </c:pt>
                <c:pt idx="57">
                  <c:v>84.4</c:v>
                </c:pt>
                <c:pt idx="58">
                  <c:v>82</c:v>
                </c:pt>
                <c:pt idx="59">
                  <c:v>86</c:v>
                </c:pt>
                <c:pt idx="60">
                  <c:v>87.7</c:v>
                </c:pt>
                <c:pt idx="61">
                  <c:v>88.6</c:v>
                </c:pt>
                <c:pt idx="62">
                  <c:v>88.4</c:v>
                </c:pt>
                <c:pt idx="63">
                  <c:v>91.7</c:v>
                </c:pt>
                <c:pt idx="64">
                  <c:v>91.5</c:v>
                </c:pt>
                <c:pt idx="65">
                  <c:v>87.7</c:v>
                </c:pt>
                <c:pt idx="66">
                  <c:v>87.8</c:v>
                </c:pt>
                <c:pt idx="67">
                  <c:v>87.3</c:v>
                </c:pt>
                <c:pt idx="68">
                  <c:v>87.7</c:v>
                </c:pt>
                <c:pt idx="69">
                  <c:v>88.8</c:v>
                </c:pt>
                <c:pt idx="70">
                  <c:v>87.8</c:v>
                </c:pt>
                <c:pt idx="71">
                  <c:v>84.9</c:v>
                </c:pt>
                <c:pt idx="72">
                  <c:v>89.2</c:v>
                </c:pt>
                <c:pt idx="73">
                  <c:v>91.3</c:v>
                </c:pt>
                <c:pt idx="74">
                  <c:v>90</c:v>
                </c:pt>
                <c:pt idx="75">
                  <c:v>89.3</c:v>
                </c:pt>
                <c:pt idx="76">
                  <c:v>92</c:v>
                </c:pt>
                <c:pt idx="77">
                  <c:v>90.7</c:v>
                </c:pt>
                <c:pt idx="78">
                  <c:v>93</c:v>
                </c:pt>
                <c:pt idx="79">
                  <c:v>93.6</c:v>
                </c:pt>
                <c:pt idx="80">
                  <c:v>88.8</c:v>
                </c:pt>
                <c:pt idx="81">
                  <c:v>92.2</c:v>
                </c:pt>
                <c:pt idx="82">
                  <c:v>92.9</c:v>
                </c:pt>
                <c:pt idx="83">
                  <c:v>94.9</c:v>
                </c:pt>
                <c:pt idx="84">
                  <c:v>94.8</c:v>
                </c:pt>
              </c:numCache>
            </c:numRef>
          </c:val>
          <c:smooth val="0"/>
          <c:extLst>
            <c:ext xmlns:c16="http://schemas.microsoft.com/office/drawing/2014/chart" uri="{C3380CC4-5D6E-409C-BE32-E72D297353CC}">
              <c16:uniqueId val="{00000001-0C5F-48F4-82CF-53BACCEDB391}"/>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1.3'!$E$5:$E$100</c:f>
              <c:numCache>
                <c:formatCode>0.0</c:formatCode>
                <c:ptCount val="96"/>
                <c:pt idx="0">
                  <c:v>109.2</c:v>
                </c:pt>
                <c:pt idx="1">
                  <c:v>108.8</c:v>
                </c:pt>
                <c:pt idx="2">
                  <c:v>107.2</c:v>
                </c:pt>
                <c:pt idx="3">
                  <c:v>106.1</c:v>
                </c:pt>
                <c:pt idx="4">
                  <c:v>106.1</c:v>
                </c:pt>
                <c:pt idx="5">
                  <c:v>103.2</c:v>
                </c:pt>
                <c:pt idx="6">
                  <c:v>100.5</c:v>
                </c:pt>
                <c:pt idx="7">
                  <c:v>100.6</c:v>
                </c:pt>
                <c:pt idx="8">
                  <c:v>99.9</c:v>
                </c:pt>
                <c:pt idx="9">
                  <c:v>99.9</c:v>
                </c:pt>
                <c:pt idx="10">
                  <c:v>101.4</c:v>
                </c:pt>
                <c:pt idx="11">
                  <c:v>102.4</c:v>
                </c:pt>
                <c:pt idx="12">
                  <c:v>104.7</c:v>
                </c:pt>
                <c:pt idx="13">
                  <c:v>104.7</c:v>
                </c:pt>
                <c:pt idx="14">
                  <c:v>91.7</c:v>
                </c:pt>
                <c:pt idx="15">
                  <c:v>67</c:v>
                </c:pt>
                <c:pt idx="16">
                  <c:v>72.2</c:v>
                </c:pt>
                <c:pt idx="17">
                  <c:v>81.400000000000006</c:v>
                </c:pt>
                <c:pt idx="18">
                  <c:v>90</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98.3</c:v>
                </c:pt>
                <c:pt idx="49">
                  <c:v>98.7</c:v>
                </c:pt>
                <c:pt idx="50">
                  <c:v>98.2</c:v>
                </c:pt>
                <c:pt idx="51">
                  <c:v>98.9</c:v>
                </c:pt>
                <c:pt idx="52">
                  <c:v>95.6</c:v>
                </c:pt>
                <c:pt idx="53">
                  <c:v>94</c:v>
                </c:pt>
                <c:pt idx="54">
                  <c:v>91.9</c:v>
                </c:pt>
                <c:pt idx="55">
                  <c:v>89.9</c:v>
                </c:pt>
                <c:pt idx="56">
                  <c:v>90.3</c:v>
                </c:pt>
                <c:pt idx="57">
                  <c:v>90.7</c:v>
                </c:pt>
                <c:pt idx="58">
                  <c:v>90.4</c:v>
                </c:pt>
                <c:pt idx="59">
                  <c:v>92.9</c:v>
                </c:pt>
                <c:pt idx="60">
                  <c:v>90.5</c:v>
                </c:pt>
                <c:pt idx="61">
                  <c:v>90</c:v>
                </c:pt>
                <c:pt idx="62">
                  <c:v>91</c:v>
                </c:pt>
                <c:pt idx="63">
                  <c:v>92.3</c:v>
                </c:pt>
                <c:pt idx="64">
                  <c:v>93</c:v>
                </c:pt>
                <c:pt idx="65">
                  <c:v>92.9</c:v>
                </c:pt>
                <c:pt idx="66">
                  <c:v>92.9</c:v>
                </c:pt>
                <c:pt idx="67">
                  <c:v>91.5</c:v>
                </c:pt>
                <c:pt idx="68">
                  <c:v>90.5</c:v>
                </c:pt>
                <c:pt idx="69">
                  <c:v>90.9</c:v>
                </c:pt>
                <c:pt idx="70">
                  <c:v>89.4</c:v>
                </c:pt>
                <c:pt idx="71">
                  <c:v>86.9</c:v>
                </c:pt>
                <c:pt idx="72">
                  <c:v>88.4</c:v>
                </c:pt>
                <c:pt idx="73">
                  <c:v>89.9</c:v>
                </c:pt>
                <c:pt idx="74">
                  <c:v>90</c:v>
                </c:pt>
                <c:pt idx="75">
                  <c:v>90.6</c:v>
                </c:pt>
                <c:pt idx="76">
                  <c:v>92</c:v>
                </c:pt>
                <c:pt idx="77">
                  <c:v>91.2</c:v>
                </c:pt>
                <c:pt idx="78">
                  <c:v>92.4</c:v>
                </c:pt>
                <c:pt idx="79">
                  <c:v>91.5</c:v>
                </c:pt>
                <c:pt idx="80">
                  <c:v>90.9</c:v>
                </c:pt>
                <c:pt idx="81">
                  <c:v>91.8</c:v>
                </c:pt>
                <c:pt idx="82">
                  <c:v>91.5</c:v>
                </c:pt>
                <c:pt idx="83">
                  <c:v>90.2</c:v>
                </c:pt>
                <c:pt idx="84">
                  <c:v>93.2</c:v>
                </c:pt>
              </c:numCache>
            </c:numRef>
          </c:val>
          <c:smooth val="0"/>
          <c:extLst>
            <c:ext xmlns:c16="http://schemas.microsoft.com/office/drawing/2014/chart" uri="{C3380CC4-5D6E-409C-BE32-E72D297353CC}">
              <c16:uniqueId val="{00000002-0C5F-48F4-82CF-53BACCEDB391}"/>
            </c:ext>
          </c:extLst>
        </c:ser>
        <c:ser>
          <c:idx val="1"/>
          <c:order val="3"/>
          <c:spPr>
            <a:ln w="22225" cap="rnd">
              <a:solidFill>
                <a:srgbClr val="FF0000"/>
              </a:solidFill>
              <a:prstDash val="sysDash"/>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3-0C5F-48F4-82CF-53BACCEDB391}"/>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1.3'!$H$5:$H$100</c:f>
              <c:numCache>
                <c:formatCode>0.0</c:formatCode>
                <c:ptCount val="96"/>
                <c:pt idx="0">
                  <c:v>112</c:v>
                </c:pt>
                <c:pt idx="1">
                  <c:v>108</c:v>
                </c:pt>
                <c:pt idx="2">
                  <c:v>109.3</c:v>
                </c:pt>
                <c:pt idx="3">
                  <c:v>106.5</c:v>
                </c:pt>
                <c:pt idx="4">
                  <c:v>108.4</c:v>
                </c:pt>
                <c:pt idx="5">
                  <c:v>106.1</c:v>
                </c:pt>
                <c:pt idx="6">
                  <c:v>107.9</c:v>
                </c:pt>
                <c:pt idx="7">
                  <c:v>106.1</c:v>
                </c:pt>
                <c:pt idx="8">
                  <c:v>106.4</c:v>
                </c:pt>
                <c:pt idx="9">
                  <c:v>106</c:v>
                </c:pt>
                <c:pt idx="10">
                  <c:v>103.9</c:v>
                </c:pt>
                <c:pt idx="11">
                  <c:v>104.2</c:v>
                </c:pt>
                <c:pt idx="12">
                  <c:v>105.4</c:v>
                </c:pt>
                <c:pt idx="13">
                  <c:v>107.4</c:v>
                </c:pt>
                <c:pt idx="14">
                  <c:v>95.7</c:v>
                </c:pt>
                <c:pt idx="15">
                  <c:v>60.5</c:v>
                </c:pt>
                <c:pt idx="16">
                  <c:v>71.5</c:v>
                </c:pt>
                <c:pt idx="17">
                  <c:v>79.900000000000006</c:v>
                </c:pt>
                <c:pt idx="18">
                  <c:v>87.7</c:v>
                </c:pt>
                <c:pt idx="19">
                  <c:v>97.8</c:v>
                </c:pt>
                <c:pt idx="20">
                  <c:v>99.6</c:v>
                </c:pt>
                <c:pt idx="21">
                  <c:v>97.4</c:v>
                </c:pt>
                <c:pt idx="22">
                  <c:v>87.7</c:v>
                </c:pt>
                <c:pt idx="23">
                  <c:v>92.3</c:v>
                </c:pt>
                <c:pt idx="24">
                  <c:v>95.9</c:v>
                </c:pt>
                <c:pt idx="25">
                  <c:v>98.8</c:v>
                </c:pt>
                <c:pt idx="26">
                  <c:v>101.6</c:v>
                </c:pt>
                <c:pt idx="27">
                  <c:v>101</c:v>
                </c:pt>
                <c:pt idx="28">
                  <c:v>107.3</c:v>
                </c:pt>
                <c:pt idx="29">
                  <c:v>108.2</c:v>
                </c:pt>
                <c:pt idx="30">
                  <c:v>107.1</c:v>
                </c:pt>
                <c:pt idx="31">
                  <c:v>105.9</c:v>
                </c:pt>
                <c:pt idx="32">
                  <c:v>104.4</c:v>
                </c:pt>
                <c:pt idx="33">
                  <c:v>101.8</c:v>
                </c:pt>
                <c:pt idx="34">
                  <c:v>102.2</c:v>
                </c:pt>
                <c:pt idx="35">
                  <c:v>103.1</c:v>
                </c:pt>
                <c:pt idx="36">
                  <c:v>104</c:v>
                </c:pt>
                <c:pt idx="37">
                  <c:v>105.9</c:v>
                </c:pt>
                <c:pt idx="38">
                  <c:v>98.7</c:v>
                </c:pt>
                <c:pt idx="39">
                  <c:v>102.4</c:v>
                </c:pt>
                <c:pt idx="40">
                  <c:v>99.4</c:v>
                </c:pt>
                <c:pt idx="41">
                  <c:v>97.3</c:v>
                </c:pt>
                <c:pt idx="42">
                  <c:v>96.1</c:v>
                </c:pt>
                <c:pt idx="43">
                  <c:v>96.8</c:v>
                </c:pt>
                <c:pt idx="44">
                  <c:v>90.2</c:v>
                </c:pt>
                <c:pt idx="45">
                  <c:v>91.2</c:v>
                </c:pt>
                <c:pt idx="46">
                  <c:v>94.3</c:v>
                </c:pt>
                <c:pt idx="47">
                  <c:v>97.6</c:v>
                </c:pt>
                <c:pt idx="48">
                  <c:v>96.5</c:v>
                </c:pt>
                <c:pt idx="49">
                  <c:v>96.3</c:v>
                </c:pt>
                <c:pt idx="50">
                  <c:v>95.4</c:v>
                </c:pt>
                <c:pt idx="51">
                  <c:v>94.7</c:v>
                </c:pt>
                <c:pt idx="52">
                  <c:v>95.1</c:v>
                </c:pt>
                <c:pt idx="53">
                  <c:v>92.7</c:v>
                </c:pt>
                <c:pt idx="54">
                  <c:v>91.3</c:v>
                </c:pt>
                <c:pt idx="55">
                  <c:v>91.7</c:v>
                </c:pt>
                <c:pt idx="56">
                  <c:v>93.9</c:v>
                </c:pt>
                <c:pt idx="57">
                  <c:v>93.4</c:v>
                </c:pt>
                <c:pt idx="58">
                  <c:v>94.2</c:v>
                </c:pt>
                <c:pt idx="59">
                  <c:v>96.1</c:v>
                </c:pt>
                <c:pt idx="60">
                  <c:v>96.9</c:v>
                </c:pt>
                <c:pt idx="61">
                  <c:v>95.9</c:v>
                </c:pt>
                <c:pt idx="62">
                  <c:v>95.7</c:v>
                </c:pt>
                <c:pt idx="63">
                  <c:v>97.5</c:v>
                </c:pt>
                <c:pt idx="64">
                  <c:v>97.6</c:v>
                </c:pt>
                <c:pt idx="65">
                  <c:v>98.6</c:v>
                </c:pt>
                <c:pt idx="66">
                  <c:v>97.9</c:v>
                </c:pt>
                <c:pt idx="67">
                  <c:v>97.7</c:v>
                </c:pt>
                <c:pt idx="68">
                  <c:v>97</c:v>
                </c:pt>
                <c:pt idx="69">
                  <c:v>96.1</c:v>
                </c:pt>
                <c:pt idx="70">
                  <c:v>97.1</c:v>
                </c:pt>
                <c:pt idx="71">
                  <c:v>97.7</c:v>
                </c:pt>
                <c:pt idx="72">
                  <c:v>97</c:v>
                </c:pt>
                <c:pt idx="73">
                  <c:v>97.5</c:v>
                </c:pt>
                <c:pt idx="74">
                  <c:v>98.7</c:v>
                </c:pt>
                <c:pt idx="75">
                  <c:v>97.7</c:v>
                </c:pt>
                <c:pt idx="76">
                  <c:v>98.4</c:v>
                </c:pt>
                <c:pt idx="77">
                  <c:v>95.8</c:v>
                </c:pt>
                <c:pt idx="78">
                  <c:v>97</c:v>
                </c:pt>
                <c:pt idx="79">
                  <c:v>98.8</c:v>
                </c:pt>
                <c:pt idx="80">
                  <c:v>99.8</c:v>
                </c:pt>
                <c:pt idx="81">
                  <c:v>99.2</c:v>
                </c:pt>
                <c:pt idx="82">
                  <c:v>100.5</c:v>
                </c:pt>
                <c:pt idx="83">
                  <c:v>102.3</c:v>
                </c:pt>
                <c:pt idx="84">
                  <c:v>102.5</c:v>
                </c:pt>
              </c:numCache>
            </c:numRef>
          </c:val>
          <c:smooth val="0"/>
          <c:extLst>
            <c:ext xmlns:c16="http://schemas.microsoft.com/office/drawing/2014/chart" uri="{C3380CC4-5D6E-409C-BE32-E72D297353CC}">
              <c16:uniqueId val="{00000004-0C5F-48F4-82CF-53BACCEDB39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prosinac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2.4500000000000002</c:v>
                </c:pt>
                <c:pt idx="2">
                  <c:v>2.4900000000000002</c:v>
                </c:pt>
                <c:pt idx="3">
                  <c:v>2.62</c:v>
                </c:pt>
                <c:pt idx="4">
                  <c:v>2.9</c:v>
                </c:pt>
                <c:pt idx="5">
                  <c:v>2.94</c:v>
                </c:pt>
                <c:pt idx="6">
                  <c:v>3.07</c:v>
                </c:pt>
                <c:pt idx="7">
                  <c:v>3.1</c:v>
                </c:pt>
                <c:pt idx="8">
                  <c:v>3.19</c:v>
                </c:pt>
                <c:pt idx="9">
                  <c:v>3.13</c:v>
                </c:pt>
                <c:pt idx="10">
                  <c:v>3.6</c:v>
                </c:pt>
                <c:pt idx="14">
                  <c:v>3.72</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siječanj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2.44</c:v>
                </c:pt>
                <c:pt idx="2">
                  <c:v>2.59</c:v>
                </c:pt>
                <c:pt idx="3">
                  <c:v>2.64</c:v>
                </c:pt>
                <c:pt idx="4">
                  <c:v>2.9</c:v>
                </c:pt>
                <c:pt idx="5">
                  <c:v>3.01</c:v>
                </c:pt>
                <c:pt idx="6">
                  <c:v>3.11</c:v>
                </c:pt>
                <c:pt idx="7">
                  <c:v>3.14</c:v>
                </c:pt>
                <c:pt idx="8">
                  <c:v>3.2</c:v>
                </c:pt>
                <c:pt idx="10">
                  <c:v>3.63</c:v>
                </c:pt>
                <c:pt idx="14">
                  <c:v>3.76</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prosinac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2.36</c:v>
                </c:pt>
                <c:pt idx="2">
                  <c:v>2.4500000000000002</c:v>
                </c:pt>
                <c:pt idx="3">
                  <c:v>2.61</c:v>
                </c:pt>
                <c:pt idx="6">
                  <c:v>2.86</c:v>
                </c:pt>
                <c:pt idx="7">
                  <c:v>3.04</c:v>
                </c:pt>
                <c:pt idx="8">
                  <c:v>3.16</c:v>
                </c:pt>
                <c:pt idx="9">
                  <c:v>3.14</c:v>
                </c:pt>
                <c:pt idx="13">
                  <c:v>3.6</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siječanj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circle"/>
              <c:size val="5"/>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2.4500000000000002</c:v>
                </c:pt>
                <c:pt idx="2">
                  <c:v>2.5299999999999998</c:v>
                </c:pt>
                <c:pt idx="3">
                  <c:v>2.75</c:v>
                </c:pt>
                <c:pt idx="5">
                  <c:v>2.91</c:v>
                </c:pt>
                <c:pt idx="6">
                  <c:v>2.85</c:v>
                </c:pt>
                <c:pt idx="7">
                  <c:v>3.16</c:v>
                </c:pt>
                <c:pt idx="8">
                  <c:v>3.11</c:v>
                </c:pt>
                <c:pt idx="9">
                  <c:v>2.94</c:v>
                </c:pt>
                <c:pt idx="13">
                  <c:v>3.57</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4"/>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6.13'!$B$114:$B$233</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6.13'!$E$114:$E$233</c:f>
              <c:numCache>
                <c:formatCode>#,##0.0</c:formatCode>
                <c:ptCount val="12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X 2025.</c:v>
                </c:pt>
              </c:strCache>
            </c:str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29.31725250673523</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X 2025.</c:v>
                </c:pt>
              </c:strCache>
            </c:str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70.68274749326477</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57.262773048126647</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5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1.1'!$K$10:$AJ$10</c:f>
              <c:numCache>
                <c:formatCode>0.0</c:formatCode>
                <c:ptCount val="26"/>
                <c:pt idx="0">
                  <c:v>0.98</c:v>
                </c:pt>
                <c:pt idx="1">
                  <c:v>2.17</c:v>
                </c:pt>
                <c:pt idx="2">
                  <c:v>0.78</c:v>
                </c:pt>
                <c:pt idx="3">
                  <c:v>1.98</c:v>
                </c:pt>
                <c:pt idx="4">
                  <c:v>1.44</c:v>
                </c:pt>
                <c:pt idx="5">
                  <c:v>-4.2699999999999996</c:v>
                </c:pt>
                <c:pt idx="6">
                  <c:v>-0.64</c:v>
                </c:pt>
                <c:pt idx="7">
                  <c:v>-1.77</c:v>
                </c:pt>
                <c:pt idx="8">
                  <c:v>-1.32</c:v>
                </c:pt>
                <c:pt idx="9">
                  <c:v>3.72</c:v>
                </c:pt>
                <c:pt idx="10">
                  <c:v>0.71</c:v>
                </c:pt>
                <c:pt idx="11">
                  <c:v>0.4</c:v>
                </c:pt>
                <c:pt idx="12">
                  <c:v>0.71</c:v>
                </c:pt>
                <c:pt idx="13">
                  <c:v>0.35</c:v>
                </c:pt>
                <c:pt idx="14">
                  <c:v>0.75</c:v>
                </c:pt>
                <c:pt idx="15">
                  <c:v>0.09</c:v>
                </c:pt>
                <c:pt idx="16">
                  <c:v>0.66</c:v>
                </c:pt>
                <c:pt idx="17">
                  <c:v>0.59</c:v>
                </c:pt>
                <c:pt idx="18">
                  <c:v>0.42</c:v>
                </c:pt>
                <c:pt idx="19">
                  <c:v>0.67</c:v>
                </c:pt>
                <c:pt idx="20">
                  <c:v>-0.22</c:v>
                </c:pt>
                <c:pt idx="21">
                  <c:v>-0.7</c:v>
                </c:pt>
                <c:pt idx="22">
                  <c:v>-0.42</c:v>
                </c:pt>
                <c:pt idx="23">
                  <c:v>-0.47</c:v>
                </c:pt>
                <c:pt idx="24">
                  <c:v>0.51</c:v>
                </c:pt>
                <c:pt idx="25">
                  <c:v>0.67</c:v>
                </c:pt>
              </c:numCache>
            </c:numRef>
          </c:val>
          <c:extLst>
            <c:ext xmlns:c16="http://schemas.microsoft.com/office/drawing/2014/chart" uri="{C3380CC4-5D6E-409C-BE32-E72D297353CC}">
              <c16:uniqueId val="{00000000-9075-4E7C-8961-E6B5B8825C6E}"/>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1.1'!$K$8:$AJ$8</c:f>
              <c:numCache>
                <c:formatCode>0.0</c:formatCode>
                <c:ptCount val="26"/>
                <c:pt idx="0">
                  <c:v>0.39</c:v>
                </c:pt>
                <c:pt idx="1">
                  <c:v>0.35</c:v>
                </c:pt>
                <c:pt idx="2">
                  <c:v>0.46</c:v>
                </c:pt>
                <c:pt idx="3">
                  <c:v>0.34</c:v>
                </c:pt>
                <c:pt idx="4">
                  <c:v>0.2</c:v>
                </c:pt>
                <c:pt idx="5">
                  <c:v>-0.44</c:v>
                </c:pt>
                <c:pt idx="6">
                  <c:v>0.59</c:v>
                </c:pt>
                <c:pt idx="7">
                  <c:v>0.65</c:v>
                </c:pt>
                <c:pt idx="8">
                  <c:v>0.74</c:v>
                </c:pt>
                <c:pt idx="9">
                  <c:v>1.93</c:v>
                </c:pt>
                <c:pt idx="10">
                  <c:v>0.65</c:v>
                </c:pt>
                <c:pt idx="11">
                  <c:v>0.63</c:v>
                </c:pt>
                <c:pt idx="12">
                  <c:v>0.63</c:v>
                </c:pt>
                <c:pt idx="13">
                  <c:v>0.28000000000000003</c:v>
                </c:pt>
                <c:pt idx="14">
                  <c:v>0.08</c:v>
                </c:pt>
                <c:pt idx="15">
                  <c:v>0.17</c:v>
                </c:pt>
                <c:pt idx="16">
                  <c:v>0.17</c:v>
                </c:pt>
                <c:pt idx="17">
                  <c:v>0.26</c:v>
                </c:pt>
                <c:pt idx="18">
                  <c:v>0.41</c:v>
                </c:pt>
                <c:pt idx="19">
                  <c:v>0.46</c:v>
                </c:pt>
                <c:pt idx="20">
                  <c:v>0.39</c:v>
                </c:pt>
                <c:pt idx="21">
                  <c:v>0.5</c:v>
                </c:pt>
                <c:pt idx="22">
                  <c:v>0.53</c:v>
                </c:pt>
                <c:pt idx="23">
                  <c:v>0.47</c:v>
                </c:pt>
                <c:pt idx="24">
                  <c:v>0.45</c:v>
                </c:pt>
                <c:pt idx="25">
                  <c:v>0.33</c:v>
                </c:pt>
              </c:numCache>
            </c:numRef>
          </c:val>
          <c:extLst>
            <c:ext xmlns:c16="http://schemas.microsoft.com/office/drawing/2014/chart" uri="{C3380CC4-5D6E-409C-BE32-E72D297353CC}">
              <c16:uniqueId val="{00000001-9075-4E7C-8961-E6B5B8825C6E}"/>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1.1'!$K$9:$AJ$9</c:f>
              <c:numCache>
                <c:formatCode>0.0</c:formatCode>
                <c:ptCount val="26"/>
                <c:pt idx="0">
                  <c:v>0.67</c:v>
                </c:pt>
                <c:pt idx="1">
                  <c:v>0.68</c:v>
                </c:pt>
                <c:pt idx="2">
                  <c:v>0.91</c:v>
                </c:pt>
                <c:pt idx="3">
                  <c:v>0.68</c:v>
                </c:pt>
                <c:pt idx="4">
                  <c:v>-2.17</c:v>
                </c:pt>
                <c:pt idx="5">
                  <c:v>-8.44</c:v>
                </c:pt>
                <c:pt idx="6">
                  <c:v>-2.46</c:v>
                </c:pt>
                <c:pt idx="7">
                  <c:v>-3.88</c:v>
                </c:pt>
                <c:pt idx="8">
                  <c:v>-2.12</c:v>
                </c:pt>
                <c:pt idx="9">
                  <c:v>6.87</c:v>
                </c:pt>
                <c:pt idx="10">
                  <c:v>1.83</c:v>
                </c:pt>
                <c:pt idx="11">
                  <c:v>3.44</c:v>
                </c:pt>
                <c:pt idx="12">
                  <c:v>4.78</c:v>
                </c:pt>
                <c:pt idx="13">
                  <c:v>3.41</c:v>
                </c:pt>
                <c:pt idx="14">
                  <c:v>1.71</c:v>
                </c:pt>
                <c:pt idx="15">
                  <c:v>1.06</c:v>
                </c:pt>
                <c:pt idx="16">
                  <c:v>0.74</c:v>
                </c:pt>
                <c:pt idx="17">
                  <c:v>0.23</c:v>
                </c:pt>
                <c:pt idx="18">
                  <c:v>-0.14000000000000001</c:v>
                </c:pt>
                <c:pt idx="19">
                  <c:v>0.4</c:v>
                </c:pt>
                <c:pt idx="20">
                  <c:v>0.47</c:v>
                </c:pt>
                <c:pt idx="21">
                  <c:v>0.42</c:v>
                </c:pt>
                <c:pt idx="22">
                  <c:v>0.77</c:v>
                </c:pt>
                <c:pt idx="23">
                  <c:v>0.96</c:v>
                </c:pt>
                <c:pt idx="24">
                  <c:v>0.78</c:v>
                </c:pt>
                <c:pt idx="25">
                  <c:v>0.82</c:v>
                </c:pt>
              </c:numCache>
            </c:numRef>
          </c:val>
          <c:extLst>
            <c:ext xmlns:c16="http://schemas.microsoft.com/office/drawing/2014/chart" uri="{C3380CC4-5D6E-409C-BE32-E72D297353CC}">
              <c16:uniqueId val="{00000002-9075-4E7C-8961-E6B5B8825C6E}"/>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1.1'!$K$12:$AJ$12</c:f>
              <c:numCache>
                <c:formatCode>0.0</c:formatCode>
                <c:ptCount val="26"/>
                <c:pt idx="0">
                  <c:v>1.83</c:v>
                </c:pt>
                <c:pt idx="1">
                  <c:v>1.64</c:v>
                </c:pt>
                <c:pt idx="2">
                  <c:v>1.57</c:v>
                </c:pt>
                <c:pt idx="3">
                  <c:v>1.1599999999999999</c:v>
                </c:pt>
                <c:pt idx="4">
                  <c:v>-1.06</c:v>
                </c:pt>
                <c:pt idx="5">
                  <c:v>-10.029999999999999</c:v>
                </c:pt>
                <c:pt idx="6">
                  <c:v>-4.16</c:v>
                </c:pt>
                <c:pt idx="7">
                  <c:v>-1.79</c:v>
                </c:pt>
                <c:pt idx="8">
                  <c:v>0.18</c:v>
                </c:pt>
                <c:pt idx="9">
                  <c:v>11.45</c:v>
                </c:pt>
                <c:pt idx="10">
                  <c:v>5.09</c:v>
                </c:pt>
                <c:pt idx="11">
                  <c:v>4.13</c:v>
                </c:pt>
                <c:pt idx="12">
                  <c:v>4.3499999999999996</c:v>
                </c:pt>
                <c:pt idx="13">
                  <c:v>3.98</c:v>
                </c:pt>
                <c:pt idx="14">
                  <c:v>3.82</c:v>
                </c:pt>
                <c:pt idx="15">
                  <c:v>2.29</c:v>
                </c:pt>
                <c:pt idx="16">
                  <c:v>0.83</c:v>
                </c:pt>
                <c:pt idx="17">
                  <c:v>-0.32</c:v>
                </c:pt>
                <c:pt idx="18">
                  <c:v>-1.54</c:v>
                </c:pt>
                <c:pt idx="19">
                  <c:v>-1.17</c:v>
                </c:pt>
                <c:pt idx="20">
                  <c:v>-0.45</c:v>
                </c:pt>
                <c:pt idx="21">
                  <c:v>0.76</c:v>
                </c:pt>
                <c:pt idx="22">
                  <c:v>0.51</c:v>
                </c:pt>
                <c:pt idx="23">
                  <c:v>0.23</c:v>
                </c:pt>
                <c:pt idx="24">
                  <c:v>1.25</c:v>
                </c:pt>
                <c:pt idx="25">
                  <c:v>0.27</c:v>
                </c:pt>
              </c:numCache>
            </c:numRef>
          </c:val>
          <c:extLst>
            <c:ext xmlns:c16="http://schemas.microsoft.com/office/drawing/2014/chart" uri="{C3380CC4-5D6E-409C-BE32-E72D297353CC}">
              <c16:uniqueId val="{00000003-9075-4E7C-8961-E6B5B8825C6E}"/>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1.1'!$K$13:$AJ$13</c:f>
              <c:numCache>
                <c:formatCode>0.0</c:formatCode>
                <c:ptCount val="26"/>
                <c:pt idx="0">
                  <c:v>-1.87</c:v>
                </c:pt>
                <c:pt idx="1">
                  <c:v>-2.9</c:v>
                </c:pt>
                <c:pt idx="2">
                  <c:v>-1.49</c:v>
                </c:pt>
                <c:pt idx="3">
                  <c:v>-2.36</c:v>
                </c:pt>
                <c:pt idx="4">
                  <c:v>-1.42</c:v>
                </c:pt>
                <c:pt idx="5">
                  <c:v>9.1999999999999993</c:v>
                </c:pt>
                <c:pt idx="6">
                  <c:v>3.72</c:v>
                </c:pt>
                <c:pt idx="7">
                  <c:v>3.26</c:v>
                </c:pt>
                <c:pt idx="8">
                  <c:v>2.25</c:v>
                </c:pt>
                <c:pt idx="9">
                  <c:v>-8.8800000000000008</c:v>
                </c:pt>
                <c:pt idx="10">
                  <c:v>-4.29</c:v>
                </c:pt>
                <c:pt idx="11">
                  <c:v>-4.25</c:v>
                </c:pt>
                <c:pt idx="12">
                  <c:v>-4.7</c:v>
                </c:pt>
                <c:pt idx="13">
                  <c:v>-4.26</c:v>
                </c:pt>
                <c:pt idx="14">
                  <c:v>-4.3899999999999997</c:v>
                </c:pt>
                <c:pt idx="15">
                  <c:v>-1.71</c:v>
                </c:pt>
                <c:pt idx="16">
                  <c:v>-0.56999999999999995</c:v>
                </c:pt>
                <c:pt idx="17">
                  <c:v>0.45</c:v>
                </c:pt>
                <c:pt idx="18">
                  <c:v>2.2200000000000002</c:v>
                </c:pt>
                <c:pt idx="19">
                  <c:v>1.63</c:v>
                </c:pt>
                <c:pt idx="20">
                  <c:v>1.1299999999999999</c:v>
                </c:pt>
                <c:pt idx="21">
                  <c:v>0.27</c:v>
                </c:pt>
                <c:pt idx="22">
                  <c:v>-0.68</c:v>
                </c:pt>
                <c:pt idx="23">
                  <c:v>-0.44</c:v>
                </c:pt>
                <c:pt idx="24">
                  <c:v>-1.78</c:v>
                </c:pt>
                <c:pt idx="25">
                  <c:v>-1.23</c:v>
                </c:pt>
              </c:numCache>
            </c:numRef>
          </c:val>
          <c:extLst>
            <c:ext xmlns:c16="http://schemas.microsoft.com/office/drawing/2014/chart" uri="{C3380CC4-5D6E-409C-BE32-E72D297353CC}">
              <c16:uniqueId val="{00000004-9075-4E7C-8961-E6B5B8825C6E}"/>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1.1'!$K$3:$AK$3</c:f>
              <c:strCache>
                <c:ptCount val="25"/>
                <c:pt idx="1">
                  <c:v>     2019.</c:v>
                </c:pt>
                <c:pt idx="5">
                  <c:v>      2020.</c:v>
                </c:pt>
                <c:pt idx="9">
                  <c:v>     2021.</c:v>
                </c:pt>
                <c:pt idx="13">
                  <c:v>     2022.</c:v>
                </c:pt>
                <c:pt idx="17">
                  <c:v>2023.</c:v>
                </c:pt>
                <c:pt idx="21">
                  <c:v>2024.</c:v>
                </c:pt>
                <c:pt idx="24">
                  <c:v>2025.</c:v>
                </c:pt>
              </c:strCache>
            </c:strRef>
          </c:cat>
          <c:val>
            <c:numRef>
              <c:f>'Slika 1.1. - Figure 1.1'!$K$5:$AK$5</c:f>
              <c:numCache>
                <c:formatCode>0.0</c:formatCode>
                <c:ptCount val="27"/>
                <c:pt idx="0">
                  <c:v>1.879</c:v>
                </c:pt>
                <c:pt idx="1">
                  <c:v>1.7210000000000001</c:v>
                </c:pt>
                <c:pt idx="2">
                  <c:v>1.8280000000000001</c:v>
                </c:pt>
                <c:pt idx="3">
                  <c:v>1.18</c:v>
                </c:pt>
                <c:pt idx="4">
                  <c:v>-2.8069999999999999</c:v>
                </c:pt>
                <c:pt idx="5">
                  <c:v>-13.891999999999999</c:v>
                </c:pt>
                <c:pt idx="6">
                  <c:v>-4.1689999999999996</c:v>
                </c:pt>
                <c:pt idx="7">
                  <c:v>-3.722</c:v>
                </c:pt>
                <c:pt idx="8">
                  <c:v>0.30599999999999999</c:v>
                </c:pt>
                <c:pt idx="9">
                  <c:v>15.257999999999999</c:v>
                </c:pt>
                <c:pt idx="10">
                  <c:v>5.1909999999999998</c:v>
                </c:pt>
                <c:pt idx="11">
                  <c:v>5.6539999999999999</c:v>
                </c:pt>
                <c:pt idx="12">
                  <c:v>5.57</c:v>
                </c:pt>
                <c:pt idx="13">
                  <c:v>4.3019999999999996</c:v>
                </c:pt>
                <c:pt idx="14">
                  <c:v>2.9620000000000002</c:v>
                </c:pt>
                <c:pt idx="15">
                  <c:v>2.0859999999999999</c:v>
                </c:pt>
                <c:pt idx="16">
                  <c:v>1.32</c:v>
                </c:pt>
                <c:pt idx="17">
                  <c:v>0.57899999999999996</c:v>
                </c:pt>
                <c:pt idx="18">
                  <c:v>0.112</c:v>
                </c:pt>
                <c:pt idx="19">
                  <c:v>0.221</c:v>
                </c:pt>
                <c:pt idx="20">
                  <c:v>0.52200000000000002</c:v>
                </c:pt>
                <c:pt idx="21">
                  <c:v>0.55700000000000005</c:v>
                </c:pt>
                <c:pt idx="22">
                  <c:v>1.0249999999999999</c:v>
                </c:pt>
                <c:pt idx="23">
                  <c:v>1.359</c:v>
                </c:pt>
                <c:pt idx="24">
                  <c:v>1.6439999999999999</c:v>
                </c:pt>
                <c:pt idx="25">
                  <c:v>1.5609999999999999</c:v>
                </c:pt>
                <c:pt idx="26">
                  <c:v>1.383</c:v>
                </c:pt>
              </c:numCache>
            </c:numRef>
          </c:val>
          <c:smooth val="0"/>
          <c:extLst>
            <c:ext xmlns:c16="http://schemas.microsoft.com/office/drawing/2014/chart" uri="{C3380CC4-5D6E-409C-BE32-E72D297353CC}">
              <c16:uniqueId val="{00000005-9075-4E7C-8961-E6B5B8825C6E}"/>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1.1'!$K$15:$AK$15</c:f>
              <c:numCache>
                <c:formatCode>#,##0.0</c:formatCode>
                <c:ptCount val="27"/>
                <c:pt idx="0">
                  <c:v>0.73599999999999999</c:v>
                </c:pt>
                <c:pt idx="1">
                  <c:v>0.35799999999999998</c:v>
                </c:pt>
                <c:pt idx="2">
                  <c:v>0.184</c:v>
                </c:pt>
                <c:pt idx="3">
                  <c:v>-0.10100000000000001</c:v>
                </c:pt>
                <c:pt idx="4">
                  <c:v>-3.234</c:v>
                </c:pt>
                <c:pt idx="5">
                  <c:v>-11.087</c:v>
                </c:pt>
                <c:pt idx="6">
                  <c:v>11.496</c:v>
                </c:pt>
                <c:pt idx="7">
                  <c:v>0.36499999999999999</c:v>
                </c:pt>
                <c:pt idx="8">
                  <c:v>0.81499999999999995</c:v>
                </c:pt>
                <c:pt idx="9">
                  <c:v>2.1659999999999999</c:v>
                </c:pt>
                <c:pt idx="10">
                  <c:v>1.7569999999999999</c:v>
                </c:pt>
                <c:pt idx="11">
                  <c:v>0.80800000000000005</c:v>
                </c:pt>
                <c:pt idx="12">
                  <c:v>0.73399999999999999</c:v>
                </c:pt>
                <c:pt idx="13">
                  <c:v>0.93899999999999995</c:v>
                </c:pt>
                <c:pt idx="14">
                  <c:v>0.44900000000000001</c:v>
                </c:pt>
                <c:pt idx="15">
                  <c:v>-0.05</c:v>
                </c:pt>
                <c:pt idx="16">
                  <c:v>-2.1999999999999999E-2</c:v>
                </c:pt>
                <c:pt idx="17">
                  <c:v>0.20200000000000001</c:v>
                </c:pt>
                <c:pt idx="18">
                  <c:v>-1.7000000000000001E-2</c:v>
                </c:pt>
                <c:pt idx="19">
                  <c:v>5.8999999999999997E-2</c:v>
                </c:pt>
                <c:pt idx="20">
                  <c:v>0.27800000000000002</c:v>
                </c:pt>
                <c:pt idx="21">
                  <c:v>0.23599999999999999</c:v>
                </c:pt>
                <c:pt idx="22">
                  <c:v>0.44900000000000001</c:v>
                </c:pt>
                <c:pt idx="23">
                  <c:v>0.38900000000000001</c:v>
                </c:pt>
                <c:pt idx="24">
                  <c:v>0.56000000000000005</c:v>
                </c:pt>
                <c:pt idx="25">
                  <c:v>0.154</c:v>
                </c:pt>
                <c:pt idx="26">
                  <c:v>0.27200000000000002</c:v>
                </c:pt>
              </c:numCache>
            </c:numRef>
          </c:cat>
          <c:val>
            <c:numRef>
              <c:f>'Slika 1.1. - Figure 1.1'!$K$15:$AK$15</c:f>
              <c:numCache>
                <c:formatCode>#,##0.0</c:formatCode>
                <c:ptCount val="27"/>
                <c:pt idx="0">
                  <c:v>0.73599999999999999</c:v>
                </c:pt>
                <c:pt idx="1">
                  <c:v>0.35799999999999998</c:v>
                </c:pt>
                <c:pt idx="2">
                  <c:v>0.184</c:v>
                </c:pt>
                <c:pt idx="3">
                  <c:v>-0.10100000000000001</c:v>
                </c:pt>
                <c:pt idx="4">
                  <c:v>-3.234</c:v>
                </c:pt>
                <c:pt idx="5">
                  <c:v>-11.087</c:v>
                </c:pt>
                <c:pt idx="6">
                  <c:v>11.496</c:v>
                </c:pt>
                <c:pt idx="7">
                  <c:v>0.36499999999999999</c:v>
                </c:pt>
                <c:pt idx="8">
                  <c:v>0.81499999999999995</c:v>
                </c:pt>
                <c:pt idx="9">
                  <c:v>2.1659999999999999</c:v>
                </c:pt>
                <c:pt idx="10">
                  <c:v>1.7569999999999999</c:v>
                </c:pt>
                <c:pt idx="11">
                  <c:v>0.80800000000000005</c:v>
                </c:pt>
                <c:pt idx="12">
                  <c:v>0.73399999999999999</c:v>
                </c:pt>
                <c:pt idx="13">
                  <c:v>0.93899999999999995</c:v>
                </c:pt>
                <c:pt idx="14">
                  <c:v>0.44900000000000001</c:v>
                </c:pt>
                <c:pt idx="15">
                  <c:v>-0.05</c:v>
                </c:pt>
                <c:pt idx="16">
                  <c:v>-2.1999999999999999E-2</c:v>
                </c:pt>
                <c:pt idx="17">
                  <c:v>0.20200000000000001</c:v>
                </c:pt>
                <c:pt idx="18">
                  <c:v>-1.7000000000000001E-2</c:v>
                </c:pt>
                <c:pt idx="19">
                  <c:v>5.8999999999999997E-2</c:v>
                </c:pt>
                <c:pt idx="20">
                  <c:v>0.27800000000000002</c:v>
                </c:pt>
                <c:pt idx="21">
                  <c:v>0.23599999999999999</c:v>
                </c:pt>
                <c:pt idx="22">
                  <c:v>0.44900000000000001</c:v>
                </c:pt>
                <c:pt idx="23">
                  <c:v>0.38900000000000001</c:v>
                </c:pt>
                <c:pt idx="24">
                  <c:v>0.56000000000000005</c:v>
                </c:pt>
                <c:pt idx="25">
                  <c:v>0.154</c:v>
                </c:pt>
                <c:pt idx="26">
                  <c:v>0.27200000000000002</c:v>
                </c:pt>
              </c:numCache>
            </c:numRef>
          </c:val>
          <c:smooth val="0"/>
          <c:extLst>
            <c:ext xmlns:c16="http://schemas.microsoft.com/office/drawing/2014/chart" uri="{C3380CC4-5D6E-409C-BE32-E72D297353CC}">
              <c16:uniqueId val="{00000006-9075-4E7C-8961-E6B5B8825C6E}"/>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1.1'!$K$10:$AJ$10</c:f>
              <c:numCache>
                <c:formatCode>0.0</c:formatCode>
                <c:ptCount val="26"/>
                <c:pt idx="0">
                  <c:v>0.98</c:v>
                </c:pt>
                <c:pt idx="1">
                  <c:v>2.17</c:v>
                </c:pt>
                <c:pt idx="2">
                  <c:v>0.78</c:v>
                </c:pt>
                <c:pt idx="3">
                  <c:v>1.98</c:v>
                </c:pt>
                <c:pt idx="4">
                  <c:v>1.44</c:v>
                </c:pt>
                <c:pt idx="5">
                  <c:v>-4.2699999999999996</c:v>
                </c:pt>
                <c:pt idx="6">
                  <c:v>-0.64</c:v>
                </c:pt>
                <c:pt idx="7">
                  <c:v>-1.77</c:v>
                </c:pt>
                <c:pt idx="8">
                  <c:v>-1.32</c:v>
                </c:pt>
                <c:pt idx="9">
                  <c:v>3.72</c:v>
                </c:pt>
                <c:pt idx="10">
                  <c:v>0.71</c:v>
                </c:pt>
                <c:pt idx="11">
                  <c:v>0.4</c:v>
                </c:pt>
                <c:pt idx="12">
                  <c:v>0.71</c:v>
                </c:pt>
                <c:pt idx="13">
                  <c:v>0.35</c:v>
                </c:pt>
                <c:pt idx="14">
                  <c:v>0.75</c:v>
                </c:pt>
                <c:pt idx="15">
                  <c:v>0.09</c:v>
                </c:pt>
                <c:pt idx="16">
                  <c:v>0.66</c:v>
                </c:pt>
                <c:pt idx="17">
                  <c:v>0.59</c:v>
                </c:pt>
                <c:pt idx="18">
                  <c:v>0.42</c:v>
                </c:pt>
                <c:pt idx="19">
                  <c:v>0.67</c:v>
                </c:pt>
                <c:pt idx="20">
                  <c:v>-0.22</c:v>
                </c:pt>
                <c:pt idx="21">
                  <c:v>-0.7</c:v>
                </c:pt>
                <c:pt idx="22">
                  <c:v>-0.42</c:v>
                </c:pt>
                <c:pt idx="23">
                  <c:v>-0.47</c:v>
                </c:pt>
                <c:pt idx="24">
                  <c:v>0.51</c:v>
                </c:pt>
                <c:pt idx="25">
                  <c:v>0.67</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1.1'!$K$8:$AJ$8</c:f>
              <c:numCache>
                <c:formatCode>0.0</c:formatCode>
                <c:ptCount val="26"/>
                <c:pt idx="0">
                  <c:v>0.39</c:v>
                </c:pt>
                <c:pt idx="1">
                  <c:v>0.35</c:v>
                </c:pt>
                <c:pt idx="2">
                  <c:v>0.46</c:v>
                </c:pt>
                <c:pt idx="3">
                  <c:v>0.34</c:v>
                </c:pt>
                <c:pt idx="4">
                  <c:v>0.2</c:v>
                </c:pt>
                <c:pt idx="5">
                  <c:v>-0.44</c:v>
                </c:pt>
                <c:pt idx="6">
                  <c:v>0.59</c:v>
                </c:pt>
                <c:pt idx="7">
                  <c:v>0.65</c:v>
                </c:pt>
                <c:pt idx="8">
                  <c:v>0.74</c:v>
                </c:pt>
                <c:pt idx="9">
                  <c:v>1.93</c:v>
                </c:pt>
                <c:pt idx="10">
                  <c:v>0.65</c:v>
                </c:pt>
                <c:pt idx="11">
                  <c:v>0.63</c:v>
                </c:pt>
                <c:pt idx="12">
                  <c:v>0.63</c:v>
                </c:pt>
                <c:pt idx="13">
                  <c:v>0.28000000000000003</c:v>
                </c:pt>
                <c:pt idx="14">
                  <c:v>0.08</c:v>
                </c:pt>
                <c:pt idx="15">
                  <c:v>0.17</c:v>
                </c:pt>
                <c:pt idx="16">
                  <c:v>0.17</c:v>
                </c:pt>
                <c:pt idx="17">
                  <c:v>0.26</c:v>
                </c:pt>
                <c:pt idx="18">
                  <c:v>0.41</c:v>
                </c:pt>
                <c:pt idx="19">
                  <c:v>0.46</c:v>
                </c:pt>
                <c:pt idx="20">
                  <c:v>0.39</c:v>
                </c:pt>
                <c:pt idx="21">
                  <c:v>0.5</c:v>
                </c:pt>
                <c:pt idx="22">
                  <c:v>0.53</c:v>
                </c:pt>
                <c:pt idx="23">
                  <c:v>0.47</c:v>
                </c:pt>
                <c:pt idx="24">
                  <c:v>0.45</c:v>
                </c:pt>
                <c:pt idx="25">
                  <c:v>0.33</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1.1'!$K$9:$AJ$9</c:f>
              <c:numCache>
                <c:formatCode>0.0</c:formatCode>
                <c:ptCount val="26"/>
                <c:pt idx="0">
                  <c:v>0.67</c:v>
                </c:pt>
                <c:pt idx="1">
                  <c:v>0.68</c:v>
                </c:pt>
                <c:pt idx="2">
                  <c:v>0.91</c:v>
                </c:pt>
                <c:pt idx="3">
                  <c:v>0.68</c:v>
                </c:pt>
                <c:pt idx="4">
                  <c:v>-2.17</c:v>
                </c:pt>
                <c:pt idx="5">
                  <c:v>-8.44</c:v>
                </c:pt>
                <c:pt idx="6">
                  <c:v>-2.46</c:v>
                </c:pt>
                <c:pt idx="7">
                  <c:v>-3.88</c:v>
                </c:pt>
                <c:pt idx="8">
                  <c:v>-2.12</c:v>
                </c:pt>
                <c:pt idx="9">
                  <c:v>6.87</c:v>
                </c:pt>
                <c:pt idx="10">
                  <c:v>1.83</c:v>
                </c:pt>
                <c:pt idx="11">
                  <c:v>3.44</c:v>
                </c:pt>
                <c:pt idx="12">
                  <c:v>4.78</c:v>
                </c:pt>
                <c:pt idx="13">
                  <c:v>3.41</c:v>
                </c:pt>
                <c:pt idx="14">
                  <c:v>1.71</c:v>
                </c:pt>
                <c:pt idx="15">
                  <c:v>1.06</c:v>
                </c:pt>
                <c:pt idx="16">
                  <c:v>0.74</c:v>
                </c:pt>
                <c:pt idx="17">
                  <c:v>0.23</c:v>
                </c:pt>
                <c:pt idx="18">
                  <c:v>-0.14000000000000001</c:v>
                </c:pt>
                <c:pt idx="19">
                  <c:v>0.4</c:v>
                </c:pt>
                <c:pt idx="20">
                  <c:v>0.47</c:v>
                </c:pt>
                <c:pt idx="21">
                  <c:v>0.42</c:v>
                </c:pt>
                <c:pt idx="22">
                  <c:v>0.77</c:v>
                </c:pt>
                <c:pt idx="23">
                  <c:v>0.96</c:v>
                </c:pt>
                <c:pt idx="24">
                  <c:v>0.78</c:v>
                </c:pt>
                <c:pt idx="25">
                  <c:v>0.82</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1.1'!$K$12:$AJ$12</c:f>
              <c:numCache>
                <c:formatCode>0.0</c:formatCode>
                <c:ptCount val="26"/>
                <c:pt idx="0">
                  <c:v>1.83</c:v>
                </c:pt>
                <c:pt idx="1">
                  <c:v>1.64</c:v>
                </c:pt>
                <c:pt idx="2">
                  <c:v>1.57</c:v>
                </c:pt>
                <c:pt idx="3">
                  <c:v>1.1599999999999999</c:v>
                </c:pt>
                <c:pt idx="4">
                  <c:v>-1.06</c:v>
                </c:pt>
                <c:pt idx="5">
                  <c:v>-10.029999999999999</c:v>
                </c:pt>
                <c:pt idx="6">
                  <c:v>-4.16</c:v>
                </c:pt>
                <c:pt idx="7">
                  <c:v>-1.79</c:v>
                </c:pt>
                <c:pt idx="8">
                  <c:v>0.18</c:v>
                </c:pt>
                <c:pt idx="9">
                  <c:v>11.45</c:v>
                </c:pt>
                <c:pt idx="10">
                  <c:v>5.09</c:v>
                </c:pt>
                <c:pt idx="11">
                  <c:v>4.13</c:v>
                </c:pt>
                <c:pt idx="12">
                  <c:v>4.3499999999999996</c:v>
                </c:pt>
                <c:pt idx="13">
                  <c:v>3.98</c:v>
                </c:pt>
                <c:pt idx="14">
                  <c:v>3.82</c:v>
                </c:pt>
                <c:pt idx="15">
                  <c:v>2.29</c:v>
                </c:pt>
                <c:pt idx="16">
                  <c:v>0.83</c:v>
                </c:pt>
                <c:pt idx="17">
                  <c:v>-0.32</c:v>
                </c:pt>
                <c:pt idx="18">
                  <c:v>-1.54</c:v>
                </c:pt>
                <c:pt idx="19">
                  <c:v>-1.17</c:v>
                </c:pt>
                <c:pt idx="20">
                  <c:v>-0.45</c:v>
                </c:pt>
                <c:pt idx="21">
                  <c:v>0.76</c:v>
                </c:pt>
                <c:pt idx="22">
                  <c:v>0.51</c:v>
                </c:pt>
                <c:pt idx="23">
                  <c:v>0.23</c:v>
                </c:pt>
                <c:pt idx="24">
                  <c:v>1.25</c:v>
                </c:pt>
                <c:pt idx="25">
                  <c:v>0.27</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1.1'!$K$13:$AJ$13</c:f>
              <c:numCache>
                <c:formatCode>0.0</c:formatCode>
                <c:ptCount val="26"/>
                <c:pt idx="0">
                  <c:v>-1.87</c:v>
                </c:pt>
                <c:pt idx="1">
                  <c:v>-2.9</c:v>
                </c:pt>
                <c:pt idx="2">
                  <c:v>-1.49</c:v>
                </c:pt>
                <c:pt idx="3">
                  <c:v>-2.36</c:v>
                </c:pt>
                <c:pt idx="4">
                  <c:v>-1.42</c:v>
                </c:pt>
                <c:pt idx="5">
                  <c:v>9.1999999999999993</c:v>
                </c:pt>
                <c:pt idx="6">
                  <c:v>3.72</c:v>
                </c:pt>
                <c:pt idx="7">
                  <c:v>3.26</c:v>
                </c:pt>
                <c:pt idx="8">
                  <c:v>2.25</c:v>
                </c:pt>
                <c:pt idx="9">
                  <c:v>-8.8800000000000008</c:v>
                </c:pt>
                <c:pt idx="10">
                  <c:v>-4.29</c:v>
                </c:pt>
                <c:pt idx="11">
                  <c:v>-4.25</c:v>
                </c:pt>
                <c:pt idx="12">
                  <c:v>-4.7</c:v>
                </c:pt>
                <c:pt idx="13">
                  <c:v>-4.26</c:v>
                </c:pt>
                <c:pt idx="14">
                  <c:v>-4.3899999999999997</c:v>
                </c:pt>
                <c:pt idx="15">
                  <c:v>-1.71</c:v>
                </c:pt>
                <c:pt idx="16">
                  <c:v>-0.56999999999999995</c:v>
                </c:pt>
                <c:pt idx="17">
                  <c:v>0.45</c:v>
                </c:pt>
                <c:pt idx="18">
                  <c:v>2.2200000000000002</c:v>
                </c:pt>
                <c:pt idx="19">
                  <c:v>1.63</c:v>
                </c:pt>
                <c:pt idx="20">
                  <c:v>1.1299999999999999</c:v>
                </c:pt>
                <c:pt idx="21">
                  <c:v>0.27</c:v>
                </c:pt>
                <c:pt idx="22">
                  <c:v>-0.68</c:v>
                </c:pt>
                <c:pt idx="23">
                  <c:v>-0.44</c:v>
                </c:pt>
                <c:pt idx="24">
                  <c:v>-1.78</c:v>
                </c:pt>
                <c:pt idx="25">
                  <c:v>-1.23</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1.1'!$K$3:$AK$3</c:f>
              <c:strCache>
                <c:ptCount val="25"/>
                <c:pt idx="1">
                  <c:v>     2019.</c:v>
                </c:pt>
                <c:pt idx="5">
                  <c:v>      2020.</c:v>
                </c:pt>
                <c:pt idx="9">
                  <c:v>     2021.</c:v>
                </c:pt>
                <c:pt idx="13">
                  <c:v>     2022.</c:v>
                </c:pt>
                <c:pt idx="17">
                  <c:v>2023.</c:v>
                </c:pt>
                <c:pt idx="21">
                  <c:v>2024.</c:v>
                </c:pt>
                <c:pt idx="24">
                  <c:v>2025.</c:v>
                </c:pt>
              </c:strCache>
            </c:strRef>
          </c:cat>
          <c:val>
            <c:numRef>
              <c:f>'Slika 1.1. - Figure 1.1'!$K$5:$AK$5</c:f>
              <c:numCache>
                <c:formatCode>0.0</c:formatCode>
                <c:ptCount val="27"/>
                <c:pt idx="0">
                  <c:v>1.879</c:v>
                </c:pt>
                <c:pt idx="1">
                  <c:v>1.7210000000000001</c:v>
                </c:pt>
                <c:pt idx="2">
                  <c:v>1.8280000000000001</c:v>
                </c:pt>
                <c:pt idx="3">
                  <c:v>1.18</c:v>
                </c:pt>
                <c:pt idx="4">
                  <c:v>-2.8069999999999999</c:v>
                </c:pt>
                <c:pt idx="5">
                  <c:v>-13.891999999999999</c:v>
                </c:pt>
                <c:pt idx="6">
                  <c:v>-4.1689999999999996</c:v>
                </c:pt>
                <c:pt idx="7">
                  <c:v>-3.722</c:v>
                </c:pt>
                <c:pt idx="8">
                  <c:v>0.30599999999999999</c:v>
                </c:pt>
                <c:pt idx="9">
                  <c:v>15.257999999999999</c:v>
                </c:pt>
                <c:pt idx="10">
                  <c:v>5.1909999999999998</c:v>
                </c:pt>
                <c:pt idx="11">
                  <c:v>5.6539999999999999</c:v>
                </c:pt>
                <c:pt idx="12">
                  <c:v>5.57</c:v>
                </c:pt>
                <c:pt idx="13">
                  <c:v>4.3019999999999996</c:v>
                </c:pt>
                <c:pt idx="14">
                  <c:v>2.9620000000000002</c:v>
                </c:pt>
                <c:pt idx="15">
                  <c:v>2.0859999999999999</c:v>
                </c:pt>
                <c:pt idx="16">
                  <c:v>1.32</c:v>
                </c:pt>
                <c:pt idx="17">
                  <c:v>0.57899999999999996</c:v>
                </c:pt>
                <c:pt idx="18">
                  <c:v>0.112</c:v>
                </c:pt>
                <c:pt idx="19">
                  <c:v>0.221</c:v>
                </c:pt>
                <c:pt idx="20">
                  <c:v>0.52200000000000002</c:v>
                </c:pt>
                <c:pt idx="21">
                  <c:v>0.55700000000000005</c:v>
                </c:pt>
                <c:pt idx="22">
                  <c:v>1.0249999999999999</c:v>
                </c:pt>
                <c:pt idx="23">
                  <c:v>1.359</c:v>
                </c:pt>
                <c:pt idx="24">
                  <c:v>1.6439999999999999</c:v>
                </c:pt>
                <c:pt idx="25">
                  <c:v>1.5609999999999999</c:v>
                </c:pt>
                <c:pt idx="26">
                  <c:v>1.383</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1.1'!$K$15:$AK$15</c:f>
              <c:numCache>
                <c:formatCode>#,##0.0</c:formatCode>
                <c:ptCount val="27"/>
                <c:pt idx="0">
                  <c:v>0.73599999999999999</c:v>
                </c:pt>
                <c:pt idx="1">
                  <c:v>0.35799999999999998</c:v>
                </c:pt>
                <c:pt idx="2">
                  <c:v>0.184</c:v>
                </c:pt>
                <c:pt idx="3">
                  <c:v>-0.10100000000000001</c:v>
                </c:pt>
                <c:pt idx="4">
                  <c:v>-3.234</c:v>
                </c:pt>
                <c:pt idx="5">
                  <c:v>-11.087</c:v>
                </c:pt>
                <c:pt idx="6">
                  <c:v>11.496</c:v>
                </c:pt>
                <c:pt idx="7">
                  <c:v>0.36499999999999999</c:v>
                </c:pt>
                <c:pt idx="8">
                  <c:v>0.81499999999999995</c:v>
                </c:pt>
                <c:pt idx="9">
                  <c:v>2.1659999999999999</c:v>
                </c:pt>
                <c:pt idx="10">
                  <c:v>1.7569999999999999</c:v>
                </c:pt>
                <c:pt idx="11">
                  <c:v>0.80800000000000005</c:v>
                </c:pt>
                <c:pt idx="12">
                  <c:v>0.73399999999999999</c:v>
                </c:pt>
                <c:pt idx="13">
                  <c:v>0.93899999999999995</c:v>
                </c:pt>
                <c:pt idx="14">
                  <c:v>0.44900000000000001</c:v>
                </c:pt>
                <c:pt idx="15">
                  <c:v>-0.05</c:v>
                </c:pt>
                <c:pt idx="16">
                  <c:v>-2.1999999999999999E-2</c:v>
                </c:pt>
                <c:pt idx="17">
                  <c:v>0.20200000000000001</c:v>
                </c:pt>
                <c:pt idx="18">
                  <c:v>-1.7000000000000001E-2</c:v>
                </c:pt>
                <c:pt idx="19">
                  <c:v>5.8999999999999997E-2</c:v>
                </c:pt>
                <c:pt idx="20">
                  <c:v>0.27800000000000002</c:v>
                </c:pt>
                <c:pt idx="21">
                  <c:v>0.23599999999999999</c:v>
                </c:pt>
                <c:pt idx="22">
                  <c:v>0.44900000000000001</c:v>
                </c:pt>
                <c:pt idx="23">
                  <c:v>0.38900000000000001</c:v>
                </c:pt>
                <c:pt idx="24">
                  <c:v>0.56000000000000005</c:v>
                </c:pt>
                <c:pt idx="25">
                  <c:v>0.154</c:v>
                </c:pt>
                <c:pt idx="26">
                  <c:v>0.27200000000000002</c:v>
                </c:pt>
              </c:numCache>
            </c:numRef>
          </c:cat>
          <c:val>
            <c:numRef>
              <c:f>'Slika 1.1. - Figure 1.1'!$K$15:$AK$15</c:f>
              <c:numCache>
                <c:formatCode>#,##0.0</c:formatCode>
                <c:ptCount val="27"/>
                <c:pt idx="0">
                  <c:v>0.73599999999999999</c:v>
                </c:pt>
                <c:pt idx="1">
                  <c:v>0.35799999999999998</c:v>
                </c:pt>
                <c:pt idx="2">
                  <c:v>0.184</c:v>
                </c:pt>
                <c:pt idx="3">
                  <c:v>-0.10100000000000001</c:v>
                </c:pt>
                <c:pt idx="4">
                  <c:v>-3.234</c:v>
                </c:pt>
                <c:pt idx="5">
                  <c:v>-11.087</c:v>
                </c:pt>
                <c:pt idx="6">
                  <c:v>11.496</c:v>
                </c:pt>
                <c:pt idx="7">
                  <c:v>0.36499999999999999</c:v>
                </c:pt>
                <c:pt idx="8">
                  <c:v>0.81499999999999995</c:v>
                </c:pt>
                <c:pt idx="9">
                  <c:v>2.1659999999999999</c:v>
                </c:pt>
                <c:pt idx="10">
                  <c:v>1.7569999999999999</c:v>
                </c:pt>
                <c:pt idx="11">
                  <c:v>0.80800000000000005</c:v>
                </c:pt>
                <c:pt idx="12">
                  <c:v>0.73399999999999999</c:v>
                </c:pt>
                <c:pt idx="13">
                  <c:v>0.93899999999999995</c:v>
                </c:pt>
                <c:pt idx="14">
                  <c:v>0.44900000000000001</c:v>
                </c:pt>
                <c:pt idx="15">
                  <c:v>-0.05</c:v>
                </c:pt>
                <c:pt idx="16">
                  <c:v>-2.1999999999999999E-2</c:v>
                </c:pt>
                <c:pt idx="17">
                  <c:v>0.20200000000000001</c:v>
                </c:pt>
                <c:pt idx="18">
                  <c:v>-1.7000000000000001E-2</c:v>
                </c:pt>
                <c:pt idx="19">
                  <c:v>5.8999999999999997E-2</c:v>
                </c:pt>
                <c:pt idx="20">
                  <c:v>0.27800000000000002</c:v>
                </c:pt>
                <c:pt idx="21">
                  <c:v>0.23599999999999999</c:v>
                </c:pt>
                <c:pt idx="22">
                  <c:v>0.44900000000000001</c:v>
                </c:pt>
                <c:pt idx="23">
                  <c:v>0.38900000000000001</c:v>
                </c:pt>
                <c:pt idx="24">
                  <c:v>0.56000000000000005</c:v>
                </c:pt>
                <c:pt idx="25">
                  <c:v>0.154</c:v>
                </c:pt>
                <c:pt idx="26">
                  <c:v>0.27200000000000002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1.1'!$K$10:$AJ$10</c:f>
              <c:numCache>
                <c:formatCode>0.0</c:formatCode>
                <c:ptCount val="26"/>
                <c:pt idx="0">
                  <c:v>0.98</c:v>
                </c:pt>
                <c:pt idx="1">
                  <c:v>2.17</c:v>
                </c:pt>
                <c:pt idx="2">
                  <c:v>0.78</c:v>
                </c:pt>
                <c:pt idx="3">
                  <c:v>1.98</c:v>
                </c:pt>
                <c:pt idx="4">
                  <c:v>1.44</c:v>
                </c:pt>
                <c:pt idx="5">
                  <c:v>-4.2699999999999996</c:v>
                </c:pt>
                <c:pt idx="6">
                  <c:v>-0.64</c:v>
                </c:pt>
                <c:pt idx="7">
                  <c:v>-1.77</c:v>
                </c:pt>
                <c:pt idx="8">
                  <c:v>-1.32</c:v>
                </c:pt>
                <c:pt idx="9">
                  <c:v>3.72</c:v>
                </c:pt>
                <c:pt idx="10">
                  <c:v>0.71</c:v>
                </c:pt>
                <c:pt idx="11">
                  <c:v>0.4</c:v>
                </c:pt>
                <c:pt idx="12">
                  <c:v>0.71</c:v>
                </c:pt>
                <c:pt idx="13">
                  <c:v>0.35</c:v>
                </c:pt>
                <c:pt idx="14">
                  <c:v>0.75</c:v>
                </c:pt>
                <c:pt idx="15">
                  <c:v>0.09</c:v>
                </c:pt>
                <c:pt idx="16">
                  <c:v>0.66</c:v>
                </c:pt>
                <c:pt idx="17">
                  <c:v>0.59</c:v>
                </c:pt>
                <c:pt idx="18">
                  <c:v>0.42</c:v>
                </c:pt>
                <c:pt idx="19">
                  <c:v>0.67</c:v>
                </c:pt>
                <c:pt idx="20">
                  <c:v>-0.22</c:v>
                </c:pt>
                <c:pt idx="21">
                  <c:v>-0.7</c:v>
                </c:pt>
                <c:pt idx="22">
                  <c:v>-0.42</c:v>
                </c:pt>
                <c:pt idx="23">
                  <c:v>-0.47</c:v>
                </c:pt>
                <c:pt idx="24">
                  <c:v>0.51</c:v>
                </c:pt>
                <c:pt idx="25">
                  <c:v>0.67</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1.1'!$K$8:$AJ$8</c:f>
              <c:numCache>
                <c:formatCode>0.0</c:formatCode>
                <c:ptCount val="26"/>
                <c:pt idx="0">
                  <c:v>0.39</c:v>
                </c:pt>
                <c:pt idx="1">
                  <c:v>0.35</c:v>
                </c:pt>
                <c:pt idx="2">
                  <c:v>0.46</c:v>
                </c:pt>
                <c:pt idx="3">
                  <c:v>0.34</c:v>
                </c:pt>
                <c:pt idx="4">
                  <c:v>0.2</c:v>
                </c:pt>
                <c:pt idx="5">
                  <c:v>-0.44</c:v>
                </c:pt>
                <c:pt idx="6">
                  <c:v>0.59</c:v>
                </c:pt>
                <c:pt idx="7">
                  <c:v>0.65</c:v>
                </c:pt>
                <c:pt idx="8">
                  <c:v>0.74</c:v>
                </c:pt>
                <c:pt idx="9">
                  <c:v>1.93</c:v>
                </c:pt>
                <c:pt idx="10">
                  <c:v>0.65</c:v>
                </c:pt>
                <c:pt idx="11">
                  <c:v>0.63</c:v>
                </c:pt>
                <c:pt idx="12">
                  <c:v>0.63</c:v>
                </c:pt>
                <c:pt idx="13">
                  <c:v>0.28000000000000003</c:v>
                </c:pt>
                <c:pt idx="14">
                  <c:v>0.08</c:v>
                </c:pt>
                <c:pt idx="15">
                  <c:v>0.17</c:v>
                </c:pt>
                <c:pt idx="16">
                  <c:v>0.17</c:v>
                </c:pt>
                <c:pt idx="17">
                  <c:v>0.26</c:v>
                </c:pt>
                <c:pt idx="18">
                  <c:v>0.41</c:v>
                </c:pt>
                <c:pt idx="19">
                  <c:v>0.46</c:v>
                </c:pt>
                <c:pt idx="20">
                  <c:v>0.39</c:v>
                </c:pt>
                <c:pt idx="21">
                  <c:v>0.5</c:v>
                </c:pt>
                <c:pt idx="22">
                  <c:v>0.53</c:v>
                </c:pt>
                <c:pt idx="23">
                  <c:v>0.47</c:v>
                </c:pt>
                <c:pt idx="24">
                  <c:v>0.45</c:v>
                </c:pt>
                <c:pt idx="25">
                  <c:v>0.33</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1.1'!$K$9:$AJ$9</c:f>
              <c:numCache>
                <c:formatCode>0.0</c:formatCode>
                <c:ptCount val="26"/>
                <c:pt idx="0">
                  <c:v>0.67</c:v>
                </c:pt>
                <c:pt idx="1">
                  <c:v>0.68</c:v>
                </c:pt>
                <c:pt idx="2">
                  <c:v>0.91</c:v>
                </c:pt>
                <c:pt idx="3">
                  <c:v>0.68</c:v>
                </c:pt>
                <c:pt idx="4">
                  <c:v>-2.17</c:v>
                </c:pt>
                <c:pt idx="5">
                  <c:v>-8.44</c:v>
                </c:pt>
                <c:pt idx="6">
                  <c:v>-2.46</c:v>
                </c:pt>
                <c:pt idx="7">
                  <c:v>-3.88</c:v>
                </c:pt>
                <c:pt idx="8">
                  <c:v>-2.12</c:v>
                </c:pt>
                <c:pt idx="9">
                  <c:v>6.87</c:v>
                </c:pt>
                <c:pt idx="10">
                  <c:v>1.83</c:v>
                </c:pt>
                <c:pt idx="11">
                  <c:v>3.44</c:v>
                </c:pt>
                <c:pt idx="12">
                  <c:v>4.78</c:v>
                </c:pt>
                <c:pt idx="13">
                  <c:v>3.41</c:v>
                </c:pt>
                <c:pt idx="14">
                  <c:v>1.71</c:v>
                </c:pt>
                <c:pt idx="15">
                  <c:v>1.06</c:v>
                </c:pt>
                <c:pt idx="16">
                  <c:v>0.74</c:v>
                </c:pt>
                <c:pt idx="17">
                  <c:v>0.23</c:v>
                </c:pt>
                <c:pt idx="18">
                  <c:v>-0.14000000000000001</c:v>
                </c:pt>
                <c:pt idx="19">
                  <c:v>0.4</c:v>
                </c:pt>
                <c:pt idx="20">
                  <c:v>0.47</c:v>
                </c:pt>
                <c:pt idx="21">
                  <c:v>0.42</c:v>
                </c:pt>
                <c:pt idx="22">
                  <c:v>0.77</c:v>
                </c:pt>
                <c:pt idx="23">
                  <c:v>0.96</c:v>
                </c:pt>
                <c:pt idx="24">
                  <c:v>0.78</c:v>
                </c:pt>
                <c:pt idx="25">
                  <c:v>0.82</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1.1'!$K$12:$AJ$12</c:f>
              <c:numCache>
                <c:formatCode>0.0</c:formatCode>
                <c:ptCount val="26"/>
                <c:pt idx="0">
                  <c:v>1.83</c:v>
                </c:pt>
                <c:pt idx="1">
                  <c:v>1.64</c:v>
                </c:pt>
                <c:pt idx="2">
                  <c:v>1.57</c:v>
                </c:pt>
                <c:pt idx="3">
                  <c:v>1.1599999999999999</c:v>
                </c:pt>
                <c:pt idx="4">
                  <c:v>-1.06</c:v>
                </c:pt>
                <c:pt idx="5">
                  <c:v>-10.029999999999999</c:v>
                </c:pt>
                <c:pt idx="6">
                  <c:v>-4.16</c:v>
                </c:pt>
                <c:pt idx="7">
                  <c:v>-1.79</c:v>
                </c:pt>
                <c:pt idx="8">
                  <c:v>0.18</c:v>
                </c:pt>
                <c:pt idx="9">
                  <c:v>11.45</c:v>
                </c:pt>
                <c:pt idx="10">
                  <c:v>5.09</c:v>
                </c:pt>
                <c:pt idx="11">
                  <c:v>4.13</c:v>
                </c:pt>
                <c:pt idx="12">
                  <c:v>4.3499999999999996</c:v>
                </c:pt>
                <c:pt idx="13">
                  <c:v>3.98</c:v>
                </c:pt>
                <c:pt idx="14">
                  <c:v>3.82</c:v>
                </c:pt>
                <c:pt idx="15">
                  <c:v>2.29</c:v>
                </c:pt>
                <c:pt idx="16">
                  <c:v>0.83</c:v>
                </c:pt>
                <c:pt idx="17">
                  <c:v>-0.32</c:v>
                </c:pt>
                <c:pt idx="18">
                  <c:v>-1.54</c:v>
                </c:pt>
                <c:pt idx="19">
                  <c:v>-1.17</c:v>
                </c:pt>
                <c:pt idx="20">
                  <c:v>-0.45</c:v>
                </c:pt>
                <c:pt idx="21">
                  <c:v>0.76</c:v>
                </c:pt>
                <c:pt idx="22">
                  <c:v>0.51</c:v>
                </c:pt>
                <c:pt idx="23">
                  <c:v>0.23</c:v>
                </c:pt>
                <c:pt idx="24">
                  <c:v>1.25</c:v>
                </c:pt>
                <c:pt idx="25">
                  <c:v>0.27</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1.1'!$K$13:$AJ$13</c:f>
              <c:numCache>
                <c:formatCode>0.0</c:formatCode>
                <c:ptCount val="26"/>
                <c:pt idx="0">
                  <c:v>-1.87</c:v>
                </c:pt>
                <c:pt idx="1">
                  <c:v>-2.9</c:v>
                </c:pt>
                <c:pt idx="2">
                  <c:v>-1.49</c:v>
                </c:pt>
                <c:pt idx="3">
                  <c:v>-2.36</c:v>
                </c:pt>
                <c:pt idx="4">
                  <c:v>-1.42</c:v>
                </c:pt>
                <c:pt idx="5">
                  <c:v>9.1999999999999993</c:v>
                </c:pt>
                <c:pt idx="6">
                  <c:v>3.72</c:v>
                </c:pt>
                <c:pt idx="7">
                  <c:v>3.26</c:v>
                </c:pt>
                <c:pt idx="8">
                  <c:v>2.25</c:v>
                </c:pt>
                <c:pt idx="9">
                  <c:v>-8.8800000000000008</c:v>
                </c:pt>
                <c:pt idx="10">
                  <c:v>-4.29</c:v>
                </c:pt>
                <c:pt idx="11">
                  <c:v>-4.25</c:v>
                </c:pt>
                <c:pt idx="12">
                  <c:v>-4.7</c:v>
                </c:pt>
                <c:pt idx="13">
                  <c:v>-4.26</c:v>
                </c:pt>
                <c:pt idx="14">
                  <c:v>-4.3899999999999997</c:v>
                </c:pt>
                <c:pt idx="15">
                  <c:v>-1.71</c:v>
                </c:pt>
                <c:pt idx="16">
                  <c:v>-0.56999999999999995</c:v>
                </c:pt>
                <c:pt idx="17">
                  <c:v>0.45</c:v>
                </c:pt>
                <c:pt idx="18">
                  <c:v>2.2200000000000002</c:v>
                </c:pt>
                <c:pt idx="19">
                  <c:v>1.63</c:v>
                </c:pt>
                <c:pt idx="20">
                  <c:v>1.1299999999999999</c:v>
                </c:pt>
                <c:pt idx="21">
                  <c:v>0.27</c:v>
                </c:pt>
                <c:pt idx="22">
                  <c:v>-0.68</c:v>
                </c:pt>
                <c:pt idx="23">
                  <c:v>-0.44</c:v>
                </c:pt>
                <c:pt idx="24">
                  <c:v>-1.78</c:v>
                </c:pt>
                <c:pt idx="25">
                  <c:v>-1.23</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1.1'!$K$1:$AK$1</c:f>
              <c:strCache>
                <c:ptCount val="14"/>
                <c:pt idx="1">
                  <c:v>     2019</c:v>
                </c:pt>
                <c:pt idx="5">
                  <c:v>     2020</c:v>
                </c:pt>
                <c:pt idx="9">
                  <c:v>     2021</c:v>
                </c:pt>
                <c:pt idx="13">
                  <c:v>     2022</c:v>
                </c:pt>
              </c:strCache>
            </c:strRef>
          </c:cat>
          <c:val>
            <c:numRef>
              <c:f>'Slika 1.1. - Figure 1.1'!$K$5:$AK$5</c:f>
              <c:numCache>
                <c:formatCode>0.0</c:formatCode>
                <c:ptCount val="27"/>
                <c:pt idx="0">
                  <c:v>1.879</c:v>
                </c:pt>
                <c:pt idx="1">
                  <c:v>1.7210000000000001</c:v>
                </c:pt>
                <c:pt idx="2">
                  <c:v>1.8280000000000001</c:v>
                </c:pt>
                <c:pt idx="3">
                  <c:v>1.18</c:v>
                </c:pt>
                <c:pt idx="4">
                  <c:v>-2.8069999999999999</c:v>
                </c:pt>
                <c:pt idx="5">
                  <c:v>-13.891999999999999</c:v>
                </c:pt>
                <c:pt idx="6">
                  <c:v>-4.1689999999999996</c:v>
                </c:pt>
                <c:pt idx="7">
                  <c:v>-3.722</c:v>
                </c:pt>
                <c:pt idx="8">
                  <c:v>0.30599999999999999</c:v>
                </c:pt>
                <c:pt idx="9">
                  <c:v>15.257999999999999</c:v>
                </c:pt>
                <c:pt idx="10">
                  <c:v>5.1909999999999998</c:v>
                </c:pt>
                <c:pt idx="11">
                  <c:v>5.6539999999999999</c:v>
                </c:pt>
                <c:pt idx="12">
                  <c:v>5.57</c:v>
                </c:pt>
                <c:pt idx="13">
                  <c:v>4.3019999999999996</c:v>
                </c:pt>
                <c:pt idx="14">
                  <c:v>2.9620000000000002</c:v>
                </c:pt>
                <c:pt idx="15">
                  <c:v>2.0859999999999999</c:v>
                </c:pt>
                <c:pt idx="16">
                  <c:v>1.32</c:v>
                </c:pt>
                <c:pt idx="17">
                  <c:v>0.57899999999999996</c:v>
                </c:pt>
                <c:pt idx="18">
                  <c:v>0.112</c:v>
                </c:pt>
                <c:pt idx="19">
                  <c:v>0.221</c:v>
                </c:pt>
                <c:pt idx="20">
                  <c:v>0.52200000000000002</c:v>
                </c:pt>
                <c:pt idx="21">
                  <c:v>0.55700000000000005</c:v>
                </c:pt>
                <c:pt idx="22">
                  <c:v>1.0249999999999999</c:v>
                </c:pt>
                <c:pt idx="23">
                  <c:v>1.359</c:v>
                </c:pt>
                <c:pt idx="24">
                  <c:v>1.6439999999999999</c:v>
                </c:pt>
                <c:pt idx="25">
                  <c:v>1.5609999999999999</c:v>
                </c:pt>
                <c:pt idx="26">
                  <c:v>1.383</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1.1'!$K$15:$AK$15</c:f>
              <c:numCache>
                <c:formatCode>#,##0.0</c:formatCode>
                <c:ptCount val="27"/>
                <c:pt idx="0">
                  <c:v>0.73599999999999999</c:v>
                </c:pt>
                <c:pt idx="1">
                  <c:v>0.35799999999999998</c:v>
                </c:pt>
                <c:pt idx="2">
                  <c:v>0.184</c:v>
                </c:pt>
                <c:pt idx="3">
                  <c:v>-0.10100000000000001</c:v>
                </c:pt>
                <c:pt idx="4">
                  <c:v>-3.234</c:v>
                </c:pt>
                <c:pt idx="5">
                  <c:v>-11.087</c:v>
                </c:pt>
                <c:pt idx="6">
                  <c:v>11.496</c:v>
                </c:pt>
                <c:pt idx="7">
                  <c:v>0.36499999999999999</c:v>
                </c:pt>
                <c:pt idx="8">
                  <c:v>0.81499999999999995</c:v>
                </c:pt>
                <c:pt idx="9">
                  <c:v>2.1659999999999999</c:v>
                </c:pt>
                <c:pt idx="10">
                  <c:v>1.7569999999999999</c:v>
                </c:pt>
                <c:pt idx="11">
                  <c:v>0.80800000000000005</c:v>
                </c:pt>
                <c:pt idx="12">
                  <c:v>0.73399999999999999</c:v>
                </c:pt>
                <c:pt idx="13">
                  <c:v>0.93899999999999995</c:v>
                </c:pt>
                <c:pt idx="14">
                  <c:v>0.44900000000000001</c:v>
                </c:pt>
                <c:pt idx="15">
                  <c:v>-0.05</c:v>
                </c:pt>
                <c:pt idx="16">
                  <c:v>-2.1999999999999999E-2</c:v>
                </c:pt>
                <c:pt idx="17">
                  <c:v>0.20200000000000001</c:v>
                </c:pt>
                <c:pt idx="18">
                  <c:v>-1.7000000000000001E-2</c:v>
                </c:pt>
                <c:pt idx="19">
                  <c:v>5.8999999999999997E-2</c:v>
                </c:pt>
                <c:pt idx="20">
                  <c:v>0.27800000000000002</c:v>
                </c:pt>
                <c:pt idx="21">
                  <c:v>0.23599999999999999</c:v>
                </c:pt>
                <c:pt idx="22">
                  <c:v>0.44900000000000001</c:v>
                </c:pt>
                <c:pt idx="23">
                  <c:v>0.38900000000000001</c:v>
                </c:pt>
                <c:pt idx="24">
                  <c:v>0.56000000000000005</c:v>
                </c:pt>
                <c:pt idx="25">
                  <c:v>0.154</c:v>
                </c:pt>
                <c:pt idx="26">
                  <c:v>0.27200000000000002</c:v>
                </c:pt>
              </c:numCache>
            </c:numRef>
          </c:cat>
          <c:val>
            <c:numRef>
              <c:f>'Slika 1.1. - Figure 1.1'!$K$15:$AK$15</c:f>
              <c:numCache>
                <c:formatCode>#,##0.0</c:formatCode>
                <c:ptCount val="27"/>
                <c:pt idx="0">
                  <c:v>0.73599999999999999</c:v>
                </c:pt>
                <c:pt idx="1">
                  <c:v>0.35799999999999998</c:v>
                </c:pt>
                <c:pt idx="2">
                  <c:v>0.184</c:v>
                </c:pt>
                <c:pt idx="3">
                  <c:v>-0.10100000000000001</c:v>
                </c:pt>
                <c:pt idx="4">
                  <c:v>-3.234</c:v>
                </c:pt>
                <c:pt idx="5">
                  <c:v>-11.087</c:v>
                </c:pt>
                <c:pt idx="6">
                  <c:v>11.496</c:v>
                </c:pt>
                <c:pt idx="7">
                  <c:v>0.36499999999999999</c:v>
                </c:pt>
                <c:pt idx="8">
                  <c:v>0.81499999999999995</c:v>
                </c:pt>
                <c:pt idx="9">
                  <c:v>2.1659999999999999</c:v>
                </c:pt>
                <c:pt idx="10">
                  <c:v>1.7569999999999999</c:v>
                </c:pt>
                <c:pt idx="11">
                  <c:v>0.80800000000000005</c:v>
                </c:pt>
                <c:pt idx="12">
                  <c:v>0.73399999999999999</c:v>
                </c:pt>
                <c:pt idx="13">
                  <c:v>0.93899999999999995</c:v>
                </c:pt>
                <c:pt idx="14">
                  <c:v>0.44900000000000001</c:v>
                </c:pt>
                <c:pt idx="15">
                  <c:v>-0.05</c:v>
                </c:pt>
                <c:pt idx="16">
                  <c:v>-2.1999999999999999E-2</c:v>
                </c:pt>
                <c:pt idx="17">
                  <c:v>0.20200000000000001</c:v>
                </c:pt>
                <c:pt idx="18">
                  <c:v>-1.7000000000000001E-2</c:v>
                </c:pt>
                <c:pt idx="19">
                  <c:v>5.8999999999999997E-2</c:v>
                </c:pt>
                <c:pt idx="20">
                  <c:v>0.27800000000000002</c:v>
                </c:pt>
                <c:pt idx="21">
                  <c:v>0.23599999999999999</c:v>
                </c:pt>
                <c:pt idx="22">
                  <c:v>0.44900000000000001</c:v>
                </c:pt>
                <c:pt idx="23">
                  <c:v>0.38900000000000001</c:v>
                </c:pt>
                <c:pt idx="24">
                  <c:v>0.56000000000000005</c:v>
                </c:pt>
                <c:pt idx="25">
                  <c:v>0.154</c:v>
                </c:pt>
                <c:pt idx="26">
                  <c:v>0.27200000000000002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107.6</c:v>
                </c:pt>
                <c:pt idx="1">
                  <c:v>107</c:v>
                </c:pt>
                <c:pt idx="2">
                  <c:v>106.3</c:v>
                </c:pt>
                <c:pt idx="3">
                  <c:v>104.7</c:v>
                </c:pt>
                <c:pt idx="4">
                  <c:v>105.7</c:v>
                </c:pt>
                <c:pt idx="5">
                  <c:v>103.5</c:v>
                </c:pt>
                <c:pt idx="6">
                  <c:v>102.6</c:v>
                </c:pt>
                <c:pt idx="7">
                  <c:v>103.2</c:v>
                </c:pt>
                <c:pt idx="8">
                  <c:v>102.1</c:v>
                </c:pt>
                <c:pt idx="9">
                  <c:v>102</c:v>
                </c:pt>
                <c:pt idx="10">
                  <c:v>103</c:v>
                </c:pt>
                <c:pt idx="11">
                  <c:v>103.6</c:v>
                </c:pt>
                <c:pt idx="12">
                  <c:v>105.3</c:v>
                </c:pt>
                <c:pt idx="13">
                  <c:v>105.6</c:v>
                </c:pt>
                <c:pt idx="14">
                  <c:v>93.6</c:v>
                </c:pt>
                <c:pt idx="15">
                  <c:v>57.6</c:v>
                </c:pt>
                <c:pt idx="16">
                  <c:v>62.7</c:v>
                </c:pt>
                <c:pt idx="17">
                  <c:v>74.8</c:v>
                </c:pt>
                <c:pt idx="18">
                  <c:v>83.1</c:v>
                </c:pt>
                <c:pt idx="19">
                  <c:v>90.3</c:v>
                </c:pt>
                <c:pt idx="20">
                  <c:v>94.7</c:v>
                </c:pt>
                <c:pt idx="21">
                  <c:v>95.3</c:v>
                </c:pt>
                <c:pt idx="22">
                  <c:v>92.1</c:v>
                </c:pt>
                <c:pt idx="23">
                  <c:v>96.9</c:v>
                </c:pt>
                <c:pt idx="24">
                  <c:v>96.2</c:v>
                </c:pt>
                <c:pt idx="25">
                  <c:v>97.9</c:v>
                </c:pt>
                <c:pt idx="26">
                  <c:v>103.2</c:v>
                </c:pt>
                <c:pt idx="27">
                  <c:v>105.9</c:v>
                </c:pt>
                <c:pt idx="28">
                  <c:v>110.9</c:v>
                </c:pt>
                <c:pt idx="29">
                  <c:v>117</c:v>
                </c:pt>
                <c:pt idx="30">
                  <c:v>119.1</c:v>
                </c:pt>
                <c:pt idx="31">
                  <c:v>118.5</c:v>
                </c:pt>
                <c:pt idx="32">
                  <c:v>119.2</c:v>
                </c:pt>
                <c:pt idx="33">
                  <c:v>119.9</c:v>
                </c:pt>
                <c:pt idx="34">
                  <c:v>117.7</c:v>
                </c:pt>
                <c:pt idx="35">
                  <c:v>115.9</c:v>
                </c:pt>
                <c:pt idx="36">
                  <c:v>114.1</c:v>
                </c:pt>
                <c:pt idx="37">
                  <c:v>115.3</c:v>
                </c:pt>
                <c:pt idx="38">
                  <c:v>106.5</c:v>
                </c:pt>
                <c:pt idx="39">
                  <c:v>104.9</c:v>
                </c:pt>
                <c:pt idx="40">
                  <c:v>105.2</c:v>
                </c:pt>
                <c:pt idx="41">
                  <c:v>104.3</c:v>
                </c:pt>
                <c:pt idx="42">
                  <c:v>99.5</c:v>
                </c:pt>
                <c:pt idx="43">
                  <c:v>98.7</c:v>
                </c:pt>
                <c:pt idx="44">
                  <c:v>95.2</c:v>
                </c:pt>
                <c:pt idx="45">
                  <c:v>94.3</c:v>
                </c:pt>
                <c:pt idx="46">
                  <c:v>95.5</c:v>
                </c:pt>
                <c:pt idx="47">
                  <c:v>97.2</c:v>
                </c:pt>
                <c:pt idx="48">
                  <c:v>99.4</c:v>
                </c:pt>
                <c:pt idx="49">
                  <c:v>98.8</c:v>
                </c:pt>
                <c:pt idx="50">
                  <c:v>98.4</c:v>
                </c:pt>
                <c:pt idx="51">
                  <c:v>98.8</c:v>
                </c:pt>
                <c:pt idx="52">
                  <c:v>96.5</c:v>
                </c:pt>
                <c:pt idx="53">
                  <c:v>95.8</c:v>
                </c:pt>
                <c:pt idx="54">
                  <c:v>95</c:v>
                </c:pt>
                <c:pt idx="55">
                  <c:v>94.2</c:v>
                </c:pt>
                <c:pt idx="56">
                  <c:v>93.9</c:v>
                </c:pt>
                <c:pt idx="57">
                  <c:v>93.8</c:v>
                </c:pt>
                <c:pt idx="58">
                  <c:v>94.3</c:v>
                </c:pt>
                <c:pt idx="59">
                  <c:v>96.8</c:v>
                </c:pt>
                <c:pt idx="60">
                  <c:v>95.8</c:v>
                </c:pt>
                <c:pt idx="61">
                  <c:v>95.3</c:v>
                </c:pt>
                <c:pt idx="62">
                  <c:v>96.2</c:v>
                </c:pt>
                <c:pt idx="63">
                  <c:v>95.9</c:v>
                </c:pt>
                <c:pt idx="64">
                  <c:v>96.2</c:v>
                </c:pt>
                <c:pt idx="65">
                  <c:v>96.2</c:v>
                </c:pt>
                <c:pt idx="66">
                  <c:v>96.2</c:v>
                </c:pt>
                <c:pt idx="67">
                  <c:v>96.7</c:v>
                </c:pt>
                <c:pt idx="68">
                  <c:v>96.2</c:v>
                </c:pt>
                <c:pt idx="69">
                  <c:v>96.4</c:v>
                </c:pt>
                <c:pt idx="70">
                  <c:v>96.2</c:v>
                </c:pt>
                <c:pt idx="71">
                  <c:v>94</c:v>
                </c:pt>
                <c:pt idx="72">
                  <c:v>95.5</c:v>
                </c:pt>
                <c:pt idx="73">
                  <c:v>96.5</c:v>
                </c:pt>
                <c:pt idx="74">
                  <c:v>95.6</c:v>
                </c:pt>
                <c:pt idx="75">
                  <c:v>94.3</c:v>
                </c:pt>
                <c:pt idx="76">
                  <c:v>95.4</c:v>
                </c:pt>
                <c:pt idx="77">
                  <c:v>94.4</c:v>
                </c:pt>
                <c:pt idx="78">
                  <c:v>96</c:v>
                </c:pt>
                <c:pt idx="79">
                  <c:v>95.6</c:v>
                </c:pt>
                <c:pt idx="80">
                  <c:v>96.1</c:v>
                </c:pt>
                <c:pt idx="81">
                  <c:v>97.3</c:v>
                </c:pt>
                <c:pt idx="82">
                  <c:v>97.5</c:v>
                </c:pt>
                <c:pt idx="83">
                  <c:v>97.2</c:v>
                </c:pt>
                <c:pt idx="84">
                  <c:v>99.4</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0.6</c:v>
                </c:pt>
                <c:pt idx="1">
                  <c:v>-0.4</c:v>
                </c:pt>
                <c:pt idx="2">
                  <c:v>-1.7</c:v>
                </c:pt>
                <c:pt idx="3">
                  <c:v>-3.9</c:v>
                </c:pt>
                <c:pt idx="4">
                  <c:v>-2.5</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7.1</c:v>
                </c:pt>
                <c:pt idx="28">
                  <c:v>9.1999999999999993</c:v>
                </c:pt>
                <c:pt idx="29">
                  <c:v>11.8</c:v>
                </c:pt>
                <c:pt idx="30">
                  <c:v>14.4</c:v>
                </c:pt>
                <c:pt idx="31">
                  <c:v>13.9</c:v>
                </c:pt>
                <c:pt idx="32">
                  <c:v>14.3</c:v>
                </c:pt>
                <c:pt idx="33">
                  <c:v>14.7</c:v>
                </c:pt>
                <c:pt idx="34">
                  <c:v>14</c:v>
                </c:pt>
                <c:pt idx="35">
                  <c:v>14.5</c:v>
                </c:pt>
                <c:pt idx="36">
                  <c:v>13.2</c:v>
                </c:pt>
                <c:pt idx="37">
                  <c:v>13.5</c:v>
                </c:pt>
                <c:pt idx="38">
                  <c:v>7.9</c:v>
                </c:pt>
                <c:pt idx="39">
                  <c:v>7.3</c:v>
                </c:pt>
                <c:pt idx="40">
                  <c:v>6.1</c:v>
                </c:pt>
                <c:pt idx="41">
                  <c:v>7.4</c:v>
                </c:pt>
                <c:pt idx="42">
                  <c:v>3.8</c:v>
                </c:pt>
                <c:pt idx="43">
                  <c:v>1.7</c:v>
                </c:pt>
                <c:pt idx="44">
                  <c:v>0.3</c:v>
                </c:pt>
                <c:pt idx="45">
                  <c:v>-0.5</c:v>
                </c:pt>
                <c:pt idx="46">
                  <c:v>-1.3</c:v>
                </c:pt>
                <c:pt idx="47">
                  <c:v>-0.3</c:v>
                </c:pt>
                <c:pt idx="48">
                  <c:v>0.9</c:v>
                </c:pt>
                <c:pt idx="49" formatCode="0">
                  <c:v>-0.7</c:v>
                </c:pt>
                <c:pt idx="50">
                  <c:v>-1.6</c:v>
                </c:pt>
                <c:pt idx="51">
                  <c:v>-3.6</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-12.4</c:v>
                </c:pt>
                <c:pt idx="70">
                  <c:v>-10.7</c:v>
                </c:pt>
                <c:pt idx="71">
                  <c:v>-13.9</c:v>
                </c:pt>
                <c:pt idx="72">
                  <c:v>-12.1</c:v>
                </c:pt>
                <c:pt idx="73">
                  <c:v>-10.7</c:v>
                </c:pt>
                <c:pt idx="74">
                  <c:v>-10.4</c:v>
                </c:pt>
                <c:pt idx="75">
                  <c:v>-10.8</c:v>
                </c:pt>
                <c:pt idx="76">
                  <c:v>-10</c:v>
                </c:pt>
                <c:pt idx="77">
                  <c:v>-11.5</c:v>
                </c:pt>
                <c:pt idx="78">
                  <c:v>-10.1</c:v>
                </c:pt>
                <c:pt idx="79">
                  <c:v>-9.9</c:v>
                </c:pt>
                <c:pt idx="80">
                  <c:v>-9.9</c:v>
                </c:pt>
                <c:pt idx="81">
                  <c:v>-8</c:v>
                </c:pt>
                <c:pt idx="82">
                  <c:v>-8.9</c:v>
                </c:pt>
                <c:pt idx="83">
                  <c:v>-8.5</c:v>
                </c:pt>
                <c:pt idx="84">
                  <c:v>-6.8</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c:v>
                </c:pt>
                <c:pt idx="3">
                  <c:v>12.2</c:v>
                </c:pt>
                <c:pt idx="4">
                  <c:v>11.5</c:v>
                </c:pt>
                <c:pt idx="5">
                  <c:v>10.3</c:v>
                </c:pt>
                <c:pt idx="6">
                  <c:v>9.1999999999999993</c:v>
                </c:pt>
                <c:pt idx="7">
                  <c:v>9</c:v>
                </c:pt>
                <c:pt idx="8">
                  <c:v>9.6</c:v>
                </c:pt>
                <c:pt idx="9">
                  <c:v>10.1</c:v>
                </c:pt>
                <c:pt idx="10">
                  <c:v>10.6</c:v>
                </c:pt>
                <c:pt idx="11">
                  <c:v>13.6</c:v>
                </c:pt>
                <c:pt idx="12">
                  <c:v>13.3</c:v>
                </c:pt>
                <c:pt idx="13">
                  <c:v>12.8</c:v>
                </c:pt>
                <c:pt idx="14">
                  <c:v>-3.9</c:v>
                </c:pt>
                <c:pt idx="15">
                  <c:v>-47.2</c:v>
                </c:pt>
                <c:pt idx="16">
                  <c:v>-51.8</c:v>
                </c:pt>
                <c:pt idx="17">
                  <c:v>-39.200000000000003</c:v>
                </c:pt>
                <c:pt idx="18">
                  <c:v>-27.4</c:v>
                </c:pt>
                <c:pt idx="19">
                  <c:v>-14.5</c:v>
                </c:pt>
                <c:pt idx="20">
                  <c:v>-7.1</c:v>
                </c:pt>
                <c:pt idx="21">
                  <c:v>-7.4</c:v>
                </c:pt>
                <c:pt idx="22">
                  <c:v>-11.5</c:v>
                </c:pt>
                <c:pt idx="23">
                  <c:v>-8.4</c:v>
                </c:pt>
                <c:pt idx="24">
                  <c:v>-7.8</c:v>
                </c:pt>
                <c:pt idx="25">
                  <c:v>-7.8</c:v>
                </c:pt>
                <c:pt idx="26">
                  <c:v>-3.7</c:v>
                </c:pt>
                <c:pt idx="27">
                  <c:v>-2</c:v>
                </c:pt>
                <c:pt idx="28">
                  <c:v>5.0999999999999996</c:v>
                </c:pt>
                <c:pt idx="29">
                  <c:v>14.4</c:v>
                </c:pt>
                <c:pt idx="30">
                  <c:v>16.7</c:v>
                </c:pt>
                <c:pt idx="31">
                  <c:v>17.2</c:v>
                </c:pt>
                <c:pt idx="32">
                  <c:v>17.2</c:v>
                </c:pt>
                <c:pt idx="33">
                  <c:v>19.600000000000001</c:v>
                </c:pt>
                <c:pt idx="34">
                  <c:v>19.100000000000001</c:v>
                </c:pt>
                <c:pt idx="35">
                  <c:v>13.1</c:v>
                </c:pt>
                <c:pt idx="36">
                  <c:v>11</c:v>
                </c:pt>
                <c:pt idx="37">
                  <c:v>14.2</c:v>
                </c:pt>
                <c:pt idx="38">
                  <c:v>12.3</c:v>
                </c:pt>
                <c:pt idx="39">
                  <c:v>12</c:v>
                </c:pt>
                <c:pt idx="40">
                  <c:v>12.8</c:v>
                </c:pt>
                <c:pt idx="41">
                  <c:v>12.6</c:v>
                </c:pt>
                <c:pt idx="42">
                  <c:v>9.5</c:v>
                </c:pt>
                <c:pt idx="43">
                  <c:v>8.8000000000000007</c:v>
                </c:pt>
                <c:pt idx="44">
                  <c:v>6.2</c:v>
                </c:pt>
                <c:pt idx="45">
                  <c:v>4.2</c:v>
                </c:pt>
                <c:pt idx="46">
                  <c:v>4.7</c:v>
                </c:pt>
                <c:pt idx="47">
                  <c:v>6.5</c:v>
                </c:pt>
                <c:pt idx="48">
                  <c:v>8.1999999999999993</c:v>
                </c:pt>
                <c:pt idx="49">
                  <c:v>7.7</c:v>
                </c:pt>
                <c:pt idx="50">
                  <c:v>7.8</c:v>
                </c:pt>
                <c:pt idx="51">
                  <c:v>9</c:v>
                </c:pt>
                <c:pt idx="52">
                  <c:v>7.2</c:v>
                </c:pt>
                <c:pt idx="53">
                  <c:v>5.8</c:v>
                </c:pt>
                <c:pt idx="54">
                  <c:v>6.1</c:v>
                </c:pt>
                <c:pt idx="55">
                  <c:v>5.2</c:v>
                </c:pt>
                <c:pt idx="56">
                  <c:v>4.9000000000000004</c:v>
                </c:pt>
                <c:pt idx="57">
                  <c:v>5.3</c:v>
                </c:pt>
                <c:pt idx="58">
                  <c:v>5.7</c:v>
                </c:pt>
                <c:pt idx="59">
                  <c:v>7.7</c:v>
                </c:pt>
                <c:pt idx="60">
                  <c:v>7.5</c:v>
                </c:pt>
                <c:pt idx="61">
                  <c:v>5.7</c:v>
                </c:pt>
                <c:pt idx="62">
                  <c:v>6.9</c:v>
                </c:pt>
                <c:pt idx="63">
                  <c:v>6.4</c:v>
                </c:pt>
                <c:pt idx="64">
                  <c:v>7.1</c:v>
                </c:pt>
                <c:pt idx="65">
                  <c:v>6.5</c:v>
                </c:pt>
                <c:pt idx="66">
                  <c:v>5.3</c:v>
                </c:pt>
                <c:pt idx="67">
                  <c:v>6.3</c:v>
                </c:pt>
                <c:pt idx="68">
                  <c:v>6.4</c:v>
                </c:pt>
                <c:pt idx="69">
                  <c:v>7</c:v>
                </c:pt>
                <c:pt idx="70">
                  <c:v>4.9000000000000004</c:v>
                </c:pt>
                <c:pt idx="71">
                  <c:v>5.3</c:v>
                </c:pt>
                <c:pt idx="72">
                  <c:v>5.2</c:v>
                </c:pt>
                <c:pt idx="73">
                  <c:v>5.2</c:v>
                </c:pt>
                <c:pt idx="74">
                  <c:v>3.3</c:v>
                </c:pt>
                <c:pt idx="75">
                  <c:v>2.6</c:v>
                </c:pt>
                <c:pt idx="76">
                  <c:v>2.5</c:v>
                </c:pt>
                <c:pt idx="77">
                  <c:v>2.9</c:v>
                </c:pt>
                <c:pt idx="78">
                  <c:v>3.9</c:v>
                </c:pt>
                <c:pt idx="79">
                  <c:v>3.7</c:v>
                </c:pt>
                <c:pt idx="80">
                  <c:v>4.2</c:v>
                </c:pt>
                <c:pt idx="81">
                  <c:v>4.4000000000000004</c:v>
                </c:pt>
                <c:pt idx="82">
                  <c:v>5.9</c:v>
                </c:pt>
                <c:pt idx="83">
                  <c:v>5.8</c:v>
                </c:pt>
                <c:pt idx="84">
                  <c:v>7.2</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-5.2</c:v>
                </c:pt>
                <c:pt idx="1">
                  <c:v>-5.3</c:v>
                </c:pt>
                <c:pt idx="2">
                  <c:v>-4.9000000000000004</c:v>
                </c:pt>
                <c:pt idx="3">
                  <c:v>-5.5</c:v>
                </c:pt>
                <c:pt idx="4">
                  <c:v>-5.0999999999999996</c:v>
                </c:pt>
                <c:pt idx="5">
                  <c:v>-5.7</c:v>
                </c:pt>
                <c:pt idx="6">
                  <c:v>-5.2</c:v>
                </c:pt>
                <c:pt idx="7">
                  <c:v>-5.9</c:v>
                </c:pt>
                <c:pt idx="8">
                  <c:v>-5.5</c:v>
                </c:pt>
                <c:pt idx="9">
                  <c:v>-5.9</c:v>
                </c:pt>
                <c:pt idx="10">
                  <c:v>-5.3</c:v>
                </c:pt>
                <c:pt idx="11">
                  <c:v>-6.3</c:v>
                </c:pt>
                <c:pt idx="12">
                  <c:v>-5.9</c:v>
                </c:pt>
                <c:pt idx="13">
                  <c:v>-4.8</c:v>
                </c:pt>
                <c:pt idx="14">
                  <c:v>-11</c:v>
                </c:pt>
                <c:pt idx="15">
                  <c:v>-23.4</c:v>
                </c:pt>
                <c:pt idx="16">
                  <c:v>-19.2</c:v>
                </c:pt>
                <c:pt idx="17">
                  <c:v>-13.3</c:v>
                </c:pt>
                <c:pt idx="18">
                  <c:v>-13.4</c:v>
                </c:pt>
                <c:pt idx="19">
                  <c:v>-12.9</c:v>
                </c:pt>
                <c:pt idx="20">
                  <c:v>-11.6</c:v>
                </c:pt>
                <c:pt idx="21">
                  <c:v>-13.2</c:v>
                </c:pt>
                <c:pt idx="22">
                  <c:v>-15.3</c:v>
                </c:pt>
                <c:pt idx="23">
                  <c:v>-10.8</c:v>
                </c:pt>
                <c:pt idx="24">
                  <c:v>-12.5</c:v>
                </c:pt>
                <c:pt idx="25">
                  <c:v>-11.9</c:v>
                </c:pt>
                <c:pt idx="26">
                  <c:v>-8.6</c:v>
                </c:pt>
                <c:pt idx="27">
                  <c:v>-8.6</c:v>
                </c:pt>
                <c:pt idx="28">
                  <c:v>-4.3</c:v>
                </c:pt>
                <c:pt idx="29">
                  <c:v>-1</c:v>
                </c:pt>
                <c:pt idx="30">
                  <c:v>-2.6</c:v>
                </c:pt>
                <c:pt idx="31">
                  <c:v>-4</c:v>
                </c:pt>
                <c:pt idx="32">
                  <c:v>-2.5</c:v>
                </c:pt>
                <c:pt idx="33">
                  <c:v>-3.9</c:v>
                </c:pt>
                <c:pt idx="34">
                  <c:v>-6.9</c:v>
                </c:pt>
                <c:pt idx="35">
                  <c:v>-8</c:v>
                </c:pt>
                <c:pt idx="36">
                  <c:v>-8.1999999999999993</c:v>
                </c:pt>
                <c:pt idx="37">
                  <c:v>-8.1999999999999993</c:v>
                </c:pt>
                <c:pt idx="38">
                  <c:v>-20.7</c:v>
                </c:pt>
                <c:pt idx="39">
                  <c:v>-21</c:v>
                </c:pt>
                <c:pt idx="40">
                  <c:v>-20.2</c:v>
                </c:pt>
                <c:pt idx="41">
                  <c:v>-22.8</c:v>
                </c:pt>
                <c:pt idx="42">
                  <c:v>-26.1</c:v>
                </c:pt>
                <c:pt idx="43">
                  <c:v>-23.7</c:v>
                </c:pt>
                <c:pt idx="44">
                  <c:v>-27.5</c:v>
                </c:pt>
                <c:pt idx="45">
                  <c:v>-26.2</c:v>
                </c:pt>
                <c:pt idx="46">
                  <c:v>-22.5</c:v>
                </c:pt>
                <c:pt idx="47">
                  <c:v>-20.7</c:v>
                </c:pt>
                <c:pt idx="48">
                  <c:v>-19.399999999999999</c:v>
                </c:pt>
                <c:pt idx="49">
                  <c:v>-17.7</c:v>
                </c:pt>
                <c:pt idx="50">
                  <c:v>-17.8</c:v>
                </c:pt>
                <c:pt idx="51">
                  <c:v>-16</c:v>
                </c:pt>
                <c:pt idx="52">
                  <c:v>-15.9</c:v>
                </c:pt>
                <c:pt idx="53">
                  <c:v>-14.8</c:v>
                </c:pt>
                <c:pt idx="54">
                  <c:v>-13.8</c:v>
                </c:pt>
                <c:pt idx="55">
                  <c:v>-14.7</c:v>
                </c:pt>
                <c:pt idx="56">
                  <c:v>-16.600000000000001</c:v>
                </c:pt>
                <c:pt idx="57">
                  <c:v>-16.600000000000001</c:v>
                </c:pt>
                <c:pt idx="58">
                  <c:v>-15.6</c:v>
                </c:pt>
                <c:pt idx="59">
                  <c:v>-13.7</c:v>
                </c:pt>
                <c:pt idx="60">
                  <c:v>-14.5</c:v>
                </c:pt>
                <c:pt idx="61">
                  <c:v>-14.1</c:v>
                </c:pt>
                <c:pt idx="62">
                  <c:v>-13.4</c:v>
                </c:pt>
                <c:pt idx="63">
                  <c:v>-13.1</c:v>
                </c:pt>
                <c:pt idx="64">
                  <c:v>-12.9</c:v>
                </c:pt>
                <c:pt idx="65">
                  <c:v>-12.5</c:v>
                </c:pt>
                <c:pt idx="66">
                  <c:v>-11.5</c:v>
                </c:pt>
                <c:pt idx="67">
                  <c:v>-12</c:v>
                </c:pt>
                <c:pt idx="68">
                  <c:v>-11.5</c:v>
                </c:pt>
                <c:pt idx="69">
                  <c:v>-11.1</c:v>
                </c:pt>
                <c:pt idx="70">
                  <c:v>-12.1</c:v>
                </c:pt>
                <c:pt idx="71">
                  <c:v>-12.5</c:v>
                </c:pt>
                <c:pt idx="72">
                  <c:v>-12.4</c:v>
                </c:pt>
                <c:pt idx="73">
                  <c:v>-12.3</c:v>
                </c:pt>
                <c:pt idx="74">
                  <c:v>-13.3</c:v>
                </c:pt>
                <c:pt idx="75">
                  <c:v>-15.3</c:v>
                </c:pt>
                <c:pt idx="76">
                  <c:v>-13.7</c:v>
                </c:pt>
                <c:pt idx="77">
                  <c:v>-14</c:v>
                </c:pt>
                <c:pt idx="78">
                  <c:v>-13.5</c:v>
                </c:pt>
                <c:pt idx="79">
                  <c:v>-14</c:v>
                </c:pt>
                <c:pt idx="80">
                  <c:v>-13.4</c:v>
                </c:pt>
                <c:pt idx="81">
                  <c:v>-12.6</c:v>
                </c:pt>
                <c:pt idx="82">
                  <c:v>-12.8</c:v>
                </c:pt>
                <c:pt idx="83">
                  <c:v>-13.2</c:v>
                </c:pt>
                <c:pt idx="84">
                  <c:v>-12.4</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1.2'!$E$5:$E$100</c:f>
              <c:numCache>
                <c:formatCode>0.0</c:formatCode>
                <c:ptCount val="96"/>
                <c:pt idx="0">
                  <c:v>107.6</c:v>
                </c:pt>
                <c:pt idx="1">
                  <c:v>107</c:v>
                </c:pt>
                <c:pt idx="2">
                  <c:v>106.3</c:v>
                </c:pt>
                <c:pt idx="3">
                  <c:v>104.7</c:v>
                </c:pt>
                <c:pt idx="4">
                  <c:v>105.7</c:v>
                </c:pt>
                <c:pt idx="5">
                  <c:v>103.5</c:v>
                </c:pt>
                <c:pt idx="6">
                  <c:v>102.6</c:v>
                </c:pt>
                <c:pt idx="7">
                  <c:v>103.2</c:v>
                </c:pt>
                <c:pt idx="8">
                  <c:v>102.1</c:v>
                </c:pt>
                <c:pt idx="9">
                  <c:v>102</c:v>
                </c:pt>
                <c:pt idx="10">
                  <c:v>103</c:v>
                </c:pt>
                <c:pt idx="11">
                  <c:v>103.6</c:v>
                </c:pt>
                <c:pt idx="12">
                  <c:v>105.3</c:v>
                </c:pt>
                <c:pt idx="13">
                  <c:v>105.6</c:v>
                </c:pt>
                <c:pt idx="14">
                  <c:v>93.6</c:v>
                </c:pt>
                <c:pt idx="15">
                  <c:v>57.6</c:v>
                </c:pt>
                <c:pt idx="16">
                  <c:v>62.7</c:v>
                </c:pt>
                <c:pt idx="17">
                  <c:v>74.8</c:v>
                </c:pt>
                <c:pt idx="18">
                  <c:v>83.1</c:v>
                </c:pt>
                <c:pt idx="19">
                  <c:v>90.3</c:v>
                </c:pt>
                <c:pt idx="20">
                  <c:v>94.7</c:v>
                </c:pt>
                <c:pt idx="21">
                  <c:v>95.3</c:v>
                </c:pt>
                <c:pt idx="22">
                  <c:v>92.1</c:v>
                </c:pt>
                <c:pt idx="23">
                  <c:v>96.9</c:v>
                </c:pt>
                <c:pt idx="24">
                  <c:v>96.2</c:v>
                </c:pt>
                <c:pt idx="25">
                  <c:v>97.9</c:v>
                </c:pt>
                <c:pt idx="26">
                  <c:v>103.2</c:v>
                </c:pt>
                <c:pt idx="27">
                  <c:v>105.9</c:v>
                </c:pt>
                <c:pt idx="28">
                  <c:v>110.9</c:v>
                </c:pt>
                <c:pt idx="29">
                  <c:v>117</c:v>
                </c:pt>
                <c:pt idx="30">
                  <c:v>119.1</c:v>
                </c:pt>
                <c:pt idx="31">
                  <c:v>118.5</c:v>
                </c:pt>
                <c:pt idx="32">
                  <c:v>119.2</c:v>
                </c:pt>
                <c:pt idx="33">
                  <c:v>119.9</c:v>
                </c:pt>
                <c:pt idx="34">
                  <c:v>117.7</c:v>
                </c:pt>
                <c:pt idx="35">
                  <c:v>115.9</c:v>
                </c:pt>
                <c:pt idx="36">
                  <c:v>114.1</c:v>
                </c:pt>
                <c:pt idx="37">
                  <c:v>115.3</c:v>
                </c:pt>
                <c:pt idx="38">
                  <c:v>106.5</c:v>
                </c:pt>
                <c:pt idx="39">
                  <c:v>104.9</c:v>
                </c:pt>
                <c:pt idx="40">
                  <c:v>105.2</c:v>
                </c:pt>
                <c:pt idx="41">
                  <c:v>104.3</c:v>
                </c:pt>
                <c:pt idx="42">
                  <c:v>99.5</c:v>
                </c:pt>
                <c:pt idx="43">
                  <c:v>98.7</c:v>
                </c:pt>
                <c:pt idx="44">
                  <c:v>95.2</c:v>
                </c:pt>
                <c:pt idx="45">
                  <c:v>94.3</c:v>
                </c:pt>
                <c:pt idx="46">
                  <c:v>95.5</c:v>
                </c:pt>
                <c:pt idx="47">
                  <c:v>97.2</c:v>
                </c:pt>
                <c:pt idx="48">
                  <c:v>99.4</c:v>
                </c:pt>
                <c:pt idx="49">
                  <c:v>98.8</c:v>
                </c:pt>
                <c:pt idx="50">
                  <c:v>98.4</c:v>
                </c:pt>
                <c:pt idx="51">
                  <c:v>98.8</c:v>
                </c:pt>
                <c:pt idx="52">
                  <c:v>96.5</c:v>
                </c:pt>
                <c:pt idx="53">
                  <c:v>95.8</c:v>
                </c:pt>
                <c:pt idx="54">
                  <c:v>95</c:v>
                </c:pt>
                <c:pt idx="55">
                  <c:v>94.2</c:v>
                </c:pt>
                <c:pt idx="56">
                  <c:v>93.9</c:v>
                </c:pt>
                <c:pt idx="57">
                  <c:v>93.8</c:v>
                </c:pt>
                <c:pt idx="58">
                  <c:v>94.3</c:v>
                </c:pt>
                <c:pt idx="59">
                  <c:v>96.8</c:v>
                </c:pt>
                <c:pt idx="60">
                  <c:v>95.8</c:v>
                </c:pt>
                <c:pt idx="61">
                  <c:v>95.3</c:v>
                </c:pt>
                <c:pt idx="62">
                  <c:v>96.2</c:v>
                </c:pt>
                <c:pt idx="63">
                  <c:v>95.9</c:v>
                </c:pt>
                <c:pt idx="64">
                  <c:v>96.2</c:v>
                </c:pt>
                <c:pt idx="65">
                  <c:v>96.2</c:v>
                </c:pt>
                <c:pt idx="66">
                  <c:v>96.2</c:v>
                </c:pt>
                <c:pt idx="67">
                  <c:v>96.7</c:v>
                </c:pt>
                <c:pt idx="68">
                  <c:v>96.2</c:v>
                </c:pt>
                <c:pt idx="69">
                  <c:v>96.4</c:v>
                </c:pt>
                <c:pt idx="70">
                  <c:v>96.2</c:v>
                </c:pt>
                <c:pt idx="71">
                  <c:v>94</c:v>
                </c:pt>
                <c:pt idx="72">
                  <c:v>95.5</c:v>
                </c:pt>
                <c:pt idx="73">
                  <c:v>96.5</c:v>
                </c:pt>
                <c:pt idx="74">
                  <c:v>95.6</c:v>
                </c:pt>
                <c:pt idx="75">
                  <c:v>94.3</c:v>
                </c:pt>
                <c:pt idx="76">
                  <c:v>95.4</c:v>
                </c:pt>
                <c:pt idx="77">
                  <c:v>94.4</c:v>
                </c:pt>
                <c:pt idx="78">
                  <c:v>96</c:v>
                </c:pt>
                <c:pt idx="79">
                  <c:v>95.6</c:v>
                </c:pt>
                <c:pt idx="80">
                  <c:v>96.1</c:v>
                </c:pt>
                <c:pt idx="81">
                  <c:v>97.3</c:v>
                </c:pt>
                <c:pt idx="82">
                  <c:v>97.5</c:v>
                </c:pt>
                <c:pt idx="83">
                  <c:v>97.2</c:v>
                </c:pt>
                <c:pt idx="84">
                  <c:v>99.4</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1.2'!$F$5:$F$100</c:f>
              <c:numCache>
                <c:formatCode>0.0</c:formatCode>
                <c:ptCount val="96"/>
                <c:pt idx="0">
                  <c:v>0.6</c:v>
                </c:pt>
                <c:pt idx="1">
                  <c:v>-0.4</c:v>
                </c:pt>
                <c:pt idx="2">
                  <c:v>-1.7</c:v>
                </c:pt>
                <c:pt idx="3">
                  <c:v>-3.9</c:v>
                </c:pt>
                <c:pt idx="4">
                  <c:v>-2.5</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7.1</c:v>
                </c:pt>
                <c:pt idx="28">
                  <c:v>9.1999999999999993</c:v>
                </c:pt>
                <c:pt idx="29">
                  <c:v>11.8</c:v>
                </c:pt>
                <c:pt idx="30">
                  <c:v>14.4</c:v>
                </c:pt>
                <c:pt idx="31">
                  <c:v>13.9</c:v>
                </c:pt>
                <c:pt idx="32">
                  <c:v>14.3</c:v>
                </c:pt>
                <c:pt idx="33">
                  <c:v>14.7</c:v>
                </c:pt>
                <c:pt idx="34">
                  <c:v>14</c:v>
                </c:pt>
                <c:pt idx="35">
                  <c:v>14.5</c:v>
                </c:pt>
                <c:pt idx="36">
                  <c:v>13.2</c:v>
                </c:pt>
                <c:pt idx="37">
                  <c:v>13.5</c:v>
                </c:pt>
                <c:pt idx="38">
                  <c:v>7.9</c:v>
                </c:pt>
                <c:pt idx="39">
                  <c:v>7.3</c:v>
                </c:pt>
                <c:pt idx="40">
                  <c:v>6.1</c:v>
                </c:pt>
                <c:pt idx="41">
                  <c:v>7.4</c:v>
                </c:pt>
                <c:pt idx="42">
                  <c:v>3.8</c:v>
                </c:pt>
                <c:pt idx="43">
                  <c:v>1.7</c:v>
                </c:pt>
                <c:pt idx="44">
                  <c:v>0.3</c:v>
                </c:pt>
                <c:pt idx="45">
                  <c:v>-0.5</c:v>
                </c:pt>
                <c:pt idx="46">
                  <c:v>-1.3</c:v>
                </c:pt>
                <c:pt idx="47">
                  <c:v>-0.3</c:v>
                </c:pt>
                <c:pt idx="48">
                  <c:v>0.9</c:v>
                </c:pt>
                <c:pt idx="49" formatCode="0">
                  <c:v>-0.7</c:v>
                </c:pt>
                <c:pt idx="50">
                  <c:v>-1.6</c:v>
                </c:pt>
                <c:pt idx="51">
                  <c:v>-3.6</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-12.4</c:v>
                </c:pt>
                <c:pt idx="70">
                  <c:v>-10.7</c:v>
                </c:pt>
                <c:pt idx="71">
                  <c:v>-13.9</c:v>
                </c:pt>
                <c:pt idx="72">
                  <c:v>-12.1</c:v>
                </c:pt>
                <c:pt idx="73">
                  <c:v>-10.7</c:v>
                </c:pt>
                <c:pt idx="74">
                  <c:v>-10.4</c:v>
                </c:pt>
                <c:pt idx="75">
                  <c:v>-10.8</c:v>
                </c:pt>
                <c:pt idx="76">
                  <c:v>-10</c:v>
                </c:pt>
                <c:pt idx="77">
                  <c:v>-11.5</c:v>
                </c:pt>
                <c:pt idx="78">
                  <c:v>-10.1</c:v>
                </c:pt>
                <c:pt idx="79">
                  <c:v>-9.9</c:v>
                </c:pt>
                <c:pt idx="80">
                  <c:v>-9.9</c:v>
                </c:pt>
                <c:pt idx="81">
                  <c:v>-8</c:v>
                </c:pt>
                <c:pt idx="82">
                  <c:v>-8.9</c:v>
                </c:pt>
                <c:pt idx="83">
                  <c:v>-8.5</c:v>
                </c:pt>
                <c:pt idx="84">
                  <c:v>-6.8</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1.2'!$G$5:$G$100</c:f>
              <c:numCache>
                <c:formatCode>0.0</c:formatCode>
                <c:ptCount val="96"/>
                <c:pt idx="0">
                  <c:v>12.4</c:v>
                </c:pt>
                <c:pt idx="1">
                  <c:v>12.6</c:v>
                </c:pt>
                <c:pt idx="2">
                  <c:v>12</c:v>
                </c:pt>
                <c:pt idx="3">
                  <c:v>12.2</c:v>
                </c:pt>
                <c:pt idx="4">
                  <c:v>11.5</c:v>
                </c:pt>
                <c:pt idx="5">
                  <c:v>10.3</c:v>
                </c:pt>
                <c:pt idx="6">
                  <c:v>9.1999999999999993</c:v>
                </c:pt>
                <c:pt idx="7">
                  <c:v>9</c:v>
                </c:pt>
                <c:pt idx="8">
                  <c:v>9.6</c:v>
                </c:pt>
                <c:pt idx="9">
                  <c:v>10.1</c:v>
                </c:pt>
                <c:pt idx="10">
                  <c:v>10.6</c:v>
                </c:pt>
                <c:pt idx="11">
                  <c:v>13.6</c:v>
                </c:pt>
                <c:pt idx="12">
                  <c:v>13.3</c:v>
                </c:pt>
                <c:pt idx="13">
                  <c:v>12.8</c:v>
                </c:pt>
                <c:pt idx="14">
                  <c:v>-3.9</c:v>
                </c:pt>
                <c:pt idx="15">
                  <c:v>-47.2</c:v>
                </c:pt>
                <c:pt idx="16">
                  <c:v>-51.8</c:v>
                </c:pt>
                <c:pt idx="17">
                  <c:v>-39.200000000000003</c:v>
                </c:pt>
                <c:pt idx="18">
                  <c:v>-27.4</c:v>
                </c:pt>
                <c:pt idx="19">
                  <c:v>-14.5</c:v>
                </c:pt>
                <c:pt idx="20">
                  <c:v>-7.1</c:v>
                </c:pt>
                <c:pt idx="21">
                  <c:v>-7.4</c:v>
                </c:pt>
                <c:pt idx="22">
                  <c:v>-11.5</c:v>
                </c:pt>
                <c:pt idx="23">
                  <c:v>-8.4</c:v>
                </c:pt>
                <c:pt idx="24">
                  <c:v>-7.8</c:v>
                </c:pt>
                <c:pt idx="25">
                  <c:v>-7.8</c:v>
                </c:pt>
                <c:pt idx="26">
                  <c:v>-3.7</c:v>
                </c:pt>
                <c:pt idx="27">
                  <c:v>-2</c:v>
                </c:pt>
                <c:pt idx="28">
                  <c:v>5.0999999999999996</c:v>
                </c:pt>
                <c:pt idx="29">
                  <c:v>14.4</c:v>
                </c:pt>
                <c:pt idx="30">
                  <c:v>16.7</c:v>
                </c:pt>
                <c:pt idx="31">
                  <c:v>17.2</c:v>
                </c:pt>
                <c:pt idx="32">
                  <c:v>17.2</c:v>
                </c:pt>
                <c:pt idx="33">
                  <c:v>19.600000000000001</c:v>
                </c:pt>
                <c:pt idx="34">
                  <c:v>19.100000000000001</c:v>
                </c:pt>
                <c:pt idx="35">
                  <c:v>13.1</c:v>
                </c:pt>
                <c:pt idx="36">
                  <c:v>11</c:v>
                </c:pt>
                <c:pt idx="37">
                  <c:v>14.2</c:v>
                </c:pt>
                <c:pt idx="38">
                  <c:v>12.3</c:v>
                </c:pt>
                <c:pt idx="39">
                  <c:v>12</c:v>
                </c:pt>
                <c:pt idx="40">
                  <c:v>12.8</c:v>
                </c:pt>
                <c:pt idx="41">
                  <c:v>12.6</c:v>
                </c:pt>
                <c:pt idx="42">
                  <c:v>9.5</c:v>
                </c:pt>
                <c:pt idx="43">
                  <c:v>8.8000000000000007</c:v>
                </c:pt>
                <c:pt idx="44">
                  <c:v>6.2</c:v>
                </c:pt>
                <c:pt idx="45">
                  <c:v>4.2</c:v>
                </c:pt>
                <c:pt idx="46">
                  <c:v>4.7</c:v>
                </c:pt>
                <c:pt idx="47">
                  <c:v>6.5</c:v>
                </c:pt>
                <c:pt idx="48">
                  <c:v>8.1999999999999993</c:v>
                </c:pt>
                <c:pt idx="49">
                  <c:v>7.7</c:v>
                </c:pt>
                <c:pt idx="50">
                  <c:v>7.8</c:v>
                </c:pt>
                <c:pt idx="51">
                  <c:v>9</c:v>
                </c:pt>
                <c:pt idx="52">
                  <c:v>7.2</c:v>
                </c:pt>
                <c:pt idx="53">
                  <c:v>5.8</c:v>
                </c:pt>
                <c:pt idx="54">
                  <c:v>6.1</c:v>
                </c:pt>
                <c:pt idx="55">
                  <c:v>5.2</c:v>
                </c:pt>
                <c:pt idx="56">
                  <c:v>4.9000000000000004</c:v>
                </c:pt>
                <c:pt idx="57">
                  <c:v>5.3</c:v>
                </c:pt>
                <c:pt idx="58">
                  <c:v>5.7</c:v>
                </c:pt>
                <c:pt idx="59">
                  <c:v>7.7</c:v>
                </c:pt>
                <c:pt idx="60">
                  <c:v>7.5</c:v>
                </c:pt>
                <c:pt idx="61">
                  <c:v>5.7</c:v>
                </c:pt>
                <c:pt idx="62">
                  <c:v>6.9</c:v>
                </c:pt>
                <c:pt idx="63">
                  <c:v>6.4</c:v>
                </c:pt>
                <c:pt idx="64">
                  <c:v>7.1</c:v>
                </c:pt>
                <c:pt idx="65">
                  <c:v>6.5</c:v>
                </c:pt>
                <c:pt idx="66">
                  <c:v>5.3</c:v>
                </c:pt>
                <c:pt idx="67">
                  <c:v>6.3</c:v>
                </c:pt>
                <c:pt idx="68">
                  <c:v>6.4</c:v>
                </c:pt>
                <c:pt idx="69">
                  <c:v>7</c:v>
                </c:pt>
                <c:pt idx="70">
                  <c:v>4.9000000000000004</c:v>
                </c:pt>
                <c:pt idx="71">
                  <c:v>5.3</c:v>
                </c:pt>
                <c:pt idx="72">
                  <c:v>5.2</c:v>
                </c:pt>
                <c:pt idx="73">
                  <c:v>5.2</c:v>
                </c:pt>
                <c:pt idx="74">
                  <c:v>3.3</c:v>
                </c:pt>
                <c:pt idx="75">
                  <c:v>2.6</c:v>
                </c:pt>
                <c:pt idx="76">
                  <c:v>2.5</c:v>
                </c:pt>
                <c:pt idx="77">
                  <c:v>2.9</c:v>
                </c:pt>
                <c:pt idx="78">
                  <c:v>3.9</c:v>
                </c:pt>
                <c:pt idx="79">
                  <c:v>3.7</c:v>
                </c:pt>
                <c:pt idx="80">
                  <c:v>4.2</c:v>
                </c:pt>
                <c:pt idx="81">
                  <c:v>4.4000000000000004</c:v>
                </c:pt>
                <c:pt idx="82">
                  <c:v>5.9</c:v>
                </c:pt>
                <c:pt idx="83">
                  <c:v>5.8</c:v>
                </c:pt>
                <c:pt idx="84">
                  <c:v>7.2</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1.2'!$H$5:$H$100</c:f>
              <c:numCache>
                <c:formatCode>0.0</c:formatCode>
                <c:ptCount val="96"/>
                <c:pt idx="0">
                  <c:v>-5.2</c:v>
                </c:pt>
                <c:pt idx="1">
                  <c:v>-5.3</c:v>
                </c:pt>
                <c:pt idx="2">
                  <c:v>-4.9000000000000004</c:v>
                </c:pt>
                <c:pt idx="3">
                  <c:v>-5.5</c:v>
                </c:pt>
                <c:pt idx="4">
                  <c:v>-5.0999999999999996</c:v>
                </c:pt>
                <c:pt idx="5">
                  <c:v>-5.7</c:v>
                </c:pt>
                <c:pt idx="6">
                  <c:v>-5.2</c:v>
                </c:pt>
                <c:pt idx="7">
                  <c:v>-5.9</c:v>
                </c:pt>
                <c:pt idx="8">
                  <c:v>-5.5</c:v>
                </c:pt>
                <c:pt idx="9">
                  <c:v>-5.9</c:v>
                </c:pt>
                <c:pt idx="10">
                  <c:v>-5.3</c:v>
                </c:pt>
                <c:pt idx="11">
                  <c:v>-6.3</c:v>
                </c:pt>
                <c:pt idx="12">
                  <c:v>-5.9</c:v>
                </c:pt>
                <c:pt idx="13">
                  <c:v>-4.8</c:v>
                </c:pt>
                <c:pt idx="14">
                  <c:v>-11</c:v>
                </c:pt>
                <c:pt idx="15">
                  <c:v>-23.4</c:v>
                </c:pt>
                <c:pt idx="16">
                  <c:v>-19.2</c:v>
                </c:pt>
                <c:pt idx="17">
                  <c:v>-13.3</c:v>
                </c:pt>
                <c:pt idx="18">
                  <c:v>-13.4</c:v>
                </c:pt>
                <c:pt idx="19">
                  <c:v>-12.9</c:v>
                </c:pt>
                <c:pt idx="20">
                  <c:v>-11.6</c:v>
                </c:pt>
                <c:pt idx="21">
                  <c:v>-13.2</c:v>
                </c:pt>
                <c:pt idx="22">
                  <c:v>-15.3</c:v>
                </c:pt>
                <c:pt idx="23">
                  <c:v>-10.8</c:v>
                </c:pt>
                <c:pt idx="24">
                  <c:v>-12.5</c:v>
                </c:pt>
                <c:pt idx="25">
                  <c:v>-11.9</c:v>
                </c:pt>
                <c:pt idx="26">
                  <c:v>-8.6</c:v>
                </c:pt>
                <c:pt idx="27">
                  <c:v>-8.6</c:v>
                </c:pt>
                <c:pt idx="28">
                  <c:v>-4.3</c:v>
                </c:pt>
                <c:pt idx="29">
                  <c:v>-1</c:v>
                </c:pt>
                <c:pt idx="30">
                  <c:v>-2.6</c:v>
                </c:pt>
                <c:pt idx="31">
                  <c:v>-4</c:v>
                </c:pt>
                <c:pt idx="32">
                  <c:v>-2.5</c:v>
                </c:pt>
                <c:pt idx="33">
                  <c:v>-3.9</c:v>
                </c:pt>
                <c:pt idx="34">
                  <c:v>-6.9</c:v>
                </c:pt>
                <c:pt idx="35">
                  <c:v>-8</c:v>
                </c:pt>
                <c:pt idx="36">
                  <c:v>-8.1999999999999993</c:v>
                </c:pt>
                <c:pt idx="37">
                  <c:v>-8.1999999999999993</c:v>
                </c:pt>
                <c:pt idx="38">
                  <c:v>-20.7</c:v>
                </c:pt>
                <c:pt idx="39">
                  <c:v>-21</c:v>
                </c:pt>
                <c:pt idx="40">
                  <c:v>-20.2</c:v>
                </c:pt>
                <c:pt idx="41">
                  <c:v>-22.8</c:v>
                </c:pt>
                <c:pt idx="42">
                  <c:v>-26.1</c:v>
                </c:pt>
                <c:pt idx="43">
                  <c:v>-23.7</c:v>
                </c:pt>
                <c:pt idx="44">
                  <c:v>-27.5</c:v>
                </c:pt>
                <c:pt idx="45">
                  <c:v>-26.2</c:v>
                </c:pt>
                <c:pt idx="46">
                  <c:v>-22.5</c:v>
                </c:pt>
                <c:pt idx="47">
                  <c:v>-20.7</c:v>
                </c:pt>
                <c:pt idx="48">
                  <c:v>-19.399999999999999</c:v>
                </c:pt>
                <c:pt idx="49">
                  <c:v>-17.7</c:v>
                </c:pt>
                <c:pt idx="50">
                  <c:v>-17.8</c:v>
                </c:pt>
                <c:pt idx="51">
                  <c:v>-16</c:v>
                </c:pt>
                <c:pt idx="52">
                  <c:v>-15.9</c:v>
                </c:pt>
                <c:pt idx="53">
                  <c:v>-14.8</c:v>
                </c:pt>
                <c:pt idx="54">
                  <c:v>-13.8</c:v>
                </c:pt>
                <c:pt idx="55">
                  <c:v>-14.7</c:v>
                </c:pt>
                <c:pt idx="56">
                  <c:v>-16.600000000000001</c:v>
                </c:pt>
                <c:pt idx="57">
                  <c:v>-16.600000000000001</c:v>
                </c:pt>
                <c:pt idx="58">
                  <c:v>-15.6</c:v>
                </c:pt>
                <c:pt idx="59">
                  <c:v>-13.7</c:v>
                </c:pt>
                <c:pt idx="60">
                  <c:v>-14.5</c:v>
                </c:pt>
                <c:pt idx="61">
                  <c:v>-14.1</c:v>
                </c:pt>
                <c:pt idx="62">
                  <c:v>-13.4</c:v>
                </c:pt>
                <c:pt idx="63">
                  <c:v>-13.1</c:v>
                </c:pt>
                <c:pt idx="64">
                  <c:v>-12.9</c:v>
                </c:pt>
                <c:pt idx="65">
                  <c:v>-12.5</c:v>
                </c:pt>
                <c:pt idx="66">
                  <c:v>-11.5</c:v>
                </c:pt>
                <c:pt idx="67">
                  <c:v>-12</c:v>
                </c:pt>
                <c:pt idx="68">
                  <c:v>-11.5</c:v>
                </c:pt>
                <c:pt idx="69">
                  <c:v>-11.1</c:v>
                </c:pt>
                <c:pt idx="70">
                  <c:v>-12.1</c:v>
                </c:pt>
                <c:pt idx="71">
                  <c:v>-12.5</c:v>
                </c:pt>
                <c:pt idx="72">
                  <c:v>-12.4</c:v>
                </c:pt>
                <c:pt idx="73">
                  <c:v>-12.3</c:v>
                </c:pt>
                <c:pt idx="74">
                  <c:v>-13.3</c:v>
                </c:pt>
                <c:pt idx="75">
                  <c:v>-15.3</c:v>
                </c:pt>
                <c:pt idx="76">
                  <c:v>-13.7</c:v>
                </c:pt>
                <c:pt idx="77">
                  <c:v>-14</c:v>
                </c:pt>
                <c:pt idx="78">
                  <c:v>-13.5</c:v>
                </c:pt>
                <c:pt idx="79">
                  <c:v>-14</c:v>
                </c:pt>
                <c:pt idx="80">
                  <c:v>-13.4</c:v>
                </c:pt>
                <c:pt idx="81">
                  <c:v>-12.6</c:v>
                </c:pt>
                <c:pt idx="82">
                  <c:v>-12.8</c:v>
                </c:pt>
                <c:pt idx="83">
                  <c:v>-13.2</c:v>
                </c:pt>
                <c:pt idx="84">
                  <c:v>-12.4</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1.3'!$F$5:$F$100</c:f>
              <c:numCache>
                <c:formatCode>0.0</c:formatCode>
                <c:ptCount val="96"/>
                <c:pt idx="0">
                  <c:v>102</c:v>
                </c:pt>
                <c:pt idx="1">
                  <c:v>100.5</c:v>
                </c:pt>
                <c:pt idx="2">
                  <c:v>101.3</c:v>
                </c:pt>
                <c:pt idx="3">
                  <c:v>101.9</c:v>
                </c:pt>
                <c:pt idx="4">
                  <c:v>102.9</c:v>
                </c:pt>
                <c:pt idx="5">
                  <c:v>100.8</c:v>
                </c:pt>
                <c:pt idx="6">
                  <c:v>102.3</c:v>
                </c:pt>
                <c:pt idx="7">
                  <c:v>100.7</c:v>
                </c:pt>
                <c:pt idx="8">
                  <c:v>99.9</c:v>
                </c:pt>
                <c:pt idx="9">
                  <c:v>100.3</c:v>
                </c:pt>
                <c:pt idx="10">
                  <c:v>100</c:v>
                </c:pt>
                <c:pt idx="11">
                  <c:v>100.7</c:v>
                </c:pt>
                <c:pt idx="12">
                  <c:v>100.3</c:v>
                </c:pt>
                <c:pt idx="13">
                  <c:v>100.5</c:v>
                </c:pt>
                <c:pt idx="14">
                  <c:v>80.099999999999994</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113.9</c:v>
                </c:pt>
                <c:pt idx="29">
                  <c:v>117.5</c:v>
                </c:pt>
                <c:pt idx="30">
                  <c:v>119.7</c:v>
                </c:pt>
                <c:pt idx="31">
                  <c:v>118</c:v>
                </c:pt>
                <c:pt idx="32">
                  <c:v>119.1</c:v>
                </c:pt>
                <c:pt idx="33">
                  <c:v>120.9</c:v>
                </c:pt>
                <c:pt idx="34">
                  <c:v>118.8</c:v>
                </c:pt>
                <c:pt idx="35">
                  <c:v>118.5</c:v>
                </c:pt>
                <c:pt idx="36">
                  <c:v>110.9</c:v>
                </c:pt>
                <c:pt idx="37">
                  <c:v>112.4</c:v>
                </c:pt>
                <c:pt idx="38">
                  <c:v>103.7</c:v>
                </c:pt>
                <c:pt idx="39">
                  <c:v>104.5</c:v>
                </c:pt>
                <c:pt idx="40">
                  <c:v>105.5</c:v>
                </c:pt>
                <c:pt idx="41">
                  <c:v>104.5</c:v>
                </c:pt>
                <c:pt idx="42">
                  <c:v>100.4</c:v>
                </c:pt>
                <c:pt idx="43">
                  <c:v>100</c:v>
                </c:pt>
                <c:pt idx="44">
                  <c:v>95.6</c:v>
                </c:pt>
                <c:pt idx="45">
                  <c:v>95.1</c:v>
                </c:pt>
                <c:pt idx="46">
                  <c:v>100</c:v>
                </c:pt>
                <c:pt idx="47">
                  <c:v>101.1</c:v>
                </c:pt>
                <c:pt idx="48">
                  <c:v>101.6</c:v>
                </c:pt>
                <c:pt idx="49">
                  <c:v>102.3</c:v>
                </c:pt>
                <c:pt idx="50">
                  <c:v>103.9</c:v>
                </c:pt>
                <c:pt idx="51">
                  <c:v>104.7</c:v>
                </c:pt>
                <c:pt idx="52">
                  <c:v>101.3</c:v>
                </c:pt>
                <c:pt idx="53">
                  <c:v>100.7</c:v>
                </c:pt>
                <c:pt idx="54">
                  <c:v>100.2</c:v>
                </c:pt>
                <c:pt idx="55">
                  <c:v>100</c:v>
                </c:pt>
                <c:pt idx="56">
                  <c:v>97.9</c:v>
                </c:pt>
                <c:pt idx="57">
                  <c:v>97.2</c:v>
                </c:pt>
                <c:pt idx="58">
                  <c:v>97.3</c:v>
                </c:pt>
                <c:pt idx="59">
                  <c:v>99.3</c:v>
                </c:pt>
                <c:pt idx="60">
                  <c:v>100.6</c:v>
                </c:pt>
                <c:pt idx="61">
                  <c:v>99.1</c:v>
                </c:pt>
                <c:pt idx="62">
                  <c:v>100.9</c:v>
                </c:pt>
                <c:pt idx="63">
                  <c:v>100.1</c:v>
                </c:pt>
                <c:pt idx="64">
                  <c:v>100.5</c:v>
                </c:pt>
                <c:pt idx="65">
                  <c:v>99.7</c:v>
                </c:pt>
                <c:pt idx="66">
                  <c:v>100</c:v>
                </c:pt>
                <c:pt idx="67">
                  <c:v>98.9</c:v>
                </c:pt>
                <c:pt idx="68">
                  <c:v>99.9</c:v>
                </c:pt>
                <c:pt idx="69">
                  <c:v>99.3</c:v>
                </c:pt>
                <c:pt idx="70">
                  <c:v>99</c:v>
                </c:pt>
                <c:pt idx="71">
                  <c:v>98.2</c:v>
                </c:pt>
                <c:pt idx="72">
                  <c:v>99.8</c:v>
                </c:pt>
                <c:pt idx="73">
                  <c:v>99.6</c:v>
                </c:pt>
                <c:pt idx="74">
                  <c:v>97.6</c:v>
                </c:pt>
                <c:pt idx="75">
                  <c:v>95.9</c:v>
                </c:pt>
                <c:pt idx="76">
                  <c:v>98.8</c:v>
                </c:pt>
                <c:pt idx="77">
                  <c:v>99.1</c:v>
                </c:pt>
                <c:pt idx="78">
                  <c:v>99.6</c:v>
                </c:pt>
                <c:pt idx="79">
                  <c:v>98.7</c:v>
                </c:pt>
                <c:pt idx="80">
                  <c:v>99.4</c:v>
                </c:pt>
                <c:pt idx="81">
                  <c:v>100.8</c:v>
                </c:pt>
                <c:pt idx="82">
                  <c:v>102</c:v>
                </c:pt>
                <c:pt idx="83">
                  <c:v>101.4</c:v>
                </c:pt>
                <c:pt idx="84">
                  <c:v>102.7</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1.3'!$G$5:$G$100</c:f>
              <c:numCache>
                <c:formatCode>0.0</c:formatCode>
                <c:ptCount val="96"/>
                <c:pt idx="0">
                  <c:v>107.5</c:v>
                </c:pt>
                <c:pt idx="1">
                  <c:v>106.1</c:v>
                </c:pt>
                <c:pt idx="2">
                  <c:v>105.1</c:v>
                </c:pt>
                <c:pt idx="3">
                  <c:v>105.6</c:v>
                </c:pt>
                <c:pt idx="4">
                  <c:v>106.6</c:v>
                </c:pt>
                <c:pt idx="5">
                  <c:v>102.7</c:v>
                </c:pt>
                <c:pt idx="6">
                  <c:v>103.8</c:v>
                </c:pt>
                <c:pt idx="7">
                  <c:v>103.3</c:v>
                </c:pt>
                <c:pt idx="8">
                  <c:v>105.3</c:v>
                </c:pt>
                <c:pt idx="9">
                  <c:v>104.3</c:v>
                </c:pt>
                <c:pt idx="10">
                  <c:v>103.2</c:v>
                </c:pt>
                <c:pt idx="11">
                  <c:v>103.1</c:v>
                </c:pt>
                <c:pt idx="12">
                  <c:v>105.4</c:v>
                </c:pt>
                <c:pt idx="13">
                  <c:v>104.7</c:v>
                </c:pt>
                <c:pt idx="14">
                  <c:v>95.6</c:v>
                </c:pt>
                <c:pt idx="15">
                  <c:v>60.3</c:v>
                </c:pt>
                <c:pt idx="16">
                  <c:v>70.099999999999994</c:v>
                </c:pt>
                <c:pt idx="17">
                  <c:v>79.099999999999994</c:v>
                </c:pt>
                <c:pt idx="18">
                  <c:v>86.3</c:v>
                </c:pt>
                <c:pt idx="19">
                  <c:v>91.5</c:v>
                </c:pt>
                <c:pt idx="20">
                  <c:v>95.8</c:v>
                </c:pt>
                <c:pt idx="21">
                  <c:v>94.3</c:v>
                </c:pt>
                <c:pt idx="22">
                  <c:v>88.5</c:v>
                </c:pt>
                <c:pt idx="23">
                  <c:v>97.2</c:v>
                </c:pt>
                <c:pt idx="24">
                  <c:v>93.7</c:v>
                </c:pt>
                <c:pt idx="25">
                  <c:v>96.9</c:v>
                </c:pt>
                <c:pt idx="26">
                  <c:v>108</c:v>
                </c:pt>
                <c:pt idx="27">
                  <c:v>108.3</c:v>
                </c:pt>
                <c:pt idx="28">
                  <c:v>115.9</c:v>
                </c:pt>
                <c:pt idx="29">
                  <c:v>124.5</c:v>
                </c:pt>
                <c:pt idx="30">
                  <c:v>122.6</c:v>
                </c:pt>
                <c:pt idx="31">
                  <c:v>120.9</c:v>
                </c:pt>
                <c:pt idx="32">
                  <c:v>117.6</c:v>
                </c:pt>
                <c:pt idx="33">
                  <c:v>120.5</c:v>
                </c:pt>
                <c:pt idx="34">
                  <c:v>115.9</c:v>
                </c:pt>
                <c:pt idx="35">
                  <c:v>111.3</c:v>
                </c:pt>
                <c:pt idx="36">
                  <c:v>109.6</c:v>
                </c:pt>
                <c:pt idx="37">
                  <c:v>111.9</c:v>
                </c:pt>
                <c:pt idx="38">
                  <c:v>107</c:v>
                </c:pt>
                <c:pt idx="39">
                  <c:v>106.1</c:v>
                </c:pt>
                <c:pt idx="40">
                  <c:v>101.2</c:v>
                </c:pt>
                <c:pt idx="41">
                  <c:v>101</c:v>
                </c:pt>
                <c:pt idx="42">
                  <c:v>96.1</c:v>
                </c:pt>
                <c:pt idx="43">
                  <c:v>91.7</c:v>
                </c:pt>
                <c:pt idx="44">
                  <c:v>90.5</c:v>
                </c:pt>
                <c:pt idx="45">
                  <c:v>87.8</c:v>
                </c:pt>
                <c:pt idx="46">
                  <c:v>89.4</c:v>
                </c:pt>
                <c:pt idx="47">
                  <c:v>89.2</c:v>
                </c:pt>
                <c:pt idx="48">
                  <c:v>93.8</c:v>
                </c:pt>
                <c:pt idx="49">
                  <c:v>96.3</c:v>
                </c:pt>
                <c:pt idx="50">
                  <c:v>90.9</c:v>
                </c:pt>
                <c:pt idx="51">
                  <c:v>91.6</c:v>
                </c:pt>
                <c:pt idx="52">
                  <c:v>87.1</c:v>
                </c:pt>
                <c:pt idx="53">
                  <c:v>86.6</c:v>
                </c:pt>
                <c:pt idx="54">
                  <c:v>88.3</c:v>
                </c:pt>
                <c:pt idx="55">
                  <c:v>85.1</c:v>
                </c:pt>
                <c:pt idx="56">
                  <c:v>82</c:v>
                </c:pt>
                <c:pt idx="57">
                  <c:v>84.4</c:v>
                </c:pt>
                <c:pt idx="58">
                  <c:v>82</c:v>
                </c:pt>
                <c:pt idx="59">
                  <c:v>86</c:v>
                </c:pt>
                <c:pt idx="60">
                  <c:v>87.7</c:v>
                </c:pt>
                <c:pt idx="61">
                  <c:v>88.6</c:v>
                </c:pt>
                <c:pt idx="62">
                  <c:v>88.4</c:v>
                </c:pt>
                <c:pt idx="63">
                  <c:v>91.7</c:v>
                </c:pt>
                <c:pt idx="64">
                  <c:v>91.5</c:v>
                </c:pt>
                <c:pt idx="65">
                  <c:v>87.7</c:v>
                </c:pt>
                <c:pt idx="66">
                  <c:v>87.8</c:v>
                </c:pt>
                <c:pt idx="67">
                  <c:v>87.3</c:v>
                </c:pt>
                <c:pt idx="68">
                  <c:v>87.7</c:v>
                </c:pt>
                <c:pt idx="69">
                  <c:v>88.8</c:v>
                </c:pt>
                <c:pt idx="70">
                  <c:v>87.8</c:v>
                </c:pt>
                <c:pt idx="71">
                  <c:v>84.9</c:v>
                </c:pt>
                <c:pt idx="72">
                  <c:v>89.2</c:v>
                </c:pt>
                <c:pt idx="73">
                  <c:v>91.3</c:v>
                </c:pt>
                <c:pt idx="74">
                  <c:v>90</c:v>
                </c:pt>
                <c:pt idx="75">
                  <c:v>89.3</c:v>
                </c:pt>
                <c:pt idx="76">
                  <c:v>92</c:v>
                </c:pt>
                <c:pt idx="77">
                  <c:v>90.7</c:v>
                </c:pt>
                <c:pt idx="78">
                  <c:v>93</c:v>
                </c:pt>
                <c:pt idx="79">
                  <c:v>93.6</c:v>
                </c:pt>
                <c:pt idx="80">
                  <c:v>88.8</c:v>
                </c:pt>
                <c:pt idx="81">
                  <c:v>92.2</c:v>
                </c:pt>
                <c:pt idx="82">
                  <c:v>92.9</c:v>
                </c:pt>
                <c:pt idx="83">
                  <c:v>94.9</c:v>
                </c:pt>
                <c:pt idx="84">
                  <c:v>94.8</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1.3'!$E$5:$E$100</c:f>
              <c:numCache>
                <c:formatCode>0.0</c:formatCode>
                <c:ptCount val="96"/>
                <c:pt idx="0">
                  <c:v>109.2</c:v>
                </c:pt>
                <c:pt idx="1">
                  <c:v>108.8</c:v>
                </c:pt>
                <c:pt idx="2">
                  <c:v>107.2</c:v>
                </c:pt>
                <c:pt idx="3">
                  <c:v>106.1</c:v>
                </c:pt>
                <c:pt idx="4">
                  <c:v>106.1</c:v>
                </c:pt>
                <c:pt idx="5">
                  <c:v>103.2</c:v>
                </c:pt>
                <c:pt idx="6">
                  <c:v>100.5</c:v>
                </c:pt>
                <c:pt idx="7">
                  <c:v>100.6</c:v>
                </c:pt>
                <c:pt idx="8">
                  <c:v>99.9</c:v>
                </c:pt>
                <c:pt idx="9">
                  <c:v>99.9</c:v>
                </c:pt>
                <c:pt idx="10">
                  <c:v>101.4</c:v>
                </c:pt>
                <c:pt idx="11">
                  <c:v>102.4</c:v>
                </c:pt>
                <c:pt idx="12">
                  <c:v>104.7</c:v>
                </c:pt>
                <c:pt idx="13">
                  <c:v>104.7</c:v>
                </c:pt>
                <c:pt idx="14">
                  <c:v>91.7</c:v>
                </c:pt>
                <c:pt idx="15">
                  <c:v>67</c:v>
                </c:pt>
                <c:pt idx="16">
                  <c:v>72.2</c:v>
                </c:pt>
                <c:pt idx="17">
                  <c:v>81.400000000000006</c:v>
                </c:pt>
                <c:pt idx="18">
                  <c:v>90</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98.3</c:v>
                </c:pt>
                <c:pt idx="49">
                  <c:v>98.7</c:v>
                </c:pt>
                <c:pt idx="50">
                  <c:v>98.2</c:v>
                </c:pt>
                <c:pt idx="51">
                  <c:v>98.9</c:v>
                </c:pt>
                <c:pt idx="52">
                  <c:v>95.6</c:v>
                </c:pt>
                <c:pt idx="53">
                  <c:v>94</c:v>
                </c:pt>
                <c:pt idx="54">
                  <c:v>91.9</c:v>
                </c:pt>
                <c:pt idx="55">
                  <c:v>89.9</c:v>
                </c:pt>
                <c:pt idx="56">
                  <c:v>90.3</c:v>
                </c:pt>
                <c:pt idx="57">
                  <c:v>90.7</c:v>
                </c:pt>
                <c:pt idx="58">
                  <c:v>90.4</c:v>
                </c:pt>
                <c:pt idx="59">
                  <c:v>92.9</c:v>
                </c:pt>
                <c:pt idx="60">
                  <c:v>90.5</c:v>
                </c:pt>
                <c:pt idx="61">
                  <c:v>90</c:v>
                </c:pt>
                <c:pt idx="62">
                  <c:v>91</c:v>
                </c:pt>
                <c:pt idx="63">
                  <c:v>92.3</c:v>
                </c:pt>
                <c:pt idx="64">
                  <c:v>93</c:v>
                </c:pt>
                <c:pt idx="65">
                  <c:v>92.9</c:v>
                </c:pt>
                <c:pt idx="66">
                  <c:v>92.9</c:v>
                </c:pt>
                <c:pt idx="67">
                  <c:v>91.5</c:v>
                </c:pt>
                <c:pt idx="68">
                  <c:v>90.5</c:v>
                </c:pt>
                <c:pt idx="69">
                  <c:v>90.9</c:v>
                </c:pt>
                <c:pt idx="70">
                  <c:v>89.4</c:v>
                </c:pt>
                <c:pt idx="71">
                  <c:v>86.9</c:v>
                </c:pt>
                <c:pt idx="72">
                  <c:v>88.4</c:v>
                </c:pt>
                <c:pt idx="73">
                  <c:v>89.9</c:v>
                </c:pt>
                <c:pt idx="74">
                  <c:v>90</c:v>
                </c:pt>
                <c:pt idx="75">
                  <c:v>90.6</c:v>
                </c:pt>
                <c:pt idx="76">
                  <c:v>92</c:v>
                </c:pt>
                <c:pt idx="77">
                  <c:v>91.2</c:v>
                </c:pt>
                <c:pt idx="78">
                  <c:v>92.4</c:v>
                </c:pt>
                <c:pt idx="79">
                  <c:v>91.5</c:v>
                </c:pt>
                <c:pt idx="80">
                  <c:v>90.9</c:v>
                </c:pt>
                <c:pt idx="81">
                  <c:v>91.8</c:v>
                </c:pt>
                <c:pt idx="82">
                  <c:v>91.5</c:v>
                </c:pt>
                <c:pt idx="83">
                  <c:v>90.2</c:v>
                </c:pt>
                <c:pt idx="84">
                  <c:v>93.2</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1.3'!$H$5:$H$100</c:f>
              <c:numCache>
                <c:formatCode>0.0</c:formatCode>
                <c:ptCount val="96"/>
                <c:pt idx="0">
                  <c:v>112</c:v>
                </c:pt>
                <c:pt idx="1">
                  <c:v>108</c:v>
                </c:pt>
                <c:pt idx="2">
                  <c:v>109.3</c:v>
                </c:pt>
                <c:pt idx="3">
                  <c:v>106.5</c:v>
                </c:pt>
                <c:pt idx="4">
                  <c:v>108.4</c:v>
                </c:pt>
                <c:pt idx="5">
                  <c:v>106.1</c:v>
                </c:pt>
                <c:pt idx="6">
                  <c:v>107.9</c:v>
                </c:pt>
                <c:pt idx="7">
                  <c:v>106.1</c:v>
                </c:pt>
                <c:pt idx="8">
                  <c:v>106.4</c:v>
                </c:pt>
                <c:pt idx="9">
                  <c:v>106</c:v>
                </c:pt>
                <c:pt idx="10">
                  <c:v>103.9</c:v>
                </c:pt>
                <c:pt idx="11">
                  <c:v>104.2</c:v>
                </c:pt>
                <c:pt idx="12">
                  <c:v>105.4</c:v>
                </c:pt>
                <c:pt idx="13">
                  <c:v>107.4</c:v>
                </c:pt>
                <c:pt idx="14">
                  <c:v>95.7</c:v>
                </c:pt>
                <c:pt idx="15">
                  <c:v>60.5</c:v>
                </c:pt>
                <c:pt idx="16">
                  <c:v>71.5</c:v>
                </c:pt>
                <c:pt idx="17">
                  <c:v>79.900000000000006</c:v>
                </c:pt>
                <c:pt idx="18">
                  <c:v>87.7</c:v>
                </c:pt>
                <c:pt idx="19">
                  <c:v>97.8</c:v>
                </c:pt>
                <c:pt idx="20">
                  <c:v>99.6</c:v>
                </c:pt>
                <c:pt idx="21">
                  <c:v>97.4</c:v>
                </c:pt>
                <c:pt idx="22">
                  <c:v>87.7</c:v>
                </c:pt>
                <c:pt idx="23">
                  <c:v>92.3</c:v>
                </c:pt>
                <c:pt idx="24">
                  <c:v>95.9</c:v>
                </c:pt>
                <c:pt idx="25">
                  <c:v>98.8</c:v>
                </c:pt>
                <c:pt idx="26">
                  <c:v>101.6</c:v>
                </c:pt>
                <c:pt idx="27">
                  <c:v>101</c:v>
                </c:pt>
                <c:pt idx="28">
                  <c:v>107.3</c:v>
                </c:pt>
                <c:pt idx="29">
                  <c:v>108.2</c:v>
                </c:pt>
                <c:pt idx="30">
                  <c:v>107.1</c:v>
                </c:pt>
                <c:pt idx="31">
                  <c:v>105.9</c:v>
                </c:pt>
                <c:pt idx="32">
                  <c:v>104.4</c:v>
                </c:pt>
                <c:pt idx="33">
                  <c:v>101.8</c:v>
                </c:pt>
                <c:pt idx="34">
                  <c:v>102.2</c:v>
                </c:pt>
                <c:pt idx="35">
                  <c:v>103.1</c:v>
                </c:pt>
                <c:pt idx="36">
                  <c:v>104</c:v>
                </c:pt>
                <c:pt idx="37">
                  <c:v>105.9</c:v>
                </c:pt>
                <c:pt idx="38">
                  <c:v>98.7</c:v>
                </c:pt>
                <c:pt idx="39">
                  <c:v>102.4</c:v>
                </c:pt>
                <c:pt idx="40">
                  <c:v>99.4</c:v>
                </c:pt>
                <c:pt idx="41">
                  <c:v>97.3</c:v>
                </c:pt>
                <c:pt idx="42">
                  <c:v>96.1</c:v>
                </c:pt>
                <c:pt idx="43">
                  <c:v>96.8</c:v>
                </c:pt>
                <c:pt idx="44">
                  <c:v>90.2</c:v>
                </c:pt>
                <c:pt idx="45">
                  <c:v>91.2</c:v>
                </c:pt>
                <c:pt idx="46">
                  <c:v>94.3</c:v>
                </c:pt>
                <c:pt idx="47">
                  <c:v>97.6</c:v>
                </c:pt>
                <c:pt idx="48">
                  <c:v>96.5</c:v>
                </c:pt>
                <c:pt idx="49">
                  <c:v>96.3</c:v>
                </c:pt>
                <c:pt idx="50">
                  <c:v>95.4</c:v>
                </c:pt>
                <c:pt idx="51">
                  <c:v>94.7</c:v>
                </c:pt>
                <c:pt idx="52">
                  <c:v>95.1</c:v>
                </c:pt>
                <c:pt idx="53">
                  <c:v>92.7</c:v>
                </c:pt>
                <c:pt idx="54">
                  <c:v>91.3</c:v>
                </c:pt>
                <c:pt idx="55">
                  <c:v>91.7</c:v>
                </c:pt>
                <c:pt idx="56">
                  <c:v>93.9</c:v>
                </c:pt>
                <c:pt idx="57">
                  <c:v>93.4</c:v>
                </c:pt>
                <c:pt idx="58">
                  <c:v>94.2</c:v>
                </c:pt>
                <c:pt idx="59">
                  <c:v>96.1</c:v>
                </c:pt>
                <c:pt idx="60">
                  <c:v>96.9</c:v>
                </c:pt>
                <c:pt idx="61">
                  <c:v>95.9</c:v>
                </c:pt>
                <c:pt idx="62">
                  <c:v>95.7</c:v>
                </c:pt>
                <c:pt idx="63">
                  <c:v>97.5</c:v>
                </c:pt>
                <c:pt idx="64">
                  <c:v>97.6</c:v>
                </c:pt>
                <c:pt idx="65">
                  <c:v>98.6</c:v>
                </c:pt>
                <c:pt idx="66">
                  <c:v>97.9</c:v>
                </c:pt>
                <c:pt idx="67">
                  <c:v>97.7</c:v>
                </c:pt>
                <c:pt idx="68">
                  <c:v>97</c:v>
                </c:pt>
                <c:pt idx="69">
                  <c:v>96.1</c:v>
                </c:pt>
                <c:pt idx="70">
                  <c:v>97.1</c:v>
                </c:pt>
                <c:pt idx="71">
                  <c:v>97.7</c:v>
                </c:pt>
                <c:pt idx="72">
                  <c:v>97</c:v>
                </c:pt>
                <c:pt idx="73">
                  <c:v>97.5</c:v>
                </c:pt>
                <c:pt idx="74">
                  <c:v>98.7</c:v>
                </c:pt>
                <c:pt idx="75">
                  <c:v>97.7</c:v>
                </c:pt>
                <c:pt idx="76">
                  <c:v>98.4</c:v>
                </c:pt>
                <c:pt idx="77">
                  <c:v>95.8</c:v>
                </c:pt>
                <c:pt idx="78">
                  <c:v>97</c:v>
                </c:pt>
                <c:pt idx="79">
                  <c:v>98.8</c:v>
                </c:pt>
                <c:pt idx="80">
                  <c:v>99.8</c:v>
                </c:pt>
                <c:pt idx="81">
                  <c:v>99.2</c:v>
                </c:pt>
                <c:pt idx="82">
                  <c:v>100.5</c:v>
                </c:pt>
                <c:pt idx="83">
                  <c:v>102.3</c:v>
                </c:pt>
                <c:pt idx="84">
                  <c:v>102.5</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1.3'!$F$5:$F$100</c:f>
              <c:numCache>
                <c:formatCode>0.0</c:formatCode>
                <c:ptCount val="96"/>
                <c:pt idx="0">
                  <c:v>102</c:v>
                </c:pt>
                <c:pt idx="1">
                  <c:v>100.5</c:v>
                </c:pt>
                <c:pt idx="2">
                  <c:v>101.3</c:v>
                </c:pt>
                <c:pt idx="3">
                  <c:v>101.9</c:v>
                </c:pt>
                <c:pt idx="4">
                  <c:v>102.9</c:v>
                </c:pt>
                <c:pt idx="5">
                  <c:v>100.8</c:v>
                </c:pt>
                <c:pt idx="6">
                  <c:v>102.3</c:v>
                </c:pt>
                <c:pt idx="7">
                  <c:v>100.7</c:v>
                </c:pt>
                <c:pt idx="8">
                  <c:v>99.9</c:v>
                </c:pt>
                <c:pt idx="9">
                  <c:v>100.3</c:v>
                </c:pt>
                <c:pt idx="10">
                  <c:v>100</c:v>
                </c:pt>
                <c:pt idx="11">
                  <c:v>100.7</c:v>
                </c:pt>
                <c:pt idx="12">
                  <c:v>100.3</c:v>
                </c:pt>
                <c:pt idx="13">
                  <c:v>100.5</c:v>
                </c:pt>
                <c:pt idx="14">
                  <c:v>80.099999999999994</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113.9</c:v>
                </c:pt>
                <c:pt idx="29">
                  <c:v>117.5</c:v>
                </c:pt>
                <c:pt idx="30">
                  <c:v>119.7</c:v>
                </c:pt>
                <c:pt idx="31">
                  <c:v>118</c:v>
                </c:pt>
                <c:pt idx="32">
                  <c:v>119.1</c:v>
                </c:pt>
                <c:pt idx="33">
                  <c:v>120.9</c:v>
                </c:pt>
                <c:pt idx="34">
                  <c:v>118.8</c:v>
                </c:pt>
                <c:pt idx="35">
                  <c:v>118.5</c:v>
                </c:pt>
                <c:pt idx="36">
                  <c:v>110.9</c:v>
                </c:pt>
                <c:pt idx="37">
                  <c:v>112.4</c:v>
                </c:pt>
                <c:pt idx="38">
                  <c:v>103.7</c:v>
                </c:pt>
                <c:pt idx="39">
                  <c:v>104.5</c:v>
                </c:pt>
                <c:pt idx="40">
                  <c:v>105.5</c:v>
                </c:pt>
                <c:pt idx="41">
                  <c:v>104.5</c:v>
                </c:pt>
                <c:pt idx="42">
                  <c:v>100.4</c:v>
                </c:pt>
                <c:pt idx="43">
                  <c:v>100</c:v>
                </c:pt>
                <c:pt idx="44">
                  <c:v>95.6</c:v>
                </c:pt>
                <c:pt idx="45">
                  <c:v>95.1</c:v>
                </c:pt>
                <c:pt idx="46">
                  <c:v>100</c:v>
                </c:pt>
                <c:pt idx="47">
                  <c:v>101.1</c:v>
                </c:pt>
                <c:pt idx="48">
                  <c:v>101.6</c:v>
                </c:pt>
                <c:pt idx="49">
                  <c:v>102.3</c:v>
                </c:pt>
                <c:pt idx="50">
                  <c:v>103.9</c:v>
                </c:pt>
                <c:pt idx="51">
                  <c:v>104.7</c:v>
                </c:pt>
                <c:pt idx="52">
                  <c:v>101.3</c:v>
                </c:pt>
                <c:pt idx="53">
                  <c:v>100.7</c:v>
                </c:pt>
                <c:pt idx="54">
                  <c:v>100.2</c:v>
                </c:pt>
                <c:pt idx="55">
                  <c:v>100</c:v>
                </c:pt>
                <c:pt idx="56">
                  <c:v>97.9</c:v>
                </c:pt>
                <c:pt idx="57">
                  <c:v>97.2</c:v>
                </c:pt>
                <c:pt idx="58">
                  <c:v>97.3</c:v>
                </c:pt>
                <c:pt idx="59">
                  <c:v>99.3</c:v>
                </c:pt>
                <c:pt idx="60">
                  <c:v>100.6</c:v>
                </c:pt>
                <c:pt idx="61">
                  <c:v>99.1</c:v>
                </c:pt>
                <c:pt idx="62">
                  <c:v>100.9</c:v>
                </c:pt>
                <c:pt idx="63">
                  <c:v>100.1</c:v>
                </c:pt>
                <c:pt idx="64">
                  <c:v>100.5</c:v>
                </c:pt>
                <c:pt idx="65">
                  <c:v>99.7</c:v>
                </c:pt>
                <c:pt idx="66">
                  <c:v>100</c:v>
                </c:pt>
                <c:pt idx="67">
                  <c:v>98.9</c:v>
                </c:pt>
                <c:pt idx="68">
                  <c:v>99.9</c:v>
                </c:pt>
                <c:pt idx="69">
                  <c:v>99.3</c:v>
                </c:pt>
                <c:pt idx="70">
                  <c:v>99</c:v>
                </c:pt>
                <c:pt idx="71">
                  <c:v>98.2</c:v>
                </c:pt>
                <c:pt idx="72">
                  <c:v>99.8</c:v>
                </c:pt>
                <c:pt idx="73">
                  <c:v>99.6</c:v>
                </c:pt>
                <c:pt idx="74">
                  <c:v>97.6</c:v>
                </c:pt>
                <c:pt idx="75">
                  <c:v>95.9</c:v>
                </c:pt>
                <c:pt idx="76">
                  <c:v>98.8</c:v>
                </c:pt>
                <c:pt idx="77">
                  <c:v>99.1</c:v>
                </c:pt>
                <c:pt idx="78">
                  <c:v>99.6</c:v>
                </c:pt>
                <c:pt idx="79">
                  <c:v>98.7</c:v>
                </c:pt>
                <c:pt idx="80">
                  <c:v>99.4</c:v>
                </c:pt>
                <c:pt idx="81">
                  <c:v>100.8</c:v>
                </c:pt>
                <c:pt idx="82">
                  <c:v>102</c:v>
                </c:pt>
                <c:pt idx="83">
                  <c:v>101.4</c:v>
                </c:pt>
                <c:pt idx="84">
                  <c:v>102.7</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1.3'!$G$5:$G$100</c:f>
              <c:numCache>
                <c:formatCode>0.0</c:formatCode>
                <c:ptCount val="96"/>
                <c:pt idx="0">
                  <c:v>107.5</c:v>
                </c:pt>
                <c:pt idx="1">
                  <c:v>106.1</c:v>
                </c:pt>
                <c:pt idx="2">
                  <c:v>105.1</c:v>
                </c:pt>
                <c:pt idx="3">
                  <c:v>105.6</c:v>
                </c:pt>
                <c:pt idx="4">
                  <c:v>106.6</c:v>
                </c:pt>
                <c:pt idx="5">
                  <c:v>102.7</c:v>
                </c:pt>
                <c:pt idx="6">
                  <c:v>103.8</c:v>
                </c:pt>
                <c:pt idx="7">
                  <c:v>103.3</c:v>
                </c:pt>
                <c:pt idx="8">
                  <c:v>105.3</c:v>
                </c:pt>
                <c:pt idx="9">
                  <c:v>104.3</c:v>
                </c:pt>
                <c:pt idx="10">
                  <c:v>103.2</c:v>
                </c:pt>
                <c:pt idx="11">
                  <c:v>103.1</c:v>
                </c:pt>
                <c:pt idx="12">
                  <c:v>105.4</c:v>
                </c:pt>
                <c:pt idx="13">
                  <c:v>104.7</c:v>
                </c:pt>
                <c:pt idx="14">
                  <c:v>95.6</c:v>
                </c:pt>
                <c:pt idx="15">
                  <c:v>60.3</c:v>
                </c:pt>
                <c:pt idx="16">
                  <c:v>70.099999999999994</c:v>
                </c:pt>
                <c:pt idx="17">
                  <c:v>79.099999999999994</c:v>
                </c:pt>
                <c:pt idx="18">
                  <c:v>86.3</c:v>
                </c:pt>
                <c:pt idx="19">
                  <c:v>91.5</c:v>
                </c:pt>
                <c:pt idx="20">
                  <c:v>95.8</c:v>
                </c:pt>
                <c:pt idx="21">
                  <c:v>94.3</c:v>
                </c:pt>
                <c:pt idx="22">
                  <c:v>88.5</c:v>
                </c:pt>
                <c:pt idx="23">
                  <c:v>97.2</c:v>
                </c:pt>
                <c:pt idx="24">
                  <c:v>93.7</c:v>
                </c:pt>
                <c:pt idx="25">
                  <c:v>96.9</c:v>
                </c:pt>
                <c:pt idx="26">
                  <c:v>108</c:v>
                </c:pt>
                <c:pt idx="27">
                  <c:v>108.3</c:v>
                </c:pt>
                <c:pt idx="28">
                  <c:v>115.9</c:v>
                </c:pt>
                <c:pt idx="29">
                  <c:v>124.5</c:v>
                </c:pt>
                <c:pt idx="30">
                  <c:v>122.6</c:v>
                </c:pt>
                <c:pt idx="31">
                  <c:v>120.9</c:v>
                </c:pt>
                <c:pt idx="32">
                  <c:v>117.6</c:v>
                </c:pt>
                <c:pt idx="33">
                  <c:v>120.5</c:v>
                </c:pt>
                <c:pt idx="34">
                  <c:v>115.9</c:v>
                </c:pt>
                <c:pt idx="35">
                  <c:v>111.3</c:v>
                </c:pt>
                <c:pt idx="36">
                  <c:v>109.6</c:v>
                </c:pt>
                <c:pt idx="37">
                  <c:v>111.9</c:v>
                </c:pt>
                <c:pt idx="38">
                  <c:v>107</c:v>
                </c:pt>
                <c:pt idx="39">
                  <c:v>106.1</c:v>
                </c:pt>
                <c:pt idx="40">
                  <c:v>101.2</c:v>
                </c:pt>
                <c:pt idx="41">
                  <c:v>101</c:v>
                </c:pt>
                <c:pt idx="42">
                  <c:v>96.1</c:v>
                </c:pt>
                <c:pt idx="43">
                  <c:v>91.7</c:v>
                </c:pt>
                <c:pt idx="44">
                  <c:v>90.5</c:v>
                </c:pt>
                <c:pt idx="45">
                  <c:v>87.8</c:v>
                </c:pt>
                <c:pt idx="46">
                  <c:v>89.4</c:v>
                </c:pt>
                <c:pt idx="47">
                  <c:v>89.2</c:v>
                </c:pt>
                <c:pt idx="48">
                  <c:v>93.8</c:v>
                </c:pt>
                <c:pt idx="49">
                  <c:v>96.3</c:v>
                </c:pt>
                <c:pt idx="50">
                  <c:v>90.9</c:v>
                </c:pt>
                <c:pt idx="51">
                  <c:v>91.6</c:v>
                </c:pt>
                <c:pt idx="52">
                  <c:v>87.1</c:v>
                </c:pt>
                <c:pt idx="53">
                  <c:v>86.6</c:v>
                </c:pt>
                <c:pt idx="54">
                  <c:v>88.3</c:v>
                </c:pt>
                <c:pt idx="55">
                  <c:v>85.1</c:v>
                </c:pt>
                <c:pt idx="56">
                  <c:v>82</c:v>
                </c:pt>
                <c:pt idx="57">
                  <c:v>84.4</c:v>
                </c:pt>
                <c:pt idx="58">
                  <c:v>82</c:v>
                </c:pt>
                <c:pt idx="59">
                  <c:v>86</c:v>
                </c:pt>
                <c:pt idx="60">
                  <c:v>87.7</c:v>
                </c:pt>
                <c:pt idx="61">
                  <c:v>88.6</c:v>
                </c:pt>
                <c:pt idx="62">
                  <c:v>88.4</c:v>
                </c:pt>
                <c:pt idx="63">
                  <c:v>91.7</c:v>
                </c:pt>
                <c:pt idx="64">
                  <c:v>91.5</c:v>
                </c:pt>
                <c:pt idx="65">
                  <c:v>87.7</c:v>
                </c:pt>
                <c:pt idx="66">
                  <c:v>87.8</c:v>
                </c:pt>
                <c:pt idx="67">
                  <c:v>87.3</c:v>
                </c:pt>
                <c:pt idx="68">
                  <c:v>87.7</c:v>
                </c:pt>
                <c:pt idx="69">
                  <c:v>88.8</c:v>
                </c:pt>
                <c:pt idx="70">
                  <c:v>87.8</c:v>
                </c:pt>
                <c:pt idx="71">
                  <c:v>84.9</c:v>
                </c:pt>
                <c:pt idx="72">
                  <c:v>89.2</c:v>
                </c:pt>
                <c:pt idx="73">
                  <c:v>91.3</c:v>
                </c:pt>
                <c:pt idx="74">
                  <c:v>90</c:v>
                </c:pt>
                <c:pt idx="75">
                  <c:v>89.3</c:v>
                </c:pt>
                <c:pt idx="76">
                  <c:v>92</c:v>
                </c:pt>
                <c:pt idx="77">
                  <c:v>90.7</c:v>
                </c:pt>
                <c:pt idx="78">
                  <c:v>93</c:v>
                </c:pt>
                <c:pt idx="79">
                  <c:v>93.6</c:v>
                </c:pt>
                <c:pt idx="80">
                  <c:v>88.8</c:v>
                </c:pt>
                <c:pt idx="81">
                  <c:v>92.2</c:v>
                </c:pt>
                <c:pt idx="82">
                  <c:v>92.9</c:v>
                </c:pt>
                <c:pt idx="83">
                  <c:v>94.9</c:v>
                </c:pt>
                <c:pt idx="84">
                  <c:v>94.8</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1.3'!$E$5:$E$100</c:f>
              <c:numCache>
                <c:formatCode>0.0</c:formatCode>
                <c:ptCount val="96"/>
                <c:pt idx="0">
                  <c:v>109.2</c:v>
                </c:pt>
                <c:pt idx="1">
                  <c:v>108.8</c:v>
                </c:pt>
                <c:pt idx="2">
                  <c:v>107.2</c:v>
                </c:pt>
                <c:pt idx="3">
                  <c:v>106.1</c:v>
                </c:pt>
                <c:pt idx="4">
                  <c:v>106.1</c:v>
                </c:pt>
                <c:pt idx="5">
                  <c:v>103.2</c:v>
                </c:pt>
                <c:pt idx="6">
                  <c:v>100.5</c:v>
                </c:pt>
                <c:pt idx="7">
                  <c:v>100.6</c:v>
                </c:pt>
                <c:pt idx="8">
                  <c:v>99.9</c:v>
                </c:pt>
                <c:pt idx="9">
                  <c:v>99.9</c:v>
                </c:pt>
                <c:pt idx="10">
                  <c:v>101.4</c:v>
                </c:pt>
                <c:pt idx="11">
                  <c:v>102.4</c:v>
                </c:pt>
                <c:pt idx="12">
                  <c:v>104.7</c:v>
                </c:pt>
                <c:pt idx="13">
                  <c:v>104.7</c:v>
                </c:pt>
                <c:pt idx="14">
                  <c:v>91.7</c:v>
                </c:pt>
                <c:pt idx="15">
                  <c:v>67</c:v>
                </c:pt>
                <c:pt idx="16">
                  <c:v>72.2</c:v>
                </c:pt>
                <c:pt idx="17">
                  <c:v>81.400000000000006</c:v>
                </c:pt>
                <c:pt idx="18">
                  <c:v>90</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98.3</c:v>
                </c:pt>
                <c:pt idx="49">
                  <c:v>98.7</c:v>
                </c:pt>
                <c:pt idx="50">
                  <c:v>98.2</c:v>
                </c:pt>
                <c:pt idx="51">
                  <c:v>98.9</c:v>
                </c:pt>
                <c:pt idx="52">
                  <c:v>95.6</c:v>
                </c:pt>
                <c:pt idx="53">
                  <c:v>94</c:v>
                </c:pt>
                <c:pt idx="54">
                  <c:v>91.9</c:v>
                </c:pt>
                <c:pt idx="55">
                  <c:v>89.9</c:v>
                </c:pt>
                <c:pt idx="56">
                  <c:v>90.3</c:v>
                </c:pt>
                <c:pt idx="57">
                  <c:v>90.7</c:v>
                </c:pt>
                <c:pt idx="58">
                  <c:v>90.4</c:v>
                </c:pt>
                <c:pt idx="59">
                  <c:v>92.9</c:v>
                </c:pt>
                <c:pt idx="60">
                  <c:v>90.5</c:v>
                </c:pt>
                <c:pt idx="61">
                  <c:v>90</c:v>
                </c:pt>
                <c:pt idx="62">
                  <c:v>91</c:v>
                </c:pt>
                <c:pt idx="63">
                  <c:v>92.3</c:v>
                </c:pt>
                <c:pt idx="64">
                  <c:v>93</c:v>
                </c:pt>
                <c:pt idx="65">
                  <c:v>92.9</c:v>
                </c:pt>
                <c:pt idx="66">
                  <c:v>92.9</c:v>
                </c:pt>
                <c:pt idx="67">
                  <c:v>91.5</c:v>
                </c:pt>
                <c:pt idx="68">
                  <c:v>90.5</c:v>
                </c:pt>
                <c:pt idx="69">
                  <c:v>90.9</c:v>
                </c:pt>
                <c:pt idx="70">
                  <c:v>89.4</c:v>
                </c:pt>
                <c:pt idx="71">
                  <c:v>86.9</c:v>
                </c:pt>
                <c:pt idx="72">
                  <c:v>88.4</c:v>
                </c:pt>
                <c:pt idx="73">
                  <c:v>89.9</c:v>
                </c:pt>
                <c:pt idx="74">
                  <c:v>90</c:v>
                </c:pt>
                <c:pt idx="75">
                  <c:v>90.6</c:v>
                </c:pt>
                <c:pt idx="76">
                  <c:v>92</c:v>
                </c:pt>
                <c:pt idx="77">
                  <c:v>91.2</c:v>
                </c:pt>
                <c:pt idx="78">
                  <c:v>92.4</c:v>
                </c:pt>
                <c:pt idx="79">
                  <c:v>91.5</c:v>
                </c:pt>
                <c:pt idx="80">
                  <c:v>90.9</c:v>
                </c:pt>
                <c:pt idx="81">
                  <c:v>91.8</c:v>
                </c:pt>
                <c:pt idx="82">
                  <c:v>91.5</c:v>
                </c:pt>
                <c:pt idx="83">
                  <c:v>90.2</c:v>
                </c:pt>
                <c:pt idx="84">
                  <c:v>93.2</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1.3'!$H$5:$H$100</c:f>
              <c:numCache>
                <c:formatCode>0.0</c:formatCode>
                <c:ptCount val="96"/>
                <c:pt idx="0">
                  <c:v>112</c:v>
                </c:pt>
                <c:pt idx="1">
                  <c:v>108</c:v>
                </c:pt>
                <c:pt idx="2">
                  <c:v>109.3</c:v>
                </c:pt>
                <c:pt idx="3">
                  <c:v>106.5</c:v>
                </c:pt>
                <c:pt idx="4">
                  <c:v>108.4</c:v>
                </c:pt>
                <c:pt idx="5">
                  <c:v>106.1</c:v>
                </c:pt>
                <c:pt idx="6">
                  <c:v>107.9</c:v>
                </c:pt>
                <c:pt idx="7">
                  <c:v>106.1</c:v>
                </c:pt>
                <c:pt idx="8">
                  <c:v>106.4</c:v>
                </c:pt>
                <c:pt idx="9">
                  <c:v>106</c:v>
                </c:pt>
                <c:pt idx="10">
                  <c:v>103.9</c:v>
                </c:pt>
                <c:pt idx="11">
                  <c:v>104.2</c:v>
                </c:pt>
                <c:pt idx="12">
                  <c:v>105.4</c:v>
                </c:pt>
                <c:pt idx="13">
                  <c:v>107.4</c:v>
                </c:pt>
                <c:pt idx="14">
                  <c:v>95.7</c:v>
                </c:pt>
                <c:pt idx="15">
                  <c:v>60.5</c:v>
                </c:pt>
                <c:pt idx="16">
                  <c:v>71.5</c:v>
                </c:pt>
                <c:pt idx="17">
                  <c:v>79.900000000000006</c:v>
                </c:pt>
                <c:pt idx="18">
                  <c:v>87.7</c:v>
                </c:pt>
                <c:pt idx="19">
                  <c:v>97.8</c:v>
                </c:pt>
                <c:pt idx="20">
                  <c:v>99.6</c:v>
                </c:pt>
                <c:pt idx="21">
                  <c:v>97.4</c:v>
                </c:pt>
                <c:pt idx="22">
                  <c:v>87.7</c:v>
                </c:pt>
                <c:pt idx="23">
                  <c:v>92.3</c:v>
                </c:pt>
                <c:pt idx="24">
                  <c:v>95.9</c:v>
                </c:pt>
                <c:pt idx="25">
                  <c:v>98.8</c:v>
                </c:pt>
                <c:pt idx="26">
                  <c:v>101.6</c:v>
                </c:pt>
                <c:pt idx="27">
                  <c:v>101</c:v>
                </c:pt>
                <c:pt idx="28">
                  <c:v>107.3</c:v>
                </c:pt>
                <c:pt idx="29">
                  <c:v>108.2</c:v>
                </c:pt>
                <c:pt idx="30">
                  <c:v>107.1</c:v>
                </c:pt>
                <c:pt idx="31">
                  <c:v>105.9</c:v>
                </c:pt>
                <c:pt idx="32">
                  <c:v>104.4</c:v>
                </c:pt>
                <c:pt idx="33">
                  <c:v>101.8</c:v>
                </c:pt>
                <c:pt idx="34">
                  <c:v>102.2</c:v>
                </c:pt>
                <c:pt idx="35">
                  <c:v>103.1</c:v>
                </c:pt>
                <c:pt idx="36">
                  <c:v>104</c:v>
                </c:pt>
                <c:pt idx="37">
                  <c:v>105.9</c:v>
                </c:pt>
                <c:pt idx="38">
                  <c:v>98.7</c:v>
                </c:pt>
                <c:pt idx="39">
                  <c:v>102.4</c:v>
                </c:pt>
                <c:pt idx="40">
                  <c:v>99.4</c:v>
                </c:pt>
                <c:pt idx="41">
                  <c:v>97.3</c:v>
                </c:pt>
                <c:pt idx="42">
                  <c:v>96.1</c:v>
                </c:pt>
                <c:pt idx="43">
                  <c:v>96.8</c:v>
                </c:pt>
                <c:pt idx="44">
                  <c:v>90.2</c:v>
                </c:pt>
                <c:pt idx="45">
                  <c:v>91.2</c:v>
                </c:pt>
                <c:pt idx="46">
                  <c:v>94.3</c:v>
                </c:pt>
                <c:pt idx="47">
                  <c:v>97.6</c:v>
                </c:pt>
                <c:pt idx="48">
                  <c:v>96.5</c:v>
                </c:pt>
                <c:pt idx="49">
                  <c:v>96.3</c:v>
                </c:pt>
                <c:pt idx="50">
                  <c:v>95.4</c:v>
                </c:pt>
                <c:pt idx="51">
                  <c:v>94.7</c:v>
                </c:pt>
                <c:pt idx="52">
                  <c:v>95.1</c:v>
                </c:pt>
                <c:pt idx="53">
                  <c:v>92.7</c:v>
                </c:pt>
                <c:pt idx="54">
                  <c:v>91.3</c:v>
                </c:pt>
                <c:pt idx="55">
                  <c:v>91.7</c:v>
                </c:pt>
                <c:pt idx="56">
                  <c:v>93.9</c:v>
                </c:pt>
                <c:pt idx="57">
                  <c:v>93.4</c:v>
                </c:pt>
                <c:pt idx="58">
                  <c:v>94.2</c:v>
                </c:pt>
                <c:pt idx="59">
                  <c:v>96.1</c:v>
                </c:pt>
                <c:pt idx="60">
                  <c:v>96.9</c:v>
                </c:pt>
                <c:pt idx="61">
                  <c:v>95.9</c:v>
                </c:pt>
                <c:pt idx="62">
                  <c:v>95.7</c:v>
                </c:pt>
                <c:pt idx="63">
                  <c:v>97.5</c:v>
                </c:pt>
                <c:pt idx="64">
                  <c:v>97.6</c:v>
                </c:pt>
                <c:pt idx="65">
                  <c:v>98.6</c:v>
                </c:pt>
                <c:pt idx="66">
                  <c:v>97.9</c:v>
                </c:pt>
                <c:pt idx="67">
                  <c:v>97.7</c:v>
                </c:pt>
                <c:pt idx="68">
                  <c:v>97</c:v>
                </c:pt>
                <c:pt idx="69">
                  <c:v>96.1</c:v>
                </c:pt>
                <c:pt idx="70">
                  <c:v>97.1</c:v>
                </c:pt>
                <c:pt idx="71">
                  <c:v>97.7</c:v>
                </c:pt>
                <c:pt idx="72">
                  <c:v>97</c:v>
                </c:pt>
                <c:pt idx="73">
                  <c:v>97.5</c:v>
                </c:pt>
                <c:pt idx="74">
                  <c:v>98.7</c:v>
                </c:pt>
                <c:pt idx="75">
                  <c:v>97.7</c:v>
                </c:pt>
                <c:pt idx="76">
                  <c:v>98.4</c:v>
                </c:pt>
                <c:pt idx="77">
                  <c:v>95.8</c:v>
                </c:pt>
                <c:pt idx="78">
                  <c:v>97</c:v>
                </c:pt>
                <c:pt idx="79">
                  <c:v>98.8</c:v>
                </c:pt>
                <c:pt idx="80">
                  <c:v>99.8</c:v>
                </c:pt>
                <c:pt idx="81">
                  <c:v>99.2</c:v>
                </c:pt>
                <c:pt idx="82">
                  <c:v>100.5</c:v>
                </c:pt>
                <c:pt idx="83">
                  <c:v>102.3</c:v>
                </c:pt>
                <c:pt idx="84">
                  <c:v>102.5</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49.5</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71.599999999999994</c:v>
                </c:pt>
                <c:pt idx="1">
                  <c:v>79.5</c:v>
                </c:pt>
                <c:pt idx="2">
                  <c:v>79.400000000000006</c:v>
                </c:pt>
                <c:pt idx="3">
                  <c:v>78.3</c:v>
                </c:pt>
                <c:pt idx="4">
                  <c:v>78.7</c:v>
                </c:pt>
                <c:pt idx="5">
                  <c:v>77.3</c:v>
                </c:pt>
                <c:pt idx="6">
                  <c:v>77.5</c:v>
                </c:pt>
                <c:pt idx="7">
                  <c:v>78</c:v>
                </c:pt>
                <c:pt idx="8">
                  <c:v>78</c:v>
                </c:pt>
                <c:pt idx="9">
                  <c:v>77.900000000000006</c:v>
                </c:pt>
                <c:pt idx="10">
                  <c:v>78.8</c:v>
                </c:pt>
                <c:pt idx="11">
                  <c:v>81.2</c:v>
                </c:pt>
                <c:pt idx="12">
                  <c:v>76.900000000000006</c:v>
                </c:pt>
                <c:pt idx="13">
                  <c:v>76</c:v>
                </c:pt>
                <c:pt idx="14">
                  <c:v>78.2</c:v>
                </c:pt>
                <c:pt idx="15">
                  <c:v>80</c:v>
                </c:pt>
                <c:pt idx="16">
                  <c:v>82.1</c:v>
                </c:pt>
                <c:pt idx="17">
                  <c:v>80.400000000000006</c:v>
                </c:pt>
                <c:pt idx="18">
                  <c:v>82.2</c:v>
                </c:pt>
                <c:pt idx="19">
                  <c:v>83.3</c:v>
                </c:pt>
                <c:pt idx="20">
                  <c:v>83.1</c:v>
                </c:pt>
                <c:pt idx="21">
                  <c:v>84.4</c:v>
                </c:pt>
                <c:pt idx="22">
                  <c:v>84.8</c:v>
                </c:pt>
                <c:pt idx="23">
                  <c:v>83.7</c:v>
                </c:pt>
                <c:pt idx="24">
                  <c:v>86.3</c:v>
                </c:pt>
                <c:pt idx="25">
                  <c:v>86.8</c:v>
                </c:pt>
                <c:pt idx="26">
                  <c:v>86.9</c:v>
                </c:pt>
                <c:pt idx="27">
                  <c:v>87.2</c:v>
                </c:pt>
                <c:pt idx="28">
                  <c:v>88</c:v>
                </c:pt>
                <c:pt idx="29">
                  <c:v>83.6</c:v>
                </c:pt>
                <c:pt idx="30">
                  <c:v>88.2</c:v>
                </c:pt>
                <c:pt idx="31">
                  <c:v>88.1</c:v>
                </c:pt>
                <c:pt idx="32">
                  <c:v>89</c:v>
                </c:pt>
                <c:pt idx="33">
                  <c:v>89.8</c:v>
                </c:pt>
                <c:pt idx="34">
                  <c:v>91.1</c:v>
                </c:pt>
                <c:pt idx="35">
                  <c:v>91.7</c:v>
                </c:pt>
                <c:pt idx="36">
                  <c:v>93.8</c:v>
                </c:pt>
                <c:pt idx="37">
                  <c:v>92.9</c:v>
                </c:pt>
                <c:pt idx="38">
                  <c:v>85.8</c:v>
                </c:pt>
                <c:pt idx="39">
                  <c:v>82.9</c:v>
                </c:pt>
                <c:pt idx="40">
                  <c:v>86.7</c:v>
                </c:pt>
                <c:pt idx="41">
                  <c:v>90.3</c:v>
                </c:pt>
                <c:pt idx="42">
                  <c:v>92.9</c:v>
                </c:pt>
                <c:pt idx="43">
                  <c:v>91.8</c:v>
                </c:pt>
                <c:pt idx="44">
                  <c:v>93.5</c:v>
                </c:pt>
                <c:pt idx="45">
                  <c:v>94.8</c:v>
                </c:pt>
                <c:pt idx="46">
                  <c:v>93.7</c:v>
                </c:pt>
                <c:pt idx="47">
                  <c:v>95.7</c:v>
                </c:pt>
                <c:pt idx="48">
                  <c:v>97.5</c:v>
                </c:pt>
                <c:pt idx="49">
                  <c:v>98.4</c:v>
                </c:pt>
                <c:pt idx="50">
                  <c:v>99</c:v>
                </c:pt>
                <c:pt idx="51">
                  <c:v>99.3</c:v>
                </c:pt>
                <c:pt idx="52">
                  <c:v>98.9</c:v>
                </c:pt>
                <c:pt idx="53">
                  <c:v>99.9</c:v>
                </c:pt>
                <c:pt idx="54">
                  <c:v>99.3</c:v>
                </c:pt>
                <c:pt idx="55">
                  <c:v>100</c:v>
                </c:pt>
                <c:pt idx="56">
                  <c:v>100.8</c:v>
                </c:pt>
                <c:pt idx="57">
                  <c:v>100.4</c:v>
                </c:pt>
                <c:pt idx="58">
                  <c:v>100.6</c:v>
                </c:pt>
                <c:pt idx="59">
                  <c:v>100.3</c:v>
                </c:pt>
                <c:pt idx="60">
                  <c:v>101.5</c:v>
                </c:pt>
                <c:pt idx="61">
                  <c:v>102.5</c:v>
                </c:pt>
                <c:pt idx="62">
                  <c:v>103.1</c:v>
                </c:pt>
                <c:pt idx="63">
                  <c:v>103.9</c:v>
                </c:pt>
                <c:pt idx="64">
                  <c:v>103.7</c:v>
                </c:pt>
                <c:pt idx="65">
                  <c:v>104.3</c:v>
                </c:pt>
                <c:pt idx="66">
                  <c:v>103.7</c:v>
                </c:pt>
                <c:pt idx="67">
                  <c:v>104.8</c:v>
                </c:pt>
                <c:pt idx="68">
                  <c:v>105.1</c:v>
                </c:pt>
                <c:pt idx="69">
                  <c:v>104.8</c:v>
                </c:pt>
                <c:pt idx="70">
                  <c:v>106.5</c:v>
                </c:pt>
                <c:pt idx="71">
                  <c:v>108.1</c:v>
                </c:pt>
                <c:pt idx="72">
                  <c:v>105.4</c:v>
                </c:pt>
                <c:pt idx="73">
                  <c:v>106.3</c:v>
                </c:pt>
                <c:pt idx="74">
                  <c:v>106.8</c:v>
                </c:pt>
                <c:pt idx="75">
                  <c:v>105.6</c:v>
                </c:pt>
                <c:pt idx="76">
                  <c:v>108</c:v>
                </c:pt>
                <c:pt idx="77">
                  <c:v>109.5</c:v>
                </c:pt>
                <c:pt idx="78">
                  <c:v>109.1</c:v>
                </c:pt>
                <c:pt idx="79">
                  <c:v>110.1</c:v>
                </c:pt>
                <c:pt idx="80">
                  <c:v>111.1</c:v>
                </c:pt>
                <c:pt idx="81">
                  <c:v>113</c:v>
                </c:pt>
                <c:pt idx="82">
                  <c:v>114</c:v>
                </c:pt>
                <c:pt idx="83">
                  <c:v>118</c:v>
                </c:pt>
                <c:pt idx="84">
                  <c:v>118.4</c:v>
                </c:pt>
                <c:pt idx="85">
                  <c:v>120.2</c:v>
                </c:pt>
                <c:pt idx="86">
                  <c:v>120.9</c:v>
                </c:pt>
                <c:pt idx="87">
                  <c:v>120.8</c:v>
                </c:pt>
                <c:pt idx="88">
                  <c:v>123</c:v>
                </c:pt>
                <c:pt idx="89">
                  <c:v>123.3</c:v>
                </c:pt>
                <c:pt idx="90">
                  <c:v>126.3</c:v>
                </c:pt>
                <c:pt idx="91">
                  <c:v>127.8</c:v>
                </c:pt>
                <c:pt idx="92">
                  <c:v>125.9</c:v>
                </c:pt>
                <c:pt idx="93">
                  <c:v>129.30000000000001</c:v>
                </c:pt>
                <c:pt idx="94">
                  <c:v>129.4</c:v>
                </c:pt>
                <c:pt idx="95">
                  <c:v>129</c:v>
                </c:pt>
                <c:pt idx="96">
                  <c:v>132.9</c:v>
                </c:pt>
                <c:pt idx="97">
                  <c:v>130.5</c:v>
                </c:pt>
                <c:pt idx="98">
                  <c:v>130.69999999999999</c:v>
                </c:pt>
                <c:pt idx="99">
                  <c:v>133</c:v>
                </c:pt>
                <c:pt idx="100">
                  <c:v>133.1</c:v>
                </c:pt>
                <c:pt idx="101">
                  <c:v>132.9</c:v>
                </c:pt>
                <c:pt idx="102">
                  <c:v>135.1</c:v>
                </c:pt>
                <c:pt idx="103">
                  <c:v>134.80000000000001</c:v>
                </c:pt>
                <c:pt idx="104">
                  <c:v>137.1</c:v>
                </c:pt>
                <c:pt idx="105">
                  <c:v>138.80000000000001</c:v>
                </c:pt>
                <c:pt idx="106">
                  <c:v>136.19999999999999</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71.599999999999994</c:v>
                </c:pt>
                <c:pt idx="1">
                  <c:v>79.5</c:v>
                </c:pt>
                <c:pt idx="2">
                  <c:v>79.400000000000006</c:v>
                </c:pt>
                <c:pt idx="3">
                  <c:v>78.3</c:v>
                </c:pt>
                <c:pt idx="4">
                  <c:v>78.7</c:v>
                </c:pt>
                <c:pt idx="5">
                  <c:v>77.3</c:v>
                </c:pt>
                <c:pt idx="6">
                  <c:v>77.5</c:v>
                </c:pt>
                <c:pt idx="7">
                  <c:v>78</c:v>
                </c:pt>
                <c:pt idx="8">
                  <c:v>78</c:v>
                </c:pt>
                <c:pt idx="9">
                  <c:v>77.900000000000006</c:v>
                </c:pt>
                <c:pt idx="10">
                  <c:v>78.8</c:v>
                </c:pt>
                <c:pt idx="11">
                  <c:v>81.2</c:v>
                </c:pt>
                <c:pt idx="12">
                  <c:v>76.900000000000006</c:v>
                </c:pt>
                <c:pt idx="13">
                  <c:v>76</c:v>
                </c:pt>
                <c:pt idx="14">
                  <c:v>78.2</c:v>
                </c:pt>
                <c:pt idx="15">
                  <c:v>80</c:v>
                </c:pt>
                <c:pt idx="16">
                  <c:v>82.1</c:v>
                </c:pt>
                <c:pt idx="17">
                  <c:v>80.400000000000006</c:v>
                </c:pt>
                <c:pt idx="18">
                  <c:v>82.2</c:v>
                </c:pt>
                <c:pt idx="19">
                  <c:v>83.3</c:v>
                </c:pt>
                <c:pt idx="20">
                  <c:v>83.1</c:v>
                </c:pt>
                <c:pt idx="21">
                  <c:v>84.4</c:v>
                </c:pt>
                <c:pt idx="22">
                  <c:v>84.8</c:v>
                </c:pt>
                <c:pt idx="23">
                  <c:v>83.7</c:v>
                </c:pt>
                <c:pt idx="24">
                  <c:v>86.3</c:v>
                </c:pt>
                <c:pt idx="25">
                  <c:v>86.8</c:v>
                </c:pt>
                <c:pt idx="26">
                  <c:v>86.9</c:v>
                </c:pt>
                <c:pt idx="27">
                  <c:v>87.2</c:v>
                </c:pt>
                <c:pt idx="28">
                  <c:v>88</c:v>
                </c:pt>
                <c:pt idx="29">
                  <c:v>83.6</c:v>
                </c:pt>
                <c:pt idx="30">
                  <c:v>88.2</c:v>
                </c:pt>
                <c:pt idx="31">
                  <c:v>88.1</c:v>
                </c:pt>
                <c:pt idx="32">
                  <c:v>89</c:v>
                </c:pt>
                <c:pt idx="33">
                  <c:v>89.8</c:v>
                </c:pt>
                <c:pt idx="34">
                  <c:v>91.1</c:v>
                </c:pt>
                <c:pt idx="35">
                  <c:v>91.7</c:v>
                </c:pt>
                <c:pt idx="36">
                  <c:v>93.8</c:v>
                </c:pt>
                <c:pt idx="37">
                  <c:v>92.9</c:v>
                </c:pt>
                <c:pt idx="38">
                  <c:v>85.8</c:v>
                </c:pt>
                <c:pt idx="39">
                  <c:v>82.9</c:v>
                </c:pt>
                <c:pt idx="40">
                  <c:v>86.7</c:v>
                </c:pt>
                <c:pt idx="41">
                  <c:v>90.3</c:v>
                </c:pt>
                <c:pt idx="42">
                  <c:v>92.9</c:v>
                </c:pt>
                <c:pt idx="43">
                  <c:v>91.8</c:v>
                </c:pt>
                <c:pt idx="44">
                  <c:v>93.5</c:v>
                </c:pt>
                <c:pt idx="45">
                  <c:v>94.8</c:v>
                </c:pt>
                <c:pt idx="46">
                  <c:v>93.7</c:v>
                </c:pt>
                <c:pt idx="47">
                  <c:v>95.7</c:v>
                </c:pt>
                <c:pt idx="48">
                  <c:v>97.5</c:v>
                </c:pt>
                <c:pt idx="49">
                  <c:v>98.4</c:v>
                </c:pt>
                <c:pt idx="50">
                  <c:v>99</c:v>
                </c:pt>
                <c:pt idx="51">
                  <c:v>99.3</c:v>
                </c:pt>
                <c:pt idx="52">
                  <c:v>98.9</c:v>
                </c:pt>
                <c:pt idx="53">
                  <c:v>99.9</c:v>
                </c:pt>
                <c:pt idx="54">
                  <c:v>99.3</c:v>
                </c:pt>
                <c:pt idx="55">
                  <c:v>100</c:v>
                </c:pt>
                <c:pt idx="56">
                  <c:v>100.8</c:v>
                </c:pt>
                <c:pt idx="57">
                  <c:v>100.4</c:v>
                </c:pt>
                <c:pt idx="58">
                  <c:v>100.6</c:v>
                </c:pt>
                <c:pt idx="59">
                  <c:v>100.3</c:v>
                </c:pt>
                <c:pt idx="60">
                  <c:v>101.5</c:v>
                </c:pt>
                <c:pt idx="61">
                  <c:v>102.5</c:v>
                </c:pt>
                <c:pt idx="62">
                  <c:v>103.1</c:v>
                </c:pt>
                <c:pt idx="63">
                  <c:v>103.9</c:v>
                </c:pt>
                <c:pt idx="64">
                  <c:v>103.7</c:v>
                </c:pt>
                <c:pt idx="65">
                  <c:v>104.3</c:v>
                </c:pt>
                <c:pt idx="66">
                  <c:v>103.7</c:v>
                </c:pt>
                <c:pt idx="67">
                  <c:v>104.8</c:v>
                </c:pt>
                <c:pt idx="68">
                  <c:v>105.1</c:v>
                </c:pt>
                <c:pt idx="69">
                  <c:v>104.8</c:v>
                </c:pt>
                <c:pt idx="70">
                  <c:v>106.5</c:v>
                </c:pt>
                <c:pt idx="71">
                  <c:v>108.1</c:v>
                </c:pt>
                <c:pt idx="72">
                  <c:v>105.4</c:v>
                </c:pt>
                <c:pt idx="73">
                  <c:v>106.3</c:v>
                </c:pt>
                <c:pt idx="74">
                  <c:v>106.8</c:v>
                </c:pt>
                <c:pt idx="75">
                  <c:v>105.6</c:v>
                </c:pt>
                <c:pt idx="76">
                  <c:v>108</c:v>
                </c:pt>
                <c:pt idx="77">
                  <c:v>109.5</c:v>
                </c:pt>
                <c:pt idx="78">
                  <c:v>109.1</c:v>
                </c:pt>
                <c:pt idx="79">
                  <c:v>110.1</c:v>
                </c:pt>
                <c:pt idx="80">
                  <c:v>111.1</c:v>
                </c:pt>
                <c:pt idx="81">
                  <c:v>113</c:v>
                </c:pt>
                <c:pt idx="82">
                  <c:v>114</c:v>
                </c:pt>
                <c:pt idx="83">
                  <c:v>118</c:v>
                </c:pt>
                <c:pt idx="84">
                  <c:v>118.4</c:v>
                </c:pt>
                <c:pt idx="85">
                  <c:v>120.2</c:v>
                </c:pt>
                <c:pt idx="86">
                  <c:v>120.9</c:v>
                </c:pt>
                <c:pt idx="87">
                  <c:v>120.8</c:v>
                </c:pt>
                <c:pt idx="88">
                  <c:v>123</c:v>
                </c:pt>
                <c:pt idx="89">
                  <c:v>123.3</c:v>
                </c:pt>
                <c:pt idx="90">
                  <c:v>126.3</c:v>
                </c:pt>
                <c:pt idx="91">
                  <c:v>127.8</c:v>
                </c:pt>
                <c:pt idx="92">
                  <c:v>125.9</c:v>
                </c:pt>
                <c:pt idx="93">
                  <c:v>129.30000000000001</c:v>
                </c:pt>
                <c:pt idx="94">
                  <c:v>129.4</c:v>
                </c:pt>
                <c:pt idx="95">
                  <c:v>129</c:v>
                </c:pt>
                <c:pt idx="96">
                  <c:v>132.9</c:v>
                </c:pt>
                <c:pt idx="97">
                  <c:v>130.5</c:v>
                </c:pt>
                <c:pt idx="98">
                  <c:v>130.69999999999999</c:v>
                </c:pt>
                <c:pt idx="99">
                  <c:v>133</c:v>
                </c:pt>
                <c:pt idx="100">
                  <c:v>133.1</c:v>
                </c:pt>
                <c:pt idx="101">
                  <c:v>132.9</c:v>
                </c:pt>
                <c:pt idx="102">
                  <c:v>135.1</c:v>
                </c:pt>
                <c:pt idx="103">
                  <c:v>134.80000000000001</c:v>
                </c:pt>
                <c:pt idx="104">
                  <c:v>137.1</c:v>
                </c:pt>
                <c:pt idx="105">
                  <c:v>138.80000000000001</c:v>
                </c:pt>
                <c:pt idx="106">
                  <c:v>136.19999999999999</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numCache>
            </c:numRef>
          </c:val>
          <c:smooth val="0"/>
          <c:extLst>
            <c:ext xmlns:c16="http://schemas.microsoft.com/office/drawing/2014/chart" uri="{C3380CC4-5D6E-409C-BE32-E72D297353CC}">
              <c16:uniqueId val="{00000000-0CFB-42D7-80C0-168118231472}"/>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numCache>
            </c:numRef>
          </c:val>
          <c:smooth val="0"/>
          <c:extLst>
            <c:ext xmlns:c16="http://schemas.microsoft.com/office/drawing/2014/chart" uri="{C3380CC4-5D6E-409C-BE32-E72D297353CC}">
              <c16:uniqueId val="{00000001-0CFB-42D7-80C0-168118231472}"/>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49.5</c:v>
                </c:pt>
              </c:numCache>
            </c:numRef>
          </c:val>
          <c:smooth val="0"/>
          <c:extLst>
            <c:ext xmlns:c16="http://schemas.microsoft.com/office/drawing/2014/chart" uri="{C3380CC4-5D6E-409C-BE32-E72D297353CC}">
              <c16:uniqueId val="{00000002-0CFB-42D7-80C0-168118231472}"/>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numCache>
            </c:numRef>
          </c:val>
          <c:smooth val="0"/>
          <c:extLst>
            <c:ext xmlns:c16="http://schemas.microsoft.com/office/drawing/2014/chart" uri="{C3380CC4-5D6E-409C-BE32-E72D297353CC}">
              <c16:uniqueId val="{00000003-0CFB-42D7-80C0-168118231472}"/>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2.2'!$B$146:$B$254</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2.2'!$E$146:$E$254</c:f>
              <c:numCache>
                <c:formatCode>0.0</c:formatCode>
                <c:ptCount val="109"/>
                <c:pt idx="0">
                  <c:v>101.96863177451965</c:v>
                </c:pt>
                <c:pt idx="1">
                  <c:v>102.42380811556018</c:v>
                </c:pt>
                <c:pt idx="2">
                  <c:v>104.43521756591373</c:v>
                </c:pt>
                <c:pt idx="3">
                  <c:v>104.81430790122062</c:v>
                </c:pt>
                <c:pt idx="4">
                  <c:v>104.27130873954785</c:v>
                </c:pt>
                <c:pt idx="5">
                  <c:v>102.7930826570007</c:v>
                </c:pt>
                <c:pt idx="6">
                  <c:v>105.37006431214709</c:v>
                </c:pt>
                <c:pt idx="7">
                  <c:v>105.74987707287988</c:v>
                </c:pt>
                <c:pt idx="8">
                  <c:v>105.22271917718524</c:v>
                </c:pt>
                <c:pt idx="9">
                  <c:v>105.90983268885655</c:v>
                </c:pt>
                <c:pt idx="10">
                  <c:v>106.68138639694078</c:v>
                </c:pt>
                <c:pt idx="11">
                  <c:v>106.68114251855003</c:v>
                </c:pt>
                <c:pt idx="12">
                  <c:v>106.60472388796885</c:v>
                </c:pt>
                <c:pt idx="13">
                  <c:v>107.55690003689611</c:v>
                </c:pt>
                <c:pt idx="14">
                  <c:v>107.29258716897311</c:v>
                </c:pt>
                <c:pt idx="15">
                  <c:v>108.58119050302032</c:v>
                </c:pt>
                <c:pt idx="16">
                  <c:v>110.14023581880851</c:v>
                </c:pt>
                <c:pt idx="17">
                  <c:v>110.2633368446272</c:v>
                </c:pt>
                <c:pt idx="18">
                  <c:v>109.65050528416306</c:v>
                </c:pt>
                <c:pt idx="19">
                  <c:v>109.68637274399947</c:v>
                </c:pt>
                <c:pt idx="20">
                  <c:v>110.90314814558084</c:v>
                </c:pt>
                <c:pt idx="21">
                  <c:v>110.36755604288061</c:v>
                </c:pt>
                <c:pt idx="22">
                  <c:v>110.54234441391641</c:v>
                </c:pt>
                <c:pt idx="23">
                  <c:v>111.40436947413002</c:v>
                </c:pt>
                <c:pt idx="24">
                  <c:v>111.89596612991052</c:v>
                </c:pt>
                <c:pt idx="25">
                  <c:v>112.43074973063119</c:v>
                </c:pt>
                <c:pt idx="26">
                  <c:v>114.07374091033108</c:v>
                </c:pt>
                <c:pt idx="27">
                  <c:v>111.30042205814654</c:v>
                </c:pt>
                <c:pt idx="28">
                  <c:v>111.22254987130967</c:v>
                </c:pt>
                <c:pt idx="29">
                  <c:v>110.63105134602702</c:v>
                </c:pt>
                <c:pt idx="30">
                  <c:v>110.86777498127965</c:v>
                </c:pt>
                <c:pt idx="31">
                  <c:v>113.93824282990452</c:v>
                </c:pt>
                <c:pt idx="32">
                  <c:v>111.30775416949328</c:v>
                </c:pt>
                <c:pt idx="33">
                  <c:v>114.20117783376456</c:v>
                </c:pt>
                <c:pt idx="34">
                  <c:v>108.6337112687724</c:v>
                </c:pt>
                <c:pt idx="35">
                  <c:v>111.94164694684183</c:v>
                </c:pt>
                <c:pt idx="36">
                  <c:v>112.53076868372038</c:v>
                </c:pt>
                <c:pt idx="37">
                  <c:v>111.48703041760362</c:v>
                </c:pt>
                <c:pt idx="38">
                  <c:v>106.54766945288742</c:v>
                </c:pt>
                <c:pt idx="39">
                  <c:v>90.957854451106826</c:v>
                </c:pt>
                <c:pt idx="40">
                  <c:v>94.958038357796667</c:v>
                </c:pt>
                <c:pt idx="41">
                  <c:v>97.951233541238707</c:v>
                </c:pt>
                <c:pt idx="42">
                  <c:v>100.7646418188689</c:v>
                </c:pt>
                <c:pt idx="43">
                  <c:v>99.517095953410347</c:v>
                </c:pt>
                <c:pt idx="44">
                  <c:v>101.12916467173447</c:v>
                </c:pt>
                <c:pt idx="45">
                  <c:v>102.5716356277922</c:v>
                </c:pt>
                <c:pt idx="46">
                  <c:v>100.29287223298624</c:v>
                </c:pt>
                <c:pt idx="47">
                  <c:v>101.19195730041297</c:v>
                </c:pt>
                <c:pt idx="48">
                  <c:v>102.133548554623</c:v>
                </c:pt>
                <c:pt idx="49">
                  <c:v>102.713513088163</c:v>
                </c:pt>
                <c:pt idx="50">
                  <c:v>104.63027079080311</c:v>
                </c:pt>
                <c:pt idx="51">
                  <c:v>104.33321505934873</c:v>
                </c:pt>
                <c:pt idx="52">
                  <c:v>105.34659014985503</c:v>
                </c:pt>
                <c:pt idx="53">
                  <c:v>105.79502034321582</c:v>
                </c:pt>
                <c:pt idx="54">
                  <c:v>105.67178099529967</c:v>
                </c:pt>
                <c:pt idx="55">
                  <c:v>107.34186929972662</c:v>
                </c:pt>
                <c:pt idx="56">
                  <c:v>106.63216250795809</c:v>
                </c:pt>
                <c:pt idx="57">
                  <c:v>107.24224721001889</c:v>
                </c:pt>
                <c:pt idx="58">
                  <c:v>109.05623601851636</c:v>
                </c:pt>
                <c:pt idx="59">
                  <c:v>108.45781029312805</c:v>
                </c:pt>
                <c:pt idx="60">
                  <c:v>109.5135536345302</c:v>
                </c:pt>
                <c:pt idx="61">
                  <c:v>109.62056683412462</c:v>
                </c:pt>
                <c:pt idx="62">
                  <c:v>108.0975142065173</c:v>
                </c:pt>
                <c:pt idx="63">
                  <c:v>107.69580773980209</c:v>
                </c:pt>
                <c:pt idx="64">
                  <c:v>107.50992439004764</c:v>
                </c:pt>
                <c:pt idx="65">
                  <c:v>107.74643054031175</c:v>
                </c:pt>
                <c:pt idx="66">
                  <c:v>107.3043163233428</c:v>
                </c:pt>
                <c:pt idx="67">
                  <c:v>108.03587121319816</c:v>
                </c:pt>
                <c:pt idx="68">
                  <c:v>108.41168721467565</c:v>
                </c:pt>
                <c:pt idx="69">
                  <c:v>108.06688790696414</c:v>
                </c:pt>
                <c:pt idx="70">
                  <c:v>107.63333340135168</c:v>
                </c:pt>
                <c:pt idx="71">
                  <c:v>107.56333083460221</c:v>
                </c:pt>
                <c:pt idx="72">
                  <c:v>107.46599211407731</c:v>
                </c:pt>
                <c:pt idx="73">
                  <c:v>108.35493462213857</c:v>
                </c:pt>
                <c:pt idx="74">
                  <c:v>111.02551362149492</c:v>
                </c:pt>
                <c:pt idx="75">
                  <c:v>109.60864952714613</c:v>
                </c:pt>
                <c:pt idx="76">
                  <c:v>109.46114909284225</c:v>
                </c:pt>
                <c:pt idx="77">
                  <c:v>109.76598283089214</c:v>
                </c:pt>
                <c:pt idx="78">
                  <c:v>112.89106566043981</c:v>
                </c:pt>
                <c:pt idx="79">
                  <c:v>111.87724216100814</c:v>
                </c:pt>
                <c:pt idx="80">
                  <c:v>111.13957359267435</c:v>
                </c:pt>
                <c:pt idx="81">
                  <c:v>110.18915761770594</c:v>
                </c:pt>
                <c:pt idx="82">
                  <c:v>112.23573326800999</c:v>
                </c:pt>
                <c:pt idx="83">
                  <c:v>112.15576866150917</c:v>
                </c:pt>
                <c:pt idx="84">
                  <c:v>113.57189128396193</c:v>
                </c:pt>
                <c:pt idx="85">
                  <c:v>109.10281428291677</c:v>
                </c:pt>
                <c:pt idx="86">
                  <c:v>110.65250701877991</c:v>
                </c:pt>
                <c:pt idx="87">
                  <c:v>110.50491423137032</c:v>
                </c:pt>
                <c:pt idx="88">
                  <c:v>110.30311595390707</c:v>
                </c:pt>
                <c:pt idx="89">
                  <c:v>111.42672786186338</c:v>
                </c:pt>
                <c:pt idx="90">
                  <c:v>109.90861725244577</c:v>
                </c:pt>
                <c:pt idx="91">
                  <c:v>108.89554020178278</c:v>
                </c:pt>
                <c:pt idx="92">
                  <c:v>111.04660838785435</c:v>
                </c:pt>
                <c:pt idx="93">
                  <c:v>110.89278622795308</c:v>
                </c:pt>
                <c:pt idx="94">
                  <c:v>107.15344379686356</c:v>
                </c:pt>
                <c:pt idx="95">
                  <c:v>112.11279913625052</c:v>
                </c:pt>
                <c:pt idx="96">
                  <c:v>110.37645471144111</c:v>
                </c:pt>
                <c:pt idx="97">
                  <c:v>111.31024837561242</c:v>
                </c:pt>
                <c:pt idx="98">
                  <c:v>109.58394787393513</c:v>
                </c:pt>
                <c:pt idx="99">
                  <c:v>111.74154360432325</c:v>
                </c:pt>
                <c:pt idx="100">
                  <c:v>112.14790449508689</c:v>
                </c:pt>
                <c:pt idx="101">
                  <c:v>110.29898639584498</c:v>
                </c:pt>
                <c:pt idx="102">
                  <c:v>111.74741305940331</c:v>
                </c:pt>
                <c:pt idx="103">
                  <c:v>110.52965526636915</c:v>
                </c:pt>
                <c:pt idx="104">
                  <c:v>109.78835745039028</c:v>
                </c:pt>
                <c:pt idx="105">
                  <c:v>110.518703486284</c:v>
                </c:pt>
                <c:pt idx="106">
                  <c:v>110.99479691981736</c:v>
                </c:pt>
                <c:pt idx="107">
                  <c:v>110.69952531773285</c:v>
                </c:pt>
                <c:pt idx="108">
                  <c:v>110.96388806753009</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2.2'!$B$146:$B$254</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2.2'!$F$146:$F$254</c:f>
              <c:numCache>
                <c:formatCode>0.0</c:formatCode>
                <c:ptCount val="109"/>
                <c:pt idx="0">
                  <c:v>106.78034978085066</c:v>
                </c:pt>
                <c:pt idx="1">
                  <c:v>105.05634516822687</c:v>
                </c:pt>
                <c:pt idx="2">
                  <c:v>114.06366268124285</c:v>
                </c:pt>
                <c:pt idx="3">
                  <c:v>112.00559510345522</c:v>
                </c:pt>
                <c:pt idx="4">
                  <c:v>108.99645374671695</c:v>
                </c:pt>
                <c:pt idx="5">
                  <c:v>108.42639820415422</c:v>
                </c:pt>
                <c:pt idx="6">
                  <c:v>112.66646020940115</c:v>
                </c:pt>
                <c:pt idx="7">
                  <c:v>117.01447221976025</c:v>
                </c:pt>
                <c:pt idx="8">
                  <c:v>110.43299141789593</c:v>
                </c:pt>
                <c:pt idx="9">
                  <c:v>111.44441204660289</c:v>
                </c:pt>
                <c:pt idx="10">
                  <c:v>110.65650246690132</c:v>
                </c:pt>
                <c:pt idx="11">
                  <c:v>107.89964281311359</c:v>
                </c:pt>
                <c:pt idx="12">
                  <c:v>114.49212171723414</c:v>
                </c:pt>
                <c:pt idx="13">
                  <c:v>114.88082118521406</c:v>
                </c:pt>
                <c:pt idx="14">
                  <c:v>111.4497075780973</c:v>
                </c:pt>
                <c:pt idx="15">
                  <c:v>110.54270873199724</c:v>
                </c:pt>
                <c:pt idx="16">
                  <c:v>111.63583594208295</c:v>
                </c:pt>
                <c:pt idx="17">
                  <c:v>113.20937951021064</c:v>
                </c:pt>
                <c:pt idx="18">
                  <c:v>110.9833023691568</c:v>
                </c:pt>
                <c:pt idx="19">
                  <c:v>110.37364553275194</c:v>
                </c:pt>
                <c:pt idx="20">
                  <c:v>113.39972404784319</c:v>
                </c:pt>
                <c:pt idx="21">
                  <c:v>113.26245573627116</c:v>
                </c:pt>
                <c:pt idx="22">
                  <c:v>112.34960440529049</c:v>
                </c:pt>
                <c:pt idx="23">
                  <c:v>111.3311623616169</c:v>
                </c:pt>
                <c:pt idx="24">
                  <c:v>109.03039290123138</c:v>
                </c:pt>
                <c:pt idx="25">
                  <c:v>112.16874458938354</c:v>
                </c:pt>
                <c:pt idx="26">
                  <c:v>112.66766329428546</c:v>
                </c:pt>
                <c:pt idx="27">
                  <c:v>107.36588697615082</c:v>
                </c:pt>
                <c:pt idx="28">
                  <c:v>107.96690818215426</c:v>
                </c:pt>
                <c:pt idx="29">
                  <c:v>106.97536520342319</c:v>
                </c:pt>
                <c:pt idx="30">
                  <c:v>110.33362258232209</c:v>
                </c:pt>
                <c:pt idx="31">
                  <c:v>107.43823534776374</c:v>
                </c:pt>
                <c:pt idx="32">
                  <c:v>108.96347092647036</c:v>
                </c:pt>
                <c:pt idx="33">
                  <c:v>107.6135855114054</c:v>
                </c:pt>
                <c:pt idx="34">
                  <c:v>110.47367739087315</c:v>
                </c:pt>
                <c:pt idx="35">
                  <c:v>111.16241848698071</c:v>
                </c:pt>
                <c:pt idx="36">
                  <c:v>111.32997218593631</c:v>
                </c:pt>
                <c:pt idx="37">
                  <c:v>105.23363450317004</c:v>
                </c:pt>
                <c:pt idx="38">
                  <c:v>98.868939634436089</c:v>
                </c:pt>
                <c:pt idx="39">
                  <c:v>67.689621077152253</c:v>
                </c:pt>
                <c:pt idx="40">
                  <c:v>79.456230449726178</c:v>
                </c:pt>
                <c:pt idx="41">
                  <c:v>85.011652233430951</c:v>
                </c:pt>
                <c:pt idx="42">
                  <c:v>86.516008016438661</c:v>
                </c:pt>
                <c:pt idx="43">
                  <c:v>93.263941585135768</c:v>
                </c:pt>
                <c:pt idx="44">
                  <c:v>92.347315327080437</c:v>
                </c:pt>
                <c:pt idx="45">
                  <c:v>93.05659739778126</c:v>
                </c:pt>
                <c:pt idx="46">
                  <c:v>91.084974486050399</c:v>
                </c:pt>
                <c:pt idx="47">
                  <c:v>96.709219205994231</c:v>
                </c:pt>
                <c:pt idx="48">
                  <c:v>99.114227716376845</c:v>
                </c:pt>
                <c:pt idx="49">
                  <c:v>101.94152412586575</c:v>
                </c:pt>
                <c:pt idx="50">
                  <c:v>100.56640224705927</c:v>
                </c:pt>
                <c:pt idx="51">
                  <c:v>101.9068848480204</c:v>
                </c:pt>
                <c:pt idx="52">
                  <c:v>104.41685494639775</c:v>
                </c:pt>
                <c:pt idx="53">
                  <c:v>106.22745329882818</c:v>
                </c:pt>
                <c:pt idx="54">
                  <c:v>110.75957251321213</c:v>
                </c:pt>
                <c:pt idx="55">
                  <c:v>113.79466885410058</c:v>
                </c:pt>
                <c:pt idx="56">
                  <c:v>112.42042065219989</c:v>
                </c:pt>
                <c:pt idx="57">
                  <c:v>107.43015470853537</c:v>
                </c:pt>
                <c:pt idx="58">
                  <c:v>110.06602134972997</c:v>
                </c:pt>
                <c:pt idx="59">
                  <c:v>108.24307440542606</c:v>
                </c:pt>
                <c:pt idx="60">
                  <c:v>108.2546783690167</c:v>
                </c:pt>
                <c:pt idx="61">
                  <c:v>107.2849074572925</c:v>
                </c:pt>
                <c:pt idx="62">
                  <c:v>108.67571222799546</c:v>
                </c:pt>
                <c:pt idx="63">
                  <c:v>111.5320245327278</c:v>
                </c:pt>
                <c:pt idx="64">
                  <c:v>110.02295408594885</c:v>
                </c:pt>
                <c:pt idx="65">
                  <c:v>113.9400459867001</c:v>
                </c:pt>
                <c:pt idx="66">
                  <c:v>105.88251966469416</c:v>
                </c:pt>
                <c:pt idx="67">
                  <c:v>104.83596515673105</c:v>
                </c:pt>
                <c:pt idx="68">
                  <c:v>106.26671959082601</c:v>
                </c:pt>
                <c:pt idx="69">
                  <c:v>108.29575859018463</c:v>
                </c:pt>
                <c:pt idx="70">
                  <c:v>107.61681756715227</c:v>
                </c:pt>
                <c:pt idx="71">
                  <c:v>107.89044790981079</c:v>
                </c:pt>
                <c:pt idx="72">
                  <c:v>102.6762037218987</c:v>
                </c:pt>
                <c:pt idx="73">
                  <c:v>111.94220873375168</c:v>
                </c:pt>
                <c:pt idx="74">
                  <c:v>109.37335358445907</c:v>
                </c:pt>
                <c:pt idx="75">
                  <c:v>108.47370683599306</c:v>
                </c:pt>
                <c:pt idx="76">
                  <c:v>107.79917962972041</c:v>
                </c:pt>
                <c:pt idx="77">
                  <c:v>105.58600175280226</c:v>
                </c:pt>
                <c:pt idx="78">
                  <c:v>105.10795576261226</c:v>
                </c:pt>
                <c:pt idx="79">
                  <c:v>102.73883079116402</c:v>
                </c:pt>
                <c:pt idx="80">
                  <c:v>103.30136733502283</c:v>
                </c:pt>
                <c:pt idx="81">
                  <c:v>106.59535960259102</c:v>
                </c:pt>
                <c:pt idx="82">
                  <c:v>106.89706868711009</c:v>
                </c:pt>
                <c:pt idx="83">
                  <c:v>106.84817255047238</c:v>
                </c:pt>
                <c:pt idx="84">
                  <c:v>106.69284927504262</c:v>
                </c:pt>
                <c:pt idx="85">
                  <c:v>104.15180478991465</c:v>
                </c:pt>
                <c:pt idx="86">
                  <c:v>109.92690531808449</c:v>
                </c:pt>
                <c:pt idx="87">
                  <c:v>101.27857228691512</c:v>
                </c:pt>
                <c:pt idx="88">
                  <c:v>99.056483608742212</c:v>
                </c:pt>
                <c:pt idx="89">
                  <c:v>103.21393602250183</c:v>
                </c:pt>
                <c:pt idx="90">
                  <c:v>103.26067759667868</c:v>
                </c:pt>
                <c:pt idx="91">
                  <c:v>108.70493570341411</c:v>
                </c:pt>
                <c:pt idx="92">
                  <c:v>104.33257823767016</c:v>
                </c:pt>
                <c:pt idx="93">
                  <c:v>103.79106123669762</c:v>
                </c:pt>
                <c:pt idx="94">
                  <c:v>99.932895775497641</c:v>
                </c:pt>
                <c:pt idx="95">
                  <c:v>100.57983058139487</c:v>
                </c:pt>
                <c:pt idx="96">
                  <c:v>103.69929541919566</c:v>
                </c:pt>
                <c:pt idx="97">
                  <c:v>101.09284901102761</c:v>
                </c:pt>
                <c:pt idx="98">
                  <c:v>101.00657006859112</c:v>
                </c:pt>
                <c:pt idx="99">
                  <c:v>102.37178690414203</c:v>
                </c:pt>
                <c:pt idx="100">
                  <c:v>102.55059294339506</c:v>
                </c:pt>
                <c:pt idx="101">
                  <c:v>103.50533464182276</c:v>
                </c:pt>
                <c:pt idx="102">
                  <c:v>104.10782400688871</c:v>
                </c:pt>
                <c:pt idx="103">
                  <c:v>103.01713260288801</c:v>
                </c:pt>
                <c:pt idx="104">
                  <c:v>104.84558243589284</c:v>
                </c:pt>
                <c:pt idx="105">
                  <c:v>103.26344437037558</c:v>
                </c:pt>
                <c:pt idx="106">
                  <c:v>105.07103414054828</c:v>
                </c:pt>
                <c:pt idx="107">
                  <c:v>105.28013624281968</c:v>
                </c:pt>
                <c:pt idx="108">
                  <c:v>101.20134888236927</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2.2'!$B$146:$B$254</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2.2'!$G$146:$G$254</c:f>
              <c:numCache>
                <c:formatCode>0.0</c:formatCode>
                <c:ptCount val="109"/>
                <c:pt idx="0">
                  <c:v>108.12740202868387</c:v>
                </c:pt>
                <c:pt idx="1">
                  <c:v>106.00023317959676</c:v>
                </c:pt>
                <c:pt idx="2">
                  <c:v>108.06279563979679</c:v>
                </c:pt>
                <c:pt idx="3">
                  <c:v>108.02379515293491</c:v>
                </c:pt>
                <c:pt idx="4">
                  <c:v>107.41460600751209</c:v>
                </c:pt>
                <c:pt idx="5">
                  <c:v>110.05127788792223</c:v>
                </c:pt>
                <c:pt idx="6">
                  <c:v>110.59689799846082</c:v>
                </c:pt>
                <c:pt idx="7">
                  <c:v>114.18632609526509</c:v>
                </c:pt>
                <c:pt idx="8">
                  <c:v>111.03373972500543</c:v>
                </c:pt>
                <c:pt idx="9">
                  <c:v>110.79275355270948</c:v>
                </c:pt>
                <c:pt idx="10">
                  <c:v>111.06440949549821</c:v>
                </c:pt>
                <c:pt idx="11">
                  <c:v>110.37872900201677</c:v>
                </c:pt>
                <c:pt idx="12">
                  <c:v>109.35019597898231</c:v>
                </c:pt>
                <c:pt idx="13">
                  <c:v>110.57889764859334</c:v>
                </c:pt>
                <c:pt idx="14">
                  <c:v>106.20308396751408</c:v>
                </c:pt>
                <c:pt idx="15">
                  <c:v>113.57690546687019</c:v>
                </c:pt>
                <c:pt idx="16">
                  <c:v>112.92594613424011</c:v>
                </c:pt>
                <c:pt idx="17">
                  <c:v>114.27126347181493</c:v>
                </c:pt>
                <c:pt idx="18">
                  <c:v>109.72681252226516</c:v>
                </c:pt>
                <c:pt idx="19">
                  <c:v>108.12861391544027</c:v>
                </c:pt>
                <c:pt idx="20">
                  <c:v>105.69704723008024</c:v>
                </c:pt>
                <c:pt idx="21">
                  <c:v>105.3929123149284</c:v>
                </c:pt>
                <c:pt idx="22">
                  <c:v>102.4576563465333</c:v>
                </c:pt>
                <c:pt idx="23">
                  <c:v>106.50254093719451</c:v>
                </c:pt>
                <c:pt idx="24">
                  <c:v>111.63076474856332</c:v>
                </c:pt>
                <c:pt idx="25">
                  <c:v>108.58100703908325</c:v>
                </c:pt>
                <c:pt idx="26">
                  <c:v>110.25851110300776</c:v>
                </c:pt>
                <c:pt idx="27">
                  <c:v>107.36143140220564</c:v>
                </c:pt>
                <c:pt idx="28">
                  <c:v>106.13962149959448</c:v>
                </c:pt>
                <c:pt idx="29">
                  <c:v>105.31777002592666</c:v>
                </c:pt>
                <c:pt idx="30">
                  <c:v>106.11383755375665</c:v>
                </c:pt>
                <c:pt idx="31">
                  <c:v>103.15564492967223</c:v>
                </c:pt>
                <c:pt idx="32">
                  <c:v>108.08835221822808</c:v>
                </c:pt>
                <c:pt idx="33">
                  <c:v>109.999967110264</c:v>
                </c:pt>
                <c:pt idx="34">
                  <c:v>112.97321920141529</c:v>
                </c:pt>
                <c:pt idx="35">
                  <c:v>109.52476792056382</c:v>
                </c:pt>
                <c:pt idx="36">
                  <c:v>110.92286493530858</c:v>
                </c:pt>
                <c:pt idx="37">
                  <c:v>114.92849868633772</c:v>
                </c:pt>
                <c:pt idx="38">
                  <c:v>102.62814664507297</c:v>
                </c:pt>
                <c:pt idx="39">
                  <c:v>64.482427304425016</c:v>
                </c:pt>
                <c:pt idx="40">
                  <c:v>68.969297997309653</c:v>
                </c:pt>
                <c:pt idx="41">
                  <c:v>83.584095066603268</c:v>
                </c:pt>
                <c:pt idx="42">
                  <c:v>77.262602543485031</c:v>
                </c:pt>
                <c:pt idx="43">
                  <c:v>83.474030443989591</c:v>
                </c:pt>
                <c:pt idx="44">
                  <c:v>85.625695083374339</c:v>
                </c:pt>
                <c:pt idx="45">
                  <c:v>84.309907931866675</c:v>
                </c:pt>
                <c:pt idx="46">
                  <c:v>83.284918893636601</c:v>
                </c:pt>
                <c:pt idx="47">
                  <c:v>86.19793819962922</c:v>
                </c:pt>
                <c:pt idx="48">
                  <c:v>88.111156806251159</c:v>
                </c:pt>
                <c:pt idx="49">
                  <c:v>92.286568183099945</c:v>
                </c:pt>
                <c:pt idx="50">
                  <c:v>99.410752786555818</c:v>
                </c:pt>
                <c:pt idx="51">
                  <c:v>87.374618541692627</c:v>
                </c:pt>
                <c:pt idx="52">
                  <c:v>88.829951934286967</c:v>
                </c:pt>
                <c:pt idx="53">
                  <c:v>107.87867793219988</c:v>
                </c:pt>
                <c:pt idx="54">
                  <c:v>105.47323877214897</c:v>
                </c:pt>
                <c:pt idx="55">
                  <c:v>107.89529588804041</c:v>
                </c:pt>
                <c:pt idx="56">
                  <c:v>109.58095037160908</c:v>
                </c:pt>
                <c:pt idx="57">
                  <c:v>108.05387104432882</c:v>
                </c:pt>
                <c:pt idx="58">
                  <c:v>109.44933300439902</c:v>
                </c:pt>
                <c:pt idx="59">
                  <c:v>110.36506420128761</c:v>
                </c:pt>
                <c:pt idx="60">
                  <c:v>109.11898060700319</c:v>
                </c:pt>
                <c:pt idx="61">
                  <c:v>101.193283727203</c:v>
                </c:pt>
                <c:pt idx="62">
                  <c:v>97.985506562301637</c:v>
                </c:pt>
                <c:pt idx="63">
                  <c:v>100.70882505668239</c:v>
                </c:pt>
                <c:pt idx="64">
                  <c:v>106.12149848138087</c:v>
                </c:pt>
                <c:pt idx="65">
                  <c:v>105.37401502777259</c:v>
                </c:pt>
                <c:pt idx="66">
                  <c:v>107.63921823844153</c:v>
                </c:pt>
                <c:pt idx="67">
                  <c:v>103.36201119359967</c:v>
                </c:pt>
                <c:pt idx="68">
                  <c:v>99.391193179441089</c:v>
                </c:pt>
                <c:pt idx="69">
                  <c:v>102.48260032239457</c:v>
                </c:pt>
                <c:pt idx="70">
                  <c:v>102.29242601364921</c:v>
                </c:pt>
                <c:pt idx="71">
                  <c:v>103.48058655348781</c:v>
                </c:pt>
                <c:pt idx="72">
                  <c:v>107.42127995490119</c:v>
                </c:pt>
                <c:pt idx="73">
                  <c:v>109.15455199212192</c:v>
                </c:pt>
                <c:pt idx="74">
                  <c:v>105.94940088776472</c:v>
                </c:pt>
                <c:pt idx="75">
                  <c:v>114.02931530258287</c:v>
                </c:pt>
                <c:pt idx="76">
                  <c:v>110.43913996610667</c:v>
                </c:pt>
                <c:pt idx="77">
                  <c:v>110.71340738266767</c:v>
                </c:pt>
                <c:pt idx="78">
                  <c:v>109.68697101672804</c:v>
                </c:pt>
                <c:pt idx="79">
                  <c:v>111.26542351597897</c:v>
                </c:pt>
                <c:pt idx="80">
                  <c:v>109.78138143016452</c:v>
                </c:pt>
                <c:pt idx="81">
                  <c:v>111.99891578937843</c:v>
                </c:pt>
                <c:pt idx="82">
                  <c:v>111.19431231821677</c:v>
                </c:pt>
                <c:pt idx="83">
                  <c:v>110.72722983893976</c:v>
                </c:pt>
                <c:pt idx="84">
                  <c:v>110.6097571261414</c:v>
                </c:pt>
                <c:pt idx="85">
                  <c:v>112.90194473659814</c:v>
                </c:pt>
                <c:pt idx="86">
                  <c:v>112.75897120745894</c:v>
                </c:pt>
                <c:pt idx="87">
                  <c:v>110.41966967816542</c:v>
                </c:pt>
                <c:pt idx="88">
                  <c:v>111.06051882237463</c:v>
                </c:pt>
                <c:pt idx="89">
                  <c:v>111.93527738014467</c:v>
                </c:pt>
                <c:pt idx="90">
                  <c:v>106.83336624150378</c:v>
                </c:pt>
                <c:pt idx="91">
                  <c:v>106.13379808401389</c:v>
                </c:pt>
                <c:pt idx="92">
                  <c:v>113.7145185129643</c:v>
                </c:pt>
                <c:pt idx="93">
                  <c:v>112.48458204886367</c:v>
                </c:pt>
                <c:pt idx="94">
                  <c:v>110.62765681317414</c:v>
                </c:pt>
                <c:pt idx="95">
                  <c:v>111.49055845842841</c:v>
                </c:pt>
                <c:pt idx="96">
                  <c:v>108.80601296631991</c:v>
                </c:pt>
                <c:pt idx="97">
                  <c:v>107.64331852556043</c:v>
                </c:pt>
                <c:pt idx="98">
                  <c:v>108.13351593144495</c:v>
                </c:pt>
                <c:pt idx="99">
                  <c:v>102.07447043796262</c:v>
                </c:pt>
                <c:pt idx="100">
                  <c:v>101.04943389538828</c:v>
                </c:pt>
                <c:pt idx="101">
                  <c:v>98.865852159844934</c:v>
                </c:pt>
                <c:pt idx="102">
                  <c:v>103.51720719215798</c:v>
                </c:pt>
                <c:pt idx="103">
                  <c:v>103.16094668136358</c:v>
                </c:pt>
                <c:pt idx="104">
                  <c:v>103.80818748943004</c:v>
                </c:pt>
                <c:pt idx="105">
                  <c:v>102.60345087124763</c:v>
                </c:pt>
                <c:pt idx="106">
                  <c:v>105.70457234790713</c:v>
                </c:pt>
                <c:pt idx="107">
                  <c:v>104.64553625509868</c:v>
                </c:pt>
                <c:pt idx="108">
                  <c:v>101.29891025929155</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2.2'!$B$146:$B$254</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2.2'!$H$146:$H$254</c:f>
              <c:numCache>
                <c:formatCode>0.0</c:formatCode>
                <c:ptCount val="109"/>
                <c:pt idx="0">
                  <c:v>107.9683846914167</c:v>
                </c:pt>
                <c:pt idx="1">
                  <c:v>107.6186826122016</c:v>
                </c:pt>
                <c:pt idx="2">
                  <c:v>108.59970008798996</c:v>
                </c:pt>
                <c:pt idx="3">
                  <c:v>107.9450789047129</c:v>
                </c:pt>
                <c:pt idx="4">
                  <c:v>108.18109075687693</c:v>
                </c:pt>
                <c:pt idx="5">
                  <c:v>110.04674974541928</c:v>
                </c:pt>
                <c:pt idx="6">
                  <c:v>109.4297069967397</c:v>
                </c:pt>
                <c:pt idx="7">
                  <c:v>107.94426634592999</c:v>
                </c:pt>
                <c:pt idx="8">
                  <c:v>106.00655947363782</c:v>
                </c:pt>
                <c:pt idx="9">
                  <c:v>107.59180761063425</c:v>
                </c:pt>
                <c:pt idx="10">
                  <c:v>108.73509963760768</c:v>
                </c:pt>
                <c:pt idx="11">
                  <c:v>109.4995099829121</c:v>
                </c:pt>
                <c:pt idx="12">
                  <c:v>109.66869939059076</c:v>
                </c:pt>
                <c:pt idx="13">
                  <c:v>107.28403645558492</c:v>
                </c:pt>
                <c:pt idx="14">
                  <c:v>105.63674396855642</c:v>
                </c:pt>
                <c:pt idx="15">
                  <c:v>107.86221164668278</c:v>
                </c:pt>
                <c:pt idx="16">
                  <c:v>110.29607847016462</c:v>
                </c:pt>
                <c:pt idx="17">
                  <c:v>105.63029536066902</c:v>
                </c:pt>
                <c:pt idx="18">
                  <c:v>105.21140858620868</c:v>
                </c:pt>
                <c:pt idx="19">
                  <c:v>106.11663807955159</c:v>
                </c:pt>
                <c:pt idx="20">
                  <c:v>105.31418970703575</c:v>
                </c:pt>
                <c:pt idx="21">
                  <c:v>105.75513936595182</c:v>
                </c:pt>
                <c:pt idx="22">
                  <c:v>106.20084145195709</c:v>
                </c:pt>
                <c:pt idx="23">
                  <c:v>109.30984724677697</c:v>
                </c:pt>
                <c:pt idx="24">
                  <c:v>106.27237094326308</c:v>
                </c:pt>
                <c:pt idx="25">
                  <c:v>107.44180767338072</c:v>
                </c:pt>
                <c:pt idx="26">
                  <c:v>110.44783580016814</c:v>
                </c:pt>
                <c:pt idx="27">
                  <c:v>109.29067665045184</c:v>
                </c:pt>
                <c:pt idx="28">
                  <c:v>109.12662254602279</c:v>
                </c:pt>
                <c:pt idx="29">
                  <c:v>107.32300438354976</c:v>
                </c:pt>
                <c:pt idx="30">
                  <c:v>107.54266319183614</c:v>
                </c:pt>
                <c:pt idx="31">
                  <c:v>105.91358979741894</c:v>
                </c:pt>
                <c:pt idx="32">
                  <c:v>110.46742085147989</c:v>
                </c:pt>
                <c:pt idx="33">
                  <c:v>110.54016190840738</c:v>
                </c:pt>
                <c:pt idx="34">
                  <c:v>110.4531271737991</c:v>
                </c:pt>
                <c:pt idx="35">
                  <c:v>109.82439001615309</c:v>
                </c:pt>
                <c:pt idx="36">
                  <c:v>109.37812007550383</c:v>
                </c:pt>
                <c:pt idx="37">
                  <c:v>107.47114053835296</c:v>
                </c:pt>
                <c:pt idx="38">
                  <c:v>95.308994555477753</c:v>
                </c:pt>
                <c:pt idx="39">
                  <c:v>56.270171503533099</c:v>
                </c:pt>
                <c:pt idx="40">
                  <c:v>62.72559754690662</c:v>
                </c:pt>
                <c:pt idx="41">
                  <c:v>69.091763922245249</c:v>
                </c:pt>
                <c:pt idx="42">
                  <c:v>69.242916565473891</c:v>
                </c:pt>
                <c:pt idx="43">
                  <c:v>85.407207029449353</c:v>
                </c:pt>
                <c:pt idx="44">
                  <c:v>82.636617471399404</c:v>
                </c:pt>
                <c:pt idx="45">
                  <c:v>85.128148132097223</c:v>
                </c:pt>
                <c:pt idx="46">
                  <c:v>79.856870694673049</c:v>
                </c:pt>
                <c:pt idx="47">
                  <c:v>80.249549148621952</c:v>
                </c:pt>
                <c:pt idx="48">
                  <c:v>82.827560352718024</c:v>
                </c:pt>
                <c:pt idx="49">
                  <c:v>85.512829817823047</c:v>
                </c:pt>
                <c:pt idx="50">
                  <c:v>94.978768638549752</c:v>
                </c:pt>
                <c:pt idx="51">
                  <c:v>86.095405062450098</c:v>
                </c:pt>
                <c:pt idx="52">
                  <c:v>96.352679920548297</c:v>
                </c:pt>
                <c:pt idx="53">
                  <c:v>100.34241135743001</c:v>
                </c:pt>
                <c:pt idx="54">
                  <c:v>106.62802069918982</c:v>
                </c:pt>
                <c:pt idx="55">
                  <c:v>112.78804270248246</c:v>
                </c:pt>
                <c:pt idx="56">
                  <c:v>113.88606603803905</c:v>
                </c:pt>
                <c:pt idx="57">
                  <c:v>109.66759589766616</c:v>
                </c:pt>
                <c:pt idx="58">
                  <c:v>107.49242630844205</c:v>
                </c:pt>
                <c:pt idx="59">
                  <c:v>105.63635192326696</c:v>
                </c:pt>
                <c:pt idx="60">
                  <c:v>107.83636408422633</c:v>
                </c:pt>
                <c:pt idx="61">
                  <c:v>108.33929454020723</c:v>
                </c:pt>
                <c:pt idx="62">
                  <c:v>107.76074941197287</c:v>
                </c:pt>
                <c:pt idx="63">
                  <c:v>107.44274598135199</c:v>
                </c:pt>
                <c:pt idx="64">
                  <c:v>108.29230776219876</c:v>
                </c:pt>
                <c:pt idx="65">
                  <c:v>110.7990851270857</c:v>
                </c:pt>
                <c:pt idx="66">
                  <c:v>112.38355799494033</c:v>
                </c:pt>
                <c:pt idx="67">
                  <c:v>109.08243908759667</c:v>
                </c:pt>
                <c:pt idx="68">
                  <c:v>100.66221293162698</c:v>
                </c:pt>
                <c:pt idx="69">
                  <c:v>108.09173943528974</c:v>
                </c:pt>
                <c:pt idx="70">
                  <c:v>110.28780013587578</c:v>
                </c:pt>
                <c:pt idx="71">
                  <c:v>108.63739853322892</c:v>
                </c:pt>
                <c:pt idx="72">
                  <c:v>106.35741177561928</c:v>
                </c:pt>
                <c:pt idx="73">
                  <c:v>106.47985027288772</c:v>
                </c:pt>
                <c:pt idx="74">
                  <c:v>108.5279948999171</c:v>
                </c:pt>
                <c:pt idx="75">
                  <c:v>110.5945993509487</c:v>
                </c:pt>
                <c:pt idx="76">
                  <c:v>108.39758790516473</c:v>
                </c:pt>
                <c:pt idx="77">
                  <c:v>107.24695973045425</c:v>
                </c:pt>
                <c:pt idx="78">
                  <c:v>106.43165249088639</c:v>
                </c:pt>
                <c:pt idx="79">
                  <c:v>105.29798069631541</c:v>
                </c:pt>
                <c:pt idx="80">
                  <c:v>105.17610918598344</c:v>
                </c:pt>
                <c:pt idx="81">
                  <c:v>105.8661641196294</c:v>
                </c:pt>
                <c:pt idx="82">
                  <c:v>106.75903172068209</c:v>
                </c:pt>
                <c:pt idx="83">
                  <c:v>108.38762850238405</c:v>
                </c:pt>
                <c:pt idx="84">
                  <c:v>110.35379290355108</c:v>
                </c:pt>
                <c:pt idx="85">
                  <c:v>110.70532655093677</c:v>
                </c:pt>
                <c:pt idx="86">
                  <c:v>111.74247246184973</c:v>
                </c:pt>
                <c:pt idx="87">
                  <c:v>108.35806013714254</c:v>
                </c:pt>
                <c:pt idx="88">
                  <c:v>108.29619780895131</c:v>
                </c:pt>
                <c:pt idx="89">
                  <c:v>104.34581445537826</c:v>
                </c:pt>
                <c:pt idx="90">
                  <c:v>106.19608694585294</c:v>
                </c:pt>
                <c:pt idx="91">
                  <c:v>108.13637851032608</c:v>
                </c:pt>
                <c:pt idx="92">
                  <c:v>107.7464174019207</c:v>
                </c:pt>
                <c:pt idx="93">
                  <c:v>107.48775743614914</c:v>
                </c:pt>
                <c:pt idx="94">
                  <c:v>110.46267005513424</c:v>
                </c:pt>
                <c:pt idx="95">
                  <c:v>110.43525918699424</c:v>
                </c:pt>
                <c:pt idx="96">
                  <c:v>105.7322200283901</c:v>
                </c:pt>
                <c:pt idx="97">
                  <c:v>109.2460490812238</c:v>
                </c:pt>
                <c:pt idx="98">
                  <c:v>103.3422733708382</c:v>
                </c:pt>
                <c:pt idx="99">
                  <c:v>103.63137315686929</c:v>
                </c:pt>
                <c:pt idx="100">
                  <c:v>104.34486058369428</c:v>
                </c:pt>
                <c:pt idx="101">
                  <c:v>103.56463093810102</c:v>
                </c:pt>
                <c:pt idx="102">
                  <c:v>100.03359673472929</c:v>
                </c:pt>
                <c:pt idx="103">
                  <c:v>111.63538142149072</c:v>
                </c:pt>
                <c:pt idx="104">
                  <c:v>103.41410932955823</c:v>
                </c:pt>
                <c:pt idx="105">
                  <c:v>107.86390235159817</c:v>
                </c:pt>
                <c:pt idx="106">
                  <c:v>102.87586108436129</c:v>
                </c:pt>
                <c:pt idx="107">
                  <c:v>104.69957605789921</c:v>
                </c:pt>
                <c:pt idx="108">
                  <c:v>107.33467821024645</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2.2'!$B$146:$B$254</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2.2'!$I$146:$I$254</c:f>
              <c:numCache>
                <c:formatCode>0.0</c:formatCode>
                <c:ptCount val="109"/>
                <c:pt idx="0">
                  <c:v>109.18382383722357</c:v>
                </c:pt>
                <c:pt idx="1">
                  <c:v>111.00206415250247</c:v>
                </c:pt>
                <c:pt idx="2">
                  <c:v>106.9827960871491</c:v>
                </c:pt>
                <c:pt idx="3">
                  <c:v>103.44201231529017</c:v>
                </c:pt>
                <c:pt idx="4">
                  <c:v>103.2506185978924</c:v>
                </c:pt>
                <c:pt idx="5">
                  <c:v>105.45164634796686</c:v>
                </c:pt>
                <c:pt idx="6">
                  <c:v>108.32255210893356</c:v>
                </c:pt>
                <c:pt idx="7">
                  <c:v>108.03546153283689</c:v>
                </c:pt>
                <c:pt idx="8">
                  <c:v>107.939764674138</c:v>
                </c:pt>
                <c:pt idx="9">
                  <c:v>107.74837095674022</c:v>
                </c:pt>
                <c:pt idx="10">
                  <c:v>109.27952069592246</c:v>
                </c:pt>
                <c:pt idx="11">
                  <c:v>110.04509556551358</c:v>
                </c:pt>
                <c:pt idx="12">
                  <c:v>112.82030446778138</c:v>
                </c:pt>
                <c:pt idx="13">
                  <c:v>114.5428479243614</c:v>
                </c:pt>
                <c:pt idx="14">
                  <c:v>110.23648928291135</c:v>
                </c:pt>
                <c:pt idx="15">
                  <c:v>109.66230813071802</c:v>
                </c:pt>
                <c:pt idx="16">
                  <c:v>113.10739504387806</c:v>
                </c:pt>
                <c:pt idx="17">
                  <c:v>110.14079242421246</c:v>
                </c:pt>
                <c:pt idx="18">
                  <c:v>111.95903273949138</c:v>
                </c:pt>
                <c:pt idx="19">
                  <c:v>112.82030446778138</c:v>
                </c:pt>
                <c:pt idx="20">
                  <c:v>111.38485158729803</c:v>
                </c:pt>
                <c:pt idx="21">
                  <c:v>112.43751703298582</c:v>
                </c:pt>
                <c:pt idx="22">
                  <c:v>114.35145420696362</c:v>
                </c:pt>
                <c:pt idx="23">
                  <c:v>113.39448561997472</c:v>
                </c:pt>
                <c:pt idx="24">
                  <c:v>114.6385447830603</c:v>
                </c:pt>
                <c:pt idx="25">
                  <c:v>114.35145420696362</c:v>
                </c:pt>
                <c:pt idx="26">
                  <c:v>112.82030446778138</c:v>
                </c:pt>
                <c:pt idx="27">
                  <c:v>114.35145420696362</c:v>
                </c:pt>
                <c:pt idx="28">
                  <c:v>115.02133221785584</c:v>
                </c:pt>
                <c:pt idx="29">
                  <c:v>116.26539138094142</c:v>
                </c:pt>
                <c:pt idx="30">
                  <c:v>112.53321389168471</c:v>
                </c:pt>
                <c:pt idx="31">
                  <c:v>113.5858793373725</c:v>
                </c:pt>
                <c:pt idx="32">
                  <c:v>115.02133221785584</c:v>
                </c:pt>
                <c:pt idx="33">
                  <c:v>115.21272593525363</c:v>
                </c:pt>
                <c:pt idx="34">
                  <c:v>116.4567850983392</c:v>
                </c:pt>
                <c:pt idx="35">
                  <c:v>116.55248195703808</c:v>
                </c:pt>
                <c:pt idx="36">
                  <c:v>120.18896258759591</c:v>
                </c:pt>
                <c:pt idx="37">
                  <c:v>118.94490342451033</c:v>
                </c:pt>
                <c:pt idx="38">
                  <c:v>109.47091441332023</c:v>
                </c:pt>
                <c:pt idx="39">
                  <c:v>88.130514923467786</c:v>
                </c:pt>
                <c:pt idx="40">
                  <c:v>94.829295032390078</c:v>
                </c:pt>
                <c:pt idx="41">
                  <c:v>102.86783116309684</c:v>
                </c:pt>
                <c:pt idx="42">
                  <c:v>101.71946885871016</c:v>
                </c:pt>
                <c:pt idx="43">
                  <c:v>105.0688589131713</c:v>
                </c:pt>
                <c:pt idx="44">
                  <c:v>101.24098456521571</c:v>
                </c:pt>
                <c:pt idx="45">
                  <c:v>101.71946885871016</c:v>
                </c:pt>
                <c:pt idx="46">
                  <c:v>103.44201231529017</c:v>
                </c:pt>
                <c:pt idx="47">
                  <c:v>100.37971283692571</c:v>
                </c:pt>
                <c:pt idx="48">
                  <c:v>103.1549217391935</c:v>
                </c:pt>
                <c:pt idx="49">
                  <c:v>105.35594948926797</c:v>
                </c:pt>
                <c:pt idx="50">
                  <c:v>106.21722121755798</c:v>
                </c:pt>
                <c:pt idx="51">
                  <c:v>105.35594948926797</c:v>
                </c:pt>
                <c:pt idx="52">
                  <c:v>112.6289107503836</c:v>
                </c:pt>
                <c:pt idx="53">
                  <c:v>111.6719421633947</c:v>
                </c:pt>
                <c:pt idx="54">
                  <c:v>110.33218614161024</c:v>
                </c:pt>
                <c:pt idx="55">
                  <c:v>110.42788300030914</c:v>
                </c:pt>
                <c:pt idx="56">
                  <c:v>107.55697723934244</c:v>
                </c:pt>
                <c:pt idx="57">
                  <c:v>104.1118903261824</c:v>
                </c:pt>
                <c:pt idx="58">
                  <c:v>102.58074058700016</c:v>
                </c:pt>
                <c:pt idx="59">
                  <c:v>107.46128038064354</c:v>
                </c:pt>
                <c:pt idx="60">
                  <c:v>105.54734320666574</c:v>
                </c:pt>
                <c:pt idx="61">
                  <c:v>97.987291369453445</c:v>
                </c:pt>
                <c:pt idx="62">
                  <c:v>96.934625923765665</c:v>
                </c:pt>
                <c:pt idx="63">
                  <c:v>98.561472521646792</c:v>
                </c:pt>
                <c:pt idx="64">
                  <c:v>95.212082467185638</c:v>
                </c:pt>
                <c:pt idx="65">
                  <c:v>92.245479847520059</c:v>
                </c:pt>
                <c:pt idx="66">
                  <c:v>89.853058380047813</c:v>
                </c:pt>
                <c:pt idx="67">
                  <c:v>91.001420684434493</c:v>
                </c:pt>
                <c:pt idx="68">
                  <c:v>92.532570423616733</c:v>
                </c:pt>
                <c:pt idx="69">
                  <c:v>93.776629586702299</c:v>
                </c:pt>
                <c:pt idx="70">
                  <c:v>95.690566760680099</c:v>
                </c:pt>
                <c:pt idx="71">
                  <c:v>98.944259956442352</c:v>
                </c:pt>
                <c:pt idx="72">
                  <c:v>98.848563097743465</c:v>
                </c:pt>
                <c:pt idx="73">
                  <c:v>101.91086257610793</c:v>
                </c:pt>
                <c:pt idx="74">
                  <c:v>97.508807075958998</c:v>
                </c:pt>
                <c:pt idx="75">
                  <c:v>101.3366814239146</c:v>
                </c:pt>
                <c:pt idx="76">
                  <c:v>103.63340603268796</c:v>
                </c:pt>
                <c:pt idx="77">
                  <c:v>105.1645557718702</c:v>
                </c:pt>
                <c:pt idx="78">
                  <c:v>101.71946885871016</c:v>
                </c:pt>
                <c:pt idx="79">
                  <c:v>100.2840159782268</c:v>
                </c:pt>
                <c:pt idx="80">
                  <c:v>102.29365001090349</c:v>
                </c:pt>
                <c:pt idx="81">
                  <c:v>103.92049660878462</c:v>
                </c:pt>
                <c:pt idx="82">
                  <c:v>107.17418980454688</c:v>
                </c:pt>
                <c:pt idx="83">
                  <c:v>107.07849294584798</c:v>
                </c:pt>
                <c:pt idx="84">
                  <c:v>109.18382383722357</c:v>
                </c:pt>
                <c:pt idx="85">
                  <c:v>108.41824896763245</c:v>
                </c:pt>
                <c:pt idx="86">
                  <c:v>109.47091441332023</c:v>
                </c:pt>
                <c:pt idx="87">
                  <c:v>110.42788300030914</c:v>
                </c:pt>
                <c:pt idx="88">
                  <c:v>113.29878876127583</c:v>
                </c:pt>
                <c:pt idx="89">
                  <c:v>108.99243011982578</c:v>
                </c:pt>
                <c:pt idx="90">
                  <c:v>108.41824896763245</c:v>
                </c:pt>
                <c:pt idx="91">
                  <c:v>105.93013064146132</c:v>
                </c:pt>
                <c:pt idx="92">
                  <c:v>104.39898090227908</c:v>
                </c:pt>
                <c:pt idx="93">
                  <c:v>105.64304006536464</c:v>
                </c:pt>
                <c:pt idx="94">
                  <c:v>107.17418980454688</c:v>
                </c:pt>
                <c:pt idx="95">
                  <c:v>105.26025263056908</c:v>
                </c:pt>
                <c:pt idx="96">
                  <c:v>104.20758718488129</c:v>
                </c:pt>
                <c:pt idx="97">
                  <c:v>103.05922488049461</c:v>
                </c:pt>
                <c:pt idx="98">
                  <c:v>105.1645557718702</c:v>
                </c:pt>
                <c:pt idx="99">
                  <c:v>105.0688589131713</c:v>
                </c:pt>
                <c:pt idx="100">
                  <c:v>106.21722121755798</c:v>
                </c:pt>
                <c:pt idx="101">
                  <c:v>108.8967332611269</c:v>
                </c:pt>
                <c:pt idx="102">
                  <c:v>108.32255210893356</c:v>
                </c:pt>
                <c:pt idx="103">
                  <c:v>107.36558352194466</c:v>
                </c:pt>
                <c:pt idx="104">
                  <c:v>108.80103640242801</c:v>
                </c:pt>
                <c:pt idx="105">
                  <c:v>109.18382383722357</c:v>
                </c:pt>
                <c:pt idx="106">
                  <c:v>109.56661127201913</c:v>
                </c:pt>
                <c:pt idx="107">
                  <c:v>111.57624530469582</c:v>
                </c:pt>
                <c:pt idx="108">
                  <c:v>110.90636729380358</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2.2'!$E$146:$E$254</c:f>
              <c:numCache>
                <c:formatCode>0.0</c:formatCode>
                <c:ptCount val="109"/>
                <c:pt idx="0">
                  <c:v>101.96863177451965</c:v>
                </c:pt>
                <c:pt idx="1">
                  <c:v>102.42380811556018</c:v>
                </c:pt>
                <c:pt idx="2">
                  <c:v>104.43521756591373</c:v>
                </c:pt>
                <c:pt idx="3">
                  <c:v>104.81430790122062</c:v>
                </c:pt>
                <c:pt idx="4">
                  <c:v>104.27130873954785</c:v>
                </c:pt>
                <c:pt idx="5">
                  <c:v>102.7930826570007</c:v>
                </c:pt>
                <c:pt idx="6">
                  <c:v>105.37006431214709</c:v>
                </c:pt>
                <c:pt idx="7">
                  <c:v>105.74987707287988</c:v>
                </c:pt>
                <c:pt idx="8">
                  <c:v>105.22271917718524</c:v>
                </c:pt>
                <c:pt idx="9">
                  <c:v>105.90983268885655</c:v>
                </c:pt>
                <c:pt idx="10">
                  <c:v>106.68138639694078</c:v>
                </c:pt>
                <c:pt idx="11">
                  <c:v>106.68114251855003</c:v>
                </c:pt>
                <c:pt idx="12">
                  <c:v>106.60472388796885</c:v>
                </c:pt>
                <c:pt idx="13">
                  <c:v>107.55690003689611</c:v>
                </c:pt>
                <c:pt idx="14">
                  <c:v>107.29258716897311</c:v>
                </c:pt>
                <c:pt idx="15">
                  <c:v>108.58119050302032</c:v>
                </c:pt>
                <c:pt idx="16">
                  <c:v>110.14023581880851</c:v>
                </c:pt>
                <c:pt idx="17">
                  <c:v>110.2633368446272</c:v>
                </c:pt>
                <c:pt idx="18">
                  <c:v>109.65050528416306</c:v>
                </c:pt>
                <c:pt idx="19">
                  <c:v>109.68637274399947</c:v>
                </c:pt>
                <c:pt idx="20">
                  <c:v>110.90314814558084</c:v>
                </c:pt>
                <c:pt idx="21">
                  <c:v>110.36755604288061</c:v>
                </c:pt>
                <c:pt idx="22">
                  <c:v>110.54234441391641</c:v>
                </c:pt>
                <c:pt idx="23">
                  <c:v>111.40436947413002</c:v>
                </c:pt>
                <c:pt idx="24">
                  <c:v>111.89596612991052</c:v>
                </c:pt>
                <c:pt idx="25">
                  <c:v>112.43074973063119</c:v>
                </c:pt>
                <c:pt idx="26">
                  <c:v>114.07374091033108</c:v>
                </c:pt>
                <c:pt idx="27">
                  <c:v>111.30042205814654</c:v>
                </c:pt>
                <c:pt idx="28">
                  <c:v>111.22254987130967</c:v>
                </c:pt>
                <c:pt idx="29">
                  <c:v>110.63105134602702</c:v>
                </c:pt>
                <c:pt idx="30">
                  <c:v>110.86777498127965</c:v>
                </c:pt>
                <c:pt idx="31">
                  <c:v>113.93824282990452</c:v>
                </c:pt>
                <c:pt idx="32">
                  <c:v>111.30775416949328</c:v>
                </c:pt>
                <c:pt idx="33">
                  <c:v>114.20117783376456</c:v>
                </c:pt>
                <c:pt idx="34">
                  <c:v>108.6337112687724</c:v>
                </c:pt>
                <c:pt idx="35">
                  <c:v>111.94164694684183</c:v>
                </c:pt>
                <c:pt idx="36">
                  <c:v>112.53076868372038</c:v>
                </c:pt>
                <c:pt idx="37">
                  <c:v>111.48703041760362</c:v>
                </c:pt>
                <c:pt idx="38">
                  <c:v>106.54766945288742</c:v>
                </c:pt>
                <c:pt idx="39">
                  <c:v>90.957854451106826</c:v>
                </c:pt>
                <c:pt idx="40">
                  <c:v>94.958038357796667</c:v>
                </c:pt>
                <c:pt idx="41">
                  <c:v>97.951233541238707</c:v>
                </c:pt>
                <c:pt idx="42">
                  <c:v>100.7646418188689</c:v>
                </c:pt>
                <c:pt idx="43">
                  <c:v>99.517095953410347</c:v>
                </c:pt>
                <c:pt idx="44">
                  <c:v>101.12916467173447</c:v>
                </c:pt>
                <c:pt idx="45">
                  <c:v>102.5716356277922</c:v>
                </c:pt>
                <c:pt idx="46">
                  <c:v>100.29287223298624</c:v>
                </c:pt>
                <c:pt idx="47">
                  <c:v>101.19195730041297</c:v>
                </c:pt>
                <c:pt idx="48">
                  <c:v>102.133548554623</c:v>
                </c:pt>
                <c:pt idx="49">
                  <c:v>102.713513088163</c:v>
                </c:pt>
                <c:pt idx="50">
                  <c:v>104.63027079080311</c:v>
                </c:pt>
                <c:pt idx="51">
                  <c:v>104.33321505934873</c:v>
                </c:pt>
                <c:pt idx="52">
                  <c:v>105.34659014985503</c:v>
                </c:pt>
                <c:pt idx="53">
                  <c:v>105.79502034321582</c:v>
                </c:pt>
                <c:pt idx="54">
                  <c:v>105.67178099529967</c:v>
                </c:pt>
                <c:pt idx="55">
                  <c:v>107.34186929972662</c:v>
                </c:pt>
                <c:pt idx="56">
                  <c:v>106.63216250795809</c:v>
                </c:pt>
                <c:pt idx="57">
                  <c:v>107.24224721001889</c:v>
                </c:pt>
                <c:pt idx="58">
                  <c:v>109.05623601851636</c:v>
                </c:pt>
                <c:pt idx="59">
                  <c:v>108.45781029312805</c:v>
                </c:pt>
                <c:pt idx="60">
                  <c:v>109.5135536345302</c:v>
                </c:pt>
                <c:pt idx="61">
                  <c:v>109.62056683412462</c:v>
                </c:pt>
                <c:pt idx="62">
                  <c:v>108.0975142065173</c:v>
                </c:pt>
                <c:pt idx="63">
                  <c:v>107.69580773980209</c:v>
                </c:pt>
                <c:pt idx="64">
                  <c:v>107.50992439004764</c:v>
                </c:pt>
                <c:pt idx="65">
                  <c:v>107.74643054031175</c:v>
                </c:pt>
                <c:pt idx="66">
                  <c:v>107.3043163233428</c:v>
                </c:pt>
                <c:pt idx="67">
                  <c:v>108.03587121319816</c:v>
                </c:pt>
                <c:pt idx="68">
                  <c:v>108.41168721467565</c:v>
                </c:pt>
                <c:pt idx="69">
                  <c:v>108.06688790696414</c:v>
                </c:pt>
                <c:pt idx="70">
                  <c:v>107.63333340135168</c:v>
                </c:pt>
                <c:pt idx="71">
                  <c:v>107.56333083460221</c:v>
                </c:pt>
                <c:pt idx="72">
                  <c:v>107.46599211407731</c:v>
                </c:pt>
                <c:pt idx="73">
                  <c:v>108.35493462213857</c:v>
                </c:pt>
                <c:pt idx="74">
                  <c:v>111.02551362149492</c:v>
                </c:pt>
                <c:pt idx="75">
                  <c:v>109.60864952714613</c:v>
                </c:pt>
                <c:pt idx="76">
                  <c:v>109.46114909284225</c:v>
                </c:pt>
                <c:pt idx="77">
                  <c:v>109.76598283089214</c:v>
                </c:pt>
                <c:pt idx="78">
                  <c:v>112.89106566043981</c:v>
                </c:pt>
                <c:pt idx="79">
                  <c:v>111.87724216100814</c:v>
                </c:pt>
                <c:pt idx="80">
                  <c:v>111.13957359267435</c:v>
                </c:pt>
                <c:pt idx="81">
                  <c:v>110.18915761770594</c:v>
                </c:pt>
                <c:pt idx="82">
                  <c:v>112.23573326800999</c:v>
                </c:pt>
                <c:pt idx="83">
                  <c:v>112.15576866150917</c:v>
                </c:pt>
                <c:pt idx="84">
                  <c:v>113.57189128396193</c:v>
                </c:pt>
                <c:pt idx="85">
                  <c:v>109.10281428291677</c:v>
                </c:pt>
                <c:pt idx="86">
                  <c:v>110.65250701877991</c:v>
                </c:pt>
                <c:pt idx="87">
                  <c:v>110.50491423137032</c:v>
                </c:pt>
                <c:pt idx="88">
                  <c:v>110.30311595390707</c:v>
                </c:pt>
                <c:pt idx="89">
                  <c:v>111.42672786186338</c:v>
                </c:pt>
                <c:pt idx="90">
                  <c:v>109.90861725244577</c:v>
                </c:pt>
                <c:pt idx="91">
                  <c:v>108.89554020178278</c:v>
                </c:pt>
                <c:pt idx="92">
                  <c:v>111.04660838785435</c:v>
                </c:pt>
                <c:pt idx="93">
                  <c:v>110.89278622795308</c:v>
                </c:pt>
                <c:pt idx="94">
                  <c:v>107.15344379686356</c:v>
                </c:pt>
                <c:pt idx="95">
                  <c:v>112.11279913625052</c:v>
                </c:pt>
                <c:pt idx="96">
                  <c:v>110.37645471144111</c:v>
                </c:pt>
                <c:pt idx="97">
                  <c:v>111.31024837561242</c:v>
                </c:pt>
                <c:pt idx="98">
                  <c:v>109.58394787393513</c:v>
                </c:pt>
                <c:pt idx="99">
                  <c:v>111.74154360432325</c:v>
                </c:pt>
                <c:pt idx="100">
                  <c:v>112.14790449508689</c:v>
                </c:pt>
                <c:pt idx="101">
                  <c:v>110.29898639584498</c:v>
                </c:pt>
                <c:pt idx="102">
                  <c:v>111.74741305940331</c:v>
                </c:pt>
                <c:pt idx="103">
                  <c:v>110.52965526636915</c:v>
                </c:pt>
                <c:pt idx="104">
                  <c:v>109.78835745039028</c:v>
                </c:pt>
                <c:pt idx="105">
                  <c:v>110.518703486284</c:v>
                </c:pt>
                <c:pt idx="106">
                  <c:v>110.99479691981736</c:v>
                </c:pt>
                <c:pt idx="107">
                  <c:v>110.69952531773285</c:v>
                </c:pt>
                <c:pt idx="108">
                  <c:v>110.96388806753009</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2.2'!$F$146:$F$254</c:f>
              <c:numCache>
                <c:formatCode>0.0</c:formatCode>
                <c:ptCount val="109"/>
                <c:pt idx="0">
                  <c:v>106.78034978085066</c:v>
                </c:pt>
                <c:pt idx="1">
                  <c:v>105.05634516822687</c:v>
                </c:pt>
                <c:pt idx="2">
                  <c:v>114.06366268124285</c:v>
                </c:pt>
                <c:pt idx="3">
                  <c:v>112.00559510345522</c:v>
                </c:pt>
                <c:pt idx="4">
                  <c:v>108.99645374671695</c:v>
                </c:pt>
                <c:pt idx="5">
                  <c:v>108.42639820415422</c:v>
                </c:pt>
                <c:pt idx="6">
                  <c:v>112.66646020940115</c:v>
                </c:pt>
                <c:pt idx="7">
                  <c:v>117.01447221976025</c:v>
                </c:pt>
                <c:pt idx="8">
                  <c:v>110.43299141789593</c:v>
                </c:pt>
                <c:pt idx="9">
                  <c:v>111.44441204660289</c:v>
                </c:pt>
                <c:pt idx="10">
                  <c:v>110.65650246690132</c:v>
                </c:pt>
                <c:pt idx="11">
                  <c:v>107.89964281311359</c:v>
                </c:pt>
                <c:pt idx="12">
                  <c:v>114.49212171723414</c:v>
                </c:pt>
                <c:pt idx="13">
                  <c:v>114.88082118521406</c:v>
                </c:pt>
                <c:pt idx="14">
                  <c:v>111.4497075780973</c:v>
                </c:pt>
                <c:pt idx="15">
                  <c:v>110.54270873199724</c:v>
                </c:pt>
                <c:pt idx="16">
                  <c:v>111.63583594208295</c:v>
                </c:pt>
                <c:pt idx="17">
                  <c:v>113.20937951021064</c:v>
                </c:pt>
                <c:pt idx="18">
                  <c:v>110.9833023691568</c:v>
                </c:pt>
                <c:pt idx="19">
                  <c:v>110.37364553275194</c:v>
                </c:pt>
                <c:pt idx="20">
                  <c:v>113.39972404784319</c:v>
                </c:pt>
                <c:pt idx="21">
                  <c:v>113.26245573627116</c:v>
                </c:pt>
                <c:pt idx="22">
                  <c:v>112.34960440529049</c:v>
                </c:pt>
                <c:pt idx="23">
                  <c:v>111.3311623616169</c:v>
                </c:pt>
                <c:pt idx="24">
                  <c:v>109.03039290123138</c:v>
                </c:pt>
                <c:pt idx="25">
                  <c:v>112.16874458938354</c:v>
                </c:pt>
                <c:pt idx="26">
                  <c:v>112.66766329428546</c:v>
                </c:pt>
                <c:pt idx="27">
                  <c:v>107.36588697615082</c:v>
                </c:pt>
                <c:pt idx="28">
                  <c:v>107.96690818215426</c:v>
                </c:pt>
                <c:pt idx="29">
                  <c:v>106.97536520342319</c:v>
                </c:pt>
                <c:pt idx="30">
                  <c:v>110.33362258232209</c:v>
                </c:pt>
                <c:pt idx="31">
                  <c:v>107.43823534776374</c:v>
                </c:pt>
                <c:pt idx="32">
                  <c:v>108.96347092647036</c:v>
                </c:pt>
                <c:pt idx="33">
                  <c:v>107.6135855114054</c:v>
                </c:pt>
                <c:pt idx="34">
                  <c:v>110.47367739087315</c:v>
                </c:pt>
                <c:pt idx="35">
                  <c:v>111.16241848698071</c:v>
                </c:pt>
                <c:pt idx="36">
                  <c:v>111.32997218593631</c:v>
                </c:pt>
                <c:pt idx="37">
                  <c:v>105.23363450317004</c:v>
                </c:pt>
                <c:pt idx="38">
                  <c:v>98.868939634436089</c:v>
                </c:pt>
                <c:pt idx="39">
                  <c:v>67.689621077152253</c:v>
                </c:pt>
                <c:pt idx="40">
                  <c:v>79.456230449726178</c:v>
                </c:pt>
                <c:pt idx="41">
                  <c:v>85.011652233430951</c:v>
                </c:pt>
                <c:pt idx="42">
                  <c:v>86.516008016438661</c:v>
                </c:pt>
                <c:pt idx="43">
                  <c:v>93.263941585135768</c:v>
                </c:pt>
                <c:pt idx="44">
                  <c:v>92.347315327080437</c:v>
                </c:pt>
                <c:pt idx="45">
                  <c:v>93.05659739778126</c:v>
                </c:pt>
                <c:pt idx="46">
                  <c:v>91.084974486050399</c:v>
                </c:pt>
                <c:pt idx="47">
                  <c:v>96.709219205994231</c:v>
                </c:pt>
                <c:pt idx="48">
                  <c:v>99.114227716376845</c:v>
                </c:pt>
                <c:pt idx="49">
                  <c:v>101.94152412586575</c:v>
                </c:pt>
                <c:pt idx="50">
                  <c:v>100.56640224705927</c:v>
                </c:pt>
                <c:pt idx="51">
                  <c:v>101.9068848480204</c:v>
                </c:pt>
                <c:pt idx="52">
                  <c:v>104.41685494639775</c:v>
                </c:pt>
                <c:pt idx="53">
                  <c:v>106.22745329882818</c:v>
                </c:pt>
                <c:pt idx="54">
                  <c:v>110.75957251321213</c:v>
                </c:pt>
                <c:pt idx="55">
                  <c:v>113.79466885410058</c:v>
                </c:pt>
                <c:pt idx="56">
                  <c:v>112.42042065219989</c:v>
                </c:pt>
                <c:pt idx="57">
                  <c:v>107.43015470853537</c:v>
                </c:pt>
                <c:pt idx="58">
                  <c:v>110.06602134972997</c:v>
                </c:pt>
                <c:pt idx="59">
                  <c:v>108.24307440542606</c:v>
                </c:pt>
                <c:pt idx="60">
                  <c:v>108.2546783690167</c:v>
                </c:pt>
                <c:pt idx="61">
                  <c:v>107.2849074572925</c:v>
                </c:pt>
                <c:pt idx="62">
                  <c:v>108.67571222799546</c:v>
                </c:pt>
                <c:pt idx="63">
                  <c:v>111.5320245327278</c:v>
                </c:pt>
                <c:pt idx="64">
                  <c:v>110.02295408594885</c:v>
                </c:pt>
                <c:pt idx="65">
                  <c:v>113.9400459867001</c:v>
                </c:pt>
                <c:pt idx="66">
                  <c:v>105.88251966469416</c:v>
                </c:pt>
                <c:pt idx="67">
                  <c:v>104.83596515673105</c:v>
                </c:pt>
                <c:pt idx="68">
                  <c:v>106.26671959082601</c:v>
                </c:pt>
                <c:pt idx="69">
                  <c:v>108.29575859018463</c:v>
                </c:pt>
                <c:pt idx="70">
                  <c:v>107.61681756715227</c:v>
                </c:pt>
                <c:pt idx="71">
                  <c:v>107.89044790981079</c:v>
                </c:pt>
                <c:pt idx="72">
                  <c:v>102.6762037218987</c:v>
                </c:pt>
                <c:pt idx="73">
                  <c:v>111.94220873375168</c:v>
                </c:pt>
                <c:pt idx="74">
                  <c:v>109.37335358445907</c:v>
                </c:pt>
                <c:pt idx="75">
                  <c:v>108.47370683599306</c:v>
                </c:pt>
                <c:pt idx="76">
                  <c:v>107.79917962972041</c:v>
                </c:pt>
                <c:pt idx="77">
                  <c:v>105.58600175280226</c:v>
                </c:pt>
                <c:pt idx="78">
                  <c:v>105.10795576261226</c:v>
                </c:pt>
                <c:pt idx="79">
                  <c:v>102.73883079116402</c:v>
                </c:pt>
                <c:pt idx="80">
                  <c:v>103.30136733502283</c:v>
                </c:pt>
                <c:pt idx="81">
                  <c:v>106.59535960259102</c:v>
                </c:pt>
                <c:pt idx="82">
                  <c:v>106.89706868711009</c:v>
                </c:pt>
                <c:pt idx="83">
                  <c:v>106.84817255047238</c:v>
                </c:pt>
                <c:pt idx="84">
                  <c:v>106.69284927504262</c:v>
                </c:pt>
                <c:pt idx="85">
                  <c:v>104.15180478991465</c:v>
                </c:pt>
                <c:pt idx="86">
                  <c:v>109.92690531808449</c:v>
                </c:pt>
                <c:pt idx="87">
                  <c:v>101.27857228691512</c:v>
                </c:pt>
                <c:pt idx="88">
                  <c:v>99.056483608742212</c:v>
                </c:pt>
                <c:pt idx="89">
                  <c:v>103.21393602250183</c:v>
                </c:pt>
                <c:pt idx="90">
                  <c:v>103.26067759667868</c:v>
                </c:pt>
                <c:pt idx="91">
                  <c:v>108.70493570341411</c:v>
                </c:pt>
                <c:pt idx="92">
                  <c:v>104.33257823767016</c:v>
                </c:pt>
                <c:pt idx="93">
                  <c:v>103.79106123669762</c:v>
                </c:pt>
                <c:pt idx="94">
                  <c:v>99.932895775497641</c:v>
                </c:pt>
                <c:pt idx="95">
                  <c:v>100.57983058139487</c:v>
                </c:pt>
                <c:pt idx="96">
                  <c:v>103.69929541919566</c:v>
                </c:pt>
                <c:pt idx="97">
                  <c:v>101.09284901102761</c:v>
                </c:pt>
                <c:pt idx="98">
                  <c:v>101.00657006859112</c:v>
                </c:pt>
                <c:pt idx="99">
                  <c:v>102.37178690414203</c:v>
                </c:pt>
                <c:pt idx="100">
                  <c:v>102.55059294339506</c:v>
                </c:pt>
                <c:pt idx="101">
                  <c:v>103.50533464182276</c:v>
                </c:pt>
                <c:pt idx="102">
                  <c:v>104.10782400688871</c:v>
                </c:pt>
                <c:pt idx="103">
                  <c:v>103.01713260288801</c:v>
                </c:pt>
                <c:pt idx="104">
                  <c:v>104.84558243589284</c:v>
                </c:pt>
                <c:pt idx="105">
                  <c:v>103.26344437037558</c:v>
                </c:pt>
                <c:pt idx="106">
                  <c:v>105.07103414054828</c:v>
                </c:pt>
                <c:pt idx="107">
                  <c:v>105.28013624281968</c:v>
                </c:pt>
                <c:pt idx="108">
                  <c:v>101.20134888236927</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2.2'!$G$146:$G$254</c:f>
              <c:numCache>
                <c:formatCode>0.0</c:formatCode>
                <c:ptCount val="109"/>
                <c:pt idx="0">
                  <c:v>108.12740202868387</c:v>
                </c:pt>
                <c:pt idx="1">
                  <c:v>106.00023317959676</c:v>
                </c:pt>
                <c:pt idx="2">
                  <c:v>108.06279563979679</c:v>
                </c:pt>
                <c:pt idx="3">
                  <c:v>108.02379515293491</c:v>
                </c:pt>
                <c:pt idx="4">
                  <c:v>107.41460600751209</c:v>
                </c:pt>
                <c:pt idx="5">
                  <c:v>110.05127788792223</c:v>
                </c:pt>
                <c:pt idx="6">
                  <c:v>110.59689799846082</c:v>
                </c:pt>
                <c:pt idx="7">
                  <c:v>114.18632609526509</c:v>
                </c:pt>
                <c:pt idx="8">
                  <c:v>111.03373972500543</c:v>
                </c:pt>
                <c:pt idx="9">
                  <c:v>110.79275355270948</c:v>
                </c:pt>
                <c:pt idx="10">
                  <c:v>111.06440949549821</c:v>
                </c:pt>
                <c:pt idx="11">
                  <c:v>110.37872900201677</c:v>
                </c:pt>
                <c:pt idx="12">
                  <c:v>109.35019597898231</c:v>
                </c:pt>
                <c:pt idx="13">
                  <c:v>110.57889764859334</c:v>
                </c:pt>
                <c:pt idx="14">
                  <c:v>106.20308396751408</c:v>
                </c:pt>
                <c:pt idx="15">
                  <c:v>113.57690546687019</c:v>
                </c:pt>
                <c:pt idx="16">
                  <c:v>112.92594613424011</c:v>
                </c:pt>
                <c:pt idx="17">
                  <c:v>114.27126347181493</c:v>
                </c:pt>
                <c:pt idx="18">
                  <c:v>109.72681252226516</c:v>
                </c:pt>
                <c:pt idx="19">
                  <c:v>108.12861391544027</c:v>
                </c:pt>
                <c:pt idx="20">
                  <c:v>105.69704723008024</c:v>
                </c:pt>
                <c:pt idx="21">
                  <c:v>105.3929123149284</c:v>
                </c:pt>
                <c:pt idx="22">
                  <c:v>102.4576563465333</c:v>
                </c:pt>
                <c:pt idx="23">
                  <c:v>106.50254093719451</c:v>
                </c:pt>
                <c:pt idx="24">
                  <c:v>111.63076474856332</c:v>
                </c:pt>
                <c:pt idx="25">
                  <c:v>108.58100703908325</c:v>
                </c:pt>
                <c:pt idx="26">
                  <c:v>110.25851110300776</c:v>
                </c:pt>
                <c:pt idx="27">
                  <c:v>107.36143140220564</c:v>
                </c:pt>
                <c:pt idx="28">
                  <c:v>106.13962149959448</c:v>
                </c:pt>
                <c:pt idx="29">
                  <c:v>105.31777002592666</c:v>
                </c:pt>
                <c:pt idx="30">
                  <c:v>106.11383755375665</c:v>
                </c:pt>
                <c:pt idx="31">
                  <c:v>103.15564492967223</c:v>
                </c:pt>
                <c:pt idx="32">
                  <c:v>108.08835221822808</c:v>
                </c:pt>
                <c:pt idx="33">
                  <c:v>109.999967110264</c:v>
                </c:pt>
                <c:pt idx="34">
                  <c:v>112.97321920141529</c:v>
                </c:pt>
                <c:pt idx="35">
                  <c:v>109.52476792056382</c:v>
                </c:pt>
                <c:pt idx="36">
                  <c:v>110.92286493530858</c:v>
                </c:pt>
                <c:pt idx="37">
                  <c:v>114.92849868633772</c:v>
                </c:pt>
                <c:pt idx="38">
                  <c:v>102.62814664507297</c:v>
                </c:pt>
                <c:pt idx="39">
                  <c:v>64.482427304425016</c:v>
                </c:pt>
                <c:pt idx="40">
                  <c:v>68.969297997309653</c:v>
                </c:pt>
                <c:pt idx="41">
                  <c:v>83.584095066603268</c:v>
                </c:pt>
                <c:pt idx="42">
                  <c:v>77.262602543485031</c:v>
                </c:pt>
                <c:pt idx="43">
                  <c:v>83.474030443989591</c:v>
                </c:pt>
                <c:pt idx="44">
                  <c:v>85.625695083374339</c:v>
                </c:pt>
                <c:pt idx="45">
                  <c:v>84.309907931866675</c:v>
                </c:pt>
                <c:pt idx="46">
                  <c:v>83.284918893636601</c:v>
                </c:pt>
                <c:pt idx="47">
                  <c:v>86.19793819962922</c:v>
                </c:pt>
                <c:pt idx="48">
                  <c:v>88.111156806251159</c:v>
                </c:pt>
                <c:pt idx="49">
                  <c:v>92.286568183099945</c:v>
                </c:pt>
                <c:pt idx="50">
                  <c:v>99.410752786555818</c:v>
                </c:pt>
                <c:pt idx="51">
                  <c:v>87.374618541692627</c:v>
                </c:pt>
                <c:pt idx="52">
                  <c:v>88.829951934286967</c:v>
                </c:pt>
                <c:pt idx="53">
                  <c:v>107.87867793219988</c:v>
                </c:pt>
                <c:pt idx="54">
                  <c:v>105.47323877214897</c:v>
                </c:pt>
                <c:pt idx="55">
                  <c:v>107.89529588804041</c:v>
                </c:pt>
                <c:pt idx="56">
                  <c:v>109.58095037160908</c:v>
                </c:pt>
                <c:pt idx="57">
                  <c:v>108.05387104432882</c:v>
                </c:pt>
                <c:pt idx="58">
                  <c:v>109.44933300439902</c:v>
                </c:pt>
                <c:pt idx="59">
                  <c:v>110.36506420128761</c:v>
                </c:pt>
                <c:pt idx="60">
                  <c:v>109.11898060700319</c:v>
                </c:pt>
                <c:pt idx="61">
                  <c:v>101.193283727203</c:v>
                </c:pt>
                <c:pt idx="62">
                  <c:v>97.985506562301637</c:v>
                </c:pt>
                <c:pt idx="63">
                  <c:v>100.70882505668239</c:v>
                </c:pt>
                <c:pt idx="64">
                  <c:v>106.12149848138087</c:v>
                </c:pt>
                <c:pt idx="65">
                  <c:v>105.37401502777259</c:v>
                </c:pt>
                <c:pt idx="66">
                  <c:v>107.63921823844153</c:v>
                </c:pt>
                <c:pt idx="67">
                  <c:v>103.36201119359967</c:v>
                </c:pt>
                <c:pt idx="68">
                  <c:v>99.391193179441089</c:v>
                </c:pt>
                <c:pt idx="69">
                  <c:v>102.48260032239457</c:v>
                </c:pt>
                <c:pt idx="70">
                  <c:v>102.29242601364921</c:v>
                </c:pt>
                <c:pt idx="71">
                  <c:v>103.48058655348781</c:v>
                </c:pt>
                <c:pt idx="72">
                  <c:v>107.42127995490119</c:v>
                </c:pt>
                <c:pt idx="73">
                  <c:v>109.15455199212192</c:v>
                </c:pt>
                <c:pt idx="74">
                  <c:v>105.94940088776472</c:v>
                </c:pt>
                <c:pt idx="75">
                  <c:v>114.02931530258287</c:v>
                </c:pt>
                <c:pt idx="76">
                  <c:v>110.43913996610667</c:v>
                </c:pt>
                <c:pt idx="77">
                  <c:v>110.71340738266767</c:v>
                </c:pt>
                <c:pt idx="78">
                  <c:v>109.68697101672804</c:v>
                </c:pt>
                <c:pt idx="79">
                  <c:v>111.26542351597897</c:v>
                </c:pt>
                <c:pt idx="80">
                  <c:v>109.78138143016452</c:v>
                </c:pt>
                <c:pt idx="81">
                  <c:v>111.99891578937843</c:v>
                </c:pt>
                <c:pt idx="82">
                  <c:v>111.19431231821677</c:v>
                </c:pt>
                <c:pt idx="83">
                  <c:v>110.72722983893976</c:v>
                </c:pt>
                <c:pt idx="84">
                  <c:v>110.6097571261414</c:v>
                </c:pt>
                <c:pt idx="85">
                  <c:v>112.90194473659814</c:v>
                </c:pt>
                <c:pt idx="86">
                  <c:v>112.75897120745894</c:v>
                </c:pt>
                <c:pt idx="87">
                  <c:v>110.41966967816542</c:v>
                </c:pt>
                <c:pt idx="88">
                  <c:v>111.06051882237463</c:v>
                </c:pt>
                <c:pt idx="89">
                  <c:v>111.93527738014467</c:v>
                </c:pt>
                <c:pt idx="90">
                  <c:v>106.83336624150378</c:v>
                </c:pt>
                <c:pt idx="91">
                  <c:v>106.13379808401389</c:v>
                </c:pt>
                <c:pt idx="92">
                  <c:v>113.7145185129643</c:v>
                </c:pt>
                <c:pt idx="93">
                  <c:v>112.48458204886367</c:v>
                </c:pt>
                <c:pt idx="94">
                  <c:v>110.62765681317414</c:v>
                </c:pt>
                <c:pt idx="95">
                  <c:v>111.49055845842841</c:v>
                </c:pt>
                <c:pt idx="96">
                  <c:v>108.80601296631991</c:v>
                </c:pt>
                <c:pt idx="97">
                  <c:v>107.64331852556043</c:v>
                </c:pt>
                <c:pt idx="98">
                  <c:v>108.13351593144495</c:v>
                </c:pt>
                <c:pt idx="99">
                  <c:v>102.07447043796262</c:v>
                </c:pt>
                <c:pt idx="100">
                  <c:v>101.04943389538828</c:v>
                </c:pt>
                <c:pt idx="101">
                  <c:v>98.865852159844934</c:v>
                </c:pt>
                <c:pt idx="102">
                  <c:v>103.51720719215798</c:v>
                </c:pt>
                <c:pt idx="103">
                  <c:v>103.16094668136358</c:v>
                </c:pt>
                <c:pt idx="104">
                  <c:v>103.80818748943004</c:v>
                </c:pt>
                <c:pt idx="105">
                  <c:v>102.60345087124763</c:v>
                </c:pt>
                <c:pt idx="106">
                  <c:v>105.70457234790713</c:v>
                </c:pt>
                <c:pt idx="107">
                  <c:v>104.64553625509868</c:v>
                </c:pt>
                <c:pt idx="108">
                  <c:v>101.29891025929155</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2.2'!$H$146:$H$254</c:f>
              <c:numCache>
                <c:formatCode>0.0</c:formatCode>
                <c:ptCount val="109"/>
                <c:pt idx="0">
                  <c:v>107.9683846914167</c:v>
                </c:pt>
                <c:pt idx="1">
                  <c:v>107.6186826122016</c:v>
                </c:pt>
                <c:pt idx="2">
                  <c:v>108.59970008798996</c:v>
                </c:pt>
                <c:pt idx="3">
                  <c:v>107.9450789047129</c:v>
                </c:pt>
                <c:pt idx="4">
                  <c:v>108.18109075687693</c:v>
                </c:pt>
                <c:pt idx="5">
                  <c:v>110.04674974541928</c:v>
                </c:pt>
                <c:pt idx="6">
                  <c:v>109.4297069967397</c:v>
                </c:pt>
                <c:pt idx="7">
                  <c:v>107.94426634592999</c:v>
                </c:pt>
                <c:pt idx="8">
                  <c:v>106.00655947363782</c:v>
                </c:pt>
                <c:pt idx="9">
                  <c:v>107.59180761063425</c:v>
                </c:pt>
                <c:pt idx="10">
                  <c:v>108.73509963760768</c:v>
                </c:pt>
                <c:pt idx="11">
                  <c:v>109.4995099829121</c:v>
                </c:pt>
                <c:pt idx="12">
                  <c:v>109.66869939059076</c:v>
                </c:pt>
                <c:pt idx="13">
                  <c:v>107.28403645558492</c:v>
                </c:pt>
                <c:pt idx="14">
                  <c:v>105.63674396855642</c:v>
                </c:pt>
                <c:pt idx="15">
                  <c:v>107.86221164668278</c:v>
                </c:pt>
                <c:pt idx="16">
                  <c:v>110.29607847016462</c:v>
                </c:pt>
                <c:pt idx="17">
                  <c:v>105.63029536066902</c:v>
                </c:pt>
                <c:pt idx="18">
                  <c:v>105.21140858620868</c:v>
                </c:pt>
                <c:pt idx="19">
                  <c:v>106.11663807955159</c:v>
                </c:pt>
                <c:pt idx="20">
                  <c:v>105.31418970703575</c:v>
                </c:pt>
                <c:pt idx="21">
                  <c:v>105.75513936595182</c:v>
                </c:pt>
                <c:pt idx="22">
                  <c:v>106.20084145195709</c:v>
                </c:pt>
                <c:pt idx="23">
                  <c:v>109.30984724677697</c:v>
                </c:pt>
                <c:pt idx="24">
                  <c:v>106.27237094326308</c:v>
                </c:pt>
                <c:pt idx="25">
                  <c:v>107.44180767338072</c:v>
                </c:pt>
                <c:pt idx="26">
                  <c:v>110.44783580016814</c:v>
                </c:pt>
                <c:pt idx="27">
                  <c:v>109.29067665045184</c:v>
                </c:pt>
                <c:pt idx="28">
                  <c:v>109.12662254602279</c:v>
                </c:pt>
                <c:pt idx="29">
                  <c:v>107.32300438354976</c:v>
                </c:pt>
                <c:pt idx="30">
                  <c:v>107.54266319183614</c:v>
                </c:pt>
                <c:pt idx="31">
                  <c:v>105.91358979741894</c:v>
                </c:pt>
                <c:pt idx="32">
                  <c:v>110.46742085147989</c:v>
                </c:pt>
                <c:pt idx="33">
                  <c:v>110.54016190840738</c:v>
                </c:pt>
                <c:pt idx="34">
                  <c:v>110.4531271737991</c:v>
                </c:pt>
                <c:pt idx="35">
                  <c:v>109.82439001615309</c:v>
                </c:pt>
                <c:pt idx="36">
                  <c:v>109.37812007550383</c:v>
                </c:pt>
                <c:pt idx="37">
                  <c:v>107.47114053835296</c:v>
                </c:pt>
                <c:pt idx="38">
                  <c:v>95.308994555477753</c:v>
                </c:pt>
                <c:pt idx="39">
                  <c:v>56.270171503533099</c:v>
                </c:pt>
                <c:pt idx="40">
                  <c:v>62.72559754690662</c:v>
                </c:pt>
                <c:pt idx="41">
                  <c:v>69.091763922245249</c:v>
                </c:pt>
                <c:pt idx="42">
                  <c:v>69.242916565473891</c:v>
                </c:pt>
                <c:pt idx="43">
                  <c:v>85.407207029449353</c:v>
                </c:pt>
                <c:pt idx="44">
                  <c:v>82.636617471399404</c:v>
                </c:pt>
                <c:pt idx="45">
                  <c:v>85.128148132097223</c:v>
                </c:pt>
                <c:pt idx="46">
                  <c:v>79.856870694673049</c:v>
                </c:pt>
                <c:pt idx="47">
                  <c:v>80.249549148621952</c:v>
                </c:pt>
                <c:pt idx="48">
                  <c:v>82.827560352718024</c:v>
                </c:pt>
                <c:pt idx="49">
                  <c:v>85.512829817823047</c:v>
                </c:pt>
                <c:pt idx="50">
                  <c:v>94.978768638549752</c:v>
                </c:pt>
                <c:pt idx="51">
                  <c:v>86.095405062450098</c:v>
                </c:pt>
                <c:pt idx="52">
                  <c:v>96.352679920548297</c:v>
                </c:pt>
                <c:pt idx="53">
                  <c:v>100.34241135743001</c:v>
                </c:pt>
                <c:pt idx="54">
                  <c:v>106.62802069918982</c:v>
                </c:pt>
                <c:pt idx="55">
                  <c:v>112.78804270248246</c:v>
                </c:pt>
                <c:pt idx="56">
                  <c:v>113.88606603803905</c:v>
                </c:pt>
                <c:pt idx="57">
                  <c:v>109.66759589766616</c:v>
                </c:pt>
                <c:pt idx="58">
                  <c:v>107.49242630844205</c:v>
                </c:pt>
                <c:pt idx="59">
                  <c:v>105.63635192326696</c:v>
                </c:pt>
                <c:pt idx="60">
                  <c:v>107.83636408422633</c:v>
                </c:pt>
                <c:pt idx="61">
                  <c:v>108.33929454020723</c:v>
                </c:pt>
                <c:pt idx="62">
                  <c:v>107.76074941197287</c:v>
                </c:pt>
                <c:pt idx="63">
                  <c:v>107.44274598135199</c:v>
                </c:pt>
                <c:pt idx="64">
                  <c:v>108.29230776219876</c:v>
                </c:pt>
                <c:pt idx="65">
                  <c:v>110.7990851270857</c:v>
                </c:pt>
                <c:pt idx="66">
                  <c:v>112.38355799494033</c:v>
                </c:pt>
                <c:pt idx="67">
                  <c:v>109.08243908759667</c:v>
                </c:pt>
                <c:pt idx="68">
                  <c:v>100.66221293162698</c:v>
                </c:pt>
                <c:pt idx="69">
                  <c:v>108.09173943528974</c:v>
                </c:pt>
                <c:pt idx="70">
                  <c:v>110.28780013587578</c:v>
                </c:pt>
                <c:pt idx="71">
                  <c:v>108.63739853322892</c:v>
                </c:pt>
                <c:pt idx="72">
                  <c:v>106.35741177561928</c:v>
                </c:pt>
                <c:pt idx="73">
                  <c:v>106.47985027288772</c:v>
                </c:pt>
                <c:pt idx="74">
                  <c:v>108.5279948999171</c:v>
                </c:pt>
                <c:pt idx="75">
                  <c:v>110.5945993509487</c:v>
                </c:pt>
                <c:pt idx="76">
                  <c:v>108.39758790516473</c:v>
                </c:pt>
                <c:pt idx="77">
                  <c:v>107.24695973045425</c:v>
                </c:pt>
                <c:pt idx="78">
                  <c:v>106.43165249088639</c:v>
                </c:pt>
                <c:pt idx="79">
                  <c:v>105.29798069631541</c:v>
                </c:pt>
                <c:pt idx="80">
                  <c:v>105.17610918598344</c:v>
                </c:pt>
                <c:pt idx="81">
                  <c:v>105.8661641196294</c:v>
                </c:pt>
                <c:pt idx="82">
                  <c:v>106.75903172068209</c:v>
                </c:pt>
                <c:pt idx="83">
                  <c:v>108.38762850238405</c:v>
                </c:pt>
                <c:pt idx="84">
                  <c:v>110.35379290355108</c:v>
                </c:pt>
                <c:pt idx="85">
                  <c:v>110.70532655093677</c:v>
                </c:pt>
                <c:pt idx="86">
                  <c:v>111.74247246184973</c:v>
                </c:pt>
                <c:pt idx="87">
                  <c:v>108.35806013714254</c:v>
                </c:pt>
                <c:pt idx="88">
                  <c:v>108.29619780895131</c:v>
                </c:pt>
                <c:pt idx="89">
                  <c:v>104.34581445537826</c:v>
                </c:pt>
                <c:pt idx="90">
                  <c:v>106.19608694585294</c:v>
                </c:pt>
                <c:pt idx="91">
                  <c:v>108.13637851032608</c:v>
                </c:pt>
                <c:pt idx="92">
                  <c:v>107.7464174019207</c:v>
                </c:pt>
                <c:pt idx="93">
                  <c:v>107.48775743614914</c:v>
                </c:pt>
                <c:pt idx="94">
                  <c:v>110.46267005513424</c:v>
                </c:pt>
                <c:pt idx="95">
                  <c:v>110.43525918699424</c:v>
                </c:pt>
                <c:pt idx="96">
                  <c:v>105.7322200283901</c:v>
                </c:pt>
                <c:pt idx="97">
                  <c:v>109.2460490812238</c:v>
                </c:pt>
                <c:pt idx="98">
                  <c:v>103.3422733708382</c:v>
                </c:pt>
                <c:pt idx="99">
                  <c:v>103.63137315686929</c:v>
                </c:pt>
                <c:pt idx="100">
                  <c:v>104.34486058369428</c:v>
                </c:pt>
                <c:pt idx="101">
                  <c:v>103.56463093810102</c:v>
                </c:pt>
                <c:pt idx="102">
                  <c:v>100.03359673472929</c:v>
                </c:pt>
                <c:pt idx="103">
                  <c:v>111.63538142149072</c:v>
                </c:pt>
                <c:pt idx="104">
                  <c:v>103.41410932955823</c:v>
                </c:pt>
                <c:pt idx="105">
                  <c:v>107.86390235159817</c:v>
                </c:pt>
                <c:pt idx="106">
                  <c:v>102.87586108436129</c:v>
                </c:pt>
                <c:pt idx="107">
                  <c:v>104.69957605789921</c:v>
                </c:pt>
                <c:pt idx="108">
                  <c:v>107.33467821024645</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2.2'!$I$146:$I$254</c:f>
              <c:numCache>
                <c:formatCode>0.0</c:formatCode>
                <c:ptCount val="109"/>
                <c:pt idx="0">
                  <c:v>109.18382383722357</c:v>
                </c:pt>
                <c:pt idx="1">
                  <c:v>111.00206415250247</c:v>
                </c:pt>
                <c:pt idx="2">
                  <c:v>106.9827960871491</c:v>
                </c:pt>
                <c:pt idx="3">
                  <c:v>103.44201231529017</c:v>
                </c:pt>
                <c:pt idx="4">
                  <c:v>103.2506185978924</c:v>
                </c:pt>
                <c:pt idx="5">
                  <c:v>105.45164634796686</c:v>
                </c:pt>
                <c:pt idx="6">
                  <c:v>108.32255210893356</c:v>
                </c:pt>
                <c:pt idx="7">
                  <c:v>108.03546153283689</c:v>
                </c:pt>
                <c:pt idx="8">
                  <c:v>107.939764674138</c:v>
                </c:pt>
                <c:pt idx="9">
                  <c:v>107.74837095674022</c:v>
                </c:pt>
                <c:pt idx="10">
                  <c:v>109.27952069592246</c:v>
                </c:pt>
                <c:pt idx="11">
                  <c:v>110.04509556551358</c:v>
                </c:pt>
                <c:pt idx="12">
                  <c:v>112.82030446778138</c:v>
                </c:pt>
                <c:pt idx="13">
                  <c:v>114.5428479243614</c:v>
                </c:pt>
                <c:pt idx="14">
                  <c:v>110.23648928291135</c:v>
                </c:pt>
                <c:pt idx="15">
                  <c:v>109.66230813071802</c:v>
                </c:pt>
                <c:pt idx="16">
                  <c:v>113.10739504387806</c:v>
                </c:pt>
                <c:pt idx="17">
                  <c:v>110.14079242421246</c:v>
                </c:pt>
                <c:pt idx="18">
                  <c:v>111.95903273949138</c:v>
                </c:pt>
                <c:pt idx="19">
                  <c:v>112.82030446778138</c:v>
                </c:pt>
                <c:pt idx="20">
                  <c:v>111.38485158729803</c:v>
                </c:pt>
                <c:pt idx="21">
                  <c:v>112.43751703298582</c:v>
                </c:pt>
                <c:pt idx="22">
                  <c:v>114.35145420696362</c:v>
                </c:pt>
                <c:pt idx="23">
                  <c:v>113.39448561997472</c:v>
                </c:pt>
                <c:pt idx="24">
                  <c:v>114.6385447830603</c:v>
                </c:pt>
                <c:pt idx="25">
                  <c:v>114.35145420696362</c:v>
                </c:pt>
                <c:pt idx="26">
                  <c:v>112.82030446778138</c:v>
                </c:pt>
                <c:pt idx="27">
                  <c:v>114.35145420696362</c:v>
                </c:pt>
                <c:pt idx="28">
                  <c:v>115.02133221785584</c:v>
                </c:pt>
                <c:pt idx="29">
                  <c:v>116.26539138094142</c:v>
                </c:pt>
                <c:pt idx="30">
                  <c:v>112.53321389168471</c:v>
                </c:pt>
                <c:pt idx="31">
                  <c:v>113.5858793373725</c:v>
                </c:pt>
                <c:pt idx="32">
                  <c:v>115.02133221785584</c:v>
                </c:pt>
                <c:pt idx="33">
                  <c:v>115.21272593525363</c:v>
                </c:pt>
                <c:pt idx="34">
                  <c:v>116.4567850983392</c:v>
                </c:pt>
                <c:pt idx="35">
                  <c:v>116.55248195703808</c:v>
                </c:pt>
                <c:pt idx="36">
                  <c:v>120.18896258759591</c:v>
                </c:pt>
                <c:pt idx="37">
                  <c:v>118.94490342451033</c:v>
                </c:pt>
                <c:pt idx="38">
                  <c:v>109.47091441332023</c:v>
                </c:pt>
                <c:pt idx="39">
                  <c:v>88.130514923467786</c:v>
                </c:pt>
                <c:pt idx="40">
                  <c:v>94.829295032390078</c:v>
                </c:pt>
                <c:pt idx="41">
                  <c:v>102.86783116309684</c:v>
                </c:pt>
                <c:pt idx="42">
                  <c:v>101.71946885871016</c:v>
                </c:pt>
                <c:pt idx="43">
                  <c:v>105.0688589131713</c:v>
                </c:pt>
                <c:pt idx="44">
                  <c:v>101.24098456521571</c:v>
                </c:pt>
                <c:pt idx="45">
                  <c:v>101.71946885871016</c:v>
                </c:pt>
                <c:pt idx="46">
                  <c:v>103.44201231529017</c:v>
                </c:pt>
                <c:pt idx="47">
                  <c:v>100.37971283692571</c:v>
                </c:pt>
                <c:pt idx="48">
                  <c:v>103.1549217391935</c:v>
                </c:pt>
                <c:pt idx="49">
                  <c:v>105.35594948926797</c:v>
                </c:pt>
                <c:pt idx="50">
                  <c:v>106.21722121755798</c:v>
                </c:pt>
                <c:pt idx="51">
                  <c:v>105.35594948926797</c:v>
                </c:pt>
                <c:pt idx="52">
                  <c:v>112.6289107503836</c:v>
                </c:pt>
                <c:pt idx="53">
                  <c:v>111.6719421633947</c:v>
                </c:pt>
                <c:pt idx="54">
                  <c:v>110.33218614161024</c:v>
                </c:pt>
                <c:pt idx="55">
                  <c:v>110.42788300030914</c:v>
                </c:pt>
                <c:pt idx="56">
                  <c:v>107.55697723934244</c:v>
                </c:pt>
                <c:pt idx="57">
                  <c:v>104.1118903261824</c:v>
                </c:pt>
                <c:pt idx="58">
                  <c:v>102.58074058700016</c:v>
                </c:pt>
                <c:pt idx="59">
                  <c:v>107.46128038064354</c:v>
                </c:pt>
                <c:pt idx="60">
                  <c:v>105.54734320666574</c:v>
                </c:pt>
                <c:pt idx="61">
                  <c:v>97.987291369453445</c:v>
                </c:pt>
                <c:pt idx="62">
                  <c:v>96.934625923765665</c:v>
                </c:pt>
                <c:pt idx="63">
                  <c:v>98.561472521646792</c:v>
                </c:pt>
                <c:pt idx="64">
                  <c:v>95.212082467185638</c:v>
                </c:pt>
                <c:pt idx="65">
                  <c:v>92.245479847520059</c:v>
                </c:pt>
                <c:pt idx="66">
                  <c:v>89.853058380047813</c:v>
                </c:pt>
                <c:pt idx="67">
                  <c:v>91.001420684434493</c:v>
                </c:pt>
                <c:pt idx="68">
                  <c:v>92.532570423616733</c:v>
                </c:pt>
                <c:pt idx="69">
                  <c:v>93.776629586702299</c:v>
                </c:pt>
                <c:pt idx="70">
                  <c:v>95.690566760680099</c:v>
                </c:pt>
                <c:pt idx="71">
                  <c:v>98.944259956442352</c:v>
                </c:pt>
                <c:pt idx="72">
                  <c:v>98.848563097743465</c:v>
                </c:pt>
                <c:pt idx="73">
                  <c:v>101.91086257610793</c:v>
                </c:pt>
                <c:pt idx="74">
                  <c:v>97.508807075958998</c:v>
                </c:pt>
                <c:pt idx="75">
                  <c:v>101.3366814239146</c:v>
                </c:pt>
                <c:pt idx="76">
                  <c:v>103.63340603268796</c:v>
                </c:pt>
                <c:pt idx="77">
                  <c:v>105.1645557718702</c:v>
                </c:pt>
                <c:pt idx="78">
                  <c:v>101.71946885871016</c:v>
                </c:pt>
                <c:pt idx="79">
                  <c:v>100.2840159782268</c:v>
                </c:pt>
                <c:pt idx="80">
                  <c:v>102.29365001090349</c:v>
                </c:pt>
                <c:pt idx="81">
                  <c:v>103.92049660878462</c:v>
                </c:pt>
                <c:pt idx="82">
                  <c:v>107.17418980454688</c:v>
                </c:pt>
                <c:pt idx="83">
                  <c:v>107.07849294584798</c:v>
                </c:pt>
                <c:pt idx="84">
                  <c:v>109.18382383722357</c:v>
                </c:pt>
                <c:pt idx="85">
                  <c:v>108.41824896763245</c:v>
                </c:pt>
                <c:pt idx="86">
                  <c:v>109.47091441332023</c:v>
                </c:pt>
                <c:pt idx="87">
                  <c:v>110.42788300030914</c:v>
                </c:pt>
                <c:pt idx="88">
                  <c:v>113.29878876127583</c:v>
                </c:pt>
                <c:pt idx="89">
                  <c:v>108.99243011982578</c:v>
                </c:pt>
                <c:pt idx="90">
                  <c:v>108.41824896763245</c:v>
                </c:pt>
                <c:pt idx="91">
                  <c:v>105.93013064146132</c:v>
                </c:pt>
                <c:pt idx="92">
                  <c:v>104.39898090227908</c:v>
                </c:pt>
                <c:pt idx="93">
                  <c:v>105.64304006536464</c:v>
                </c:pt>
                <c:pt idx="94">
                  <c:v>107.17418980454688</c:v>
                </c:pt>
                <c:pt idx="95">
                  <c:v>105.26025263056908</c:v>
                </c:pt>
                <c:pt idx="96">
                  <c:v>104.20758718488129</c:v>
                </c:pt>
                <c:pt idx="97">
                  <c:v>103.05922488049461</c:v>
                </c:pt>
                <c:pt idx="98">
                  <c:v>105.1645557718702</c:v>
                </c:pt>
                <c:pt idx="99">
                  <c:v>105.0688589131713</c:v>
                </c:pt>
                <c:pt idx="100">
                  <c:v>106.21722121755798</c:v>
                </c:pt>
                <c:pt idx="101">
                  <c:v>108.8967332611269</c:v>
                </c:pt>
                <c:pt idx="102">
                  <c:v>108.32255210893356</c:v>
                </c:pt>
                <c:pt idx="103">
                  <c:v>107.36558352194466</c:v>
                </c:pt>
                <c:pt idx="104">
                  <c:v>108.80103640242801</c:v>
                </c:pt>
                <c:pt idx="105">
                  <c:v>109.18382383722357</c:v>
                </c:pt>
                <c:pt idx="106">
                  <c:v>109.56661127201913</c:v>
                </c:pt>
                <c:pt idx="107">
                  <c:v>111.57624530469582</c:v>
                </c:pt>
                <c:pt idx="108">
                  <c:v>110.90636729380358</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4.4936187875866693</c:v>
                </c:pt>
                <c:pt idx="111">
                  <c:v>-7.0131805547886898</c:v>
                </c:pt>
                <c:pt idx="114">
                  <c:v>2.9635931136431424</c:v>
                </c:pt>
                <c:pt idx="117">
                  <c:v>0.49239806358242788</c:v>
                </c:pt>
              </c:numCache>
            </c:numRef>
          </c:val>
          <c:extLst>
            <c:ext xmlns:c16="http://schemas.microsoft.com/office/drawing/2014/chart" uri="{C3380CC4-5D6E-409C-BE32-E72D297353CC}">
              <c16:uniqueId val="{00000000-A571-4D1F-93DB-C585C000F9B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1.3681199333335172</c:v>
                </c:pt>
                <c:pt idx="112">
                  <c:v>-1.8850539896605483</c:v>
                </c:pt>
                <c:pt idx="115">
                  <c:v>3.0885723933740792</c:v>
                </c:pt>
                <c:pt idx="118">
                  <c:v>0.73740334255217022</c:v>
                </c:pt>
              </c:numCache>
            </c:numRef>
          </c:val>
          <c:extLst>
            <c:ext xmlns:c16="http://schemas.microsoft.com/office/drawing/2014/chart" uri="{C3380CC4-5D6E-409C-BE32-E72D297353CC}">
              <c16:uniqueId val="{00000001-A571-4D1F-93DB-C585C000F9B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numCache>
            </c:numRef>
          </c:val>
          <c:smooth val="0"/>
          <c:extLst>
            <c:ext xmlns:c16="http://schemas.microsoft.com/office/drawing/2014/chart" uri="{C3380CC4-5D6E-409C-BE32-E72D297353CC}">
              <c16:uniqueId val="{00000002-A571-4D1F-93DB-C585C000F9B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3.1'!$F$6:$F$148</c15:sqref>
                  </c15:fullRef>
                </c:ext>
              </c:extLst>
              <c:f>'Slika 3.1. - Figure 3.1'!$F$30:$F$148</c:f>
              <c:numCache>
                <c:formatCode>0.0</c:formatCode>
                <c:ptCount val="119"/>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A571-4D1F-93DB-C585C000F9B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4.4936187875866693</c:v>
                </c:pt>
                <c:pt idx="111">
                  <c:v>-7.0131805547886898</c:v>
                </c:pt>
                <c:pt idx="114">
                  <c:v>2.9635931136431424</c:v>
                </c:pt>
                <c:pt idx="117">
                  <c:v>0.49239806358242788</c:v>
                </c:pt>
              </c:numCache>
            </c:numRef>
          </c:val>
          <c:extLst>
            <c:ext xmlns:c16="http://schemas.microsoft.com/office/drawing/2014/chart" uri="{C3380CC4-5D6E-409C-BE32-E72D297353CC}">
              <c16:uniqueId val="{00000000-7938-473A-8AA2-B815DB12376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1.3681199333335172</c:v>
                </c:pt>
                <c:pt idx="112">
                  <c:v>-1.8850539896605483</c:v>
                </c:pt>
                <c:pt idx="115">
                  <c:v>3.0885723933740792</c:v>
                </c:pt>
                <c:pt idx="118">
                  <c:v>0.73740334255217022</c:v>
                </c:pt>
              </c:numCache>
            </c:numRef>
          </c:val>
          <c:extLst>
            <c:ext xmlns:c16="http://schemas.microsoft.com/office/drawing/2014/chart" uri="{C3380CC4-5D6E-409C-BE32-E72D297353CC}">
              <c16:uniqueId val="{00000001-7938-473A-8AA2-B815DB12376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numCache>
            </c:numRef>
          </c:val>
          <c:smooth val="0"/>
          <c:extLst>
            <c:ext xmlns:c16="http://schemas.microsoft.com/office/drawing/2014/chart" uri="{C3380CC4-5D6E-409C-BE32-E72D297353CC}">
              <c16:uniqueId val="{00000002-7938-473A-8AA2-B815DB12376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3.1'!$F$6:$F$149</c15:sqref>
                  </c15:fullRef>
                </c:ext>
              </c:extLst>
              <c:f>'Slika 3.1. - Figure 3.1'!$F$30:$F$149</c:f>
              <c:numCache>
                <c:formatCode>0.0</c:formatCode>
                <c:ptCount val="120"/>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7938-473A-8AA2-B815DB12376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4.1384775979791613</c:v>
                </c:pt>
                <c:pt idx="111">
                  <c:v>-2.8350482306224336</c:v>
                </c:pt>
                <c:pt idx="114">
                  <c:v>-0.41217339551971577</c:v>
                </c:pt>
                <c:pt idx="117">
                  <c:v>0.13027668799459491</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2.8363365383957415</c:v>
                </c:pt>
                <c:pt idx="112">
                  <c:v>5.0445580204439011E-4</c:v>
                </c:pt>
                <c:pt idx="115">
                  <c:v>1.774832585601871E-2</c:v>
                </c:pt>
                <c:pt idx="118">
                  <c:v>-0.79078473307542652</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4.1384775979791613</c:v>
                </c:pt>
                <c:pt idx="111">
                  <c:v>-2.8350482306224336</c:v>
                </c:pt>
                <c:pt idx="114">
                  <c:v>-0.41217339551971577</c:v>
                </c:pt>
                <c:pt idx="117">
                  <c:v>0.13027668799459491</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2.8363365383957415</c:v>
                </c:pt>
                <c:pt idx="112">
                  <c:v>5.0445580204439011E-4</c:v>
                </c:pt>
                <c:pt idx="115">
                  <c:v>1.774832585601871E-2</c:v>
                </c:pt>
                <c:pt idx="118">
                  <c:v>-0.79078473307542652</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0765811965811951"/>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212264957264957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4.4936187875866693</c:v>
                </c:pt>
                <c:pt idx="111">
                  <c:v>-7.0131805547886898</c:v>
                </c:pt>
                <c:pt idx="114">
                  <c:v>2.9635931136431424</c:v>
                </c:pt>
                <c:pt idx="117">
                  <c:v>0.49239806358242788</c:v>
                </c:pt>
              </c:numCache>
            </c:numRef>
          </c:val>
          <c:extLst>
            <c:ext xmlns:c16="http://schemas.microsoft.com/office/drawing/2014/chart" uri="{C3380CC4-5D6E-409C-BE32-E72D297353CC}">
              <c16:uniqueId val="{00000000-006C-45D2-80B1-3BE6EFECD23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1.3681199333335172</c:v>
                </c:pt>
                <c:pt idx="112">
                  <c:v>-1.8850539896605483</c:v>
                </c:pt>
                <c:pt idx="115">
                  <c:v>3.0885723933740792</c:v>
                </c:pt>
                <c:pt idx="118">
                  <c:v>0.73740334255217022</c:v>
                </c:pt>
              </c:numCache>
            </c:numRef>
          </c:val>
          <c:extLst>
            <c:ext xmlns:c16="http://schemas.microsoft.com/office/drawing/2014/chart" uri="{C3380CC4-5D6E-409C-BE32-E72D297353CC}">
              <c16:uniqueId val="{00000001-006C-45D2-80B1-3BE6EFECD23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numCache>
            </c:numRef>
          </c:val>
          <c:smooth val="0"/>
          <c:extLst>
            <c:ext xmlns:c16="http://schemas.microsoft.com/office/drawing/2014/chart" uri="{C3380CC4-5D6E-409C-BE32-E72D297353CC}">
              <c16:uniqueId val="{00000002-006C-45D2-80B1-3BE6EFECD23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3.1'!$F$6:$F$148</c15:sqref>
                  </c15:fullRef>
                </c:ext>
              </c:extLst>
              <c:f>'Slika 3.1. - Figure 3.1'!$F$30:$F$148</c:f>
              <c:numCache>
                <c:formatCode>0.0</c:formatCode>
                <c:ptCount val="119"/>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006C-45D2-80B1-3BE6EFECD23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12.548482545377039</c:v>
                </c:pt>
                <c:pt idx="1">
                  <c:v>11.733508227259255</c:v>
                </c:pt>
                <c:pt idx="2">
                  <c:v>11.214532094270952</c:v>
                </c:pt>
                <c:pt idx="3">
                  <c:v>10.565493090854115</c:v>
                </c:pt>
                <c:pt idx="4">
                  <c:v>9.9442710497972353</c:v>
                </c:pt>
                <c:pt idx="5">
                  <c:v>9.4473918824782839</c:v>
                </c:pt>
                <c:pt idx="6">
                  <c:v>8.8957312691004216</c:v>
                </c:pt>
                <c:pt idx="7">
                  <c:v>8.3123361940082638</c:v>
                </c:pt>
                <c:pt idx="8">
                  <c:v>8.0654199009394336</c:v>
                </c:pt>
                <c:pt idx="9">
                  <c:v>7.7341172542124292</c:v>
                </c:pt>
                <c:pt idx="10">
                  <c:v>7.4759811503247846</c:v>
                </c:pt>
                <c:pt idx="11">
                  <c:v>7.2000704726557645</c:v>
                </c:pt>
                <c:pt idx="12">
                  <c:v>7.3760038109141322</c:v>
                </c:pt>
                <c:pt idx="13">
                  <c:v>9.8200651669465824</c:v>
                </c:pt>
                <c:pt idx="14">
                  <c:v>9.5131839713289068</c:v>
                </c:pt>
                <c:pt idx="15">
                  <c:v>8.9333584756235123</c:v>
                </c:pt>
                <c:pt idx="16">
                  <c:v>8.6244456885884428</c:v>
                </c:pt>
                <c:pt idx="17">
                  <c:v>8.5209870158453729</c:v>
                </c:pt>
                <c:pt idx="18">
                  <c:v>7.7193358415001372</c:v>
                </c:pt>
                <c:pt idx="19">
                  <c:v>7.0779682014212186</c:v>
                </c:pt>
                <c:pt idx="20">
                  <c:v>6.8285198287146303</c:v>
                </c:pt>
                <c:pt idx="21">
                  <c:v>6.8867003407663177</c:v>
                </c:pt>
                <c:pt idx="22">
                  <c:v>6.678199693620873</c:v>
                </c:pt>
                <c:pt idx="23">
                  <c:v>6.4409699967467811</c:v>
                </c:pt>
                <c:pt idx="24">
                  <c:v>6.1182765197384983</c:v>
                </c:pt>
                <c:pt idx="25">
                  <c:v>6.1509100166869821</c:v>
                </c:pt>
                <c:pt idx="26">
                  <c:v>6.2848033587605974</c:v>
                </c:pt>
                <c:pt idx="27">
                  <c:v>6.1612163050719886</c:v>
                </c:pt>
                <c:pt idx="28">
                  <c:v>5.860352847611197</c:v>
                </c:pt>
                <c:pt idx="29">
                  <c:v>5.4505693588493669</c:v>
                </c:pt>
                <c:pt idx="30">
                  <c:v>5.0804110498357327</c:v>
                </c:pt>
                <c:pt idx="31">
                  <c:v>4.7626285213179322</c:v>
                </c:pt>
                <c:pt idx="32">
                  <c:v>4.6312015710969687</c:v>
                </c:pt>
                <c:pt idx="33">
                  <c:v>4.503970416587129</c:v>
                </c:pt>
                <c:pt idx="34">
                  <c:v>4.3673132229063603</c:v>
                </c:pt>
                <c:pt idx="35">
                  <c:v>4.2387464496783078</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1.37103182307306</c:v>
                </c:pt>
                <c:pt idx="1">
                  <c:v>1.3598615581842788</c:v>
                </c:pt>
                <c:pt idx="2">
                  <c:v>1.3268752901260283</c:v>
                </c:pt>
                <c:pt idx="3">
                  <c:v>1.4779371419746055</c:v>
                </c:pt>
                <c:pt idx="4">
                  <c:v>1.3358104727500812</c:v>
                </c:pt>
                <c:pt idx="5">
                  <c:v>1.435253151136948</c:v>
                </c:pt>
                <c:pt idx="6">
                  <c:v>1.3779712447657773</c:v>
                </c:pt>
                <c:pt idx="7">
                  <c:v>1.3169388177204584</c:v>
                </c:pt>
                <c:pt idx="8">
                  <c:v>1.2584826287927866</c:v>
                </c:pt>
                <c:pt idx="9">
                  <c:v>1.1587050037213509</c:v>
                </c:pt>
                <c:pt idx="10">
                  <c:v>1.1621554070422186</c:v>
                </c:pt>
                <c:pt idx="11">
                  <c:v>1.1240064891369432</c:v>
                </c:pt>
                <c:pt idx="12">
                  <c:v>0.95536214607171388</c:v>
                </c:pt>
                <c:pt idx="13">
                  <c:v>0.63041998262269461</c:v>
                </c:pt>
                <c:pt idx="14">
                  <c:v>1.033283609899051</c:v>
                </c:pt>
                <c:pt idx="15">
                  <c:v>0.88988760330718897</c:v>
                </c:pt>
                <c:pt idx="16">
                  <c:v>0.96063361391839386</c:v>
                </c:pt>
                <c:pt idx="17">
                  <c:v>1.2938952397485062</c:v>
                </c:pt>
                <c:pt idx="18">
                  <c:v>1.3473675792787259</c:v>
                </c:pt>
                <c:pt idx="19">
                  <c:v>1.3489300190011528</c:v>
                </c:pt>
                <c:pt idx="20">
                  <c:v>1.3350674170027113</c:v>
                </c:pt>
                <c:pt idx="21">
                  <c:v>1.2938040232621641</c:v>
                </c:pt>
                <c:pt idx="22">
                  <c:v>1.2851739993215161</c:v>
                </c:pt>
                <c:pt idx="23">
                  <c:v>1.3230295439996738</c:v>
                </c:pt>
                <c:pt idx="24">
                  <c:v>1.2963992860290467</c:v>
                </c:pt>
                <c:pt idx="25">
                  <c:v>1.3118698654789267</c:v>
                </c:pt>
                <c:pt idx="26">
                  <c:v>1.3020884731719307</c:v>
                </c:pt>
                <c:pt idx="27">
                  <c:v>1.2313752537773788</c:v>
                </c:pt>
                <c:pt idx="28">
                  <c:v>1.252209843295133</c:v>
                </c:pt>
                <c:pt idx="29">
                  <c:v>1.313099048936224</c:v>
                </c:pt>
                <c:pt idx="30">
                  <c:v>1.2256498002536598</c:v>
                </c:pt>
                <c:pt idx="31">
                  <c:v>1.2239847693853578</c:v>
                </c:pt>
                <c:pt idx="32">
                  <c:v>1.1333863301290197</c:v>
                </c:pt>
                <c:pt idx="33">
                  <c:v>1.1371636523166981</c:v>
                </c:pt>
                <c:pt idx="34">
                  <c:v>1.1709930714596153</c:v>
                </c:pt>
                <c:pt idx="35">
                  <c:v>1.1030127680453694</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12.548482545377039</c:v>
                </c:pt>
                <c:pt idx="1">
                  <c:v>11.733508227259255</c:v>
                </c:pt>
                <c:pt idx="2">
                  <c:v>11.214532094270952</c:v>
                </c:pt>
                <c:pt idx="3">
                  <c:v>10.565493090854115</c:v>
                </c:pt>
                <c:pt idx="4">
                  <c:v>9.9442710497972353</c:v>
                </c:pt>
                <c:pt idx="5">
                  <c:v>9.4473918824782839</c:v>
                </c:pt>
                <c:pt idx="6">
                  <c:v>8.8957312691004216</c:v>
                </c:pt>
                <c:pt idx="7">
                  <c:v>8.3123361940082638</c:v>
                </c:pt>
                <c:pt idx="8">
                  <c:v>8.0654199009394336</c:v>
                </c:pt>
                <c:pt idx="9">
                  <c:v>7.7341172542124292</c:v>
                </c:pt>
                <c:pt idx="10">
                  <c:v>7.4759811503247846</c:v>
                </c:pt>
                <c:pt idx="11">
                  <c:v>7.2000704726557645</c:v>
                </c:pt>
                <c:pt idx="12">
                  <c:v>7.3760038109141322</c:v>
                </c:pt>
                <c:pt idx="13">
                  <c:v>9.8200651669465824</c:v>
                </c:pt>
                <c:pt idx="14">
                  <c:v>9.5131839713289068</c:v>
                </c:pt>
                <c:pt idx="15">
                  <c:v>8.9333584756235123</c:v>
                </c:pt>
                <c:pt idx="16">
                  <c:v>8.6244456885884428</c:v>
                </c:pt>
                <c:pt idx="17">
                  <c:v>8.5209870158453729</c:v>
                </c:pt>
                <c:pt idx="18">
                  <c:v>7.7193358415001372</c:v>
                </c:pt>
                <c:pt idx="19">
                  <c:v>7.0779682014212186</c:v>
                </c:pt>
                <c:pt idx="20">
                  <c:v>6.8285198287146303</c:v>
                </c:pt>
                <c:pt idx="21">
                  <c:v>6.8867003407663177</c:v>
                </c:pt>
                <c:pt idx="22">
                  <c:v>6.678199693620873</c:v>
                </c:pt>
                <c:pt idx="23">
                  <c:v>6.4409699967467811</c:v>
                </c:pt>
                <c:pt idx="24">
                  <c:v>6.1182765197384983</c:v>
                </c:pt>
                <c:pt idx="25">
                  <c:v>6.1509100166869821</c:v>
                </c:pt>
                <c:pt idx="26">
                  <c:v>6.2848033587605974</c:v>
                </c:pt>
                <c:pt idx="27">
                  <c:v>6.1612163050719886</c:v>
                </c:pt>
                <c:pt idx="28">
                  <c:v>5.860352847611197</c:v>
                </c:pt>
                <c:pt idx="29">
                  <c:v>5.4505693588493669</c:v>
                </c:pt>
                <c:pt idx="30">
                  <c:v>5.0804110498357327</c:v>
                </c:pt>
                <c:pt idx="31">
                  <c:v>4.7626285213179322</c:v>
                </c:pt>
                <c:pt idx="32">
                  <c:v>4.6312015710969687</c:v>
                </c:pt>
                <c:pt idx="33">
                  <c:v>4.503970416587129</c:v>
                </c:pt>
                <c:pt idx="34">
                  <c:v>4.3673132229063603</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1.37103182307306</c:v>
                </c:pt>
                <c:pt idx="1">
                  <c:v>1.3598615581842788</c:v>
                </c:pt>
                <c:pt idx="2">
                  <c:v>1.3268752901260283</c:v>
                </c:pt>
                <c:pt idx="3">
                  <c:v>1.4779371419746055</c:v>
                </c:pt>
                <c:pt idx="4">
                  <c:v>1.3358104727500812</c:v>
                </c:pt>
                <c:pt idx="5">
                  <c:v>1.435253151136948</c:v>
                </c:pt>
                <c:pt idx="6">
                  <c:v>1.3779712447657773</c:v>
                </c:pt>
                <c:pt idx="7">
                  <c:v>1.3169388177204584</c:v>
                </c:pt>
                <c:pt idx="8">
                  <c:v>1.2584826287927866</c:v>
                </c:pt>
                <c:pt idx="9">
                  <c:v>1.1587050037213509</c:v>
                </c:pt>
                <c:pt idx="10">
                  <c:v>1.1621554070422186</c:v>
                </c:pt>
                <c:pt idx="11">
                  <c:v>1.1240064891369432</c:v>
                </c:pt>
                <c:pt idx="12">
                  <c:v>0.95536214607171388</c:v>
                </c:pt>
                <c:pt idx="13">
                  <c:v>0.63041998262269461</c:v>
                </c:pt>
                <c:pt idx="14">
                  <c:v>1.033283609899051</c:v>
                </c:pt>
                <c:pt idx="15">
                  <c:v>0.88988760330718897</c:v>
                </c:pt>
                <c:pt idx="16">
                  <c:v>0.96063361391839386</c:v>
                </c:pt>
                <c:pt idx="17">
                  <c:v>1.2938952397485062</c:v>
                </c:pt>
                <c:pt idx="18">
                  <c:v>1.3473675792787259</c:v>
                </c:pt>
                <c:pt idx="19">
                  <c:v>1.3489300190011528</c:v>
                </c:pt>
                <c:pt idx="20">
                  <c:v>1.3350674170027113</c:v>
                </c:pt>
                <c:pt idx="21">
                  <c:v>1.2938040232621641</c:v>
                </c:pt>
                <c:pt idx="22">
                  <c:v>1.2851739993215161</c:v>
                </c:pt>
                <c:pt idx="23">
                  <c:v>1.3230295439996738</c:v>
                </c:pt>
                <c:pt idx="24">
                  <c:v>1.2963992860290467</c:v>
                </c:pt>
                <c:pt idx="25">
                  <c:v>1.3118698654789267</c:v>
                </c:pt>
                <c:pt idx="26">
                  <c:v>1.3020884731719307</c:v>
                </c:pt>
                <c:pt idx="27">
                  <c:v>1.2313752537773788</c:v>
                </c:pt>
                <c:pt idx="28">
                  <c:v>1.252209843295133</c:v>
                </c:pt>
                <c:pt idx="29">
                  <c:v>1.313099048936224</c:v>
                </c:pt>
                <c:pt idx="30">
                  <c:v>1.2256498002536598</c:v>
                </c:pt>
                <c:pt idx="31">
                  <c:v>1.2239847693853578</c:v>
                </c:pt>
                <c:pt idx="32">
                  <c:v>1.1333863301290197</c:v>
                </c:pt>
                <c:pt idx="33">
                  <c:v>1.1371636523166981</c:v>
                </c:pt>
                <c:pt idx="34">
                  <c:v>1.1709930714596153</c:v>
                </c:pt>
                <c:pt idx="35">
                  <c:v>1.1030127680453694</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4.3'!$J$6:$J$45</c15:sqref>
                  </c15:fullRef>
                </c:ext>
              </c:extLst>
              <c:f>'Slika 4.3. - Figure 4.3'!$J$10:$J$45</c:f>
              <c:numCache>
                <c:formatCode>0.0</c:formatCode>
                <c:ptCount val="36"/>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4.3'!$K$6:$K$45</c15:sqref>
                  </c15:fullRef>
                </c:ext>
              </c:extLst>
              <c:f>'Slika 4.3. - Figure 4.3'!$K$10:$K$45</c:f>
              <c:numCache>
                <c:formatCode>0.0</c:formatCode>
                <c:ptCount val="36"/>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4.3'!$E$6:$E$45</c15:sqref>
                  </c15:fullRef>
                </c:ext>
              </c:extLst>
              <c:f>'Slika 4.3. - Figure 4.3'!$E$10:$E$45</c:f>
              <c:numCache>
                <c:formatCode>0</c:formatCode>
                <c:ptCount val="36"/>
                <c:pt idx="0">
                  <c:v>102.12973768217515</c:v>
                </c:pt>
                <c:pt idx="1">
                  <c:v>103.00710504873906</c:v>
                </c:pt>
                <c:pt idx="2">
                  <c:v>104.31686664614568</c:v>
                </c:pt>
                <c:pt idx="3">
                  <c:v>106.15232215313712</c:v>
                </c:pt>
                <c:pt idx="4">
                  <c:v>106.59464665615972</c:v>
                </c:pt>
                <c:pt idx="5">
                  <c:v>109.03133253215805</c:v>
                </c:pt>
                <c:pt idx="6">
                  <c:v>109.72703723214623</c:v>
                </c:pt>
                <c:pt idx="7">
                  <c:v>109.98372932016953</c:v>
                </c:pt>
                <c:pt idx="8">
                  <c:v>113.72173312455539</c:v>
                </c:pt>
                <c:pt idx="9">
                  <c:v>115.78833028937321</c:v>
                </c:pt>
                <c:pt idx="10">
                  <c:v>116.2328774947954</c:v>
                </c:pt>
                <c:pt idx="11">
                  <c:v>117.56598453063094</c:v>
                </c:pt>
                <c:pt idx="12">
                  <c:v>119.06662755982728</c:v>
                </c:pt>
                <c:pt idx="13">
                  <c:v>116.3581401115371</c:v>
                </c:pt>
                <c:pt idx="14">
                  <c:v>118.92855655938126</c:v>
                </c:pt>
                <c:pt idx="15">
                  <c:v>120.65667597611338</c:v>
                </c:pt>
                <c:pt idx="16">
                  <c:v>121.89304911638945</c:v>
                </c:pt>
                <c:pt idx="17">
                  <c:v>122.01116396104459</c:v>
                </c:pt>
                <c:pt idx="18">
                  <c:v>124.13688380267911</c:v>
                </c:pt>
                <c:pt idx="19">
                  <c:v>126.44053177850311</c:v>
                </c:pt>
                <c:pt idx="20">
                  <c:v>129.03363031864544</c:v>
                </c:pt>
                <c:pt idx="21">
                  <c:v>131.87396830768711</c:v>
                </c:pt>
                <c:pt idx="22">
                  <c:v>135.044278877035</c:v>
                </c:pt>
                <c:pt idx="23">
                  <c:v>137.79351881028302</c:v>
                </c:pt>
                <c:pt idx="24">
                  <c:v>144.7373414835854</c:v>
                </c:pt>
                <c:pt idx="25">
                  <c:v>149.78269083906426</c:v>
                </c:pt>
                <c:pt idx="26">
                  <c:v>155.68796785682048</c:v>
                </c:pt>
                <c:pt idx="27">
                  <c:v>160.46592289320503</c:v>
                </c:pt>
                <c:pt idx="28">
                  <c:v>163.40668352601534</c:v>
                </c:pt>
                <c:pt idx="29">
                  <c:v>176.33552494030184</c:v>
                </c:pt>
                <c:pt idx="30">
                  <c:v>178.31702256749494</c:v>
                </c:pt>
                <c:pt idx="31">
                  <c:v>182.77916749969029</c:v>
                </c:pt>
                <c:pt idx="32">
                  <c:v>187.52863436044257</c:v>
                </c:pt>
                <c:pt idx="33">
                  <c:v>193.82926599825871</c:v>
                </c:pt>
                <c:pt idx="34">
                  <c:v>196.40695146971404</c:v>
                </c:pt>
                <c:pt idx="35">
                  <c:v>201.53145756086471</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100.88326448366516</c:v>
                </c:pt>
                <c:pt idx="1">
                  <c:v>102.28804618144179</c:v>
                </c:pt>
                <c:pt idx="2">
                  <c:v>103.44911840444109</c:v>
                </c:pt>
                <c:pt idx="3">
                  <c:v>104.41562615890132</c:v>
                </c:pt>
                <c:pt idx="4">
                  <c:v>104.21869522783882</c:v>
                </c:pt>
                <c:pt idx="5">
                  <c:v>106.25169129620771</c:v>
                </c:pt>
                <c:pt idx="6">
                  <c:v>106.93401868687305</c:v>
                </c:pt>
                <c:pt idx="7">
                  <c:v>106.7513321681265</c:v>
                </c:pt>
                <c:pt idx="8">
                  <c:v>110.43519869522306</c:v>
                </c:pt>
                <c:pt idx="9">
                  <c:v>112.18202313561041</c:v>
                </c:pt>
                <c:pt idx="10">
                  <c:v>112.23362593020367</c:v>
                </c:pt>
                <c:pt idx="11">
                  <c:v>112.96789016965944</c:v>
                </c:pt>
                <c:pt idx="12">
                  <c:v>114.01188931783857</c:v>
                </c:pt>
                <c:pt idx="13">
                  <c:v>113.06793683313154</c:v>
                </c:pt>
                <c:pt idx="14">
                  <c:v>115.16483564141116</c:v>
                </c:pt>
                <c:pt idx="15">
                  <c:v>116.37540136046427</c:v>
                </c:pt>
                <c:pt idx="16">
                  <c:v>116.36560257914633</c:v>
                </c:pt>
                <c:pt idx="17">
                  <c:v>116.15799793186635</c:v>
                </c:pt>
                <c:pt idx="18">
                  <c:v>116.6280036289788</c:v>
                </c:pt>
                <c:pt idx="19">
                  <c:v>116.4490148560369</c:v>
                </c:pt>
                <c:pt idx="20">
                  <c:v>115.67055089332041</c:v>
                </c:pt>
                <c:pt idx="21">
                  <c:v>113.1981263858618</c:v>
                </c:pt>
                <c:pt idx="22">
                  <c:v>112.86956447507235</c:v>
                </c:pt>
                <c:pt idx="23">
                  <c:v>112.15510789110448</c:v>
                </c:pt>
                <c:pt idx="24">
                  <c:v>116.05875804914503</c:v>
                </c:pt>
                <c:pt idx="25">
                  <c:v>118.69522162883983</c:v>
                </c:pt>
                <c:pt idx="26">
                  <c:v>121.33622028679116</c:v>
                </c:pt>
                <c:pt idx="27">
                  <c:v>124.53318655256187</c:v>
                </c:pt>
                <c:pt idx="28">
                  <c:v>125.74328398477377</c:v>
                </c:pt>
                <c:pt idx="29">
                  <c:v>135.37938736148882</c:v>
                </c:pt>
                <c:pt idx="30">
                  <c:v>136.45918138236624</c:v>
                </c:pt>
                <c:pt idx="31">
                  <c:v>137.88424783861606</c:v>
                </c:pt>
                <c:pt idx="32">
                  <c:v>139.68170915816279</c:v>
                </c:pt>
                <c:pt idx="33">
                  <c:v>143.68874585528047</c:v>
                </c:pt>
                <c:pt idx="34">
                  <c:v>144.32660061638182</c:v>
                </c:pt>
                <c:pt idx="35">
                  <c:v>146.83659806364489</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10"/>
          <c:min val="9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4.3'!$J$6:$J$45</c:f>
              <c:numCache>
                <c:formatCode>0.0</c:formatCode>
                <c:ptCount val="40"/>
                <c:pt idx="4">
                  <c:v>0.99069413420633623</c:v>
                </c:pt>
                <c:pt idx="5">
                  <c:v>0.85907139925713238</c:v>
                </c:pt>
                <c:pt idx="6">
                  <c:v>1.2715254901949606</c:v>
                </c:pt>
                <c:pt idx="7">
                  <c:v>1.759500228488946</c:v>
                </c:pt>
                <c:pt idx="8">
                  <c:v>0.41668848504743039</c:v>
                </c:pt>
                <c:pt idx="9">
                  <c:v>2.2859364446868682</c:v>
                </c:pt>
                <c:pt idx="10">
                  <c:v>0.6380777743709416</c:v>
                </c:pt>
                <c:pt idx="11">
                  <c:v>0.23393695346045718</c:v>
                </c:pt>
                <c:pt idx="12">
                  <c:v>3.3986879945707926</c:v>
                </c:pt>
                <c:pt idx="13">
                  <c:v>1.8172403005451798</c:v>
                </c:pt>
                <c:pt idx="14">
                  <c:v>0.38393092318646893</c:v>
                </c:pt>
                <c:pt idx="15">
                  <c:v>1.1469276719018069</c:v>
                </c:pt>
                <c:pt idx="16">
                  <c:v>1.2764262003057212</c:v>
                </c:pt>
                <c:pt idx="17">
                  <c:v>-2.2747662412200924</c:v>
                </c:pt>
                <c:pt idx="18">
                  <c:v>2.2090559761270327</c:v>
                </c:pt>
                <c:pt idx="19">
                  <c:v>1.4530735651107136</c:v>
                </c:pt>
                <c:pt idx="20">
                  <c:v>1.0247034656589022</c:v>
                </c:pt>
                <c:pt idx="21">
                  <c:v>9.6900393838154741E-2</c:v>
                </c:pt>
                <c:pt idx="22">
                  <c:v>1.7422338846904211</c:v>
                </c:pt>
                <c:pt idx="23">
                  <c:v>1.8557320799882149</c:v>
                </c:pt>
                <c:pt idx="24">
                  <c:v>2.0508443800955121</c:v>
                </c:pt>
                <c:pt idx="25">
                  <c:v>2.2012385314026375</c:v>
                </c:pt>
                <c:pt idx="26">
                  <c:v>2.4040457794907439</c:v>
                </c:pt>
                <c:pt idx="27">
                  <c:v>2.0358062970970821</c:v>
                </c:pt>
                <c:pt idx="28">
                  <c:v>5.0392955584963204</c:v>
                </c:pt>
                <c:pt idx="29">
                  <c:v>3.4858657094037255</c:v>
                </c:pt>
                <c:pt idx="30">
                  <c:v>3.9425630456200196</c:v>
                </c:pt>
                <c:pt idx="31">
                  <c:v>3.0689301826963344</c:v>
                </c:pt>
                <c:pt idx="32">
                  <c:v>1.8326387184196591</c:v>
                </c:pt>
                <c:pt idx="33">
                  <c:v>7.9120640204585868</c:v>
                </c:pt>
                <c:pt idx="34">
                  <c:v>1.1237086956039803</c:v>
                </c:pt>
                <c:pt idx="35">
                  <c:v>2.5023662171716552</c:v>
                </c:pt>
                <c:pt idx="36">
                  <c:v>2.598472750326053</c:v>
                </c:pt>
                <c:pt idx="37">
                  <c:v>3.3598237726756537</c:v>
                </c:pt>
                <c:pt idx="38">
                  <c:v>1.3298742365760745</c:v>
                </c:pt>
                <c:pt idx="39">
                  <c:v>2.6091266387487764</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4.3'!$K$6:$K$45</c:f>
              <c:numCache>
                <c:formatCode>0.0</c:formatCode>
                <c:ptCount val="40"/>
                <c:pt idx="4">
                  <c:v>8.062764233005737E-2</c:v>
                </c:pt>
                <c:pt idx="5">
                  <c:v>1.3924823953373107</c:v>
                </c:pt>
                <c:pt idx="6">
                  <c:v>1.1351005971311281</c:v>
                </c:pt>
                <c:pt idx="7">
                  <c:v>0.9342832199706379</c:v>
                </c:pt>
                <c:pt idx="8">
                  <c:v>-0.18860293071730894</c:v>
                </c:pt>
                <c:pt idx="9">
                  <c:v>1.9507019003878838</c:v>
                </c:pt>
                <c:pt idx="10">
                  <c:v>0.64218026305402987</c:v>
                </c:pt>
                <c:pt idx="11">
                  <c:v>-0.17084041261135496</c:v>
                </c:pt>
                <c:pt idx="12">
                  <c:v>3.4508857662729042</c:v>
                </c:pt>
                <c:pt idx="13">
                  <c:v>1.5817642029224714</c:v>
                </c:pt>
                <c:pt idx="14">
                  <c:v>4.5999165597933711E-2</c:v>
                </c:pt>
                <c:pt idx="15">
                  <c:v>0.65422838598514943</c:v>
                </c:pt>
                <c:pt idx="16">
                  <c:v>0.92415565751578299</c:v>
                </c:pt>
                <c:pt idx="17">
                  <c:v>-0.8279421473978914</c:v>
                </c:pt>
                <c:pt idx="18">
                  <c:v>1.8545476878863383</c:v>
                </c:pt>
                <c:pt idx="19">
                  <c:v>1.051159160095068</c:v>
                </c:pt>
                <c:pt idx="20">
                  <c:v>-8.4199763896890545E-3</c:v>
                </c:pt>
                <c:pt idx="21">
                  <c:v>-0.1784072291799248</c:v>
                </c:pt>
                <c:pt idx="22">
                  <c:v>0.40462620351648582</c:v>
                </c:pt>
                <c:pt idx="23">
                  <c:v>-0.15346980774128838</c:v>
                </c:pt>
                <c:pt idx="24">
                  <c:v>-0.66850197374266429</c:v>
                </c:pt>
                <c:pt idx="25">
                  <c:v>-2.1374710229735712</c:v>
                </c:pt>
                <c:pt idx="26">
                  <c:v>-0.29025384189617398</c:v>
                </c:pt>
                <c:pt idx="27">
                  <c:v>-0.63299312555214726</c:v>
                </c:pt>
                <c:pt idx="28">
                  <c:v>3.4805816974744914</c:v>
                </c:pt>
                <c:pt idx="29">
                  <c:v>2.2716627542906878</c:v>
                </c:pt>
                <c:pt idx="30">
                  <c:v>2.2250252551949643</c:v>
                </c:pt>
                <c:pt idx="31">
                  <c:v>2.6347996156583378</c:v>
                </c:pt>
                <c:pt idx="32">
                  <c:v>0.97170679214985967</c:v>
                </c:pt>
                <c:pt idx="33">
                  <c:v>7.6633145495721919</c:v>
                </c:pt>
                <c:pt idx="34">
                  <c:v>0.79760592947148723</c:v>
                </c:pt>
                <c:pt idx="35">
                  <c:v>1.0443170197956135</c:v>
                </c:pt>
                <c:pt idx="36">
                  <c:v>1.3036016424809844</c:v>
                </c:pt>
                <c:pt idx="37">
                  <c:v>2.8686910557347574</c:v>
                </c:pt>
                <c:pt idx="38">
                  <c:v>0.44391421005497023</c:v>
                </c:pt>
                <c:pt idx="39">
                  <c:v>1.7391093786893919</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4.3'!$E$6:$E$45</c:f>
              <c:numCache>
                <c:formatCode>0</c:formatCode>
                <c:ptCount val="40"/>
                <c:pt idx="0">
                  <c:v>99.715304176506351</c:v>
                </c:pt>
                <c:pt idx="1">
                  <c:v>99.226902909266144</c:v>
                </c:pt>
                <c:pt idx="2">
                  <c:v>99.929923106287461</c:v>
                </c:pt>
                <c:pt idx="3">
                  <c:v>101.12786980794006</c:v>
                </c:pt>
                <c:pt idx="4">
                  <c:v>102.12973768217515</c:v>
                </c:pt>
                <c:pt idx="5">
                  <c:v>103.00710504873906</c:v>
                </c:pt>
                <c:pt idx="6">
                  <c:v>104.31686664614568</c:v>
                </c:pt>
                <c:pt idx="7">
                  <c:v>106.15232215313712</c:v>
                </c:pt>
                <c:pt idx="8">
                  <c:v>106.59464665615972</c:v>
                </c:pt>
                <c:pt idx="9">
                  <c:v>109.03133253215805</c:v>
                </c:pt>
                <c:pt idx="10">
                  <c:v>109.72703723214623</c:v>
                </c:pt>
                <c:pt idx="11">
                  <c:v>109.98372932016953</c:v>
                </c:pt>
                <c:pt idx="12">
                  <c:v>113.72173312455539</c:v>
                </c:pt>
                <c:pt idx="13">
                  <c:v>115.78833028937321</c:v>
                </c:pt>
                <c:pt idx="14">
                  <c:v>116.2328774947954</c:v>
                </c:pt>
                <c:pt idx="15">
                  <c:v>117.56598453063094</c:v>
                </c:pt>
                <c:pt idx="16">
                  <c:v>119.06662755982728</c:v>
                </c:pt>
                <c:pt idx="17">
                  <c:v>116.3581401115371</c:v>
                </c:pt>
                <c:pt idx="18">
                  <c:v>118.92855655938126</c:v>
                </c:pt>
                <c:pt idx="19">
                  <c:v>120.65667597611338</c:v>
                </c:pt>
                <c:pt idx="20">
                  <c:v>121.89304911638945</c:v>
                </c:pt>
                <c:pt idx="21">
                  <c:v>122.01116396104459</c:v>
                </c:pt>
                <c:pt idx="22">
                  <c:v>124.13688380267911</c:v>
                </c:pt>
                <c:pt idx="23">
                  <c:v>126.44053177850311</c:v>
                </c:pt>
                <c:pt idx="24">
                  <c:v>129.03363031864544</c:v>
                </c:pt>
                <c:pt idx="25">
                  <c:v>131.87396830768711</c:v>
                </c:pt>
                <c:pt idx="26">
                  <c:v>135.044278877035</c:v>
                </c:pt>
                <c:pt idx="27">
                  <c:v>137.79351881028302</c:v>
                </c:pt>
                <c:pt idx="28">
                  <c:v>144.7373414835854</c:v>
                </c:pt>
                <c:pt idx="29">
                  <c:v>149.78269083906426</c:v>
                </c:pt>
                <c:pt idx="30">
                  <c:v>155.68796785682048</c:v>
                </c:pt>
                <c:pt idx="31">
                  <c:v>160.46592289320503</c:v>
                </c:pt>
                <c:pt idx="32">
                  <c:v>163.40668352601534</c:v>
                </c:pt>
                <c:pt idx="33">
                  <c:v>176.33552494030184</c:v>
                </c:pt>
                <c:pt idx="34">
                  <c:v>178.31702256749494</c:v>
                </c:pt>
                <c:pt idx="35">
                  <c:v>182.77916749969029</c:v>
                </c:pt>
                <c:pt idx="36">
                  <c:v>187.52863436044257</c:v>
                </c:pt>
                <c:pt idx="37">
                  <c:v>193.82926599825871</c:v>
                </c:pt>
                <c:pt idx="38">
                  <c:v>196.40695146971404</c:v>
                </c:pt>
                <c:pt idx="39">
                  <c:v>201.53145756086471</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4.3'!$F$6:$F$45</c:f>
              <c:numCache>
                <c:formatCode>0</c:formatCode>
                <c:ptCount val="40"/>
                <c:pt idx="0">
                  <c:v>99.445542274423218</c:v>
                </c:pt>
                <c:pt idx="1">
                  <c:v>99.659135463345748</c:v>
                </c:pt>
                <c:pt idx="2">
                  <c:v>100.09333204669841</c:v>
                </c:pt>
                <c:pt idx="3">
                  <c:v>100.8019902155326</c:v>
                </c:pt>
                <c:pt idx="4">
                  <c:v>100.88326448366516</c:v>
                </c:pt>
                <c:pt idx="5">
                  <c:v>102.28804618144179</c:v>
                </c:pt>
                <c:pt idx="6">
                  <c:v>103.44911840444109</c:v>
                </c:pt>
                <c:pt idx="7">
                  <c:v>104.41562615890132</c:v>
                </c:pt>
                <c:pt idx="8">
                  <c:v>104.21869522783882</c:v>
                </c:pt>
                <c:pt idx="9">
                  <c:v>106.25169129620771</c:v>
                </c:pt>
                <c:pt idx="10">
                  <c:v>106.93401868687305</c:v>
                </c:pt>
                <c:pt idx="11">
                  <c:v>106.7513321681265</c:v>
                </c:pt>
                <c:pt idx="12">
                  <c:v>110.43519869522306</c:v>
                </c:pt>
                <c:pt idx="13">
                  <c:v>112.18202313561041</c:v>
                </c:pt>
                <c:pt idx="14">
                  <c:v>112.23362593020367</c:v>
                </c:pt>
                <c:pt idx="15">
                  <c:v>112.96789016965944</c:v>
                </c:pt>
                <c:pt idx="16">
                  <c:v>114.01188931783857</c:v>
                </c:pt>
                <c:pt idx="17">
                  <c:v>113.06793683313154</c:v>
                </c:pt>
                <c:pt idx="18">
                  <c:v>115.16483564141116</c:v>
                </c:pt>
                <c:pt idx="19">
                  <c:v>116.37540136046427</c:v>
                </c:pt>
                <c:pt idx="20">
                  <c:v>116.36560257914633</c:v>
                </c:pt>
                <c:pt idx="21">
                  <c:v>116.15799793186635</c:v>
                </c:pt>
                <c:pt idx="22">
                  <c:v>116.6280036289788</c:v>
                </c:pt>
                <c:pt idx="23">
                  <c:v>116.4490148560369</c:v>
                </c:pt>
                <c:pt idx="24">
                  <c:v>115.67055089332041</c:v>
                </c:pt>
                <c:pt idx="25">
                  <c:v>113.1981263858618</c:v>
                </c:pt>
                <c:pt idx="26">
                  <c:v>112.86956447507235</c:v>
                </c:pt>
                <c:pt idx="27">
                  <c:v>112.15510789110448</c:v>
                </c:pt>
                <c:pt idx="28">
                  <c:v>116.05875804914503</c:v>
                </c:pt>
                <c:pt idx="29">
                  <c:v>118.69522162883983</c:v>
                </c:pt>
                <c:pt idx="30">
                  <c:v>121.33622028679116</c:v>
                </c:pt>
                <c:pt idx="31">
                  <c:v>124.53318655256187</c:v>
                </c:pt>
                <c:pt idx="32">
                  <c:v>125.74328398477377</c:v>
                </c:pt>
                <c:pt idx="33">
                  <c:v>135.37938736148882</c:v>
                </c:pt>
                <c:pt idx="34">
                  <c:v>136.45918138236624</c:v>
                </c:pt>
                <c:pt idx="35">
                  <c:v>137.88424783861606</c:v>
                </c:pt>
                <c:pt idx="36">
                  <c:v>139.68170915816279</c:v>
                </c:pt>
                <c:pt idx="37">
                  <c:v>143.68874585528047</c:v>
                </c:pt>
                <c:pt idx="38">
                  <c:v>144.32660061638182</c:v>
                </c:pt>
                <c:pt idx="39">
                  <c:v>146.83659806364489</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10"/>
          <c:min val="9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5.1'!$E$5:$E$113</c:f>
              <c:numCache>
                <c:formatCode>0.0</c:formatCode>
                <c:ptCount val="109"/>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9.2903442844151751</c:v>
                </c:pt>
                <c:pt idx="73">
                  <c:v>7.6094430425032611</c:v>
                </c:pt>
                <c:pt idx="74">
                  <c:v>6.6801964079041598</c:v>
                </c:pt>
                <c:pt idx="75">
                  <c:v>5.98658819396376</c:v>
                </c:pt>
                <c:pt idx="76">
                  <c:v>6.4722673671185227</c:v>
                </c:pt>
                <c:pt idx="77">
                  <c:v>7.6801654314959444</c:v>
                </c:pt>
                <c:pt idx="78">
                  <c:v>8.7142963419795993</c:v>
                </c:pt>
                <c:pt idx="79">
                  <c:v>9.7129859807914229</c:v>
                </c:pt>
                <c:pt idx="80">
                  <c:v>8.0756332475069748</c:v>
                </c:pt>
                <c:pt idx="81">
                  <c:v>6.0215586826640077</c:v>
                </c:pt>
                <c:pt idx="82">
                  <c:v>2.6082800099097581</c:v>
                </c:pt>
                <c:pt idx="83">
                  <c:v>1.2391438948297084</c:v>
                </c:pt>
                <c:pt idx="84">
                  <c:v>0.39203850761382331</c:v>
                </c:pt>
                <c:pt idx="85">
                  <c:v>1.4139710821528428</c:v>
                </c:pt>
                <c:pt idx="86">
                  <c:v>2.5680402547906933</c:v>
                </c:pt>
                <c:pt idx="87">
                  <c:v>4.3683860168362898</c:v>
                </c:pt>
                <c:pt idx="88">
                  <c:v>5.0940392363955755</c:v>
                </c:pt>
                <c:pt idx="89">
                  <c:v>4.9277759760691042</c:v>
                </c:pt>
                <c:pt idx="90">
                  <c:v>4.0465500394629039</c:v>
                </c:pt>
                <c:pt idx="91">
                  <c:v>3.693483616778237</c:v>
                </c:pt>
                <c:pt idx="92">
                  <c:v>3.5459670589800707</c:v>
                </c:pt>
                <c:pt idx="93">
                  <c:v>3.8729783829350772</c:v>
                </c:pt>
                <c:pt idx="94">
                  <c:v>4.0282048428095019</c:v>
                </c:pt>
                <c:pt idx="95">
                  <c:v>5.124831440645683</c:v>
                </c:pt>
                <c:pt idx="96">
                  <c:v>5.8740697033230482</c:v>
                </c:pt>
                <c:pt idx="97">
                  <c:v>6.3627625780247499</c:v>
                </c:pt>
                <c:pt idx="98">
                  <c:v>5.2774725645967857</c:v>
                </c:pt>
                <c:pt idx="99">
                  <c:v>3.6612021829436792</c:v>
                </c:pt>
                <c:pt idx="100">
                  <c:v>2.7928654076070369</c:v>
                </c:pt>
                <c:pt idx="101">
                  <c:v>2.9458689867320809</c:v>
                </c:pt>
                <c:pt idx="102">
                  <c:v>4.1590602591590864</c:v>
                </c:pt>
                <c:pt idx="103">
                  <c:v>4.7274455169252994</c:v>
                </c:pt>
                <c:pt idx="104">
                  <c:v>4.9252215209582673</c:v>
                </c:pt>
                <c:pt idx="105">
                  <c:v>3.9076846300166945</c:v>
                </c:pt>
                <c:pt idx="106">
                  <c:v>3.4163165189776246</c:v>
                </c:pt>
                <c:pt idx="107">
                  <c:v>3.0351634720635623</c:v>
                </c:pt>
                <c:pt idx="108">
                  <c:v>3.9345324534777903</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5.1'!$F$5:$F$113</c:f>
              <c:numCache>
                <c:formatCode>0.0</c:formatCode>
                <c:ptCount val="109"/>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9.9934779251999331</c:v>
                </c:pt>
                <c:pt idx="73">
                  <c:v>10.617673886919011</c:v>
                </c:pt>
                <c:pt idx="74">
                  <c:v>10.397204462734621</c:v>
                </c:pt>
                <c:pt idx="75">
                  <c:v>8.5927855904358363</c:v>
                </c:pt>
                <c:pt idx="76">
                  <c:v>8.0423756575172423</c:v>
                </c:pt>
                <c:pt idx="77">
                  <c:v>8.685819133927918</c:v>
                </c:pt>
                <c:pt idx="78">
                  <c:v>9.5770983576493727</c:v>
                </c:pt>
                <c:pt idx="79">
                  <c:v>9.3615628677413234</c:v>
                </c:pt>
                <c:pt idx="80">
                  <c:v>6.2697760538638736</c:v>
                </c:pt>
                <c:pt idx="81">
                  <c:v>3.5135921925590896</c:v>
                </c:pt>
                <c:pt idx="82">
                  <c:v>1.252656923392359</c:v>
                </c:pt>
                <c:pt idx="83">
                  <c:v>2.4052284610653674</c:v>
                </c:pt>
                <c:pt idx="84">
                  <c:v>3.0090140991255065</c:v>
                </c:pt>
                <c:pt idx="85">
                  <c:v>4.0331006364271449</c:v>
                </c:pt>
                <c:pt idx="86">
                  <c:v>4.3189973692158823</c:v>
                </c:pt>
                <c:pt idx="87">
                  <c:v>5.4846295017096036</c:v>
                </c:pt>
                <c:pt idx="88">
                  <c:v>6.1490054533960059</c:v>
                </c:pt>
                <c:pt idx="89">
                  <c:v>6.1064501348636391</c:v>
                </c:pt>
                <c:pt idx="90">
                  <c:v>5.7192482618421803</c:v>
                </c:pt>
                <c:pt idx="91">
                  <c:v>5.4525749691873182</c:v>
                </c:pt>
                <c:pt idx="92">
                  <c:v>4.7306901079939401</c:v>
                </c:pt>
                <c:pt idx="93">
                  <c:v>3.8462723743727167</c:v>
                </c:pt>
                <c:pt idx="94">
                  <c:v>2.7913867115267887</c:v>
                </c:pt>
                <c:pt idx="95">
                  <c:v>2.9959934482426398</c:v>
                </c:pt>
                <c:pt idx="96">
                  <c:v>3.4047378331692135</c:v>
                </c:pt>
                <c:pt idx="97">
                  <c:v>4.2564971162005527</c:v>
                </c:pt>
                <c:pt idx="98">
                  <c:v>4.3285071618341275</c:v>
                </c:pt>
                <c:pt idx="99">
                  <c:v>4.4072582639690605</c:v>
                </c:pt>
                <c:pt idx="100">
                  <c:v>4.4173186382607144</c:v>
                </c:pt>
                <c:pt idx="101">
                  <c:v>4.375355525467084</c:v>
                </c:pt>
                <c:pt idx="102">
                  <c:v>4.140065047575936</c:v>
                </c:pt>
                <c:pt idx="103">
                  <c:v>4.0299936736080122</c:v>
                </c:pt>
                <c:pt idx="104">
                  <c:v>3.8991994328821278</c:v>
                </c:pt>
                <c:pt idx="105">
                  <c:v>3.8874591671372194</c:v>
                </c:pt>
                <c:pt idx="106">
                  <c:v>3.3376764142232229</c:v>
                </c:pt>
                <c:pt idx="107">
                  <c:v>3.5196833231946334</c:v>
                </c:pt>
                <c:pt idx="108">
                  <c:v>3.8113683972994972</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5.1'!$G$5:$G$113</c:f>
              <c:numCache>
                <c:formatCode>0.0</c:formatCode>
                <c:ptCount val="109"/>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81.308411214953267</c:v>
                </c:pt>
                <c:pt idx="73">
                  <c:v>79.43925233644859</c:v>
                </c:pt>
                <c:pt idx="74">
                  <c:v>78.348909657320874</c:v>
                </c:pt>
                <c:pt idx="75">
                  <c:v>77.414330218068542</c:v>
                </c:pt>
                <c:pt idx="76">
                  <c:v>76.791277258566979</c:v>
                </c:pt>
                <c:pt idx="77">
                  <c:v>77.258566978193144</c:v>
                </c:pt>
                <c:pt idx="78">
                  <c:v>76.479750778816211</c:v>
                </c:pt>
                <c:pt idx="79">
                  <c:v>76.791277258566979</c:v>
                </c:pt>
                <c:pt idx="80">
                  <c:v>76.012461059190045</c:v>
                </c:pt>
                <c:pt idx="81">
                  <c:v>75.389408099688481</c:v>
                </c:pt>
                <c:pt idx="82">
                  <c:v>73.052959501557623</c:v>
                </c:pt>
                <c:pt idx="83">
                  <c:v>69.937694704049846</c:v>
                </c:pt>
                <c:pt idx="84">
                  <c:v>69.470404984423695</c:v>
                </c:pt>
                <c:pt idx="85">
                  <c:v>68.535825545171349</c:v>
                </c:pt>
                <c:pt idx="86">
                  <c:v>68.380062305295951</c:v>
                </c:pt>
                <c:pt idx="87">
                  <c:v>68.535825545171349</c:v>
                </c:pt>
                <c:pt idx="88">
                  <c:v>67.445482866043619</c:v>
                </c:pt>
                <c:pt idx="89">
                  <c:v>68.380062305295951</c:v>
                </c:pt>
                <c:pt idx="90">
                  <c:v>65.887850467289709</c:v>
                </c:pt>
                <c:pt idx="91">
                  <c:v>67.757009345794401</c:v>
                </c:pt>
                <c:pt idx="92">
                  <c:v>67.601246105919003</c:v>
                </c:pt>
                <c:pt idx="93">
                  <c:v>68.224299065420567</c:v>
                </c:pt>
                <c:pt idx="94">
                  <c:v>69.626168224299064</c:v>
                </c:pt>
                <c:pt idx="95">
                  <c:v>71.028037383177562</c:v>
                </c:pt>
                <c:pt idx="96">
                  <c:v>72.897196261682254</c:v>
                </c:pt>
                <c:pt idx="97">
                  <c:v>71.18380062305296</c:v>
                </c:pt>
                <c:pt idx="98">
                  <c:v>70.56074766355141</c:v>
                </c:pt>
                <c:pt idx="99">
                  <c:v>68.224299065420553</c:v>
                </c:pt>
                <c:pt idx="100">
                  <c:v>68.068535825545169</c:v>
                </c:pt>
                <c:pt idx="101">
                  <c:v>66.510903426791273</c:v>
                </c:pt>
                <c:pt idx="102">
                  <c:v>68.224299065420567</c:v>
                </c:pt>
                <c:pt idx="103">
                  <c:v>67.912772585669785</c:v>
                </c:pt>
                <c:pt idx="104">
                  <c:v>68.535825545171335</c:v>
                </c:pt>
                <c:pt idx="105">
                  <c:v>69.158878504672899</c:v>
                </c:pt>
                <c:pt idx="106">
                  <c:v>69.314641744548297</c:v>
                </c:pt>
                <c:pt idx="107">
                  <c:v>67.445482866043605</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5.1. - Figure 5.1'!$E$5:$E$113</c:f>
              <c:numCache>
                <c:formatCode>0.0</c:formatCode>
                <c:ptCount val="109"/>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9.2903442844151751</c:v>
                </c:pt>
                <c:pt idx="73">
                  <c:v>7.6094430425032611</c:v>
                </c:pt>
                <c:pt idx="74">
                  <c:v>6.6801964079041598</c:v>
                </c:pt>
                <c:pt idx="75">
                  <c:v>5.98658819396376</c:v>
                </c:pt>
                <c:pt idx="76">
                  <c:v>6.4722673671185227</c:v>
                </c:pt>
                <c:pt idx="77">
                  <c:v>7.6801654314959444</c:v>
                </c:pt>
                <c:pt idx="78">
                  <c:v>8.7142963419795993</c:v>
                </c:pt>
                <c:pt idx="79">
                  <c:v>9.7129859807914229</c:v>
                </c:pt>
                <c:pt idx="80">
                  <c:v>8.0756332475069748</c:v>
                </c:pt>
                <c:pt idx="81">
                  <c:v>6.0215586826640077</c:v>
                </c:pt>
                <c:pt idx="82">
                  <c:v>2.6082800099097581</c:v>
                </c:pt>
                <c:pt idx="83">
                  <c:v>1.2391438948297084</c:v>
                </c:pt>
                <c:pt idx="84">
                  <c:v>0.39203850761382331</c:v>
                </c:pt>
                <c:pt idx="85">
                  <c:v>1.4139710821528428</c:v>
                </c:pt>
                <c:pt idx="86">
                  <c:v>2.5680402547906933</c:v>
                </c:pt>
                <c:pt idx="87">
                  <c:v>4.3683860168362898</c:v>
                </c:pt>
                <c:pt idx="88">
                  <c:v>5.0940392363955755</c:v>
                </c:pt>
                <c:pt idx="89">
                  <c:v>4.9277759760691042</c:v>
                </c:pt>
                <c:pt idx="90">
                  <c:v>4.0465500394629039</c:v>
                </c:pt>
                <c:pt idx="91">
                  <c:v>3.693483616778237</c:v>
                </c:pt>
                <c:pt idx="92">
                  <c:v>3.5459670589800707</c:v>
                </c:pt>
                <c:pt idx="93">
                  <c:v>3.8729783829350772</c:v>
                </c:pt>
                <c:pt idx="94">
                  <c:v>4.0282048428095019</c:v>
                </c:pt>
                <c:pt idx="95">
                  <c:v>5.124831440645683</c:v>
                </c:pt>
                <c:pt idx="96">
                  <c:v>5.8740697033230482</c:v>
                </c:pt>
                <c:pt idx="97">
                  <c:v>6.3627625780247499</c:v>
                </c:pt>
                <c:pt idx="98">
                  <c:v>5.2774725645967857</c:v>
                </c:pt>
                <c:pt idx="99">
                  <c:v>3.6612021829436792</c:v>
                </c:pt>
                <c:pt idx="100">
                  <c:v>2.7928654076070369</c:v>
                </c:pt>
                <c:pt idx="101">
                  <c:v>2.9458689867320809</c:v>
                </c:pt>
                <c:pt idx="102">
                  <c:v>4.1590602591590864</c:v>
                </c:pt>
                <c:pt idx="103">
                  <c:v>4.7274455169252994</c:v>
                </c:pt>
                <c:pt idx="104">
                  <c:v>4.9252215209582673</c:v>
                </c:pt>
                <c:pt idx="105">
                  <c:v>3.9076846300166945</c:v>
                </c:pt>
                <c:pt idx="106">
                  <c:v>3.4163165189776246</c:v>
                </c:pt>
                <c:pt idx="107">
                  <c:v>3.0351634720635623</c:v>
                </c:pt>
                <c:pt idx="108">
                  <c:v>3.9345324534777903</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5.1. - Figure 5.1'!$F$5:$F$113</c:f>
              <c:numCache>
                <c:formatCode>0.0</c:formatCode>
                <c:ptCount val="109"/>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9.9934779251999331</c:v>
                </c:pt>
                <c:pt idx="73">
                  <c:v>10.617673886919011</c:v>
                </c:pt>
                <c:pt idx="74">
                  <c:v>10.397204462734621</c:v>
                </c:pt>
                <c:pt idx="75">
                  <c:v>8.5927855904358363</c:v>
                </c:pt>
                <c:pt idx="76">
                  <c:v>8.0423756575172423</c:v>
                </c:pt>
                <c:pt idx="77">
                  <c:v>8.685819133927918</c:v>
                </c:pt>
                <c:pt idx="78">
                  <c:v>9.5770983576493727</c:v>
                </c:pt>
                <c:pt idx="79">
                  <c:v>9.3615628677413234</c:v>
                </c:pt>
                <c:pt idx="80">
                  <c:v>6.2697760538638736</c:v>
                </c:pt>
                <c:pt idx="81">
                  <c:v>3.5135921925590896</c:v>
                </c:pt>
                <c:pt idx="82">
                  <c:v>1.252656923392359</c:v>
                </c:pt>
                <c:pt idx="83">
                  <c:v>2.4052284610653674</c:v>
                </c:pt>
                <c:pt idx="84">
                  <c:v>3.0090140991255065</c:v>
                </c:pt>
                <c:pt idx="85">
                  <c:v>4.0331006364271449</c:v>
                </c:pt>
                <c:pt idx="86">
                  <c:v>4.3189973692158823</c:v>
                </c:pt>
                <c:pt idx="87">
                  <c:v>5.4846295017096036</c:v>
                </c:pt>
                <c:pt idx="88">
                  <c:v>6.1490054533960059</c:v>
                </c:pt>
                <c:pt idx="89">
                  <c:v>6.1064501348636391</c:v>
                </c:pt>
                <c:pt idx="90">
                  <c:v>5.7192482618421803</c:v>
                </c:pt>
                <c:pt idx="91">
                  <c:v>5.4525749691873182</c:v>
                </c:pt>
                <c:pt idx="92">
                  <c:v>4.7306901079939401</c:v>
                </c:pt>
                <c:pt idx="93">
                  <c:v>3.8462723743727167</c:v>
                </c:pt>
                <c:pt idx="94">
                  <c:v>2.7913867115267887</c:v>
                </c:pt>
                <c:pt idx="95">
                  <c:v>2.9959934482426398</c:v>
                </c:pt>
                <c:pt idx="96">
                  <c:v>3.4047378331692135</c:v>
                </c:pt>
                <c:pt idx="97">
                  <c:v>4.2564971162005527</c:v>
                </c:pt>
                <c:pt idx="98">
                  <c:v>4.3285071618341275</c:v>
                </c:pt>
                <c:pt idx="99">
                  <c:v>4.4072582639690605</c:v>
                </c:pt>
                <c:pt idx="100">
                  <c:v>4.4173186382607144</c:v>
                </c:pt>
                <c:pt idx="101">
                  <c:v>4.375355525467084</c:v>
                </c:pt>
                <c:pt idx="102">
                  <c:v>4.140065047575936</c:v>
                </c:pt>
                <c:pt idx="103">
                  <c:v>4.0299936736080122</c:v>
                </c:pt>
                <c:pt idx="104">
                  <c:v>3.8991994328821278</c:v>
                </c:pt>
                <c:pt idx="105">
                  <c:v>3.8874591671372194</c:v>
                </c:pt>
                <c:pt idx="106">
                  <c:v>3.3376764142232229</c:v>
                </c:pt>
                <c:pt idx="107">
                  <c:v>3.5196833231946334</c:v>
                </c:pt>
                <c:pt idx="108">
                  <c:v>3.8113683972994972</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5.1. - Figure 5.1'!$G$5:$G$113</c:f>
              <c:numCache>
                <c:formatCode>0.0</c:formatCode>
                <c:ptCount val="109"/>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81.308411214953267</c:v>
                </c:pt>
                <c:pt idx="73">
                  <c:v>79.43925233644859</c:v>
                </c:pt>
                <c:pt idx="74">
                  <c:v>78.348909657320874</c:v>
                </c:pt>
                <c:pt idx="75">
                  <c:v>77.414330218068542</c:v>
                </c:pt>
                <c:pt idx="76">
                  <c:v>76.791277258566979</c:v>
                </c:pt>
                <c:pt idx="77">
                  <c:v>77.258566978193144</c:v>
                </c:pt>
                <c:pt idx="78">
                  <c:v>76.479750778816211</c:v>
                </c:pt>
                <c:pt idx="79">
                  <c:v>76.791277258566979</c:v>
                </c:pt>
                <c:pt idx="80">
                  <c:v>76.012461059190045</c:v>
                </c:pt>
                <c:pt idx="81">
                  <c:v>75.389408099688481</c:v>
                </c:pt>
                <c:pt idx="82">
                  <c:v>73.052959501557623</c:v>
                </c:pt>
                <c:pt idx="83">
                  <c:v>69.937694704049846</c:v>
                </c:pt>
                <c:pt idx="84">
                  <c:v>69.470404984423695</c:v>
                </c:pt>
                <c:pt idx="85">
                  <c:v>68.535825545171349</c:v>
                </c:pt>
                <c:pt idx="86">
                  <c:v>68.380062305295951</c:v>
                </c:pt>
                <c:pt idx="87">
                  <c:v>68.535825545171349</c:v>
                </c:pt>
                <c:pt idx="88">
                  <c:v>67.445482866043619</c:v>
                </c:pt>
                <c:pt idx="89">
                  <c:v>68.380062305295951</c:v>
                </c:pt>
                <c:pt idx="90">
                  <c:v>65.887850467289709</c:v>
                </c:pt>
                <c:pt idx="91">
                  <c:v>67.757009345794401</c:v>
                </c:pt>
                <c:pt idx="92">
                  <c:v>67.601246105919003</c:v>
                </c:pt>
                <c:pt idx="93">
                  <c:v>68.224299065420567</c:v>
                </c:pt>
                <c:pt idx="94">
                  <c:v>69.626168224299064</c:v>
                </c:pt>
                <c:pt idx="95">
                  <c:v>71.028037383177562</c:v>
                </c:pt>
                <c:pt idx="96">
                  <c:v>72.897196261682254</c:v>
                </c:pt>
                <c:pt idx="97">
                  <c:v>71.18380062305296</c:v>
                </c:pt>
                <c:pt idx="98">
                  <c:v>70.56074766355141</c:v>
                </c:pt>
                <c:pt idx="99">
                  <c:v>68.224299065420553</c:v>
                </c:pt>
                <c:pt idx="100">
                  <c:v>68.068535825545169</c:v>
                </c:pt>
                <c:pt idx="101">
                  <c:v>66.510903426791273</c:v>
                </c:pt>
                <c:pt idx="102">
                  <c:v>68.224299065420567</c:v>
                </c:pt>
                <c:pt idx="103">
                  <c:v>67.912772585669785</c:v>
                </c:pt>
                <c:pt idx="104">
                  <c:v>68.535825545171335</c:v>
                </c:pt>
                <c:pt idx="105">
                  <c:v>69.158878504672899</c:v>
                </c:pt>
                <c:pt idx="106">
                  <c:v>69.314641744548297</c:v>
                </c:pt>
                <c:pt idx="107">
                  <c:v>67.445482866043605</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5.2'!$E$5:$E$113</c:f>
              <c:numCache>
                <c:formatCode>0.0</c:formatCode>
                <c:ptCount val="10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5.2'!$F$5:$F$113</c:f>
              <c:numCache>
                <c:formatCode>0.0</c:formatCode>
                <c:ptCount val="10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5.2'!$G$5:$G$113</c:f>
              <c:numCache>
                <c:formatCode>0.0</c:formatCode>
                <c:ptCount val="10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5.2. - Figure 5.2'!$E$5:$E$113</c:f>
              <c:numCache>
                <c:formatCode>0.0</c:formatCode>
                <c:ptCount val="10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5.2. - Figure 5.2'!$F$5:$F$113</c:f>
              <c:numCache>
                <c:formatCode>0.0</c:formatCode>
                <c:ptCount val="10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5.2. - Figure 5.2'!$G$5:$G$113</c:f>
              <c:numCache>
                <c:formatCode>0.0</c:formatCode>
                <c:ptCount val="10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5.3'!$E$5:$E$113</c:f>
              <c:numCache>
                <c:formatCode>0.0</c:formatCode>
                <c:ptCount val="109"/>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59.654008438818558</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5.3'!$F$5:$F$113</c:f>
              <c:numCache>
                <c:formatCode>0.0</c:formatCode>
                <c:ptCount val="10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146.32</c:v>
                </c:pt>
                <c:pt idx="105">
                  <c:v>143.26</c:v>
                </c:pt>
                <c:pt idx="106">
                  <c:v>146.19</c:v>
                </c:pt>
                <c:pt idx="107">
                  <c:v>142.28</c:v>
                </c:pt>
                <c:pt idx="108">
                  <c:v>139.34</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5.3'!$G$5:$G$113</c:f>
              <c:numCache>
                <c:formatCode>0.0</c:formatCode>
                <c:ptCount val="10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5.3. - Figure 5.3'!$E$5:$E$113</c:f>
              <c:numCache>
                <c:formatCode>0.0</c:formatCode>
                <c:ptCount val="109"/>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59.654008438818558</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5.3. - Figure 5.3'!$F$5:$F$113</c:f>
              <c:numCache>
                <c:formatCode>0.0</c:formatCode>
                <c:ptCount val="10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146.32</c:v>
                </c:pt>
                <c:pt idx="105">
                  <c:v>143.26</c:v>
                </c:pt>
                <c:pt idx="106">
                  <c:v>146.19</c:v>
                </c:pt>
                <c:pt idx="107">
                  <c:v>142.28</c:v>
                </c:pt>
                <c:pt idx="108">
                  <c:v>139.34</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5.3. - Figure 5.3'!$G$5:$G$113</c:f>
              <c:numCache>
                <c:formatCode>0.0</c:formatCode>
                <c:ptCount val="10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4.1384775979791613</c:v>
                </c:pt>
                <c:pt idx="111">
                  <c:v>-2.8350482306224336</c:v>
                </c:pt>
                <c:pt idx="114">
                  <c:v>-0.41217339551971577</c:v>
                </c:pt>
                <c:pt idx="117">
                  <c:v>0.13027668799459491</c:v>
                </c:pt>
              </c:numCache>
            </c:numRef>
          </c:val>
          <c:extLst>
            <c:ext xmlns:c16="http://schemas.microsoft.com/office/drawing/2014/chart" uri="{C3380CC4-5D6E-409C-BE32-E72D297353CC}">
              <c16:uniqueId val="{00000000-2841-4ABF-A63D-7186418212D7}"/>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2.8363365383957415</c:v>
                </c:pt>
                <c:pt idx="112">
                  <c:v>5.0445580204439011E-4</c:v>
                </c:pt>
                <c:pt idx="115">
                  <c:v>1.774832585601871E-2</c:v>
                </c:pt>
                <c:pt idx="118">
                  <c:v>-0.79078473307542652</c:v>
                </c:pt>
              </c:numCache>
            </c:numRef>
          </c:val>
          <c:extLst>
            <c:ext xmlns:c16="http://schemas.microsoft.com/office/drawing/2014/chart" uri="{C3380CC4-5D6E-409C-BE32-E72D297353CC}">
              <c16:uniqueId val="{00000001-2841-4ABF-A63D-7186418212D7}"/>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numCache>
            </c:numRef>
          </c:val>
          <c:smooth val="0"/>
          <c:extLst>
            <c:ext xmlns:c16="http://schemas.microsoft.com/office/drawing/2014/chart" uri="{C3380CC4-5D6E-409C-BE32-E72D297353CC}">
              <c16:uniqueId val="{00000002-2841-4ABF-A63D-7186418212D7}"/>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numCache>
            </c:numRef>
          </c:val>
          <c:smooth val="0"/>
          <c:extLst>
            <c:ext xmlns:c16="http://schemas.microsoft.com/office/drawing/2014/chart" uri="{C3380CC4-5D6E-409C-BE32-E72D297353CC}">
              <c16:uniqueId val="{00000003-2841-4ABF-A63D-7186418212D7}"/>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5.4'!$E$5:$E$113</c:f>
              <c:numCache>
                <c:formatCode>0.0</c:formatCode>
                <c:ptCount val="10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5.4'!$F$5:$F$113</c:f>
              <c:numCache>
                <c:formatCode>0.0</c:formatCode>
                <c:ptCount val="109"/>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4</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5.4'!$G$5:$G$113</c:f>
              <c:numCache>
                <c:formatCode>0.0</c:formatCode>
                <c:ptCount val="10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pt idx="105">
                  <c:v>2.1</c:v>
                </c:pt>
                <c:pt idx="106">
                  <c:v>2.1</c:v>
                </c:pt>
                <c:pt idx="107">
                  <c:v>2</c:v>
                </c:pt>
                <c:pt idx="108">
                  <c:v>1.7</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5.4'!$H$5:$H$113</c:f>
              <c:numCache>
                <c:formatCode>0.0</c:formatCode>
                <c:ptCount val="10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2.4</c:v>
                </c:pt>
                <c:pt idx="105">
                  <c:v>2.4</c:v>
                </c:pt>
                <c:pt idx="106">
                  <c:v>2.4</c:v>
                </c:pt>
                <c:pt idx="107">
                  <c:v>2.2999999999999998</c:v>
                </c:pt>
                <c:pt idx="108">
                  <c:v>2.2000000000000002</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5.4. - Figure 5.4'!$E$5:$E$113</c:f>
              <c:numCache>
                <c:formatCode>0.0</c:formatCode>
                <c:ptCount val="10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5.4. - Figure 5.4'!$F$5:$F$113</c:f>
              <c:numCache>
                <c:formatCode>0.0</c:formatCode>
                <c:ptCount val="109"/>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4</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5.4. - Figure 5.4'!$G$5:$G$113</c:f>
              <c:numCache>
                <c:formatCode>0.0</c:formatCode>
                <c:ptCount val="10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pt idx="105">
                  <c:v>2.1</c:v>
                </c:pt>
                <c:pt idx="106">
                  <c:v>2.1</c:v>
                </c:pt>
                <c:pt idx="107">
                  <c:v>2</c:v>
                </c:pt>
                <c:pt idx="108">
                  <c:v>1.7</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5.4'!$A$5:$A$113</c:f>
              <c:numCache>
                <c:formatCode>General</c:formatCode>
                <c:ptCount val="109"/>
                <c:pt idx="6">
                  <c:v>2017</c:v>
                </c:pt>
                <c:pt idx="18">
                  <c:v>2018</c:v>
                </c:pt>
                <c:pt idx="30">
                  <c:v>2019</c:v>
                </c:pt>
                <c:pt idx="42">
                  <c:v>2020</c:v>
                </c:pt>
                <c:pt idx="54">
                  <c:v>2021</c:v>
                </c:pt>
                <c:pt idx="66">
                  <c:v>2022</c:v>
                </c:pt>
                <c:pt idx="78">
                  <c:v>2023</c:v>
                </c:pt>
                <c:pt idx="90">
                  <c:v>2024</c:v>
                </c:pt>
                <c:pt idx="102">
                  <c:v>2025</c:v>
                </c:pt>
              </c:numCache>
            </c:numRef>
          </c:cat>
          <c:val>
            <c:numRef>
              <c:f>'Slika 5.4. - Figure 5.4'!$H$5:$H$113</c:f>
              <c:numCache>
                <c:formatCode>0.0</c:formatCode>
                <c:ptCount val="10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2.4</c:v>
                </c:pt>
                <c:pt idx="105">
                  <c:v>2.4</c:v>
                </c:pt>
                <c:pt idx="106">
                  <c:v>2.4</c:v>
                </c:pt>
                <c:pt idx="107">
                  <c:v>2.2999999999999998</c:v>
                </c:pt>
                <c:pt idx="108">
                  <c:v>2.2000000000000002</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6.1'!$E$19:$E$134</c:f>
              <c:numCache>
                <c:formatCode>0.00</c:formatCode>
                <c:ptCount val="116"/>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6.1'!$A$19:$A$140</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6.1'!$E$19:$E$140</c:f>
              <c:numCache>
                <c:formatCode>0.00</c:formatCode>
                <c:ptCount val="122"/>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2.4040844806997854</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December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2.4500000000000002</c:v>
                </c:pt>
                <c:pt idx="2">
                  <c:v>2.4900000000000002</c:v>
                </c:pt>
                <c:pt idx="3">
                  <c:v>2.62</c:v>
                </c:pt>
                <c:pt idx="4">
                  <c:v>2.9</c:v>
                </c:pt>
                <c:pt idx="5">
                  <c:v>2.94</c:v>
                </c:pt>
                <c:pt idx="6">
                  <c:v>3.07</c:v>
                </c:pt>
                <c:pt idx="7">
                  <c:v>3.1</c:v>
                </c:pt>
                <c:pt idx="8">
                  <c:v>3.19</c:v>
                </c:pt>
                <c:pt idx="9">
                  <c:v>3.13</c:v>
                </c:pt>
                <c:pt idx="10">
                  <c:v>3.6</c:v>
                </c:pt>
                <c:pt idx="14">
                  <c:v>3.72</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January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2.44</c:v>
                </c:pt>
                <c:pt idx="2">
                  <c:v>2.59</c:v>
                </c:pt>
                <c:pt idx="3">
                  <c:v>2.64</c:v>
                </c:pt>
                <c:pt idx="4">
                  <c:v>2.9</c:v>
                </c:pt>
                <c:pt idx="5">
                  <c:v>3.01</c:v>
                </c:pt>
                <c:pt idx="6">
                  <c:v>3.11</c:v>
                </c:pt>
                <c:pt idx="7">
                  <c:v>3.14</c:v>
                </c:pt>
                <c:pt idx="8">
                  <c:v>3.2</c:v>
                </c:pt>
                <c:pt idx="10">
                  <c:v>3.63</c:v>
                </c:pt>
                <c:pt idx="14">
                  <c:v>3.76</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December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2.36</c:v>
                </c:pt>
                <c:pt idx="2">
                  <c:v>2.4500000000000002</c:v>
                </c:pt>
                <c:pt idx="3">
                  <c:v>2.61</c:v>
                </c:pt>
                <c:pt idx="6">
                  <c:v>2.86</c:v>
                </c:pt>
                <c:pt idx="7">
                  <c:v>3.04</c:v>
                </c:pt>
                <c:pt idx="8">
                  <c:v>3.16</c:v>
                </c:pt>
                <c:pt idx="9">
                  <c:v>3.14</c:v>
                </c:pt>
                <c:pt idx="13">
                  <c:v>3.6</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January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circle"/>
              <c:size val="5"/>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2.4500000000000002</c:v>
                </c:pt>
                <c:pt idx="2">
                  <c:v>2.5299999999999998</c:v>
                </c:pt>
                <c:pt idx="3">
                  <c:v>2.75</c:v>
                </c:pt>
                <c:pt idx="5">
                  <c:v>2.91</c:v>
                </c:pt>
                <c:pt idx="6">
                  <c:v>2.85</c:v>
                </c:pt>
                <c:pt idx="7">
                  <c:v>3.16</c:v>
                </c:pt>
                <c:pt idx="8">
                  <c:v>3.11</c:v>
                </c:pt>
                <c:pt idx="9">
                  <c:v>2.94</c:v>
                </c:pt>
                <c:pt idx="13">
                  <c:v>3.57</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prosinac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2.4500000000000002</c:v>
                </c:pt>
                <c:pt idx="2">
                  <c:v>2.4900000000000002</c:v>
                </c:pt>
                <c:pt idx="3">
                  <c:v>2.62</c:v>
                </c:pt>
                <c:pt idx="4">
                  <c:v>2.9</c:v>
                </c:pt>
                <c:pt idx="5">
                  <c:v>2.94</c:v>
                </c:pt>
                <c:pt idx="6">
                  <c:v>3.07</c:v>
                </c:pt>
                <c:pt idx="7">
                  <c:v>3.1</c:v>
                </c:pt>
                <c:pt idx="8">
                  <c:v>3.19</c:v>
                </c:pt>
                <c:pt idx="9">
                  <c:v>3.13</c:v>
                </c:pt>
                <c:pt idx="10">
                  <c:v>3.6</c:v>
                </c:pt>
                <c:pt idx="14">
                  <c:v>3.72</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siječanj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2.44</c:v>
                </c:pt>
                <c:pt idx="2">
                  <c:v>2.59</c:v>
                </c:pt>
                <c:pt idx="3">
                  <c:v>2.64</c:v>
                </c:pt>
                <c:pt idx="4">
                  <c:v>2.9</c:v>
                </c:pt>
                <c:pt idx="5">
                  <c:v>3.01</c:v>
                </c:pt>
                <c:pt idx="6">
                  <c:v>3.11</c:v>
                </c:pt>
                <c:pt idx="7">
                  <c:v>3.14</c:v>
                </c:pt>
                <c:pt idx="8">
                  <c:v>3.2</c:v>
                </c:pt>
                <c:pt idx="10">
                  <c:v>3.63</c:v>
                </c:pt>
                <c:pt idx="14">
                  <c:v>3.76</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prosinac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2.36</c:v>
                </c:pt>
                <c:pt idx="2">
                  <c:v>2.4500000000000002</c:v>
                </c:pt>
                <c:pt idx="3">
                  <c:v>2.61</c:v>
                </c:pt>
                <c:pt idx="6">
                  <c:v>2.86</c:v>
                </c:pt>
                <c:pt idx="7">
                  <c:v>3.04</c:v>
                </c:pt>
                <c:pt idx="8">
                  <c:v>3.16</c:v>
                </c:pt>
                <c:pt idx="9">
                  <c:v>3.14</c:v>
                </c:pt>
                <c:pt idx="13">
                  <c:v>3.6</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siječanj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circle"/>
              <c:size val="5"/>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2.4500000000000002</c:v>
                </c:pt>
                <c:pt idx="2">
                  <c:v>2.5299999999999998</c:v>
                </c:pt>
                <c:pt idx="3">
                  <c:v>2.75</c:v>
                </c:pt>
                <c:pt idx="5">
                  <c:v>2.91</c:v>
                </c:pt>
                <c:pt idx="6">
                  <c:v>2.85</c:v>
                </c:pt>
                <c:pt idx="7">
                  <c:v>3.16</c:v>
                </c:pt>
                <c:pt idx="8">
                  <c:v>3.11</c:v>
                </c:pt>
                <c:pt idx="9">
                  <c:v>2.94</c:v>
                </c:pt>
                <c:pt idx="13">
                  <c:v>3.57</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D517-47A0-922E-06828F92F646}"/>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D517-47A0-922E-06828F92F646}"/>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numCache>
            </c:numRef>
          </c:val>
          <c:extLst>
            <c:ext xmlns:c16="http://schemas.microsoft.com/office/drawing/2014/chart" uri="{C3380CC4-5D6E-409C-BE32-E72D297353CC}">
              <c16:uniqueId val="{00000002-D517-47A0-922E-06828F92F646}"/>
            </c:ext>
          </c:extLst>
        </c:ser>
        <c:ser>
          <c:idx val="8"/>
          <c:order val="4"/>
          <c:tx>
            <c:strRef>
              <c:f>'Slika 3.3. - Figure 3.3'!$L$3</c:f>
              <c:strCache>
                <c:ptCount val="1"/>
                <c:pt idx="0">
                  <c:v>Prehrana</c:v>
                </c:pt>
              </c:strCache>
            </c:strRef>
          </c:tx>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numCache>
            </c:numRef>
          </c:val>
          <c:extLst>
            <c:ext xmlns:c16="http://schemas.microsoft.com/office/drawing/2014/chart" uri="{C3380CC4-5D6E-409C-BE32-E72D297353CC}">
              <c16:uniqueId val="{00000003-D517-47A0-922E-06828F92F646}"/>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D517-47A0-922E-06828F92F646}"/>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numCache>
            </c:numRef>
          </c:val>
          <c:extLst>
            <c:ext xmlns:c16="http://schemas.microsoft.com/office/drawing/2014/chart" uri="{C3380CC4-5D6E-409C-BE32-E72D297353CC}">
              <c16:uniqueId val="{00000005-D517-47A0-922E-06828F92F646}"/>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D517-47A0-922E-06828F92F646}"/>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D517-47A0-922E-06828F92F646}"/>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3">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4"/>
                <c:pt idx="5">
                  <c:v>2016.</c:v>
                </c:pt>
                <c:pt idx="17">
                  <c:v>2017.</c:v>
                </c:pt>
                <c:pt idx="29">
                  <c:v>2018.</c:v>
                </c:pt>
                <c:pt idx="41">
                  <c:v>2019.</c:v>
                </c:pt>
                <c:pt idx="53">
                  <c:v>2020.</c:v>
                </c:pt>
                <c:pt idx="65">
                  <c:v>2021.</c:v>
                </c:pt>
                <c:pt idx="77">
                  <c:v>2022.</c:v>
                </c:pt>
                <c:pt idx="90">
                  <c:v>2023.</c:v>
                </c:pt>
                <c:pt idx="102">
                  <c:v>2024.</c:v>
                </c:pt>
                <c:pt idx="113">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5853952991452986"/>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7/05.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7/05.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6.13'!$B$114:$B$233</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6.13'!$E$114:$E$233</c:f>
              <c:numCache>
                <c:formatCode>#,##0.0</c:formatCode>
                <c:ptCount val="12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6.13'!$A$114:$A$233</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6.13'!$E$114:$E$233</c:f>
              <c:numCache>
                <c:formatCode>#,##0.0</c:formatCode>
                <c:ptCount val="12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102.12973768217515</c:v>
                </c:pt>
                <c:pt idx="1">
                  <c:v>103.00710504873906</c:v>
                </c:pt>
                <c:pt idx="2">
                  <c:v>104.31686664614568</c:v>
                </c:pt>
                <c:pt idx="3">
                  <c:v>106.15232215313712</c:v>
                </c:pt>
                <c:pt idx="4">
                  <c:v>106.59464665615972</c:v>
                </c:pt>
                <c:pt idx="5">
                  <c:v>109.03133253215805</c:v>
                </c:pt>
                <c:pt idx="6">
                  <c:v>109.72703723214623</c:v>
                </c:pt>
                <c:pt idx="7">
                  <c:v>109.98372932016953</c:v>
                </c:pt>
                <c:pt idx="8">
                  <c:v>113.72173312455539</c:v>
                </c:pt>
                <c:pt idx="9">
                  <c:v>115.78833028937321</c:v>
                </c:pt>
                <c:pt idx="10">
                  <c:v>116.2328774947954</c:v>
                </c:pt>
                <c:pt idx="11">
                  <c:v>117.56598453063094</c:v>
                </c:pt>
                <c:pt idx="12">
                  <c:v>119.06662755982728</c:v>
                </c:pt>
                <c:pt idx="13">
                  <c:v>116.3581401115371</c:v>
                </c:pt>
                <c:pt idx="14">
                  <c:v>118.92855655938126</c:v>
                </c:pt>
                <c:pt idx="15">
                  <c:v>120.65667597611338</c:v>
                </c:pt>
                <c:pt idx="16">
                  <c:v>121.89304911638945</c:v>
                </c:pt>
                <c:pt idx="17">
                  <c:v>122.01116396104459</c:v>
                </c:pt>
                <c:pt idx="18">
                  <c:v>124.13688380267911</c:v>
                </c:pt>
                <c:pt idx="19">
                  <c:v>126.44053177850311</c:v>
                </c:pt>
                <c:pt idx="20">
                  <c:v>129.03363031864544</c:v>
                </c:pt>
                <c:pt idx="21">
                  <c:v>131.87396830768711</c:v>
                </c:pt>
                <c:pt idx="22">
                  <c:v>135.044278877035</c:v>
                </c:pt>
                <c:pt idx="23">
                  <c:v>137.79351881028302</c:v>
                </c:pt>
                <c:pt idx="24">
                  <c:v>144.7373414835854</c:v>
                </c:pt>
                <c:pt idx="25">
                  <c:v>149.78269083906426</c:v>
                </c:pt>
                <c:pt idx="26">
                  <c:v>155.68796785682048</c:v>
                </c:pt>
                <c:pt idx="27">
                  <c:v>160.46592289320503</c:v>
                </c:pt>
                <c:pt idx="28">
                  <c:v>163.40668352601534</c:v>
                </c:pt>
                <c:pt idx="29">
                  <c:v>176.33552494030184</c:v>
                </c:pt>
                <c:pt idx="30">
                  <c:v>178.31702256749494</c:v>
                </c:pt>
                <c:pt idx="31">
                  <c:v>182.77916749969029</c:v>
                </c:pt>
                <c:pt idx="32">
                  <c:v>187.52863436044257</c:v>
                </c:pt>
                <c:pt idx="33">
                  <c:v>193.82926599825871</c:v>
                </c:pt>
                <c:pt idx="34">
                  <c:v>196.40695146971404</c:v>
                </c:pt>
                <c:pt idx="35">
                  <c:v>201.53145756086471</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100.88326448366516</c:v>
                </c:pt>
                <c:pt idx="1">
                  <c:v>102.28804618144179</c:v>
                </c:pt>
                <c:pt idx="2">
                  <c:v>103.44911840444109</c:v>
                </c:pt>
                <c:pt idx="3">
                  <c:v>104.41562615890132</c:v>
                </c:pt>
                <c:pt idx="4">
                  <c:v>104.21869522783882</c:v>
                </c:pt>
                <c:pt idx="5">
                  <c:v>106.25169129620771</c:v>
                </c:pt>
                <c:pt idx="6">
                  <c:v>106.93401868687305</c:v>
                </c:pt>
                <c:pt idx="7">
                  <c:v>106.7513321681265</c:v>
                </c:pt>
                <c:pt idx="8">
                  <c:v>110.43519869522306</c:v>
                </c:pt>
                <c:pt idx="9">
                  <c:v>112.18202313561041</c:v>
                </c:pt>
                <c:pt idx="10">
                  <c:v>112.23362593020367</c:v>
                </c:pt>
                <c:pt idx="11">
                  <c:v>112.96789016965944</c:v>
                </c:pt>
                <c:pt idx="12">
                  <c:v>114.01188931783857</c:v>
                </c:pt>
                <c:pt idx="13">
                  <c:v>113.06793683313154</c:v>
                </c:pt>
                <c:pt idx="14">
                  <c:v>115.16483564141116</c:v>
                </c:pt>
                <c:pt idx="15">
                  <c:v>116.37540136046427</c:v>
                </c:pt>
                <c:pt idx="16">
                  <c:v>116.36560257914633</c:v>
                </c:pt>
                <c:pt idx="17">
                  <c:v>116.15799793186635</c:v>
                </c:pt>
                <c:pt idx="18">
                  <c:v>116.6280036289788</c:v>
                </c:pt>
                <c:pt idx="19">
                  <c:v>116.4490148560369</c:v>
                </c:pt>
                <c:pt idx="20">
                  <c:v>115.67055089332041</c:v>
                </c:pt>
                <c:pt idx="21">
                  <c:v>113.1981263858618</c:v>
                </c:pt>
                <c:pt idx="22">
                  <c:v>112.86956447507235</c:v>
                </c:pt>
                <c:pt idx="23">
                  <c:v>112.15510789110448</c:v>
                </c:pt>
                <c:pt idx="24">
                  <c:v>116.05875804914503</c:v>
                </c:pt>
                <c:pt idx="25">
                  <c:v>118.69522162883983</c:v>
                </c:pt>
                <c:pt idx="26">
                  <c:v>121.33622028679116</c:v>
                </c:pt>
                <c:pt idx="27">
                  <c:v>124.53318655256187</c:v>
                </c:pt>
                <c:pt idx="28">
                  <c:v>125.74328398477377</c:v>
                </c:pt>
                <c:pt idx="29">
                  <c:v>135.37938736148882</c:v>
                </c:pt>
                <c:pt idx="30">
                  <c:v>136.45918138236624</c:v>
                </c:pt>
                <c:pt idx="31">
                  <c:v>137.88424783861606</c:v>
                </c:pt>
                <c:pt idx="32">
                  <c:v>139.68170915816279</c:v>
                </c:pt>
                <c:pt idx="33">
                  <c:v>143.68874585528047</c:v>
                </c:pt>
                <c:pt idx="34">
                  <c:v>144.32660061638182</c:v>
                </c:pt>
                <c:pt idx="35">
                  <c:v>146.83659806364489</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10"/>
          <c:min val="9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X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29.31725250673523</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X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70.68274749326477</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57.262773048126647</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X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29.31725250673523</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X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70.68274749326477</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57.262773048126647</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607950</xdr:colOff>
      <xdr:row>17</xdr:row>
      <xdr:rowOff>87450</xdr:rowOff>
    </xdr:to>
    <xdr:graphicFrame macro="">
      <xdr:nvGraphicFramePr>
        <xdr:cNvPr id="10" name="Grafikon 9">
          <a:extLst>
            <a:ext uri="{FF2B5EF4-FFF2-40B4-BE49-F238E27FC236}">
              <a16:creationId xmlns:a16="http://schemas.microsoft.com/office/drawing/2014/main" id="{D3D7C048-C063-43BE-8172-C6F384745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24</xdr:row>
      <xdr:rowOff>0</xdr:rowOff>
    </xdr:from>
    <xdr:to>
      <xdr:col>7</xdr:col>
      <xdr:colOff>607950</xdr:colOff>
      <xdr:row>38</xdr:row>
      <xdr:rowOff>87450</xdr:rowOff>
    </xdr:to>
    <xdr:graphicFrame macro="">
      <xdr:nvGraphicFramePr>
        <xdr:cNvPr id="13" name="Grafikon 12">
          <a:extLst>
            <a:ext uri="{FF2B5EF4-FFF2-40B4-BE49-F238E27FC236}">
              <a16:creationId xmlns:a16="http://schemas.microsoft.com/office/drawing/2014/main" id="{E8896775-D600-49D8-86A4-2588FDB9A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15" name="Chart 1">
          <a:extLst>
            <a:ext uri="{FF2B5EF4-FFF2-40B4-BE49-F238E27FC236}">
              <a16:creationId xmlns:a16="http://schemas.microsoft.com/office/drawing/2014/main" id="{22BB4A14-7EC3-4B1C-B6C3-458767CB8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104774</xdr:colOff>
      <xdr:row>24</xdr:row>
      <xdr:rowOff>0</xdr:rowOff>
    </xdr:from>
    <xdr:to>
      <xdr:col>14</xdr:col>
      <xdr:colOff>607949</xdr:colOff>
      <xdr:row>38</xdr:row>
      <xdr:rowOff>87450</xdr:rowOff>
    </xdr:to>
    <xdr:graphicFrame macro="">
      <xdr:nvGraphicFramePr>
        <xdr:cNvPr id="17" name="Grafikon 16">
          <a:extLst>
            <a:ext uri="{FF2B5EF4-FFF2-40B4-BE49-F238E27FC236}">
              <a16:creationId xmlns:a16="http://schemas.microsoft.com/office/drawing/2014/main" id="{DAFAA301-9331-45D7-A834-16ED591B6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99ED82FE-E520-4ADC-AD22-3BA0D1DB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BDEE08EF-4B86-4F81-892E-CA9778E01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2</xdr:row>
      <xdr:rowOff>133349</xdr:rowOff>
    </xdr:from>
    <xdr:to>
      <xdr:col>7</xdr:col>
      <xdr:colOff>71025</xdr:colOff>
      <xdr:row>18</xdr:row>
      <xdr:rowOff>117599</xdr:rowOff>
    </xdr:to>
    <xdr:pic>
      <xdr:nvPicPr>
        <xdr:cNvPr id="3" name="Slika 2">
          <a:extLst>
            <a:ext uri="{FF2B5EF4-FFF2-40B4-BE49-F238E27FC236}">
              <a16:creationId xmlns:a16="http://schemas.microsoft.com/office/drawing/2014/main" id="{22265E39-D619-4C8B-92A0-F8CB0605FC6A}"/>
            </a:ext>
          </a:extLst>
        </xdr:cNvPr>
        <xdr:cNvPicPr>
          <a:picLocks/>
        </xdr:cNvPicPr>
      </xdr:nvPicPr>
      <xdr:blipFill>
        <a:blip xmlns:r="http://schemas.openxmlformats.org/officeDocument/2006/relationships" r:embed="rId1"/>
        <a:stretch>
          <a:fillRect/>
        </a:stretch>
      </xdr:blipFill>
      <xdr:spPr>
        <a:xfrm>
          <a:off x="266700" y="438149"/>
          <a:ext cx="3452400" cy="2556000"/>
        </a:xfrm>
        <a:prstGeom prst="rect">
          <a:avLst/>
        </a:prstGeom>
      </xdr:spPr>
    </xdr:pic>
    <xdr:clientData/>
  </xdr:twoCellAnchor>
  <xdr:twoCellAnchor editAs="oneCell">
    <xdr:from>
      <xdr:col>8</xdr:col>
      <xdr:colOff>0</xdr:colOff>
      <xdr:row>3</xdr:row>
      <xdr:rowOff>0</xdr:rowOff>
    </xdr:from>
    <xdr:to>
      <xdr:col>13</xdr:col>
      <xdr:colOff>536025</xdr:colOff>
      <xdr:row>18</xdr:row>
      <xdr:rowOff>127125</xdr:rowOff>
    </xdr:to>
    <xdr:pic>
      <xdr:nvPicPr>
        <xdr:cNvPr id="4" name="Slika 3">
          <a:extLst>
            <a:ext uri="{FF2B5EF4-FFF2-40B4-BE49-F238E27FC236}">
              <a16:creationId xmlns:a16="http://schemas.microsoft.com/office/drawing/2014/main" id="{E4CA30DB-C42F-4283-96D1-81E80D6A958B}"/>
            </a:ext>
          </a:extLst>
        </xdr:cNvPr>
        <xdr:cNvPicPr>
          <a:picLocks/>
        </xdr:cNvPicPr>
      </xdr:nvPicPr>
      <xdr:blipFill>
        <a:blip xmlns:r="http://schemas.openxmlformats.org/officeDocument/2006/relationships" r:embed="rId2"/>
        <a:stretch>
          <a:fillRect/>
        </a:stretch>
      </xdr:blipFill>
      <xdr:spPr>
        <a:xfrm>
          <a:off x="3752850" y="447675"/>
          <a:ext cx="3384000" cy="2556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1439</xdr:colOff>
      <xdr:row>6</xdr:row>
      <xdr:rowOff>129886</xdr:rowOff>
    </xdr:from>
    <xdr:to>
      <xdr:col>17</xdr:col>
      <xdr:colOff>670139</xdr:colOff>
      <xdr:row>23</xdr:row>
      <xdr:rowOff>141811</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3752850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38098</xdr:colOff>
      <xdr:row>6</xdr:row>
      <xdr:rowOff>55561</xdr:rowOff>
    </xdr:from>
    <xdr:to>
      <xdr:col>8</xdr:col>
      <xdr:colOff>88900</xdr:colOff>
      <xdr:row>20</xdr:row>
      <xdr:rowOff>15874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521550</xdr:colOff>
      <xdr:row>18</xdr:row>
      <xdr:rowOff>54300</xdr:rowOff>
    </xdr:to>
    <xdr:graphicFrame macro="">
      <xdr:nvGraphicFramePr>
        <xdr:cNvPr id="5" name="Chart 17">
          <a:extLst>
            <a:ext uri="{FF2B5EF4-FFF2-40B4-BE49-F238E27FC236}">
              <a16:creationId xmlns:a16="http://schemas.microsoft.com/office/drawing/2014/main" id="{AD47048A-1816-4662-A87C-80D51B7CF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521550</xdr:colOff>
      <xdr:row>18</xdr:row>
      <xdr:rowOff>101924</xdr:rowOff>
    </xdr:to>
    <xdr:graphicFrame macro="">
      <xdr:nvGraphicFramePr>
        <xdr:cNvPr id="6" name="Chart 17">
          <a:extLst>
            <a:ext uri="{FF2B5EF4-FFF2-40B4-BE49-F238E27FC236}">
              <a16:creationId xmlns:a16="http://schemas.microsoft.com/office/drawing/2014/main" id="{9CC85A7F-B2CD-436B-9619-225759EFC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597262</xdr:colOff>
      <xdr:row>39</xdr:row>
      <xdr:rowOff>11925</xdr:rowOff>
    </xdr:to>
    <xdr:graphicFrame macro="">
      <xdr:nvGraphicFramePr>
        <xdr:cNvPr id="8" name="Grafikon 7">
          <a:extLst>
            <a:ext uri="{FF2B5EF4-FFF2-40B4-BE49-F238E27FC236}">
              <a16:creationId xmlns:a16="http://schemas.microsoft.com/office/drawing/2014/main" id="{A4D41A62-07E7-43C5-A9A4-99FF033D7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69849</xdr:colOff>
      <xdr:row>25</xdr:row>
      <xdr:rowOff>165099</xdr:rowOff>
    </xdr:from>
    <xdr:to>
      <xdr:col>8</xdr:col>
      <xdr:colOff>63500</xdr:colOff>
      <xdr:row>41</xdr:row>
      <xdr:rowOff>33499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 val="monetarni_agregati_i_likvidno48"/>
      <sheetName val="pokazatelji_po_granama48"/>
      <sheetName val="M1_i_M448"/>
      <sheetName val="rezultati_po_veličini_poduz_48"/>
      <sheetName val="odnos_prihodi_rashodi48"/>
      <sheetName val="pokazat_fin_stabilnosti48"/>
      <sheetName val="monetarni_agregati_i_likvidno49"/>
      <sheetName val="pokazatelji_po_granama49"/>
      <sheetName val="M1_i_M449"/>
      <sheetName val="rezultati_po_veličini_poduz_49"/>
      <sheetName val="odnos_prihodi_rashodi49"/>
      <sheetName val="pokazat_fin_stabilnosti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5.bin"/><Relationship Id="rId1" Type="http://schemas.openxmlformats.org/officeDocument/2006/relationships/hyperlink" Target="https://mfin.gov.hr/pristup-informacijama/statistika-i-izvjesca/statistika-aukcija-trezorskih-zapisa/696"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bin"/><Relationship Id="rId1" Type="http://schemas.openxmlformats.org/officeDocument/2006/relationships/hyperlink" Target="../../../../../../Banka/Statistika%20i%20istra&#382;ivanje/DVPRH%20Prinosi"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M22" sqref="M22"/>
    </sheetView>
  </sheetViews>
  <sheetFormatPr defaultColWidth="9.42578125" defaultRowHeight="15"/>
  <cols>
    <col min="1" max="16384" width="9.42578125" style="79"/>
  </cols>
  <sheetData>
    <row r="1" spans="1:7" ht="25.35" customHeight="1">
      <c r="A1" s="828" t="s">
        <v>492</v>
      </c>
      <c r="B1" s="828"/>
      <c r="C1" s="828"/>
      <c r="D1" s="828"/>
      <c r="E1" s="828"/>
      <c r="F1" s="828"/>
      <c r="G1" s="828"/>
    </row>
    <row r="2" spans="1:7" ht="25.35" customHeight="1">
      <c r="A2" s="828"/>
      <c r="B2" s="828"/>
      <c r="C2" s="828"/>
      <c r="D2" s="828"/>
      <c r="E2" s="828"/>
      <c r="F2" s="828"/>
      <c r="G2" s="828"/>
    </row>
    <row r="3" spans="1:7" ht="25.35" customHeight="1">
      <c r="A3" s="828"/>
      <c r="B3" s="828"/>
      <c r="C3" s="828"/>
      <c r="D3" s="828"/>
      <c r="E3" s="828"/>
      <c r="F3" s="828"/>
      <c r="G3" s="828"/>
    </row>
    <row r="4" spans="1:7" ht="25.35" customHeight="1">
      <c r="A4" s="828"/>
      <c r="B4" s="828"/>
      <c r="C4" s="828"/>
      <c r="D4" s="828"/>
      <c r="E4" s="828"/>
      <c r="F4" s="828"/>
      <c r="G4" s="828"/>
    </row>
    <row r="5" spans="1:7" ht="25.35" customHeight="1">
      <c r="A5" s="828"/>
      <c r="B5" s="828"/>
      <c r="C5" s="828"/>
      <c r="D5" s="828"/>
      <c r="E5" s="828"/>
      <c r="F5" s="828"/>
      <c r="G5" s="828"/>
    </row>
    <row r="7" spans="1:7">
      <c r="A7" s="80" t="s">
        <v>485</v>
      </c>
    </row>
    <row r="9" spans="1:7">
      <c r="A9" s="720" t="s">
        <v>486</v>
      </c>
    </row>
    <row r="10" spans="1:7">
      <c r="A10" s="81"/>
    </row>
    <row r="11" spans="1:7">
      <c r="A11" s="720" t="s">
        <v>489</v>
      </c>
    </row>
    <row r="12" spans="1:7">
      <c r="A12" s="81"/>
    </row>
    <row r="13" spans="1:7">
      <c r="A13" s="720" t="s">
        <v>490</v>
      </c>
    </row>
    <row r="14" spans="1:7">
      <c r="A14" s="81"/>
    </row>
    <row r="15" spans="1:7">
      <c r="A15" s="720" t="s">
        <v>487</v>
      </c>
    </row>
    <row r="16" spans="1:7">
      <c r="A16" s="81"/>
    </row>
    <row r="17" spans="1:1">
      <c r="A17" s="720" t="s">
        <v>491</v>
      </c>
    </row>
    <row r="18" spans="1:1">
      <c r="A18" s="81"/>
    </row>
    <row r="19" spans="1:1">
      <c r="A19" s="720" t="s">
        <v>503</v>
      </c>
    </row>
    <row r="20" spans="1:1">
      <c r="A20" s="720" t="s">
        <v>504</v>
      </c>
    </row>
    <row r="21" spans="1:1">
      <c r="A21" s="81"/>
    </row>
    <row r="22" spans="1:1">
      <c r="A22" s="720" t="s">
        <v>488</v>
      </c>
    </row>
  </sheetData>
  <sheetProtection algorithmName="SHA-512" hashValue="ydFVXVho1cIY+HXKyTJMad2HdSNSPhsyzqceBBCLahhPjRyRaKyB9Sh+GJkcHXIsabhLhgB8coTqgVJ2cd5Smw==" saltValue="fTKpXyF6lO3CzxcObRxT+w=="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L36"/>
  <sheetViews>
    <sheetView showGridLines="0" zoomScale="90" zoomScaleNormal="90" workbookViewId="0">
      <pane xSplit="1" topLeftCell="E1" activePane="topRight" state="frozen"/>
      <selection pane="topRight" activeCell="X34" sqref="X34"/>
    </sheetView>
  </sheetViews>
  <sheetFormatPr defaultColWidth="9.42578125" defaultRowHeight="11.25"/>
  <cols>
    <col min="1" max="1" width="36.42578125" style="103" customWidth="1"/>
    <col min="2" max="2" width="31.42578125" style="103" customWidth="1"/>
    <col min="3" max="16384" width="9.42578125" style="103"/>
  </cols>
  <sheetData>
    <row r="1" spans="1:38">
      <c r="C1" s="503"/>
      <c r="D1" s="504" t="s">
        <v>27</v>
      </c>
      <c r="E1" s="504"/>
      <c r="F1" s="503"/>
      <c r="G1" s="503"/>
      <c r="H1" s="504" t="s">
        <v>28</v>
      </c>
      <c r="I1" s="504"/>
      <c r="J1" s="503"/>
      <c r="K1" s="503"/>
      <c r="L1" s="504" t="s">
        <v>23</v>
      </c>
      <c r="M1" s="505"/>
      <c r="N1" s="503"/>
      <c r="O1" s="503"/>
      <c r="P1" s="504" t="s">
        <v>26</v>
      </c>
      <c r="Q1" s="503"/>
      <c r="R1" s="503"/>
      <c r="S1" s="503"/>
      <c r="T1" s="504" t="s">
        <v>25</v>
      </c>
      <c r="U1" s="503"/>
      <c r="V1" s="503"/>
      <c r="W1" s="503"/>
      <c r="X1" s="504" t="s">
        <v>24</v>
      </c>
      <c r="Y1" s="503"/>
      <c r="Z1" s="503"/>
    </row>
    <row r="2" spans="1:38">
      <c r="C2" s="505" t="s">
        <v>16</v>
      </c>
      <c r="D2" s="505" t="s">
        <v>17</v>
      </c>
      <c r="E2" s="505" t="s">
        <v>18</v>
      </c>
      <c r="F2" s="505" t="s">
        <v>19</v>
      </c>
      <c r="G2" s="505" t="s">
        <v>16</v>
      </c>
      <c r="H2" s="505" t="s">
        <v>17</v>
      </c>
      <c r="I2" s="505" t="s">
        <v>18</v>
      </c>
      <c r="J2" s="505" t="s">
        <v>19</v>
      </c>
      <c r="K2" s="505"/>
      <c r="L2" s="844">
        <v>2019</v>
      </c>
      <c r="M2" s="844"/>
      <c r="N2" s="505"/>
      <c r="O2" s="505"/>
      <c r="P2" s="842">
        <v>2020</v>
      </c>
      <c r="Q2" s="842"/>
      <c r="R2" s="755"/>
      <c r="S2" s="755"/>
      <c r="T2" s="842">
        <v>2021</v>
      </c>
      <c r="U2" s="842"/>
      <c r="V2" s="755"/>
      <c r="W2" s="755"/>
      <c r="X2" s="842">
        <v>2022</v>
      </c>
      <c r="Y2" s="842"/>
      <c r="Z2" s="755"/>
      <c r="AA2" s="755"/>
      <c r="AB2" s="842">
        <v>2023</v>
      </c>
      <c r="AC2" s="842"/>
      <c r="AD2" s="755"/>
      <c r="AE2" s="756"/>
      <c r="AF2" s="842">
        <v>2024</v>
      </c>
      <c r="AG2" s="842"/>
      <c r="AH2" s="756"/>
      <c r="AI2" s="764">
        <v>2025</v>
      </c>
      <c r="AJ2" s="764"/>
    </row>
    <row r="3" spans="1:38">
      <c r="C3" s="506"/>
      <c r="D3" s="843" t="s">
        <v>29</v>
      </c>
      <c r="E3" s="843"/>
      <c r="F3" s="506"/>
      <c r="G3" s="506"/>
      <c r="H3" s="843" t="s">
        <v>34</v>
      </c>
      <c r="I3" s="843"/>
      <c r="J3" s="506"/>
      <c r="K3" s="506"/>
      <c r="L3" s="843" t="s">
        <v>30</v>
      </c>
      <c r="M3" s="843"/>
      <c r="N3" s="506"/>
      <c r="O3" s="506"/>
      <c r="P3" s="843" t="s">
        <v>31</v>
      </c>
      <c r="Q3" s="843"/>
      <c r="R3" s="506"/>
      <c r="S3" s="506"/>
      <c r="T3" s="843" t="s">
        <v>32</v>
      </c>
      <c r="U3" s="843"/>
      <c r="V3" s="506"/>
      <c r="W3" s="506"/>
      <c r="X3" s="843" t="s">
        <v>33</v>
      </c>
      <c r="Y3" s="843"/>
      <c r="Z3" s="506"/>
      <c r="AA3" s="628"/>
      <c r="AB3" s="843" t="s">
        <v>49</v>
      </c>
      <c r="AC3" s="843"/>
      <c r="AD3" s="628"/>
      <c r="AF3" s="843" t="s">
        <v>514</v>
      </c>
      <c r="AG3" s="843"/>
      <c r="AI3" s="763" t="s">
        <v>533</v>
      </c>
      <c r="AJ3" s="763"/>
    </row>
    <row r="4" spans="1:38">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100" t="s">
        <v>18</v>
      </c>
      <c r="AL4" s="100" t="s">
        <v>19</v>
      </c>
    </row>
    <row r="5" spans="1:38" s="101" customFormat="1">
      <c r="A5" s="101" t="s">
        <v>50</v>
      </c>
      <c r="B5" s="101" t="s">
        <v>51</v>
      </c>
      <c r="C5" s="102">
        <v>2.9</v>
      </c>
      <c r="D5" s="102">
        <v>2</v>
      </c>
      <c r="E5" s="102">
        <v>2.8</v>
      </c>
      <c r="F5" s="102">
        <v>2.8</v>
      </c>
      <c r="G5" s="102">
        <v>2.1</v>
      </c>
      <c r="H5" s="102">
        <v>2.2000000000000002</v>
      </c>
      <c r="I5" s="102">
        <v>1.4</v>
      </c>
      <c r="J5" s="102">
        <v>1.5</v>
      </c>
      <c r="K5" s="102">
        <v>1.879</v>
      </c>
      <c r="L5" s="102">
        <v>1.7210000000000001</v>
      </c>
      <c r="M5" s="102">
        <v>1.8280000000000001</v>
      </c>
      <c r="N5" s="102">
        <v>1.18</v>
      </c>
      <c r="O5" s="102">
        <v>-2.8069999999999999</v>
      </c>
      <c r="P5" s="102">
        <v>-13.891999999999999</v>
      </c>
      <c r="Q5" s="102">
        <v>-4.1689999999999996</v>
      </c>
      <c r="R5" s="102">
        <v>-3.722</v>
      </c>
      <c r="S5" s="102">
        <v>0.30599999999999999</v>
      </c>
      <c r="T5" s="102">
        <v>15.257999999999999</v>
      </c>
      <c r="U5" s="102">
        <v>5.1909999999999998</v>
      </c>
      <c r="V5" s="102">
        <v>5.6539999999999999</v>
      </c>
      <c r="W5" s="102">
        <v>5.57</v>
      </c>
      <c r="X5" s="102">
        <v>4.3019999999999996</v>
      </c>
      <c r="Y5" s="102">
        <v>2.9620000000000002</v>
      </c>
      <c r="Z5" s="102">
        <v>2.0859999999999999</v>
      </c>
      <c r="AA5" s="761">
        <v>1.32</v>
      </c>
      <c r="AB5" s="761">
        <v>0.57899999999999996</v>
      </c>
      <c r="AC5" s="761">
        <v>0.112</v>
      </c>
      <c r="AD5" s="761">
        <v>0.221</v>
      </c>
      <c r="AE5" s="761">
        <v>0.52200000000000002</v>
      </c>
      <c r="AF5" s="761">
        <v>0.55700000000000005</v>
      </c>
      <c r="AG5" s="761">
        <v>1.0249999999999999</v>
      </c>
      <c r="AH5" s="761">
        <v>1.359</v>
      </c>
      <c r="AI5" s="761">
        <v>1.6439999999999999</v>
      </c>
      <c r="AJ5" s="761">
        <v>1.5609999999999999</v>
      </c>
      <c r="AK5" s="761">
        <v>1.383</v>
      </c>
      <c r="AL5" s="101">
        <v>1.33</v>
      </c>
    </row>
    <row r="6" spans="1:38">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9"/>
      <c r="AB6" s="159"/>
      <c r="AC6" s="159"/>
      <c r="AD6" s="159"/>
      <c r="AE6" s="159"/>
      <c r="AF6" s="159"/>
      <c r="AG6" s="159"/>
      <c r="AH6" s="159"/>
      <c r="AI6" s="159"/>
      <c r="AJ6" s="159"/>
      <c r="AK6" s="159"/>
    </row>
    <row r="7" spans="1:38" s="101" customFormat="1">
      <c r="A7" s="101" t="s">
        <v>10</v>
      </c>
      <c r="B7" s="101" t="s">
        <v>13</v>
      </c>
      <c r="C7" s="102">
        <v>1.24</v>
      </c>
      <c r="D7" s="102">
        <v>1.1200000000000001</v>
      </c>
      <c r="E7" s="102">
        <v>1.34</v>
      </c>
      <c r="F7" s="102">
        <v>1.1200000000000001</v>
      </c>
      <c r="G7" s="102">
        <v>1.31</v>
      </c>
      <c r="H7" s="102">
        <v>1.0900000000000001</v>
      </c>
      <c r="I7" s="102">
        <v>0.8</v>
      </c>
      <c r="J7" s="102">
        <v>0.9</v>
      </c>
      <c r="K7" s="102">
        <v>1.05</v>
      </c>
      <c r="L7" s="102">
        <v>1.03</v>
      </c>
      <c r="M7" s="102">
        <v>1.36</v>
      </c>
      <c r="N7" s="102">
        <v>1.02</v>
      </c>
      <c r="O7" s="102">
        <v>-1.97</v>
      </c>
      <c r="P7" s="102">
        <v>-8.89</v>
      </c>
      <c r="Q7" s="102">
        <v>-1.87</v>
      </c>
      <c r="R7" s="102">
        <v>-3.23</v>
      </c>
      <c r="S7" s="102">
        <v>-1.38</v>
      </c>
      <c r="T7" s="102">
        <v>8.8000000000000007</v>
      </c>
      <c r="U7" s="102">
        <v>2.48</v>
      </c>
      <c r="V7" s="102">
        <v>4.07</v>
      </c>
      <c r="W7" s="102">
        <v>5.41</v>
      </c>
      <c r="X7" s="102">
        <v>3.69</v>
      </c>
      <c r="Y7" s="102">
        <v>1.79</v>
      </c>
      <c r="Z7" s="102">
        <v>1.24</v>
      </c>
      <c r="AA7" s="761">
        <v>0.9</v>
      </c>
      <c r="AB7" s="761">
        <v>0.5</v>
      </c>
      <c r="AC7" s="761">
        <v>0.27</v>
      </c>
      <c r="AD7" s="761">
        <v>0.86</v>
      </c>
      <c r="AE7" s="761">
        <v>0.87</v>
      </c>
      <c r="AF7" s="761">
        <v>0.92</v>
      </c>
      <c r="AG7" s="761">
        <v>1.3</v>
      </c>
      <c r="AH7" s="761">
        <v>1.42</v>
      </c>
      <c r="AI7" s="761">
        <v>1.24</v>
      </c>
      <c r="AJ7" s="761">
        <v>1.1499999999999999</v>
      </c>
      <c r="AK7" s="761">
        <v>0.96</v>
      </c>
      <c r="AL7" s="101" t="s">
        <v>510</v>
      </c>
    </row>
    <row r="8" spans="1:38">
      <c r="A8" s="103" t="s">
        <v>9</v>
      </c>
      <c r="B8" s="103" t="s">
        <v>20</v>
      </c>
      <c r="C8" s="104">
        <v>0.23</v>
      </c>
      <c r="D8" s="104">
        <v>0.19</v>
      </c>
      <c r="E8" s="104">
        <v>0.23</v>
      </c>
      <c r="F8" s="104">
        <v>0.24</v>
      </c>
      <c r="G8" s="104">
        <v>0.22</v>
      </c>
      <c r="H8" s="104">
        <v>0.24</v>
      </c>
      <c r="I8" s="104">
        <v>0.18</v>
      </c>
      <c r="J8" s="104">
        <v>0.2</v>
      </c>
      <c r="K8" s="104">
        <v>0.39</v>
      </c>
      <c r="L8" s="104">
        <v>0.35</v>
      </c>
      <c r="M8" s="104">
        <v>0.46</v>
      </c>
      <c r="N8" s="104">
        <v>0.34</v>
      </c>
      <c r="O8" s="104">
        <v>0.2</v>
      </c>
      <c r="P8" s="104">
        <v>-0.44</v>
      </c>
      <c r="Q8" s="104">
        <v>0.59</v>
      </c>
      <c r="R8" s="104">
        <v>0.65</v>
      </c>
      <c r="S8" s="104">
        <v>0.74</v>
      </c>
      <c r="T8" s="104">
        <v>1.93</v>
      </c>
      <c r="U8" s="104">
        <v>0.65</v>
      </c>
      <c r="V8" s="104">
        <v>0.63</v>
      </c>
      <c r="W8" s="104">
        <v>0.63</v>
      </c>
      <c r="X8" s="104">
        <v>0.28000000000000003</v>
      </c>
      <c r="Y8" s="104">
        <v>0.08</v>
      </c>
      <c r="Z8" s="104">
        <v>0.17</v>
      </c>
      <c r="AA8" s="159">
        <v>0.17</v>
      </c>
      <c r="AB8" s="159">
        <v>0.26</v>
      </c>
      <c r="AC8" s="159">
        <v>0.41</v>
      </c>
      <c r="AD8" s="159">
        <v>0.46</v>
      </c>
      <c r="AE8" s="159">
        <v>0.39</v>
      </c>
      <c r="AF8" s="159">
        <v>0.5</v>
      </c>
      <c r="AG8" s="159">
        <v>0.53</v>
      </c>
      <c r="AH8" s="159">
        <v>0.47</v>
      </c>
      <c r="AI8" s="159">
        <v>0.45</v>
      </c>
      <c r="AJ8" s="159">
        <v>0.33</v>
      </c>
      <c r="AK8" s="159">
        <v>0.36</v>
      </c>
      <c r="AL8" s="103" t="s">
        <v>510</v>
      </c>
    </row>
    <row r="9" spans="1:38">
      <c r="A9" s="103" t="s">
        <v>8</v>
      </c>
      <c r="B9" s="103" t="s">
        <v>21</v>
      </c>
      <c r="C9" s="104">
        <v>1.01</v>
      </c>
      <c r="D9" s="104">
        <v>0.92</v>
      </c>
      <c r="E9" s="104">
        <v>1.1000000000000001</v>
      </c>
      <c r="F9" s="104">
        <v>0.88</v>
      </c>
      <c r="G9" s="104">
        <v>1.08</v>
      </c>
      <c r="H9" s="104">
        <v>0.85</v>
      </c>
      <c r="I9" s="104">
        <v>0.62</v>
      </c>
      <c r="J9" s="104">
        <v>0.7</v>
      </c>
      <c r="K9" s="104">
        <v>0.67</v>
      </c>
      <c r="L9" s="104">
        <v>0.68</v>
      </c>
      <c r="M9" s="104">
        <v>0.91</v>
      </c>
      <c r="N9" s="104">
        <v>0.68</v>
      </c>
      <c r="O9" s="104">
        <v>-2.17</v>
      </c>
      <c r="P9" s="104">
        <v>-8.44</v>
      </c>
      <c r="Q9" s="104">
        <v>-2.46</v>
      </c>
      <c r="R9" s="104">
        <v>-3.88</v>
      </c>
      <c r="S9" s="104">
        <v>-2.12</v>
      </c>
      <c r="T9" s="104">
        <v>6.87</v>
      </c>
      <c r="U9" s="104">
        <v>1.83</v>
      </c>
      <c r="V9" s="104">
        <v>3.44</v>
      </c>
      <c r="W9" s="104">
        <v>4.78</v>
      </c>
      <c r="X9" s="104">
        <v>3.41</v>
      </c>
      <c r="Y9" s="104">
        <v>1.71</v>
      </c>
      <c r="Z9" s="104">
        <v>1.06</v>
      </c>
      <c r="AA9" s="159">
        <v>0.74</v>
      </c>
      <c r="AB9" s="159">
        <v>0.23</v>
      </c>
      <c r="AC9" s="159">
        <v>-0.14000000000000001</v>
      </c>
      <c r="AD9" s="159">
        <v>0.4</v>
      </c>
      <c r="AE9" s="159">
        <v>0.47</v>
      </c>
      <c r="AF9" s="159">
        <v>0.42</v>
      </c>
      <c r="AG9" s="159">
        <v>0.77</v>
      </c>
      <c r="AH9" s="159">
        <v>0.96</v>
      </c>
      <c r="AI9" s="159">
        <v>0.78</v>
      </c>
      <c r="AJ9" s="159">
        <v>0.82</v>
      </c>
      <c r="AK9" s="159">
        <v>0.6</v>
      </c>
      <c r="AL9" s="103" t="s">
        <v>510</v>
      </c>
    </row>
    <row r="10" spans="1:38" s="101" customFormat="1">
      <c r="A10" s="101" t="s">
        <v>7</v>
      </c>
      <c r="B10" s="101" t="s">
        <v>14</v>
      </c>
      <c r="C10" s="102">
        <v>0.7</v>
      </c>
      <c r="D10" s="102">
        <v>1.55</v>
      </c>
      <c r="E10" s="102">
        <v>0.49</v>
      </c>
      <c r="F10" s="102">
        <v>0.4</v>
      </c>
      <c r="G10" s="102">
        <v>0.67</v>
      </c>
      <c r="H10" s="102">
        <v>-0.32</v>
      </c>
      <c r="I10" s="102">
        <v>0.65</v>
      </c>
      <c r="J10" s="102">
        <v>1.55</v>
      </c>
      <c r="K10" s="102">
        <v>0.98</v>
      </c>
      <c r="L10" s="102">
        <v>2.17</v>
      </c>
      <c r="M10" s="102">
        <v>0.78</v>
      </c>
      <c r="N10" s="102">
        <v>1.98</v>
      </c>
      <c r="O10" s="102">
        <v>1.44</v>
      </c>
      <c r="P10" s="102">
        <v>-4.2699999999999996</v>
      </c>
      <c r="Q10" s="102">
        <v>-0.64</v>
      </c>
      <c r="R10" s="102">
        <v>-1.77</v>
      </c>
      <c r="S10" s="102">
        <v>-1.32</v>
      </c>
      <c r="T10" s="102">
        <v>3.72</v>
      </c>
      <c r="U10" s="102">
        <v>0.71</v>
      </c>
      <c r="V10" s="102">
        <v>0.4</v>
      </c>
      <c r="W10" s="102">
        <v>0.71</v>
      </c>
      <c r="X10" s="102">
        <v>0.35</v>
      </c>
      <c r="Y10" s="102">
        <v>0.75</v>
      </c>
      <c r="Z10" s="102">
        <v>0.09</v>
      </c>
      <c r="AA10" s="761">
        <v>0.66</v>
      </c>
      <c r="AB10" s="761">
        <v>0.59</v>
      </c>
      <c r="AC10" s="761">
        <v>0.42</v>
      </c>
      <c r="AD10" s="761">
        <v>0.67</v>
      </c>
      <c r="AE10" s="761">
        <v>-0.22</v>
      </c>
      <c r="AF10" s="761">
        <v>-0.7</v>
      </c>
      <c r="AG10" s="761">
        <v>-0.42</v>
      </c>
      <c r="AH10" s="761">
        <v>-0.47</v>
      </c>
      <c r="AI10" s="761">
        <v>0.51</v>
      </c>
      <c r="AJ10" s="761">
        <v>0.67</v>
      </c>
      <c r="AK10" s="761">
        <v>0.55000000000000004</v>
      </c>
      <c r="AL10" s="101" t="s">
        <v>510</v>
      </c>
    </row>
    <row r="11" spans="1:38"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61"/>
      <c r="AB11" s="761"/>
      <c r="AC11" s="761"/>
      <c r="AD11" s="761"/>
      <c r="AE11" s="761"/>
      <c r="AF11" s="761"/>
      <c r="AG11" s="761"/>
      <c r="AH11" s="761"/>
      <c r="AI11" s="761"/>
      <c r="AJ11" s="761"/>
      <c r="AK11" s="761"/>
    </row>
    <row r="12" spans="1:38">
      <c r="A12" s="103" t="s">
        <v>5</v>
      </c>
      <c r="B12" s="103" t="s">
        <v>1</v>
      </c>
      <c r="C12" s="104">
        <v>2.94</v>
      </c>
      <c r="D12" s="104">
        <v>1.69</v>
      </c>
      <c r="E12" s="104">
        <v>2.5</v>
      </c>
      <c r="F12" s="104">
        <v>3.11</v>
      </c>
      <c r="G12" s="104">
        <v>1.93</v>
      </c>
      <c r="H12" s="104">
        <v>2.23</v>
      </c>
      <c r="I12" s="104">
        <v>1.43</v>
      </c>
      <c r="J12" s="104">
        <v>1.1399999999999999</v>
      </c>
      <c r="K12" s="104">
        <v>1.83</v>
      </c>
      <c r="L12" s="104">
        <v>1.64</v>
      </c>
      <c r="M12" s="104">
        <v>1.57</v>
      </c>
      <c r="N12" s="104">
        <v>1.1599999999999999</v>
      </c>
      <c r="O12" s="104">
        <v>-1.06</v>
      </c>
      <c r="P12" s="104">
        <v>-10.029999999999999</v>
      </c>
      <c r="Q12" s="104">
        <v>-4.16</v>
      </c>
      <c r="R12" s="104">
        <v>-1.79</v>
      </c>
      <c r="S12" s="104">
        <v>0.18</v>
      </c>
      <c r="T12" s="104">
        <v>11.45</v>
      </c>
      <c r="U12" s="104">
        <v>5.09</v>
      </c>
      <c r="V12" s="104">
        <v>4.13</v>
      </c>
      <c r="W12" s="104">
        <v>4.3499999999999996</v>
      </c>
      <c r="X12" s="104">
        <v>3.98</v>
      </c>
      <c r="Y12" s="104">
        <v>3.82</v>
      </c>
      <c r="Z12" s="104">
        <v>2.29</v>
      </c>
      <c r="AA12" s="159">
        <v>0.83</v>
      </c>
      <c r="AB12" s="159">
        <v>-0.32</v>
      </c>
      <c r="AC12" s="159">
        <v>-1.54</v>
      </c>
      <c r="AD12" s="159">
        <v>-1.17</v>
      </c>
      <c r="AE12" s="159">
        <v>-0.45</v>
      </c>
      <c r="AF12" s="159">
        <v>0.76</v>
      </c>
      <c r="AG12" s="159">
        <v>0.51</v>
      </c>
      <c r="AH12" s="159">
        <v>0.23</v>
      </c>
      <c r="AI12" s="159">
        <v>1.25</v>
      </c>
      <c r="AJ12" s="159">
        <v>0.27</v>
      </c>
      <c r="AK12" s="159">
        <v>1.38</v>
      </c>
      <c r="AL12" s="103" t="s">
        <v>510</v>
      </c>
    </row>
    <row r="13" spans="1:38">
      <c r="A13" s="103" t="s">
        <v>4</v>
      </c>
      <c r="B13" s="103" t="s">
        <v>0</v>
      </c>
      <c r="C13" s="104">
        <v>-2.27</v>
      </c>
      <c r="D13" s="104">
        <v>-2.7</v>
      </c>
      <c r="E13" s="104">
        <v>-1.81</v>
      </c>
      <c r="F13" s="104">
        <v>-1.84</v>
      </c>
      <c r="G13" s="104">
        <v>-1.66</v>
      </c>
      <c r="H13" s="104">
        <v>-0.69</v>
      </c>
      <c r="I13" s="104">
        <v>-1.87</v>
      </c>
      <c r="J13" s="104">
        <v>-2.4</v>
      </c>
      <c r="K13" s="104">
        <v>-1.87</v>
      </c>
      <c r="L13" s="104">
        <v>-2.9</v>
      </c>
      <c r="M13" s="104">
        <v>-1.49</v>
      </c>
      <c r="N13" s="104">
        <v>-2.36</v>
      </c>
      <c r="O13" s="104">
        <v>-1.42</v>
      </c>
      <c r="P13" s="104">
        <v>9.1999999999999993</v>
      </c>
      <c r="Q13" s="104">
        <v>3.72</v>
      </c>
      <c r="R13" s="104">
        <v>3.26</v>
      </c>
      <c r="S13" s="104">
        <v>2.25</v>
      </c>
      <c r="T13" s="104">
        <v>-8.8800000000000008</v>
      </c>
      <c r="U13" s="104">
        <v>-4.29</v>
      </c>
      <c r="V13" s="104">
        <v>-4.25</v>
      </c>
      <c r="W13" s="104">
        <v>-4.7</v>
      </c>
      <c r="X13" s="104">
        <v>-4.26</v>
      </c>
      <c r="Y13" s="104">
        <v>-4.3899999999999997</v>
      </c>
      <c r="Z13" s="104">
        <v>-1.71</v>
      </c>
      <c r="AA13" s="159">
        <v>-0.56999999999999995</v>
      </c>
      <c r="AB13" s="159">
        <v>0.45</v>
      </c>
      <c r="AC13" s="159">
        <v>2.2200000000000002</v>
      </c>
      <c r="AD13" s="159">
        <v>1.63</v>
      </c>
      <c r="AE13" s="159">
        <v>1.1299999999999999</v>
      </c>
      <c r="AF13" s="159">
        <v>0.27</v>
      </c>
      <c r="AG13" s="159">
        <v>-0.68</v>
      </c>
      <c r="AH13" s="159">
        <v>-0.44</v>
      </c>
      <c r="AI13" s="159">
        <v>-1.78</v>
      </c>
      <c r="AJ13" s="159">
        <v>-1.23</v>
      </c>
      <c r="AK13" s="159">
        <v>-1.71</v>
      </c>
      <c r="AL13" s="103" t="s">
        <v>510</v>
      </c>
    </row>
    <row r="14" spans="1:38" s="101" customFormat="1">
      <c r="A14" s="101" t="s">
        <v>3</v>
      </c>
      <c r="B14" s="101" t="s">
        <v>15</v>
      </c>
      <c r="C14" s="102">
        <v>0.67</v>
      </c>
      <c r="D14" s="102">
        <v>-1.01</v>
      </c>
      <c r="E14" s="102">
        <v>0.69</v>
      </c>
      <c r="F14" s="102">
        <v>1.27</v>
      </c>
      <c r="G14" s="102">
        <v>0.27</v>
      </c>
      <c r="H14" s="102">
        <v>1.53</v>
      </c>
      <c r="I14" s="102">
        <v>-0.44</v>
      </c>
      <c r="J14" s="102">
        <v>-1.26</v>
      </c>
      <c r="K14" s="102">
        <v>-0.04</v>
      </c>
      <c r="L14" s="102">
        <v>-1.26</v>
      </c>
      <c r="M14" s="102">
        <v>0.08</v>
      </c>
      <c r="N14" s="102">
        <v>-1.2</v>
      </c>
      <c r="O14" s="102">
        <v>-2.48</v>
      </c>
      <c r="P14" s="102">
        <v>-0.83</v>
      </c>
      <c r="Q14" s="102">
        <v>-0.44</v>
      </c>
      <c r="R14" s="102">
        <v>1.47</v>
      </c>
      <c r="S14" s="102">
        <v>2.4300000000000002</v>
      </c>
      <c r="T14" s="102">
        <v>2.57</v>
      </c>
      <c r="U14" s="102">
        <v>0.81</v>
      </c>
      <c r="V14" s="102">
        <v>-0.12</v>
      </c>
      <c r="W14" s="102">
        <v>-0.35</v>
      </c>
      <c r="X14" s="102">
        <v>-0.28000000000000003</v>
      </c>
      <c r="Y14" s="102">
        <v>-0.56999999999999995</v>
      </c>
      <c r="Z14" s="102">
        <v>0.56999999999999995</v>
      </c>
      <c r="AA14" s="761">
        <v>0.26</v>
      </c>
      <c r="AB14" s="761">
        <v>0.14000000000000001</v>
      </c>
      <c r="AC14" s="761">
        <v>0.67</v>
      </c>
      <c r="AD14" s="761">
        <v>0.46</v>
      </c>
      <c r="AE14" s="761">
        <v>0.68</v>
      </c>
      <c r="AF14" s="761">
        <v>1.03</v>
      </c>
      <c r="AG14" s="761">
        <v>-0.17</v>
      </c>
      <c r="AH14" s="761">
        <v>-0.21</v>
      </c>
      <c r="AI14" s="761">
        <v>-0.53</v>
      </c>
      <c r="AJ14" s="761">
        <v>-0.97</v>
      </c>
      <c r="AK14" s="761">
        <v>-0.33</v>
      </c>
      <c r="AL14" s="101" t="s">
        <v>510</v>
      </c>
    </row>
    <row r="15" spans="1:38" s="101" customFormat="1">
      <c r="A15" s="105" t="s">
        <v>55</v>
      </c>
      <c r="B15" s="105" t="s">
        <v>56</v>
      </c>
      <c r="C15" s="106">
        <v>0.71</v>
      </c>
      <c r="D15" s="106">
        <v>0.8</v>
      </c>
      <c r="E15" s="106">
        <v>0.74</v>
      </c>
      <c r="F15" s="106">
        <v>0.8</v>
      </c>
      <c r="G15" s="106">
        <v>0.01</v>
      </c>
      <c r="H15" s="106">
        <v>0.52</v>
      </c>
      <c r="I15" s="106">
        <v>-0.01</v>
      </c>
      <c r="J15" s="106">
        <v>0.71</v>
      </c>
      <c r="K15" s="106">
        <v>0.73599999999999999</v>
      </c>
      <c r="L15" s="106">
        <v>0.35799999999999998</v>
      </c>
      <c r="M15" s="106">
        <v>0.184</v>
      </c>
      <c r="N15" s="106">
        <v>-0.10100000000000001</v>
      </c>
      <c r="O15" s="106">
        <v>-3.234</v>
      </c>
      <c r="P15" s="106">
        <v>-11.087</v>
      </c>
      <c r="Q15" s="106">
        <v>11.496</v>
      </c>
      <c r="R15" s="106">
        <v>0.36499999999999999</v>
      </c>
      <c r="S15" s="106">
        <v>0.81499999999999995</v>
      </c>
      <c r="T15" s="106">
        <v>2.1659999999999999</v>
      </c>
      <c r="U15" s="106">
        <v>1.7569999999999999</v>
      </c>
      <c r="V15" s="106">
        <v>0.80800000000000005</v>
      </c>
      <c r="W15" s="106">
        <v>0.73399999999999999</v>
      </c>
      <c r="X15" s="106">
        <v>0.93899999999999995</v>
      </c>
      <c r="Y15" s="106">
        <v>0.44900000000000001</v>
      </c>
      <c r="Z15" s="106">
        <v>-0.05</v>
      </c>
      <c r="AA15" s="762">
        <v>-2.1999999999999999E-2</v>
      </c>
      <c r="AB15" s="762">
        <v>0.20200000000000001</v>
      </c>
      <c r="AC15" s="762">
        <v>-1.7000000000000001E-2</v>
      </c>
      <c r="AD15" s="762">
        <v>5.8999999999999997E-2</v>
      </c>
      <c r="AE15" s="762">
        <v>0.27800000000000002</v>
      </c>
      <c r="AF15" s="762">
        <v>0.23599999999999999</v>
      </c>
      <c r="AG15" s="762">
        <v>0.44900000000000001</v>
      </c>
      <c r="AH15" s="762">
        <v>0.38900000000000001</v>
      </c>
      <c r="AI15" s="762">
        <v>0.56000000000000005</v>
      </c>
      <c r="AJ15" s="762">
        <v>0.154</v>
      </c>
      <c r="AK15" s="762">
        <v>0.27200000000000002</v>
      </c>
      <c r="AL15" s="762">
        <v>0.33700000000000002</v>
      </c>
    </row>
    <row r="16" spans="1:38">
      <c r="C16" s="507"/>
      <c r="D16" s="507"/>
      <c r="E16" s="507"/>
      <c r="F16" s="507"/>
      <c r="G16" s="507"/>
      <c r="S16" s="507"/>
      <c r="T16" s="507"/>
    </row>
    <row r="19" spans="4:11">
      <c r="D19" s="508" t="s">
        <v>412</v>
      </c>
      <c r="K19" s="508" t="s">
        <v>413</v>
      </c>
    </row>
    <row r="36" spans="4:11">
      <c r="D36" s="193" t="s">
        <v>2</v>
      </c>
      <c r="K36" s="193" t="s">
        <v>22</v>
      </c>
    </row>
  </sheetData>
  <sheetProtection algorithmName="SHA-512" hashValue="Czv4S/ClDMCpEyG1/ugXQzC2tOSlIQC1i5YtjgYoQG1aZupsgFa2fa3uqBbbgFb12w+stSOCt1qPFRmMOfYI7A==" saltValue="bQOqy/OppEs3zdm74dwg7w==" spinCount="100000" sheet="1" objects="1" scenarios="1"/>
  <mergeCells count="14">
    <mergeCell ref="AF2:AG2"/>
    <mergeCell ref="AF3:AG3"/>
    <mergeCell ref="AB3:AC3"/>
    <mergeCell ref="X3:Y3"/>
    <mergeCell ref="D3:E3"/>
    <mergeCell ref="H3:I3"/>
    <mergeCell ref="L3:M3"/>
    <mergeCell ref="P3:Q3"/>
    <mergeCell ref="T3:U3"/>
    <mergeCell ref="L2:M2"/>
    <mergeCell ref="P2:Q2"/>
    <mergeCell ref="T2:U2"/>
    <mergeCell ref="X2:Y2"/>
    <mergeCell ref="AB2:AC2"/>
  </mergeCells>
  <phoneticPr fontId="63"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5" activePane="bottomRight" state="frozen"/>
      <selection pane="topRight" activeCell="C1" sqref="C1"/>
      <selection pane="bottomLeft" activeCell="A6" sqref="A6"/>
      <selection pane="bottomRight" activeCell="T30" sqref="T30"/>
    </sheetView>
  </sheetViews>
  <sheetFormatPr defaultColWidth="9.42578125" defaultRowHeight="11.25"/>
  <cols>
    <col min="1" max="2" width="8.5703125" style="124" customWidth="1"/>
    <col min="3" max="3" width="13.5703125" style="124" customWidth="1"/>
    <col min="4" max="4" width="11.42578125" style="124" bestFit="1" customWidth="1"/>
    <col min="5" max="5" width="12.42578125" style="117" customWidth="1"/>
    <col min="6" max="6" width="14.5703125" style="25" customWidth="1"/>
    <col min="7" max="7" width="13.5703125" style="25" customWidth="1"/>
    <col min="8" max="8" width="14.5703125" style="25" customWidth="1"/>
    <col min="9" max="9" width="15.5703125" style="127" bestFit="1" customWidth="1"/>
    <col min="10" max="10" width="7.5703125" style="128" customWidth="1"/>
    <col min="11" max="16384" width="9.42578125" style="124"/>
  </cols>
  <sheetData>
    <row r="2" spans="1:12" ht="15" customHeight="1">
      <c r="A2" s="122"/>
      <c r="B2" s="122"/>
      <c r="C2" s="845" t="s">
        <v>12</v>
      </c>
      <c r="D2" s="846"/>
      <c r="E2" s="107" t="s">
        <v>536</v>
      </c>
      <c r="F2" s="108" t="s">
        <v>57</v>
      </c>
      <c r="G2" s="108" t="s">
        <v>58</v>
      </c>
      <c r="H2" s="108" t="s">
        <v>59</v>
      </c>
      <c r="I2" s="482" t="s">
        <v>500</v>
      </c>
      <c r="J2" s="123"/>
    </row>
    <row r="3" spans="1:12" ht="15" customHeight="1">
      <c r="A3" s="122"/>
      <c r="B3" s="122"/>
      <c r="C3" s="847" t="s">
        <v>60</v>
      </c>
      <c r="D3" s="848"/>
      <c r="E3" s="164" t="s">
        <v>537</v>
      </c>
      <c r="F3" s="165" t="s">
        <v>61</v>
      </c>
      <c r="G3" s="165" t="s">
        <v>62</v>
      </c>
      <c r="H3" s="165" t="s">
        <v>63</v>
      </c>
      <c r="I3" s="483" t="s">
        <v>501</v>
      </c>
      <c r="J3" s="123"/>
    </row>
    <row r="4" spans="1:12" ht="15" customHeight="1">
      <c r="A4" s="122"/>
      <c r="B4" s="122"/>
      <c r="C4" s="174" t="s">
        <v>493</v>
      </c>
      <c r="D4" s="173" t="s">
        <v>494</v>
      </c>
      <c r="E4" s="110"/>
      <c r="F4" s="111"/>
      <c r="G4" s="111"/>
      <c r="H4" s="111"/>
      <c r="I4" s="112"/>
      <c r="J4" s="123"/>
    </row>
    <row r="5" spans="1:12" s="125" customFormat="1" ht="15" customHeight="1">
      <c r="A5" s="122"/>
      <c r="B5" s="122"/>
      <c r="C5" s="175">
        <v>43466</v>
      </c>
      <c r="D5" s="176">
        <v>43466</v>
      </c>
      <c r="E5" s="115">
        <v>107.6</v>
      </c>
      <c r="F5" s="115">
        <v>0.6</v>
      </c>
      <c r="G5" s="115">
        <v>12.4</v>
      </c>
      <c r="H5" s="115">
        <v>-5.2</v>
      </c>
      <c r="I5" s="116">
        <v>100</v>
      </c>
      <c r="J5" s="123"/>
      <c r="L5" s="126" t="s">
        <v>414</v>
      </c>
    </row>
    <row r="6" spans="1:12" s="125" customFormat="1" ht="15" customHeight="1">
      <c r="A6" s="122"/>
      <c r="B6" s="122"/>
      <c r="C6" s="175">
        <v>43497</v>
      </c>
      <c r="D6" s="176">
        <v>43497</v>
      </c>
      <c r="E6" s="115">
        <v>107</v>
      </c>
      <c r="F6" s="115">
        <v>-0.4</v>
      </c>
      <c r="G6" s="115">
        <v>12.6</v>
      </c>
      <c r="H6" s="115">
        <v>-5.3</v>
      </c>
      <c r="I6" s="116">
        <v>100</v>
      </c>
      <c r="J6" s="123"/>
    </row>
    <row r="7" spans="1:12" s="125" customFormat="1" ht="15" customHeight="1">
      <c r="A7" s="122"/>
      <c r="B7" s="122"/>
      <c r="C7" s="175">
        <v>43525</v>
      </c>
      <c r="D7" s="176">
        <v>43525</v>
      </c>
      <c r="E7" s="115">
        <v>106.3</v>
      </c>
      <c r="F7" s="115">
        <v>-1.7</v>
      </c>
      <c r="G7" s="115">
        <v>12</v>
      </c>
      <c r="H7" s="115">
        <v>-4.9000000000000004</v>
      </c>
      <c r="I7" s="116">
        <v>100</v>
      </c>
      <c r="J7" s="123"/>
    </row>
    <row r="8" spans="1:12" s="125" customFormat="1" ht="15" customHeight="1">
      <c r="A8" s="122"/>
      <c r="B8" s="122"/>
      <c r="C8" s="175">
        <v>43556</v>
      </c>
      <c r="D8" s="176">
        <v>43556</v>
      </c>
      <c r="E8" s="115">
        <v>104.7</v>
      </c>
      <c r="F8" s="115">
        <v>-3.9</v>
      </c>
      <c r="G8" s="115">
        <v>12.2</v>
      </c>
      <c r="H8" s="115">
        <v>-5.5</v>
      </c>
      <c r="I8" s="116">
        <v>100</v>
      </c>
      <c r="J8" s="123"/>
    </row>
    <row r="9" spans="1:12" s="125" customFormat="1" ht="15" customHeight="1">
      <c r="A9" s="122"/>
      <c r="B9" s="122"/>
      <c r="C9" s="175">
        <v>43586</v>
      </c>
      <c r="D9" s="176">
        <v>43586</v>
      </c>
      <c r="E9" s="115">
        <v>105.7</v>
      </c>
      <c r="F9" s="115">
        <v>-2.5</v>
      </c>
      <c r="G9" s="115">
        <v>11.5</v>
      </c>
      <c r="H9" s="115">
        <v>-5.0999999999999996</v>
      </c>
      <c r="I9" s="116">
        <v>100</v>
      </c>
      <c r="J9" s="123"/>
    </row>
    <row r="10" spans="1:12" s="125" customFormat="1" ht="15" customHeight="1">
      <c r="A10" s="122"/>
      <c r="B10" s="122"/>
      <c r="C10" s="175">
        <v>43617</v>
      </c>
      <c r="D10" s="176">
        <v>43617</v>
      </c>
      <c r="E10" s="115">
        <v>103.5</v>
      </c>
      <c r="F10" s="115">
        <v>-5.0999999999999996</v>
      </c>
      <c r="G10" s="115">
        <v>10.3</v>
      </c>
      <c r="H10" s="115">
        <v>-5.7</v>
      </c>
      <c r="I10" s="116">
        <v>100</v>
      </c>
      <c r="J10" s="123"/>
    </row>
    <row r="11" spans="1:12" s="125" customFormat="1" ht="15" customHeight="1">
      <c r="A11" s="127">
        <v>2019</v>
      </c>
      <c r="B11" s="127" t="s">
        <v>45</v>
      </c>
      <c r="C11" s="175">
        <v>43647</v>
      </c>
      <c r="D11" s="176">
        <v>43647</v>
      </c>
      <c r="E11" s="115">
        <v>102.6</v>
      </c>
      <c r="F11" s="115">
        <v>-6.8</v>
      </c>
      <c r="G11" s="115">
        <v>9.1999999999999993</v>
      </c>
      <c r="H11" s="115">
        <v>-5.2</v>
      </c>
      <c r="I11" s="116">
        <v>100</v>
      </c>
      <c r="J11" s="123"/>
    </row>
    <row r="12" spans="1:12" s="125" customFormat="1" ht="15" customHeight="1">
      <c r="A12" s="27"/>
      <c r="B12" s="27"/>
      <c r="C12" s="175">
        <v>43678</v>
      </c>
      <c r="D12" s="176">
        <v>43678</v>
      </c>
      <c r="E12" s="115">
        <v>103.2</v>
      </c>
      <c r="F12" s="115">
        <v>-5.4</v>
      </c>
      <c r="G12" s="115">
        <v>9</v>
      </c>
      <c r="H12" s="115">
        <v>-5.9</v>
      </c>
      <c r="I12" s="116">
        <v>100</v>
      </c>
      <c r="J12" s="123"/>
    </row>
    <row r="13" spans="1:12" s="125" customFormat="1" ht="15" customHeight="1">
      <c r="A13" s="27"/>
      <c r="B13" s="27"/>
      <c r="C13" s="175">
        <v>43709</v>
      </c>
      <c r="D13" s="176">
        <v>43709</v>
      </c>
      <c r="E13" s="115">
        <v>102.1</v>
      </c>
      <c r="F13" s="115">
        <v>-7.7</v>
      </c>
      <c r="G13" s="115">
        <v>9.6</v>
      </c>
      <c r="H13" s="115">
        <v>-5.5</v>
      </c>
      <c r="I13" s="116">
        <v>100</v>
      </c>
      <c r="J13" s="123"/>
    </row>
    <row r="14" spans="1:12" s="125" customFormat="1" ht="15" customHeight="1">
      <c r="A14" s="27"/>
      <c r="B14" s="27"/>
      <c r="C14" s="175">
        <v>43739</v>
      </c>
      <c r="D14" s="176">
        <v>43739</v>
      </c>
      <c r="E14" s="115">
        <v>102</v>
      </c>
      <c r="F14" s="115">
        <v>-7.9</v>
      </c>
      <c r="G14" s="115">
        <v>10.1</v>
      </c>
      <c r="H14" s="115">
        <v>-5.9</v>
      </c>
      <c r="I14" s="116">
        <v>100</v>
      </c>
      <c r="J14" s="123"/>
    </row>
    <row r="15" spans="1:12" s="125" customFormat="1" ht="15" customHeight="1">
      <c r="A15" s="27"/>
      <c r="B15" s="27"/>
      <c r="C15" s="175">
        <v>43770</v>
      </c>
      <c r="D15" s="176">
        <v>43770</v>
      </c>
      <c r="E15" s="115">
        <v>103</v>
      </c>
      <c r="F15" s="115">
        <v>-7.2</v>
      </c>
      <c r="G15" s="115">
        <v>10.6</v>
      </c>
      <c r="H15" s="115">
        <v>-5.3</v>
      </c>
      <c r="I15" s="116">
        <v>100</v>
      </c>
      <c r="J15" s="123"/>
    </row>
    <row r="16" spans="1:12" s="125" customFormat="1" ht="15" customHeight="1">
      <c r="A16" s="27"/>
      <c r="B16" s="27"/>
      <c r="C16" s="175">
        <v>43800</v>
      </c>
      <c r="D16" s="176">
        <v>43800</v>
      </c>
      <c r="E16" s="115">
        <v>103.6</v>
      </c>
      <c r="F16" s="115">
        <v>-7.6</v>
      </c>
      <c r="G16" s="115">
        <v>13.6</v>
      </c>
      <c r="H16" s="115">
        <v>-6.3</v>
      </c>
      <c r="I16" s="116">
        <v>100</v>
      </c>
      <c r="J16" s="123"/>
      <c r="L16" s="194" t="s">
        <v>2</v>
      </c>
    </row>
    <row r="17" spans="1:12" s="125" customFormat="1" ht="15" customHeight="1">
      <c r="A17" s="27"/>
      <c r="B17" s="27"/>
      <c r="C17" s="175">
        <v>43831</v>
      </c>
      <c r="D17" s="176">
        <v>43831</v>
      </c>
      <c r="E17" s="115">
        <v>105.3</v>
      </c>
      <c r="F17" s="115">
        <v>-5.3</v>
      </c>
      <c r="G17" s="115">
        <v>13.3</v>
      </c>
      <c r="H17" s="115">
        <v>-5.9</v>
      </c>
      <c r="I17" s="116">
        <v>100</v>
      </c>
      <c r="J17" s="123"/>
    </row>
    <row r="18" spans="1:12" s="125" customFormat="1" ht="15" customHeight="1">
      <c r="A18" s="27"/>
      <c r="B18" s="27"/>
      <c r="C18" s="175">
        <v>43862</v>
      </c>
      <c r="D18" s="176">
        <v>43862</v>
      </c>
      <c r="E18" s="115">
        <v>105.6</v>
      </c>
      <c r="F18" s="115">
        <v>-4.8</v>
      </c>
      <c r="G18" s="115">
        <v>12.8</v>
      </c>
      <c r="H18" s="115">
        <v>-4.8</v>
      </c>
      <c r="I18" s="116">
        <v>100</v>
      </c>
      <c r="J18" s="123"/>
      <c r="L18" s="126" t="s">
        <v>415</v>
      </c>
    </row>
    <row r="19" spans="1:12" s="125" customFormat="1" ht="15" customHeight="1">
      <c r="A19" s="27"/>
      <c r="B19" s="27"/>
      <c r="C19" s="175">
        <v>43891</v>
      </c>
      <c r="D19" s="176">
        <v>43891</v>
      </c>
      <c r="E19" s="115">
        <v>93.6</v>
      </c>
      <c r="F19" s="115">
        <v>-11.3</v>
      </c>
      <c r="G19" s="115">
        <v>-3.9</v>
      </c>
      <c r="H19" s="115">
        <v>-11</v>
      </c>
      <c r="I19" s="116">
        <v>100</v>
      </c>
      <c r="J19" s="123"/>
    </row>
    <row r="20" spans="1:12" s="125" customFormat="1" ht="15" customHeight="1">
      <c r="A20" s="27"/>
      <c r="B20" s="27"/>
      <c r="C20" s="175">
        <v>43922</v>
      </c>
      <c r="D20" s="176">
        <v>43922</v>
      </c>
      <c r="E20" s="115">
        <v>57.6</v>
      </c>
      <c r="F20" s="115">
        <v>-37.1</v>
      </c>
      <c r="G20" s="115">
        <v>-47.2</v>
      </c>
      <c r="H20" s="115">
        <v>-23.4</v>
      </c>
      <c r="I20" s="116">
        <v>100</v>
      </c>
      <c r="J20" s="123"/>
    </row>
    <row r="21" spans="1:12" s="125" customFormat="1" ht="15" customHeight="1">
      <c r="A21" s="27"/>
      <c r="B21" s="27"/>
      <c r="C21" s="175">
        <v>43952</v>
      </c>
      <c r="D21" s="176">
        <v>43952</v>
      </c>
      <c r="E21" s="115">
        <v>62.7</v>
      </c>
      <c r="F21" s="115">
        <v>-29.3</v>
      </c>
      <c r="G21" s="115">
        <v>-51.8</v>
      </c>
      <c r="H21" s="115">
        <v>-19.2</v>
      </c>
      <c r="I21" s="116">
        <v>100</v>
      </c>
      <c r="J21" s="123"/>
    </row>
    <row r="22" spans="1:12" s="125" customFormat="1" ht="15" customHeight="1">
      <c r="A22" s="27"/>
      <c r="B22" s="27"/>
      <c r="C22" s="175">
        <v>43983</v>
      </c>
      <c r="D22" s="176">
        <v>43983</v>
      </c>
      <c r="E22" s="115">
        <v>74.8</v>
      </c>
      <c r="F22" s="115">
        <v>-21.2</v>
      </c>
      <c r="G22" s="115">
        <v>-39.200000000000003</v>
      </c>
      <c r="H22" s="115">
        <v>-13.3</v>
      </c>
      <c r="I22" s="116">
        <v>100</v>
      </c>
      <c r="J22" s="123"/>
    </row>
    <row r="23" spans="1:12" s="125" customFormat="1" ht="15" customHeight="1">
      <c r="A23" s="127">
        <v>2020</v>
      </c>
      <c r="B23" s="127" t="s">
        <v>46</v>
      </c>
      <c r="C23" s="175">
        <v>44013</v>
      </c>
      <c r="D23" s="176">
        <v>44013</v>
      </c>
      <c r="E23" s="115">
        <v>83.1</v>
      </c>
      <c r="F23" s="115">
        <v>-14.7</v>
      </c>
      <c r="G23" s="115">
        <v>-27.4</v>
      </c>
      <c r="H23" s="115">
        <v>-13.4</v>
      </c>
      <c r="I23" s="116">
        <v>100</v>
      </c>
      <c r="J23" s="123"/>
    </row>
    <row r="24" spans="1:12" s="125" customFormat="1" ht="15" customHeight="1">
      <c r="A24" s="27"/>
      <c r="B24" s="27"/>
      <c r="C24" s="175">
        <v>44044</v>
      </c>
      <c r="D24" s="176">
        <v>44044</v>
      </c>
      <c r="E24" s="115">
        <v>90.3</v>
      </c>
      <c r="F24" s="115">
        <v>-10.4</v>
      </c>
      <c r="G24" s="115">
        <v>-14.5</v>
      </c>
      <c r="H24" s="115">
        <v>-12.9</v>
      </c>
      <c r="I24" s="116">
        <v>100</v>
      </c>
      <c r="J24" s="123"/>
    </row>
    <row r="25" spans="1:12" s="125" customFormat="1" ht="15" customHeight="1">
      <c r="A25" s="27"/>
      <c r="B25" s="27"/>
      <c r="C25" s="175">
        <v>44075</v>
      </c>
      <c r="D25" s="176">
        <v>44075</v>
      </c>
      <c r="E25" s="115">
        <v>94.7</v>
      </c>
      <c r="F25" s="115">
        <v>-8.3000000000000007</v>
      </c>
      <c r="G25" s="115">
        <v>-7.1</v>
      </c>
      <c r="H25" s="115">
        <v>-11.6</v>
      </c>
      <c r="I25" s="116">
        <v>100</v>
      </c>
      <c r="J25" s="123"/>
    </row>
    <row r="26" spans="1:12" s="125" customFormat="1" ht="15" customHeight="1">
      <c r="A26" s="27"/>
      <c r="B26" s="27"/>
      <c r="C26" s="175">
        <v>44105</v>
      </c>
      <c r="D26" s="176">
        <v>44105</v>
      </c>
      <c r="E26" s="115">
        <v>95.3</v>
      </c>
      <c r="F26" s="115">
        <v>-5.7</v>
      </c>
      <c r="G26" s="115">
        <v>-7.4</v>
      </c>
      <c r="H26" s="115">
        <v>-13.2</v>
      </c>
      <c r="I26" s="116">
        <v>100</v>
      </c>
      <c r="J26" s="123"/>
    </row>
    <row r="27" spans="1:12" s="125" customFormat="1" ht="15" customHeight="1">
      <c r="A27" s="27"/>
      <c r="B27" s="27"/>
      <c r="C27" s="175">
        <v>44136</v>
      </c>
      <c r="D27" s="176">
        <v>44136</v>
      </c>
      <c r="E27" s="115">
        <v>92.1</v>
      </c>
      <c r="F27" s="115">
        <v>-6.7</v>
      </c>
      <c r="G27" s="115">
        <v>-11.5</v>
      </c>
      <c r="H27" s="115">
        <v>-15.3</v>
      </c>
      <c r="I27" s="116">
        <v>100</v>
      </c>
      <c r="J27" s="123"/>
    </row>
    <row r="28" spans="1:12" s="125" customFormat="1" ht="15" customHeight="1">
      <c r="A28" s="27"/>
      <c r="B28" s="27"/>
      <c r="C28" s="175">
        <v>44166</v>
      </c>
      <c r="D28" s="176">
        <v>44166</v>
      </c>
      <c r="E28" s="115">
        <v>96.9</v>
      </c>
      <c r="F28" s="115">
        <v>-3.1</v>
      </c>
      <c r="G28" s="115">
        <v>-8.4</v>
      </c>
      <c r="H28" s="115">
        <v>-10.8</v>
      </c>
      <c r="I28" s="116">
        <v>100</v>
      </c>
      <c r="J28" s="123"/>
    </row>
    <row r="29" spans="1:12" s="125" customFormat="1" ht="15" customHeight="1">
      <c r="A29" s="27"/>
      <c r="B29" s="27"/>
      <c r="C29" s="175">
        <v>44197</v>
      </c>
      <c r="D29" s="176">
        <v>44197</v>
      </c>
      <c r="E29" s="115">
        <v>96.2</v>
      </c>
      <c r="F29" s="115">
        <v>-2.5</v>
      </c>
      <c r="G29" s="115">
        <v>-7.8</v>
      </c>
      <c r="H29" s="115">
        <v>-12.5</v>
      </c>
      <c r="I29" s="116">
        <v>100</v>
      </c>
      <c r="J29" s="123"/>
      <c r="L29" s="194" t="s">
        <v>22</v>
      </c>
    </row>
    <row r="30" spans="1:12" s="125" customFormat="1" ht="15" customHeight="1">
      <c r="A30" s="27"/>
      <c r="B30" s="27"/>
      <c r="C30" s="175">
        <v>44228</v>
      </c>
      <c r="D30" s="176">
        <v>44228</v>
      </c>
      <c r="E30" s="115">
        <v>97.9</v>
      </c>
      <c r="F30" s="115">
        <v>0</v>
      </c>
      <c r="G30" s="115">
        <v>-7.8</v>
      </c>
      <c r="H30" s="115">
        <v>-11.9</v>
      </c>
      <c r="I30" s="116">
        <v>100</v>
      </c>
      <c r="J30" s="123"/>
    </row>
    <row r="31" spans="1:12" s="125" customFormat="1" ht="15" customHeight="1">
      <c r="A31" s="27"/>
      <c r="B31" s="27"/>
      <c r="C31" s="175">
        <v>44256</v>
      </c>
      <c r="D31" s="176">
        <v>44256</v>
      </c>
      <c r="E31" s="115">
        <v>103.2</v>
      </c>
      <c r="F31" s="115">
        <v>3.5</v>
      </c>
      <c r="G31" s="115">
        <v>-3.7</v>
      </c>
      <c r="H31" s="115">
        <v>-8.6</v>
      </c>
      <c r="I31" s="116">
        <v>100</v>
      </c>
      <c r="J31" s="123"/>
    </row>
    <row r="32" spans="1:12" s="125" customFormat="1" ht="15" customHeight="1">
      <c r="A32" s="27"/>
      <c r="B32" s="27"/>
      <c r="C32" s="175">
        <v>44287</v>
      </c>
      <c r="D32" s="176">
        <v>44287</v>
      </c>
      <c r="E32" s="115">
        <v>105.9</v>
      </c>
      <c r="F32" s="115">
        <v>7.1</v>
      </c>
      <c r="G32" s="115">
        <v>-2</v>
      </c>
      <c r="H32" s="115">
        <v>-8.6</v>
      </c>
      <c r="I32" s="116">
        <v>100</v>
      </c>
      <c r="J32" s="123"/>
    </row>
    <row r="33" spans="1:10" s="125" customFormat="1" ht="15" customHeight="1">
      <c r="A33" s="27"/>
      <c r="B33" s="27"/>
      <c r="C33" s="175">
        <v>44317</v>
      </c>
      <c r="D33" s="176">
        <v>44317</v>
      </c>
      <c r="E33" s="115">
        <v>110.9</v>
      </c>
      <c r="F33" s="115">
        <v>9.1999999999999993</v>
      </c>
      <c r="G33" s="115">
        <v>5.0999999999999996</v>
      </c>
      <c r="H33" s="115">
        <v>-4.3</v>
      </c>
      <c r="I33" s="116">
        <v>100</v>
      </c>
      <c r="J33" s="123"/>
    </row>
    <row r="34" spans="1:10" s="125" customFormat="1" ht="15" customHeight="1">
      <c r="A34" s="27"/>
      <c r="B34" s="27"/>
      <c r="C34" s="175">
        <v>44348</v>
      </c>
      <c r="D34" s="176">
        <v>44348</v>
      </c>
      <c r="E34" s="115">
        <v>117</v>
      </c>
      <c r="F34" s="115">
        <v>11.8</v>
      </c>
      <c r="G34" s="115">
        <v>14.4</v>
      </c>
      <c r="H34" s="115">
        <v>-1</v>
      </c>
      <c r="I34" s="116">
        <v>100</v>
      </c>
      <c r="J34" s="123"/>
    </row>
    <row r="35" spans="1:10" s="125" customFormat="1" ht="15" customHeight="1">
      <c r="A35" s="127">
        <v>2021</v>
      </c>
      <c r="B35" s="127" t="s">
        <v>47</v>
      </c>
      <c r="C35" s="175">
        <v>44378</v>
      </c>
      <c r="D35" s="176">
        <v>44378</v>
      </c>
      <c r="E35" s="115">
        <v>119.1</v>
      </c>
      <c r="F35" s="115">
        <v>14.4</v>
      </c>
      <c r="G35" s="115">
        <v>16.7</v>
      </c>
      <c r="H35" s="115">
        <v>-2.6</v>
      </c>
      <c r="I35" s="116">
        <v>100</v>
      </c>
      <c r="J35" s="123"/>
    </row>
    <row r="36" spans="1:10" s="125" customFormat="1" ht="15" customHeight="1">
      <c r="A36" s="27"/>
      <c r="B36" s="27"/>
      <c r="C36" s="175">
        <v>44409</v>
      </c>
      <c r="D36" s="176">
        <v>44409</v>
      </c>
      <c r="E36" s="115">
        <v>118.5</v>
      </c>
      <c r="F36" s="115">
        <v>13.9</v>
      </c>
      <c r="G36" s="115">
        <v>17.2</v>
      </c>
      <c r="H36" s="115">
        <v>-4</v>
      </c>
      <c r="I36" s="116">
        <v>100</v>
      </c>
      <c r="J36" s="123"/>
    </row>
    <row r="37" spans="1:10" s="125" customFormat="1" ht="15" customHeight="1">
      <c r="A37" s="27"/>
      <c r="B37" s="27"/>
      <c r="C37" s="175">
        <v>44440</v>
      </c>
      <c r="D37" s="176">
        <v>44440</v>
      </c>
      <c r="E37" s="115">
        <v>119.2</v>
      </c>
      <c r="F37" s="115">
        <v>14.3</v>
      </c>
      <c r="G37" s="115">
        <v>17.2</v>
      </c>
      <c r="H37" s="115">
        <v>-2.5</v>
      </c>
      <c r="I37" s="116">
        <v>100</v>
      </c>
      <c r="J37" s="123"/>
    </row>
    <row r="38" spans="1:10" s="125" customFormat="1" ht="15" customHeight="1">
      <c r="A38" s="27"/>
      <c r="B38" s="27"/>
      <c r="C38" s="175">
        <v>44470</v>
      </c>
      <c r="D38" s="176">
        <v>44470</v>
      </c>
      <c r="E38" s="115">
        <v>119.9</v>
      </c>
      <c r="F38" s="115">
        <v>14.7</v>
      </c>
      <c r="G38" s="115">
        <v>19.600000000000001</v>
      </c>
      <c r="H38" s="115">
        <v>-3.9</v>
      </c>
      <c r="I38" s="116">
        <v>100</v>
      </c>
      <c r="J38" s="123"/>
    </row>
    <row r="39" spans="1:10" s="125" customFormat="1" ht="15" customHeight="1">
      <c r="A39" s="27"/>
      <c r="B39" s="27"/>
      <c r="C39" s="175">
        <v>44501</v>
      </c>
      <c r="D39" s="176">
        <v>44501</v>
      </c>
      <c r="E39" s="115">
        <v>117.7</v>
      </c>
      <c r="F39" s="115">
        <v>14</v>
      </c>
      <c r="G39" s="115">
        <v>19.100000000000001</v>
      </c>
      <c r="H39" s="115">
        <v>-6.9</v>
      </c>
      <c r="I39" s="116">
        <v>100</v>
      </c>
      <c r="J39" s="123"/>
    </row>
    <row r="40" spans="1:10" s="125" customFormat="1" ht="15" customHeight="1">
      <c r="A40" s="27"/>
      <c r="B40" s="27"/>
      <c r="C40" s="175">
        <v>44531</v>
      </c>
      <c r="D40" s="176">
        <v>44531</v>
      </c>
      <c r="E40" s="115">
        <v>115.9</v>
      </c>
      <c r="F40" s="115">
        <v>14.5</v>
      </c>
      <c r="G40" s="115">
        <v>13.1</v>
      </c>
      <c r="H40" s="115">
        <v>-8</v>
      </c>
      <c r="I40" s="116">
        <v>100</v>
      </c>
      <c r="J40" s="123"/>
    </row>
    <row r="41" spans="1:10" s="125" customFormat="1" ht="15" customHeight="1">
      <c r="A41" s="27"/>
      <c r="B41" s="27"/>
      <c r="C41" s="175">
        <v>44562</v>
      </c>
      <c r="D41" s="176">
        <v>44562</v>
      </c>
      <c r="E41" s="115">
        <v>114.1</v>
      </c>
      <c r="F41" s="115">
        <v>13.2</v>
      </c>
      <c r="G41" s="115">
        <v>11</v>
      </c>
      <c r="H41" s="115">
        <v>-8.1999999999999993</v>
      </c>
      <c r="I41" s="116">
        <v>100</v>
      </c>
      <c r="J41" s="123"/>
    </row>
    <row r="42" spans="1:10" s="125" customFormat="1" ht="15" customHeight="1">
      <c r="A42" s="27"/>
      <c r="B42" s="27"/>
      <c r="C42" s="175">
        <v>44593</v>
      </c>
      <c r="D42" s="176">
        <v>44593</v>
      </c>
      <c r="E42" s="115">
        <v>115.3</v>
      </c>
      <c r="F42" s="115">
        <v>13.5</v>
      </c>
      <c r="G42" s="115">
        <v>14.2</v>
      </c>
      <c r="H42" s="115">
        <v>-8.1999999999999993</v>
      </c>
      <c r="I42" s="116">
        <v>100</v>
      </c>
      <c r="J42" s="123"/>
    </row>
    <row r="43" spans="1:10" s="125" customFormat="1" ht="15" customHeight="1">
      <c r="A43" s="27"/>
      <c r="B43" s="27"/>
      <c r="C43" s="175">
        <v>44621</v>
      </c>
      <c r="D43" s="176">
        <v>44621</v>
      </c>
      <c r="E43" s="115">
        <v>106.5</v>
      </c>
      <c r="F43" s="115">
        <v>7.9</v>
      </c>
      <c r="G43" s="115">
        <v>12.3</v>
      </c>
      <c r="H43" s="115">
        <v>-20.7</v>
      </c>
      <c r="I43" s="116">
        <v>100</v>
      </c>
      <c r="J43" s="123"/>
    </row>
    <row r="44" spans="1:10" s="125" customFormat="1" ht="15" customHeight="1">
      <c r="A44" s="27"/>
      <c r="B44" s="27"/>
      <c r="C44" s="175">
        <v>44652</v>
      </c>
      <c r="D44" s="176">
        <v>44652</v>
      </c>
      <c r="E44" s="115">
        <v>104.9</v>
      </c>
      <c r="F44" s="115">
        <v>7.3</v>
      </c>
      <c r="G44" s="115">
        <v>12</v>
      </c>
      <c r="H44" s="115">
        <v>-21</v>
      </c>
      <c r="I44" s="116">
        <v>100</v>
      </c>
      <c r="J44" s="123"/>
    </row>
    <row r="45" spans="1:10" s="125" customFormat="1" ht="15" customHeight="1">
      <c r="A45" s="27"/>
      <c r="B45" s="27"/>
      <c r="C45" s="175">
        <v>44682</v>
      </c>
      <c r="D45" s="176">
        <v>44682</v>
      </c>
      <c r="E45" s="115">
        <v>105.2</v>
      </c>
      <c r="F45" s="115">
        <v>6.1</v>
      </c>
      <c r="G45" s="115">
        <v>12.8</v>
      </c>
      <c r="H45" s="115">
        <v>-20.2</v>
      </c>
      <c r="I45" s="116">
        <v>100</v>
      </c>
      <c r="J45" s="123"/>
    </row>
    <row r="46" spans="1:10" s="125" customFormat="1" ht="15" customHeight="1">
      <c r="A46" s="27"/>
      <c r="B46" s="27"/>
      <c r="C46" s="175">
        <v>44713</v>
      </c>
      <c r="D46" s="176">
        <v>44713</v>
      </c>
      <c r="E46" s="115">
        <v>104.3</v>
      </c>
      <c r="F46" s="115">
        <v>7.4</v>
      </c>
      <c r="G46" s="115">
        <v>12.6</v>
      </c>
      <c r="H46" s="115">
        <v>-22.8</v>
      </c>
      <c r="I46" s="116">
        <v>100</v>
      </c>
      <c r="J46" s="123"/>
    </row>
    <row r="47" spans="1:10" s="125" customFormat="1" ht="15" customHeight="1">
      <c r="A47" s="127">
        <v>2022</v>
      </c>
      <c r="B47" s="127" t="s">
        <v>48</v>
      </c>
      <c r="C47" s="175">
        <v>44743</v>
      </c>
      <c r="D47" s="176">
        <v>44743</v>
      </c>
      <c r="E47" s="115">
        <v>99.5</v>
      </c>
      <c r="F47" s="115">
        <v>3.8</v>
      </c>
      <c r="G47" s="115">
        <v>9.5</v>
      </c>
      <c r="H47" s="115">
        <v>-26.1</v>
      </c>
      <c r="I47" s="116">
        <v>100</v>
      </c>
      <c r="J47" s="123"/>
    </row>
    <row r="48" spans="1:10" s="125" customFormat="1" ht="15" customHeight="1">
      <c r="A48" s="27"/>
      <c r="B48" s="27"/>
      <c r="C48" s="175">
        <v>44774</v>
      </c>
      <c r="D48" s="176">
        <v>44774</v>
      </c>
      <c r="E48" s="115">
        <v>98.7</v>
      </c>
      <c r="F48" s="115">
        <v>1.7</v>
      </c>
      <c r="G48" s="115">
        <v>8.8000000000000007</v>
      </c>
      <c r="H48" s="115">
        <v>-23.7</v>
      </c>
      <c r="I48" s="116">
        <v>100</v>
      </c>
      <c r="J48" s="123"/>
    </row>
    <row r="49" spans="1:10" s="125" customFormat="1" ht="15" customHeight="1">
      <c r="A49" s="27"/>
      <c r="B49" s="27"/>
      <c r="C49" s="175">
        <v>44805</v>
      </c>
      <c r="D49" s="176">
        <v>44805</v>
      </c>
      <c r="E49" s="115">
        <v>95.2</v>
      </c>
      <c r="F49" s="115">
        <v>0.3</v>
      </c>
      <c r="G49" s="115">
        <v>6.2</v>
      </c>
      <c r="H49" s="115">
        <v>-27.5</v>
      </c>
      <c r="I49" s="116">
        <v>100</v>
      </c>
      <c r="J49" s="123"/>
    </row>
    <row r="50" spans="1:10" s="125" customFormat="1" ht="15" customHeight="1">
      <c r="A50" s="27"/>
      <c r="B50" s="27"/>
      <c r="C50" s="175">
        <v>44835</v>
      </c>
      <c r="D50" s="176">
        <v>44835</v>
      </c>
      <c r="E50" s="115">
        <v>94.3</v>
      </c>
      <c r="F50" s="115">
        <v>-0.5</v>
      </c>
      <c r="G50" s="115">
        <v>4.2</v>
      </c>
      <c r="H50" s="115">
        <v>-26.2</v>
      </c>
      <c r="I50" s="116">
        <v>100</v>
      </c>
      <c r="J50" s="123"/>
    </row>
    <row r="51" spans="1:10" s="125" customFormat="1" ht="15" customHeight="1">
      <c r="A51" s="27"/>
      <c r="B51" s="27"/>
      <c r="C51" s="175">
        <v>44866</v>
      </c>
      <c r="D51" s="176">
        <v>44866</v>
      </c>
      <c r="E51" s="115">
        <v>95.5</v>
      </c>
      <c r="F51" s="115">
        <v>-1.3</v>
      </c>
      <c r="G51" s="115">
        <v>4.7</v>
      </c>
      <c r="H51" s="115">
        <v>-22.5</v>
      </c>
      <c r="I51" s="116">
        <v>100</v>
      </c>
      <c r="J51" s="123"/>
    </row>
    <row r="52" spans="1:10" s="125" customFormat="1" ht="15" customHeight="1">
      <c r="A52" s="27"/>
      <c r="B52" s="27"/>
      <c r="C52" s="175">
        <v>44896</v>
      </c>
      <c r="D52" s="176">
        <v>44896</v>
      </c>
      <c r="E52" s="115">
        <v>97.2</v>
      </c>
      <c r="F52" s="115">
        <v>-0.3</v>
      </c>
      <c r="G52" s="115">
        <v>6.5</v>
      </c>
      <c r="H52" s="115">
        <v>-20.7</v>
      </c>
      <c r="I52" s="116">
        <v>100</v>
      </c>
      <c r="J52" s="123"/>
    </row>
    <row r="53" spans="1:10" s="125" customFormat="1" ht="15" customHeight="1">
      <c r="A53" s="27"/>
      <c r="B53" s="27"/>
      <c r="C53" s="175">
        <v>44927</v>
      </c>
      <c r="D53" s="176">
        <v>44927</v>
      </c>
      <c r="E53" s="115">
        <v>99.4</v>
      </c>
      <c r="F53" s="115">
        <v>0.9</v>
      </c>
      <c r="G53" s="115">
        <v>8.1999999999999993</v>
      </c>
      <c r="H53" s="115">
        <v>-19.399999999999999</v>
      </c>
      <c r="I53" s="116">
        <v>100</v>
      </c>
      <c r="J53" s="123"/>
    </row>
    <row r="54" spans="1:10" s="125" customFormat="1" ht="15" customHeight="1">
      <c r="A54" s="27"/>
      <c r="B54" s="27"/>
      <c r="C54" s="175">
        <v>44958</v>
      </c>
      <c r="D54" s="176">
        <v>44958</v>
      </c>
      <c r="E54" s="115">
        <v>98.8</v>
      </c>
      <c r="F54" s="116">
        <v>-0.7</v>
      </c>
      <c r="G54" s="24">
        <v>7.7</v>
      </c>
      <c r="H54" s="24">
        <v>-17.7</v>
      </c>
      <c r="I54" s="116">
        <v>100</v>
      </c>
      <c r="J54" s="128"/>
    </row>
    <row r="55" spans="1:10" s="125" customFormat="1" ht="15" customHeight="1">
      <c r="A55" s="27"/>
      <c r="B55" s="27"/>
      <c r="C55" s="175">
        <v>44986</v>
      </c>
      <c r="D55" s="176">
        <v>44986</v>
      </c>
      <c r="E55" s="115">
        <v>98.4</v>
      </c>
      <c r="F55" s="24">
        <v>-1.6</v>
      </c>
      <c r="G55" s="24">
        <v>7.8</v>
      </c>
      <c r="H55" s="24">
        <v>-17.8</v>
      </c>
      <c r="I55" s="116">
        <v>100</v>
      </c>
      <c r="J55" s="128"/>
    </row>
    <row r="56" spans="1:10" s="125" customFormat="1" ht="15" customHeight="1">
      <c r="A56" s="27"/>
      <c r="B56" s="27"/>
      <c r="C56" s="175">
        <v>45017</v>
      </c>
      <c r="D56" s="176">
        <v>45017</v>
      </c>
      <c r="E56" s="115">
        <v>98.8</v>
      </c>
      <c r="F56" s="24">
        <v>-3.6</v>
      </c>
      <c r="G56" s="24">
        <v>9</v>
      </c>
      <c r="H56" s="24">
        <v>-16</v>
      </c>
      <c r="I56" s="116">
        <v>100</v>
      </c>
      <c r="J56" s="128"/>
    </row>
    <row r="57" spans="1:10" s="125" customFormat="1" ht="15" customHeight="1">
      <c r="A57" s="27"/>
      <c r="B57" s="27"/>
      <c r="C57" s="175">
        <v>45047</v>
      </c>
      <c r="D57" s="176">
        <v>45047</v>
      </c>
      <c r="E57" s="115">
        <v>96.5</v>
      </c>
      <c r="F57" s="24">
        <v>-5.9</v>
      </c>
      <c r="G57" s="24">
        <v>7.2</v>
      </c>
      <c r="H57" s="24">
        <v>-15.9</v>
      </c>
      <c r="I57" s="116">
        <v>100</v>
      </c>
      <c r="J57" s="128"/>
    </row>
    <row r="58" spans="1:10" s="125" customFormat="1" ht="15" customHeight="1">
      <c r="A58" s="27"/>
      <c r="B58" s="27"/>
      <c r="C58" s="175">
        <v>45078</v>
      </c>
      <c r="D58" s="176">
        <v>45078</v>
      </c>
      <c r="E58" s="115">
        <v>95.8</v>
      </c>
      <c r="F58" s="24">
        <v>-7.1</v>
      </c>
      <c r="G58" s="24">
        <v>5.8</v>
      </c>
      <c r="H58" s="24">
        <v>-14.8</v>
      </c>
      <c r="I58" s="116">
        <v>100</v>
      </c>
      <c r="J58" s="128"/>
    </row>
    <row r="59" spans="1:10" s="125" customFormat="1" ht="15" customHeight="1">
      <c r="A59" s="127">
        <v>2023</v>
      </c>
      <c r="B59" s="127" t="s">
        <v>49</v>
      </c>
      <c r="C59" s="175">
        <v>45108</v>
      </c>
      <c r="D59" s="176">
        <v>45108</v>
      </c>
      <c r="E59" s="115">
        <v>95</v>
      </c>
      <c r="F59" s="24">
        <v>-9.1999999999999993</v>
      </c>
      <c r="G59" s="24">
        <v>6.1</v>
      </c>
      <c r="H59" s="24">
        <v>-13.8</v>
      </c>
      <c r="I59" s="116">
        <v>100</v>
      </c>
      <c r="J59" s="128"/>
    </row>
    <row r="60" spans="1:10" s="125" customFormat="1" ht="15" customHeight="1">
      <c r="A60" s="27"/>
      <c r="B60" s="27"/>
      <c r="C60" s="175">
        <v>45139</v>
      </c>
      <c r="D60" s="176">
        <v>45139</v>
      </c>
      <c r="E60" s="115">
        <v>94.2</v>
      </c>
      <c r="F60" s="24">
        <v>-9.9</v>
      </c>
      <c r="G60" s="24">
        <v>5.2</v>
      </c>
      <c r="H60" s="24">
        <v>-14.7</v>
      </c>
      <c r="I60" s="116">
        <v>100</v>
      </c>
      <c r="J60" s="128"/>
    </row>
    <row r="61" spans="1:10" s="125" customFormat="1" ht="15" customHeight="1">
      <c r="A61" s="27"/>
      <c r="B61" s="27"/>
      <c r="C61" s="175">
        <v>45170</v>
      </c>
      <c r="D61" s="176">
        <v>45170</v>
      </c>
      <c r="E61" s="115">
        <v>93.9</v>
      </c>
      <c r="F61" s="24">
        <v>-8.5</v>
      </c>
      <c r="G61" s="24">
        <v>4.9000000000000004</v>
      </c>
      <c r="H61" s="24">
        <v>-16.600000000000001</v>
      </c>
      <c r="I61" s="116">
        <v>100</v>
      </c>
      <c r="J61" s="128"/>
    </row>
    <row r="62" spans="1:10" s="125" customFormat="1" ht="15" customHeight="1">
      <c r="A62" s="27"/>
      <c r="B62" s="27"/>
      <c r="C62" s="175">
        <v>45200</v>
      </c>
      <c r="D62" s="176">
        <v>45200</v>
      </c>
      <c r="E62" s="115">
        <v>93.8</v>
      </c>
      <c r="F62" s="24">
        <v>-9.1999999999999993</v>
      </c>
      <c r="G62" s="24">
        <v>5.3</v>
      </c>
      <c r="H62" s="24">
        <v>-16.600000000000001</v>
      </c>
      <c r="I62" s="116">
        <v>100</v>
      </c>
      <c r="J62" s="128"/>
    </row>
    <row r="63" spans="1:10" s="125" customFormat="1" ht="15" customHeight="1">
      <c r="A63" s="27"/>
      <c r="B63" s="27"/>
      <c r="C63" s="175">
        <v>45231</v>
      </c>
      <c r="D63" s="176">
        <v>45231</v>
      </c>
      <c r="E63" s="115">
        <v>94.3</v>
      </c>
      <c r="F63" s="24">
        <v>-9.5</v>
      </c>
      <c r="G63" s="24">
        <v>5.7</v>
      </c>
      <c r="H63" s="24">
        <v>-15.6</v>
      </c>
      <c r="I63" s="116">
        <v>100</v>
      </c>
      <c r="J63" s="128"/>
    </row>
    <row r="64" spans="1:10" s="125" customFormat="1" ht="15" customHeight="1">
      <c r="A64" s="27"/>
      <c r="B64" s="27"/>
      <c r="C64" s="175">
        <v>45261</v>
      </c>
      <c r="D64" s="176">
        <v>45261</v>
      </c>
      <c r="E64" s="115">
        <v>96.8</v>
      </c>
      <c r="F64" s="24">
        <v>-8.6</v>
      </c>
      <c r="G64" s="24">
        <v>7.7</v>
      </c>
      <c r="H64" s="24">
        <v>-13.7</v>
      </c>
      <c r="I64" s="116">
        <v>100</v>
      </c>
      <c r="J64" s="128"/>
    </row>
    <row r="65" spans="1:10" s="125" customFormat="1" ht="15" customHeight="1">
      <c r="C65" s="175">
        <v>45292</v>
      </c>
      <c r="D65" s="176">
        <v>45292</v>
      </c>
      <c r="E65" s="115">
        <v>95.8</v>
      </c>
      <c r="F65" s="24">
        <v>-9.6999999999999993</v>
      </c>
      <c r="G65" s="24">
        <v>7.5</v>
      </c>
      <c r="H65" s="24">
        <v>-14.5</v>
      </c>
      <c r="I65" s="116">
        <v>100</v>
      </c>
      <c r="J65" s="128"/>
    </row>
    <row r="66" spans="1:10" s="125" customFormat="1" ht="15" customHeight="1">
      <c r="A66" s="27"/>
      <c r="B66" s="27"/>
      <c r="C66" s="175">
        <v>45323</v>
      </c>
      <c r="D66" s="176">
        <v>45323</v>
      </c>
      <c r="E66" s="115">
        <v>95.3</v>
      </c>
      <c r="F66" s="24">
        <v>-9.8000000000000007</v>
      </c>
      <c r="G66" s="24">
        <v>5.7</v>
      </c>
      <c r="H66" s="24">
        <v>-14.1</v>
      </c>
      <c r="I66" s="116">
        <v>100</v>
      </c>
      <c r="J66" s="128"/>
    </row>
    <row r="67" spans="1:10" s="125" customFormat="1" ht="15" customHeight="1">
      <c r="A67" s="27"/>
      <c r="B67" s="27"/>
      <c r="C67" s="175">
        <v>45353</v>
      </c>
      <c r="D67" s="176">
        <v>45353</v>
      </c>
      <c r="E67" s="115">
        <v>96.2</v>
      </c>
      <c r="F67" s="24">
        <v>-9.5</v>
      </c>
      <c r="G67" s="24">
        <v>6.9</v>
      </c>
      <c r="H67" s="24">
        <v>-13.4</v>
      </c>
      <c r="I67" s="116">
        <v>100</v>
      </c>
      <c r="J67" s="128"/>
    </row>
    <row r="68" spans="1:10" s="125" customFormat="1" ht="20.100000000000001" customHeight="1">
      <c r="A68" s="129"/>
      <c r="B68" s="129"/>
      <c r="C68" s="175">
        <v>45384</v>
      </c>
      <c r="D68" s="176">
        <v>45384</v>
      </c>
      <c r="E68" s="115">
        <v>95.9</v>
      </c>
      <c r="F68" s="24">
        <v>-10.5</v>
      </c>
      <c r="G68" s="24">
        <v>6.4</v>
      </c>
      <c r="H68" s="24">
        <v>-13.1</v>
      </c>
      <c r="I68" s="116">
        <v>100</v>
      </c>
      <c r="J68" s="128"/>
    </row>
    <row r="69" spans="1:10" s="125" customFormat="1" ht="20.100000000000001" customHeight="1">
      <c r="A69" s="129"/>
      <c r="B69" s="129"/>
      <c r="C69" s="175">
        <v>45414</v>
      </c>
      <c r="D69" s="176">
        <v>45414</v>
      </c>
      <c r="E69" s="115">
        <v>96.2</v>
      </c>
      <c r="F69" s="24">
        <v>-10.5</v>
      </c>
      <c r="G69" s="24">
        <v>7.1</v>
      </c>
      <c r="H69" s="24">
        <v>-12.9</v>
      </c>
      <c r="I69" s="116">
        <v>100</v>
      </c>
      <c r="J69" s="128"/>
    </row>
    <row r="70" spans="1:10" s="125" customFormat="1" ht="20.100000000000001" customHeight="1">
      <c r="C70" s="175">
        <v>45445</v>
      </c>
      <c r="D70" s="176">
        <v>45445</v>
      </c>
      <c r="E70" s="115">
        <v>96.2</v>
      </c>
      <c r="F70" s="24">
        <v>-10.199999999999999</v>
      </c>
      <c r="G70" s="24">
        <v>6.5</v>
      </c>
      <c r="H70" s="24">
        <v>-12.5</v>
      </c>
      <c r="I70" s="116">
        <v>100</v>
      </c>
      <c r="J70" s="128"/>
    </row>
    <row r="71" spans="1:10" s="125" customFormat="1" ht="20.100000000000001" customHeight="1">
      <c r="A71" s="127">
        <v>2024</v>
      </c>
      <c r="B71" s="127" t="s">
        <v>514</v>
      </c>
      <c r="C71" s="175">
        <v>45475</v>
      </c>
      <c r="D71" s="176">
        <v>45475</v>
      </c>
      <c r="E71" s="115">
        <v>96.2</v>
      </c>
      <c r="F71" s="24">
        <v>-10.7</v>
      </c>
      <c r="G71" s="24">
        <v>5.3</v>
      </c>
      <c r="H71" s="24">
        <v>-11.5</v>
      </c>
      <c r="I71" s="116">
        <v>100</v>
      </c>
      <c r="J71" s="128"/>
    </row>
    <row r="72" spans="1:10" s="125" customFormat="1" ht="20.100000000000001" customHeight="1">
      <c r="A72" s="129"/>
      <c r="B72" s="129"/>
      <c r="C72" s="175">
        <v>45506</v>
      </c>
      <c r="D72" s="176">
        <v>45506</v>
      </c>
      <c r="E72" s="115">
        <v>96.7</v>
      </c>
      <c r="F72" s="24">
        <v>-10.199999999999999</v>
      </c>
      <c r="G72" s="24">
        <v>6.3</v>
      </c>
      <c r="H72" s="24">
        <v>-12</v>
      </c>
      <c r="I72" s="116">
        <v>100</v>
      </c>
      <c r="J72" s="128"/>
    </row>
    <row r="73" spans="1:10" s="125" customFormat="1" ht="20.100000000000001" customHeight="1">
      <c r="A73" s="129"/>
      <c r="B73" s="129"/>
      <c r="C73" s="175">
        <v>45537</v>
      </c>
      <c r="D73" s="176">
        <v>45537</v>
      </c>
      <c r="E73" s="115">
        <v>96.2</v>
      </c>
      <c r="F73" s="24">
        <v>-11.3</v>
      </c>
      <c r="G73" s="24">
        <v>6.4</v>
      </c>
      <c r="H73" s="24">
        <v>-11.5</v>
      </c>
      <c r="I73" s="116">
        <v>100</v>
      </c>
      <c r="J73" s="128"/>
    </row>
    <row r="74" spans="1:10" s="125" customFormat="1" ht="20.100000000000001" customHeight="1">
      <c r="A74" s="129"/>
      <c r="B74" s="129"/>
      <c r="C74" s="175">
        <v>45568</v>
      </c>
      <c r="D74" s="176">
        <v>45568</v>
      </c>
      <c r="E74" s="115">
        <v>96.4</v>
      </c>
      <c r="F74" s="24">
        <v>-12.4</v>
      </c>
      <c r="G74" s="24">
        <v>7</v>
      </c>
      <c r="H74" s="24">
        <v>-11.1</v>
      </c>
      <c r="I74" s="116">
        <v>100</v>
      </c>
      <c r="J74" s="128"/>
    </row>
    <row r="75" spans="1:10" s="125" customFormat="1" ht="20.100000000000001" customHeight="1">
      <c r="A75" s="129"/>
      <c r="B75" s="129"/>
      <c r="C75" s="175">
        <v>45600</v>
      </c>
      <c r="D75" s="176">
        <v>45600</v>
      </c>
      <c r="E75" s="115">
        <v>96.2</v>
      </c>
      <c r="F75" s="24">
        <v>-10.7</v>
      </c>
      <c r="G75" s="24">
        <v>4.9000000000000004</v>
      </c>
      <c r="H75" s="24">
        <v>-12.1</v>
      </c>
      <c r="I75" s="116">
        <v>100</v>
      </c>
      <c r="J75" s="128"/>
    </row>
    <row r="76" spans="1:10" s="125" customFormat="1" ht="20.100000000000001" customHeight="1">
      <c r="A76" s="129"/>
      <c r="B76" s="129"/>
      <c r="C76" s="175">
        <v>45631</v>
      </c>
      <c r="D76" s="176">
        <v>45631</v>
      </c>
      <c r="E76" s="115">
        <v>94</v>
      </c>
      <c r="F76" s="24">
        <v>-13.9</v>
      </c>
      <c r="G76" s="24">
        <v>5.3</v>
      </c>
      <c r="H76" s="24">
        <v>-12.5</v>
      </c>
      <c r="I76" s="116">
        <v>100</v>
      </c>
      <c r="J76" s="128"/>
    </row>
    <row r="77" spans="1:10" s="125" customFormat="1" ht="20.100000000000001" customHeight="1">
      <c r="A77" s="129"/>
      <c r="B77" s="129"/>
      <c r="C77" s="175">
        <v>45658</v>
      </c>
      <c r="D77" s="176">
        <v>45658</v>
      </c>
      <c r="E77" s="115">
        <v>95.5</v>
      </c>
      <c r="F77" s="24">
        <v>-12.1</v>
      </c>
      <c r="G77" s="24">
        <v>5.2</v>
      </c>
      <c r="H77" s="24">
        <v>-12.4</v>
      </c>
      <c r="I77" s="116">
        <v>100</v>
      </c>
      <c r="J77" s="128"/>
    </row>
    <row r="78" spans="1:10" s="125" customFormat="1" ht="20.100000000000001" customHeight="1">
      <c r="A78" s="129"/>
      <c r="B78" s="129"/>
      <c r="C78" s="175">
        <v>45689</v>
      </c>
      <c r="D78" s="176">
        <v>45689</v>
      </c>
      <c r="E78" s="115">
        <v>96.5</v>
      </c>
      <c r="F78" s="24">
        <v>-10.7</v>
      </c>
      <c r="G78" s="24">
        <v>5.2</v>
      </c>
      <c r="H78" s="24">
        <v>-12.3</v>
      </c>
      <c r="I78" s="116">
        <v>100</v>
      </c>
      <c r="J78" s="128"/>
    </row>
    <row r="79" spans="1:10" s="125" customFormat="1" ht="20.100000000000001" customHeight="1">
      <c r="A79" s="129"/>
      <c r="B79" s="129"/>
      <c r="C79" s="175">
        <v>45717</v>
      </c>
      <c r="D79" s="176">
        <v>45717</v>
      </c>
      <c r="E79" s="115">
        <v>95.6</v>
      </c>
      <c r="F79" s="24">
        <v>-10.4</v>
      </c>
      <c r="G79" s="24">
        <v>3.3</v>
      </c>
      <c r="H79" s="24">
        <v>-13.3</v>
      </c>
      <c r="I79" s="116">
        <v>100</v>
      </c>
      <c r="J79" s="128"/>
    </row>
    <row r="80" spans="1:10" s="125" customFormat="1" ht="20.100000000000001" customHeight="1">
      <c r="A80" s="129"/>
      <c r="B80" s="129"/>
      <c r="C80" s="175">
        <v>45748</v>
      </c>
      <c r="D80" s="176">
        <v>45748</v>
      </c>
      <c r="E80" s="115">
        <v>94.3</v>
      </c>
      <c r="F80" s="24">
        <v>-10.8</v>
      </c>
      <c r="G80" s="24">
        <v>2.6</v>
      </c>
      <c r="H80" s="24">
        <v>-15.3</v>
      </c>
      <c r="I80" s="116">
        <v>100</v>
      </c>
      <c r="J80" s="128"/>
    </row>
    <row r="81" spans="1:10" s="125" customFormat="1" ht="20.100000000000001" customHeight="1">
      <c r="A81" s="129"/>
      <c r="B81" s="129"/>
      <c r="C81" s="175">
        <v>45778</v>
      </c>
      <c r="D81" s="176">
        <v>45778</v>
      </c>
      <c r="E81" s="115">
        <v>95.4</v>
      </c>
      <c r="F81" s="24">
        <v>-10</v>
      </c>
      <c r="G81" s="24">
        <v>2.5</v>
      </c>
      <c r="H81" s="24">
        <v>-13.7</v>
      </c>
      <c r="I81" s="116">
        <v>100</v>
      </c>
      <c r="J81" s="128"/>
    </row>
    <row r="82" spans="1:10" s="125" customFormat="1" ht="20.100000000000001" customHeight="1">
      <c r="A82" s="129"/>
      <c r="B82" s="129"/>
      <c r="C82" s="175">
        <v>45809</v>
      </c>
      <c r="D82" s="176">
        <v>45809</v>
      </c>
      <c r="E82" s="115">
        <v>94.4</v>
      </c>
      <c r="F82" s="24">
        <v>-11.5</v>
      </c>
      <c r="G82" s="24">
        <v>2.9</v>
      </c>
      <c r="H82" s="24">
        <v>-14</v>
      </c>
      <c r="I82" s="116">
        <v>100</v>
      </c>
      <c r="J82" s="128"/>
    </row>
    <row r="83" spans="1:10" s="125" customFormat="1" ht="20.100000000000001" customHeight="1">
      <c r="A83" s="140">
        <v>2025</v>
      </c>
      <c r="B83" s="766" t="s">
        <v>533</v>
      </c>
      <c r="C83" s="175">
        <v>45839</v>
      </c>
      <c r="D83" s="176">
        <v>45839</v>
      </c>
      <c r="E83" s="115">
        <v>96</v>
      </c>
      <c r="F83" s="24">
        <v>-10.1</v>
      </c>
      <c r="G83" s="24">
        <v>3.9</v>
      </c>
      <c r="H83" s="24">
        <v>-13.5</v>
      </c>
      <c r="I83" s="116">
        <v>100</v>
      </c>
      <c r="J83" s="128"/>
    </row>
    <row r="84" spans="1:10" s="125" customFormat="1" ht="20.100000000000001" customHeight="1">
      <c r="A84" s="129"/>
      <c r="B84" s="129"/>
      <c r="C84" s="175">
        <v>45870</v>
      </c>
      <c r="D84" s="176">
        <v>45870</v>
      </c>
      <c r="E84" s="115">
        <v>95.6</v>
      </c>
      <c r="F84" s="24">
        <v>-9.9</v>
      </c>
      <c r="G84" s="24">
        <v>3.7</v>
      </c>
      <c r="H84" s="24">
        <v>-14</v>
      </c>
      <c r="I84" s="116">
        <v>100</v>
      </c>
      <c r="J84" s="128"/>
    </row>
    <row r="85" spans="1:10" s="125" customFormat="1" ht="20.100000000000001" customHeight="1">
      <c r="A85" s="129"/>
      <c r="B85" s="129"/>
      <c r="C85" s="175">
        <v>45901</v>
      </c>
      <c r="D85" s="176">
        <v>45901</v>
      </c>
      <c r="E85" s="115">
        <v>96.1</v>
      </c>
      <c r="F85" s="24">
        <v>-9.9</v>
      </c>
      <c r="G85" s="24">
        <v>4.2</v>
      </c>
      <c r="H85" s="24">
        <v>-13.4</v>
      </c>
      <c r="I85" s="116">
        <v>100</v>
      </c>
      <c r="J85" s="128"/>
    </row>
    <row r="86" spans="1:10" s="125" customFormat="1" ht="20.100000000000001" customHeight="1">
      <c r="A86" s="129"/>
      <c r="B86" s="129"/>
      <c r="C86" s="175">
        <v>45931</v>
      </c>
      <c r="D86" s="176">
        <v>45931</v>
      </c>
      <c r="E86" s="117">
        <v>97.3</v>
      </c>
      <c r="F86" s="24">
        <v>-8</v>
      </c>
      <c r="G86" s="24">
        <v>4.4000000000000004</v>
      </c>
      <c r="H86" s="24">
        <v>-12.6</v>
      </c>
      <c r="I86" s="116">
        <v>100</v>
      </c>
      <c r="J86" s="128"/>
    </row>
    <row r="87" spans="1:10" s="125" customFormat="1" ht="20.100000000000001" customHeight="1">
      <c r="A87" s="129"/>
      <c r="B87" s="129"/>
      <c r="C87" s="175">
        <v>45962</v>
      </c>
      <c r="D87" s="176">
        <v>45962</v>
      </c>
      <c r="E87" s="117">
        <v>97.5</v>
      </c>
      <c r="F87" s="24">
        <v>-8.9</v>
      </c>
      <c r="G87" s="24">
        <v>5.9</v>
      </c>
      <c r="H87" s="24">
        <v>-12.8</v>
      </c>
      <c r="I87" s="116">
        <v>100</v>
      </c>
      <c r="J87" s="128"/>
    </row>
    <row r="88" spans="1:10" s="125" customFormat="1" ht="20.100000000000001" customHeight="1">
      <c r="A88" s="129"/>
      <c r="B88" s="129"/>
      <c r="C88" s="175">
        <v>45992</v>
      </c>
      <c r="D88" s="176">
        <v>45992</v>
      </c>
      <c r="E88" s="117">
        <v>97.2</v>
      </c>
      <c r="F88" s="24">
        <v>-8.5</v>
      </c>
      <c r="G88" s="24">
        <v>5.8</v>
      </c>
      <c r="H88" s="24">
        <v>-13.2</v>
      </c>
      <c r="I88" s="116">
        <v>100</v>
      </c>
      <c r="J88" s="128"/>
    </row>
    <row r="89" spans="1:10" s="125" customFormat="1" ht="20.100000000000001" customHeight="1">
      <c r="A89" s="129"/>
      <c r="B89" s="129"/>
      <c r="C89" s="175">
        <v>46023</v>
      </c>
      <c r="D89" s="176">
        <v>46023</v>
      </c>
      <c r="E89" s="117">
        <v>99.4</v>
      </c>
      <c r="F89" s="24">
        <v>-6.8</v>
      </c>
      <c r="G89" s="24">
        <v>7.2</v>
      </c>
      <c r="H89" s="24">
        <v>-12.4</v>
      </c>
      <c r="I89" s="116">
        <v>100</v>
      </c>
      <c r="J89" s="128"/>
    </row>
    <row r="90" spans="1:10" s="125" customFormat="1" ht="20.100000000000001" customHeight="1">
      <c r="A90" s="129"/>
      <c r="B90" s="129"/>
      <c r="C90" s="175">
        <v>46054</v>
      </c>
      <c r="D90" s="176">
        <v>46054</v>
      </c>
      <c r="E90" s="117"/>
      <c r="F90" s="24"/>
      <c r="G90" s="24"/>
      <c r="H90" s="24"/>
      <c r="I90" s="116"/>
      <c r="J90" s="128"/>
    </row>
    <row r="91" spans="1:10" s="125" customFormat="1" ht="20.100000000000001" customHeight="1">
      <c r="A91" s="129"/>
      <c r="B91" s="129"/>
      <c r="C91" s="175">
        <v>46082</v>
      </c>
      <c r="D91" s="176">
        <v>46082</v>
      </c>
      <c r="E91" s="117"/>
      <c r="F91" s="24"/>
      <c r="G91" s="24"/>
      <c r="H91" s="24"/>
      <c r="I91" s="116"/>
      <c r="J91" s="128"/>
    </row>
    <row r="92" spans="1:10" s="125" customFormat="1" ht="20.100000000000001" customHeight="1">
      <c r="A92" s="129"/>
      <c r="B92" s="129"/>
      <c r="C92" s="175">
        <v>46113</v>
      </c>
      <c r="D92" s="176">
        <v>46113</v>
      </c>
      <c r="E92" s="117"/>
      <c r="F92" s="24"/>
      <c r="G92" s="24"/>
      <c r="H92" s="24"/>
      <c r="I92" s="116"/>
      <c r="J92" s="128"/>
    </row>
    <row r="93" spans="1:10" s="125" customFormat="1" ht="20.100000000000001" customHeight="1">
      <c r="A93" s="129"/>
      <c r="B93" s="129"/>
      <c r="C93" s="175">
        <v>46143</v>
      </c>
      <c r="D93" s="176">
        <v>46143</v>
      </c>
      <c r="E93" s="117"/>
      <c r="F93" s="24"/>
      <c r="G93" s="24"/>
      <c r="H93" s="24"/>
      <c r="I93" s="116"/>
      <c r="J93" s="128"/>
    </row>
    <row r="94" spans="1:10" s="125" customFormat="1" ht="20.100000000000001" customHeight="1">
      <c r="A94" s="129"/>
      <c r="B94" s="129"/>
      <c r="C94" s="175">
        <v>46174</v>
      </c>
      <c r="D94" s="176">
        <v>46174</v>
      </c>
      <c r="E94" s="117"/>
      <c r="F94" s="24"/>
      <c r="G94" s="24"/>
      <c r="H94" s="24"/>
      <c r="I94" s="116"/>
      <c r="J94" s="128"/>
    </row>
    <row r="95" spans="1:10" s="125" customFormat="1" ht="20.100000000000001" customHeight="1">
      <c r="A95" s="140">
        <v>2026</v>
      </c>
      <c r="B95" s="766" t="s">
        <v>548</v>
      </c>
      <c r="C95" s="175">
        <v>46204</v>
      </c>
      <c r="D95" s="176">
        <v>46204</v>
      </c>
      <c r="E95" s="117"/>
      <c r="F95" s="24"/>
      <c r="G95" s="24"/>
      <c r="H95" s="24"/>
      <c r="I95" s="116"/>
      <c r="J95" s="128"/>
    </row>
    <row r="96" spans="1:10" s="125" customFormat="1" ht="20.100000000000001" customHeight="1">
      <c r="A96" s="129"/>
      <c r="B96" s="129"/>
      <c r="C96" s="175">
        <v>46235</v>
      </c>
      <c r="D96" s="176">
        <v>46235</v>
      </c>
      <c r="E96" s="117"/>
      <c r="F96" s="24"/>
      <c r="G96" s="24"/>
      <c r="H96" s="24"/>
      <c r="I96" s="116"/>
      <c r="J96" s="128"/>
    </row>
    <row r="97" spans="1:10" s="125" customFormat="1" ht="20.100000000000001" customHeight="1">
      <c r="A97" s="129"/>
      <c r="B97" s="129"/>
      <c r="C97" s="175">
        <v>46266</v>
      </c>
      <c r="D97" s="176">
        <v>46266</v>
      </c>
      <c r="E97" s="117"/>
      <c r="F97" s="24"/>
      <c r="G97" s="24"/>
      <c r="H97" s="24"/>
      <c r="I97" s="116"/>
      <c r="J97" s="128"/>
    </row>
    <row r="98" spans="1:10" s="125" customFormat="1" ht="20.100000000000001" customHeight="1">
      <c r="A98" s="129"/>
      <c r="B98" s="129"/>
      <c r="C98" s="175">
        <v>46296</v>
      </c>
      <c r="D98" s="176">
        <v>46296</v>
      </c>
      <c r="E98" s="117"/>
      <c r="F98" s="24"/>
      <c r="G98" s="24"/>
      <c r="H98" s="24"/>
      <c r="I98" s="116"/>
      <c r="J98" s="128"/>
    </row>
    <row r="99" spans="1:10" s="125" customFormat="1" ht="20.100000000000001" customHeight="1">
      <c r="A99" s="129"/>
      <c r="B99" s="129"/>
      <c r="C99" s="175">
        <v>46327</v>
      </c>
      <c r="D99" s="176">
        <v>46327</v>
      </c>
      <c r="E99" s="117"/>
      <c r="F99" s="24"/>
      <c r="G99" s="24"/>
      <c r="H99" s="24"/>
      <c r="I99" s="116"/>
      <c r="J99" s="128"/>
    </row>
    <row r="100" spans="1:10" s="125" customFormat="1" ht="20.100000000000001" customHeight="1">
      <c r="A100" s="129"/>
      <c r="B100" s="129"/>
      <c r="C100" s="175">
        <v>46357</v>
      </c>
      <c r="D100" s="176">
        <v>46357</v>
      </c>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g83wZU7Vr+Hdj+pR1goKunYgjS6hF9JXC+KOfJH8KHjY7VORqNg7dXgzQngzryiYZk+ZLJaM01dONJRX45dLrw==" saltValue="sGIjIyBAoMQ6ZYy3IFMfVQ=="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S16" sqref="S16"/>
    </sheetView>
  </sheetViews>
  <sheetFormatPr defaultColWidth="9.42578125" defaultRowHeight="11.25"/>
  <cols>
    <col min="1" max="2" width="9.42578125" style="135" customWidth="1"/>
    <col min="3" max="3" width="15.42578125" style="135" customWidth="1"/>
    <col min="4" max="4" width="9.42578125" style="135" customWidth="1"/>
    <col min="5" max="5" width="14.5703125" style="143" customWidth="1"/>
    <col min="6" max="8" width="14.5703125" style="149" customWidth="1"/>
    <col min="9" max="9" width="14.5703125" style="140" customWidth="1"/>
    <col min="10" max="10" width="7.5703125" style="141" customWidth="1"/>
    <col min="11" max="11" width="9.42578125" style="135"/>
    <col min="12" max="22" width="9.42578125" style="124"/>
    <col min="23" max="23" width="9.42578125" style="137"/>
    <col min="24" max="16384" width="9.42578125" style="124"/>
  </cols>
  <sheetData>
    <row r="2" spans="1:24" ht="15" customHeight="1">
      <c r="A2" s="133"/>
      <c r="B2" s="133"/>
      <c r="C2" s="118"/>
      <c r="D2" s="119"/>
      <c r="E2" s="120" t="s">
        <v>64</v>
      </c>
      <c r="F2" s="120" t="s">
        <v>65</v>
      </c>
      <c r="G2" s="120" t="s">
        <v>66</v>
      </c>
      <c r="H2" s="120" t="s">
        <v>67</v>
      </c>
      <c r="I2" s="484" t="s">
        <v>500</v>
      </c>
      <c r="J2" s="134"/>
      <c r="S2" s="136"/>
      <c r="T2" s="136"/>
      <c r="U2" s="136"/>
      <c r="V2" s="136"/>
      <c r="X2" s="136"/>
    </row>
    <row r="3" spans="1:24" ht="15" customHeight="1">
      <c r="A3" s="133"/>
      <c r="B3" s="133"/>
      <c r="C3" s="174" t="s">
        <v>493</v>
      </c>
      <c r="D3" s="173" t="s">
        <v>494</v>
      </c>
      <c r="E3" s="177" t="s">
        <v>68</v>
      </c>
      <c r="F3" s="177" t="s">
        <v>69</v>
      </c>
      <c r="G3" s="177" t="s">
        <v>70</v>
      </c>
      <c r="H3" s="177" t="s">
        <v>71</v>
      </c>
      <c r="I3" s="178" t="s">
        <v>501</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6">
        <v>43466</v>
      </c>
      <c r="E5" s="24">
        <v>109.2</v>
      </c>
      <c r="F5" s="24">
        <v>102</v>
      </c>
      <c r="G5" s="24">
        <v>107.5</v>
      </c>
      <c r="H5" s="24">
        <v>112</v>
      </c>
      <c r="I5" s="116">
        <v>100</v>
      </c>
      <c r="J5" s="134"/>
      <c r="K5" s="138"/>
      <c r="L5" s="139" t="s">
        <v>416</v>
      </c>
    </row>
    <row r="6" spans="1:24" s="125" customFormat="1" ht="15" customHeight="1">
      <c r="A6" s="133"/>
      <c r="B6" s="133"/>
      <c r="C6" s="175">
        <v>43497</v>
      </c>
      <c r="D6" s="176">
        <v>43497</v>
      </c>
      <c r="E6" s="24">
        <v>108.8</v>
      </c>
      <c r="F6" s="24">
        <v>100.5</v>
      </c>
      <c r="G6" s="24">
        <v>106.1</v>
      </c>
      <c r="H6" s="24">
        <v>108</v>
      </c>
      <c r="I6" s="116">
        <v>100</v>
      </c>
      <c r="J6" s="134"/>
      <c r="K6" s="138"/>
    </row>
    <row r="7" spans="1:24" s="125" customFormat="1" ht="15" customHeight="1">
      <c r="A7" s="133"/>
      <c r="B7" s="133"/>
      <c r="C7" s="175">
        <v>43525</v>
      </c>
      <c r="D7" s="176">
        <v>43525</v>
      </c>
      <c r="E7" s="24">
        <v>107.2</v>
      </c>
      <c r="F7" s="24">
        <v>101.3</v>
      </c>
      <c r="G7" s="24">
        <v>105.1</v>
      </c>
      <c r="H7" s="24">
        <v>109.3</v>
      </c>
      <c r="I7" s="116">
        <v>100</v>
      </c>
      <c r="J7" s="134"/>
      <c r="K7" s="138"/>
    </row>
    <row r="8" spans="1:24" s="125" customFormat="1" ht="15" customHeight="1">
      <c r="A8" s="133"/>
      <c r="B8" s="133"/>
      <c r="C8" s="175">
        <v>43556</v>
      </c>
      <c r="D8" s="176">
        <v>43556</v>
      </c>
      <c r="E8" s="24">
        <v>106.1</v>
      </c>
      <c r="F8" s="24">
        <v>101.9</v>
      </c>
      <c r="G8" s="24">
        <v>105.6</v>
      </c>
      <c r="H8" s="24">
        <v>106.5</v>
      </c>
      <c r="I8" s="116">
        <v>100</v>
      </c>
      <c r="J8" s="134"/>
      <c r="K8" s="138"/>
    </row>
    <row r="9" spans="1:24" s="125" customFormat="1" ht="15" customHeight="1">
      <c r="A9" s="133"/>
      <c r="B9" s="133"/>
      <c r="C9" s="175">
        <v>43586</v>
      </c>
      <c r="D9" s="176">
        <v>43586</v>
      </c>
      <c r="E9" s="24">
        <v>106.1</v>
      </c>
      <c r="F9" s="24">
        <v>102.9</v>
      </c>
      <c r="G9" s="24">
        <v>106.6</v>
      </c>
      <c r="H9" s="24">
        <v>108.4</v>
      </c>
      <c r="I9" s="116">
        <v>100</v>
      </c>
      <c r="J9" s="134"/>
      <c r="K9" s="138"/>
    </row>
    <row r="10" spans="1:24" s="125" customFormat="1" ht="15" customHeight="1">
      <c r="A10" s="133"/>
      <c r="B10" s="133"/>
      <c r="C10" s="175">
        <v>43617</v>
      </c>
      <c r="D10" s="176">
        <v>43617</v>
      </c>
      <c r="E10" s="24">
        <v>103.2</v>
      </c>
      <c r="F10" s="24">
        <v>100.8</v>
      </c>
      <c r="G10" s="24">
        <v>102.7</v>
      </c>
      <c r="H10" s="24">
        <v>106.1</v>
      </c>
      <c r="I10" s="116">
        <v>100</v>
      </c>
      <c r="J10" s="134"/>
      <c r="K10" s="138"/>
    </row>
    <row r="11" spans="1:24" s="125" customFormat="1" ht="15" customHeight="1">
      <c r="A11" s="140">
        <v>2019</v>
      </c>
      <c r="B11" s="140" t="s">
        <v>45</v>
      </c>
      <c r="C11" s="175">
        <v>43647</v>
      </c>
      <c r="D11" s="176">
        <v>43647</v>
      </c>
      <c r="E11" s="24">
        <v>100.5</v>
      </c>
      <c r="F11" s="24">
        <v>102.3</v>
      </c>
      <c r="G11" s="24">
        <v>103.8</v>
      </c>
      <c r="H11" s="24">
        <v>107.9</v>
      </c>
      <c r="I11" s="116">
        <v>100</v>
      </c>
      <c r="J11" s="134"/>
      <c r="K11" s="138"/>
    </row>
    <row r="12" spans="1:24" s="125" customFormat="1" ht="15" customHeight="1">
      <c r="A12" s="137"/>
      <c r="B12" s="137"/>
      <c r="C12" s="175">
        <v>43678</v>
      </c>
      <c r="D12" s="176">
        <v>43678</v>
      </c>
      <c r="E12" s="24">
        <v>100.6</v>
      </c>
      <c r="F12" s="24">
        <v>100.7</v>
      </c>
      <c r="G12" s="24">
        <v>103.3</v>
      </c>
      <c r="H12" s="24">
        <v>106.1</v>
      </c>
      <c r="I12" s="116">
        <v>100</v>
      </c>
      <c r="J12" s="134"/>
      <c r="K12" s="138"/>
    </row>
    <row r="13" spans="1:24" s="125" customFormat="1" ht="15" customHeight="1">
      <c r="A13" s="137"/>
      <c r="B13" s="137"/>
      <c r="C13" s="175">
        <v>43709</v>
      </c>
      <c r="D13" s="176">
        <v>43709</v>
      </c>
      <c r="E13" s="24">
        <v>99.9</v>
      </c>
      <c r="F13" s="24">
        <v>99.9</v>
      </c>
      <c r="G13" s="24">
        <v>105.3</v>
      </c>
      <c r="H13" s="24">
        <v>106.4</v>
      </c>
      <c r="I13" s="116">
        <v>100</v>
      </c>
      <c r="J13" s="134"/>
      <c r="K13" s="138"/>
    </row>
    <row r="14" spans="1:24" s="125" customFormat="1" ht="15" customHeight="1">
      <c r="A14" s="137"/>
      <c r="B14" s="137"/>
      <c r="C14" s="175">
        <v>43739</v>
      </c>
      <c r="D14" s="176">
        <v>43739</v>
      </c>
      <c r="E14" s="24">
        <v>99.9</v>
      </c>
      <c r="F14" s="24">
        <v>100.3</v>
      </c>
      <c r="G14" s="24">
        <v>104.3</v>
      </c>
      <c r="H14" s="24">
        <v>106</v>
      </c>
      <c r="I14" s="116">
        <v>100</v>
      </c>
      <c r="J14" s="134"/>
      <c r="K14" s="138"/>
    </row>
    <row r="15" spans="1:24" s="125" customFormat="1" ht="15" customHeight="1">
      <c r="A15" s="137"/>
      <c r="B15" s="137"/>
      <c r="C15" s="175">
        <v>43770</v>
      </c>
      <c r="D15" s="176">
        <v>43770</v>
      </c>
      <c r="E15" s="24">
        <v>101.4</v>
      </c>
      <c r="F15" s="24">
        <v>100</v>
      </c>
      <c r="G15" s="24">
        <v>103.2</v>
      </c>
      <c r="H15" s="24">
        <v>103.9</v>
      </c>
      <c r="I15" s="116">
        <v>100</v>
      </c>
      <c r="J15" s="134"/>
      <c r="K15" s="138"/>
    </row>
    <row r="16" spans="1:24" s="125" customFormat="1" ht="15" customHeight="1">
      <c r="A16" s="137"/>
      <c r="B16" s="137"/>
      <c r="C16" s="175">
        <v>43800</v>
      </c>
      <c r="D16" s="176">
        <v>43800</v>
      </c>
      <c r="E16" s="24">
        <v>102.4</v>
      </c>
      <c r="F16" s="24">
        <v>100.7</v>
      </c>
      <c r="G16" s="24">
        <v>103.1</v>
      </c>
      <c r="H16" s="24">
        <v>104.2</v>
      </c>
      <c r="I16" s="116">
        <v>100</v>
      </c>
      <c r="J16" s="134"/>
      <c r="K16" s="138"/>
      <c r="L16" s="194" t="s">
        <v>2</v>
      </c>
    </row>
    <row r="17" spans="1:12" s="125" customFormat="1" ht="15" customHeight="1">
      <c r="A17" s="137"/>
      <c r="B17" s="137"/>
      <c r="C17" s="175">
        <v>43831</v>
      </c>
      <c r="D17" s="176">
        <v>43831</v>
      </c>
      <c r="E17" s="24">
        <v>104.7</v>
      </c>
      <c r="F17" s="24">
        <v>100.3</v>
      </c>
      <c r="G17" s="24">
        <v>105.4</v>
      </c>
      <c r="H17" s="24">
        <v>105.4</v>
      </c>
      <c r="I17" s="116">
        <v>100</v>
      </c>
      <c r="J17" s="134"/>
      <c r="K17" s="138"/>
    </row>
    <row r="18" spans="1:12" s="125" customFormat="1" ht="15" customHeight="1">
      <c r="A18" s="137"/>
      <c r="B18" s="137"/>
      <c r="C18" s="175">
        <v>43862</v>
      </c>
      <c r="D18" s="176">
        <v>43862</v>
      </c>
      <c r="E18" s="24">
        <v>104.7</v>
      </c>
      <c r="F18" s="24">
        <v>100.5</v>
      </c>
      <c r="G18" s="24">
        <v>104.7</v>
      </c>
      <c r="H18" s="24">
        <v>107.4</v>
      </c>
      <c r="I18" s="116">
        <v>100</v>
      </c>
      <c r="J18" s="134"/>
      <c r="K18" s="138"/>
      <c r="L18" s="139" t="s">
        <v>417</v>
      </c>
    </row>
    <row r="19" spans="1:12" s="125" customFormat="1" ht="15" customHeight="1">
      <c r="A19" s="137"/>
      <c r="B19" s="137"/>
      <c r="C19" s="175">
        <v>43891</v>
      </c>
      <c r="D19" s="176">
        <v>43891</v>
      </c>
      <c r="E19" s="24">
        <v>91.7</v>
      </c>
      <c r="F19" s="24">
        <v>80.099999999999994</v>
      </c>
      <c r="G19" s="24">
        <v>95.6</v>
      </c>
      <c r="H19" s="24">
        <v>95.7</v>
      </c>
      <c r="I19" s="116">
        <v>100</v>
      </c>
      <c r="J19" s="134"/>
      <c r="K19" s="138"/>
    </row>
    <row r="20" spans="1:12" s="125" customFormat="1" ht="15" customHeight="1">
      <c r="A20" s="137"/>
      <c r="B20" s="137"/>
      <c r="C20" s="175">
        <v>43922</v>
      </c>
      <c r="D20" s="176">
        <v>43922</v>
      </c>
      <c r="E20" s="24">
        <v>67</v>
      </c>
      <c r="F20" s="24"/>
      <c r="G20" s="24">
        <v>60.3</v>
      </c>
      <c r="H20" s="24">
        <v>60.5</v>
      </c>
      <c r="I20" s="116">
        <v>100</v>
      </c>
      <c r="J20" s="134"/>
      <c r="K20" s="138"/>
    </row>
    <row r="21" spans="1:12" s="125" customFormat="1" ht="15" customHeight="1">
      <c r="A21" s="137"/>
      <c r="B21" s="137"/>
      <c r="C21" s="175">
        <v>43952</v>
      </c>
      <c r="D21" s="176">
        <v>43952</v>
      </c>
      <c r="E21" s="24">
        <v>72.2</v>
      </c>
      <c r="F21" s="24">
        <v>56</v>
      </c>
      <c r="G21" s="24">
        <v>70.099999999999994</v>
      </c>
      <c r="H21" s="24">
        <v>71.5</v>
      </c>
      <c r="I21" s="116">
        <v>100</v>
      </c>
      <c r="J21" s="134"/>
      <c r="K21" s="138"/>
    </row>
    <row r="22" spans="1:12" s="125" customFormat="1" ht="15" customHeight="1">
      <c r="A22" s="137"/>
      <c r="B22" s="137"/>
      <c r="C22" s="175">
        <v>43983</v>
      </c>
      <c r="D22" s="176">
        <v>43983</v>
      </c>
      <c r="E22" s="24">
        <v>81.400000000000006</v>
      </c>
      <c r="F22" s="24">
        <v>69.2</v>
      </c>
      <c r="G22" s="24">
        <v>79.099999999999994</v>
      </c>
      <c r="H22" s="24">
        <v>79.900000000000006</v>
      </c>
      <c r="I22" s="116">
        <v>100</v>
      </c>
      <c r="J22" s="134"/>
      <c r="K22" s="138"/>
    </row>
    <row r="23" spans="1:12" s="125" customFormat="1" ht="15" customHeight="1">
      <c r="A23" s="140">
        <v>2020</v>
      </c>
      <c r="B23" s="140" t="s">
        <v>46</v>
      </c>
      <c r="C23" s="175">
        <v>44013</v>
      </c>
      <c r="D23" s="176">
        <v>44013</v>
      </c>
      <c r="E23" s="24">
        <v>90</v>
      </c>
      <c r="F23" s="24">
        <v>78.099999999999994</v>
      </c>
      <c r="G23" s="24">
        <v>86.3</v>
      </c>
      <c r="H23" s="24">
        <v>87.7</v>
      </c>
      <c r="I23" s="116">
        <v>100</v>
      </c>
      <c r="J23" s="134"/>
      <c r="K23" s="138"/>
    </row>
    <row r="24" spans="1:12" s="125" customFormat="1" ht="15" customHeight="1">
      <c r="A24" s="137"/>
      <c r="B24" s="137"/>
      <c r="C24" s="175">
        <v>44044</v>
      </c>
      <c r="D24" s="176">
        <v>44044</v>
      </c>
      <c r="E24" s="24">
        <v>97.2</v>
      </c>
      <c r="F24" s="24">
        <v>82</v>
      </c>
      <c r="G24" s="24">
        <v>91.5</v>
      </c>
      <c r="H24" s="24">
        <v>97.8</v>
      </c>
      <c r="I24" s="116">
        <v>100</v>
      </c>
      <c r="J24" s="134"/>
      <c r="K24" s="138"/>
    </row>
    <row r="25" spans="1:12" s="125" customFormat="1" ht="15" customHeight="1">
      <c r="A25" s="137"/>
      <c r="B25" s="137"/>
      <c r="C25" s="175">
        <v>44075</v>
      </c>
      <c r="D25" s="176">
        <v>44075</v>
      </c>
      <c r="E25" s="24">
        <v>98.7</v>
      </c>
      <c r="F25" s="24">
        <v>92.8</v>
      </c>
      <c r="G25" s="24">
        <v>95.8</v>
      </c>
      <c r="H25" s="24">
        <v>99.6</v>
      </c>
      <c r="I25" s="116">
        <v>100</v>
      </c>
      <c r="J25" s="134"/>
      <c r="K25" s="138"/>
    </row>
    <row r="26" spans="1:12" s="125" customFormat="1" ht="15" customHeight="1">
      <c r="A26" s="137"/>
      <c r="B26" s="137"/>
      <c r="C26" s="175">
        <v>44105</v>
      </c>
      <c r="D26" s="176">
        <v>44105</v>
      </c>
      <c r="E26" s="24">
        <v>100.5</v>
      </c>
      <c r="F26" s="24">
        <v>94</v>
      </c>
      <c r="G26" s="24">
        <v>94.3</v>
      </c>
      <c r="H26" s="24">
        <v>97.4</v>
      </c>
      <c r="I26" s="116">
        <v>100</v>
      </c>
      <c r="J26" s="134"/>
      <c r="K26" s="138"/>
    </row>
    <row r="27" spans="1:12" s="125" customFormat="1" ht="15" customHeight="1">
      <c r="A27" s="137"/>
      <c r="B27" s="137"/>
      <c r="C27" s="175">
        <v>44136</v>
      </c>
      <c r="D27" s="176">
        <v>44136</v>
      </c>
      <c r="E27" s="24">
        <v>98.5</v>
      </c>
      <c r="F27" s="24">
        <v>83.7</v>
      </c>
      <c r="G27" s="24">
        <v>88.5</v>
      </c>
      <c r="H27" s="24">
        <v>87.7</v>
      </c>
      <c r="I27" s="116">
        <v>100</v>
      </c>
      <c r="J27" s="134"/>
      <c r="K27" s="138"/>
    </row>
    <row r="28" spans="1:12" s="125" customFormat="1" ht="15" customHeight="1">
      <c r="A28" s="137"/>
      <c r="B28" s="137"/>
      <c r="C28" s="175">
        <v>44166</v>
      </c>
      <c r="D28" s="176">
        <v>44166</v>
      </c>
      <c r="E28" s="24">
        <v>99.1</v>
      </c>
      <c r="F28" s="24">
        <v>92.3</v>
      </c>
      <c r="G28" s="24">
        <v>97.2</v>
      </c>
      <c r="H28" s="24">
        <v>92.3</v>
      </c>
      <c r="I28" s="116">
        <v>100</v>
      </c>
      <c r="J28" s="134"/>
      <c r="K28" s="138"/>
    </row>
    <row r="29" spans="1:12" s="125" customFormat="1" ht="15" customHeight="1">
      <c r="A29" s="137"/>
      <c r="B29" s="137"/>
      <c r="C29" s="175">
        <v>44197</v>
      </c>
      <c r="D29" s="176">
        <v>44197</v>
      </c>
      <c r="E29" s="24">
        <v>96.7</v>
      </c>
      <c r="F29" s="24">
        <v>96.4</v>
      </c>
      <c r="G29" s="24">
        <v>93.7</v>
      </c>
      <c r="H29" s="24">
        <v>95.9</v>
      </c>
      <c r="I29" s="116">
        <v>100</v>
      </c>
      <c r="J29" s="134"/>
      <c r="K29" s="138"/>
      <c r="L29" s="194" t="s">
        <v>22</v>
      </c>
    </row>
    <row r="30" spans="1:12" s="125" customFormat="1" ht="15" customHeight="1">
      <c r="A30" s="137"/>
      <c r="B30" s="137"/>
      <c r="C30" s="175">
        <v>44228</v>
      </c>
      <c r="D30" s="176">
        <v>44228</v>
      </c>
      <c r="E30" s="24">
        <v>99.8</v>
      </c>
      <c r="F30" s="24">
        <v>99.1</v>
      </c>
      <c r="G30" s="24">
        <v>96.9</v>
      </c>
      <c r="H30" s="24">
        <v>98.8</v>
      </c>
      <c r="I30" s="116">
        <v>100</v>
      </c>
      <c r="J30" s="134"/>
      <c r="K30" s="138"/>
    </row>
    <row r="31" spans="1:12" s="125" customFormat="1" ht="15" customHeight="1">
      <c r="A31" s="137"/>
      <c r="B31" s="137"/>
      <c r="C31" s="175">
        <v>44256</v>
      </c>
      <c r="D31" s="176">
        <v>44256</v>
      </c>
      <c r="E31" s="24">
        <v>105.2</v>
      </c>
      <c r="F31" s="24">
        <v>101.6</v>
      </c>
      <c r="G31" s="24">
        <v>108</v>
      </c>
      <c r="H31" s="24">
        <v>101.6</v>
      </c>
      <c r="I31" s="116">
        <v>100</v>
      </c>
      <c r="J31" s="134"/>
      <c r="K31" s="138"/>
    </row>
    <row r="32" spans="1:12" s="125" customFormat="1" ht="15" customHeight="1">
      <c r="A32" s="137"/>
      <c r="B32" s="137"/>
      <c r="C32" s="175">
        <v>44287</v>
      </c>
      <c r="D32" s="176">
        <v>44287</v>
      </c>
      <c r="E32" s="24">
        <v>105</v>
      </c>
      <c r="F32" s="24">
        <v>105.7</v>
      </c>
      <c r="G32" s="24">
        <v>108.3</v>
      </c>
      <c r="H32" s="24">
        <v>101</v>
      </c>
      <c r="I32" s="116">
        <v>100</v>
      </c>
      <c r="J32" s="134"/>
      <c r="K32" s="138"/>
    </row>
    <row r="33" spans="1:11" s="125" customFormat="1" ht="15" customHeight="1">
      <c r="A33" s="137"/>
      <c r="B33" s="137"/>
      <c r="C33" s="175">
        <v>44317</v>
      </c>
      <c r="D33" s="176">
        <v>44317</v>
      </c>
      <c r="E33" s="24">
        <v>108.6</v>
      </c>
      <c r="F33" s="24">
        <v>113.9</v>
      </c>
      <c r="G33" s="24">
        <v>115.9</v>
      </c>
      <c r="H33" s="24">
        <v>107.3</v>
      </c>
      <c r="I33" s="116">
        <v>100</v>
      </c>
      <c r="J33" s="134"/>
      <c r="K33" s="138"/>
    </row>
    <row r="34" spans="1:11" s="125" customFormat="1" ht="15" customHeight="1">
      <c r="A34" s="137"/>
      <c r="B34" s="137"/>
      <c r="C34" s="175">
        <v>44348</v>
      </c>
      <c r="D34" s="176">
        <v>44348</v>
      </c>
      <c r="E34" s="24">
        <v>116</v>
      </c>
      <c r="F34" s="24">
        <v>117.5</v>
      </c>
      <c r="G34" s="24">
        <v>124.5</v>
      </c>
      <c r="H34" s="24">
        <v>108.2</v>
      </c>
      <c r="I34" s="116">
        <v>100</v>
      </c>
      <c r="J34" s="134"/>
      <c r="K34" s="138"/>
    </row>
    <row r="35" spans="1:11" s="125" customFormat="1" ht="15" customHeight="1">
      <c r="A35" s="140">
        <v>2021</v>
      </c>
      <c r="B35" s="140" t="s">
        <v>47</v>
      </c>
      <c r="C35" s="175">
        <v>44378</v>
      </c>
      <c r="D35" s="176">
        <v>44378</v>
      </c>
      <c r="E35" s="24">
        <v>117.5</v>
      </c>
      <c r="F35" s="24">
        <v>119.7</v>
      </c>
      <c r="G35" s="24">
        <v>122.6</v>
      </c>
      <c r="H35" s="24">
        <v>107.1</v>
      </c>
      <c r="I35" s="116">
        <v>100</v>
      </c>
      <c r="J35" s="134"/>
      <c r="K35" s="138"/>
    </row>
    <row r="36" spans="1:11" s="125" customFormat="1" ht="15" customHeight="1">
      <c r="A36" s="137"/>
      <c r="B36" s="137"/>
      <c r="C36" s="175">
        <v>44409</v>
      </c>
      <c r="D36" s="176">
        <v>44409</v>
      </c>
      <c r="E36" s="24">
        <v>117.9</v>
      </c>
      <c r="F36" s="24">
        <v>118</v>
      </c>
      <c r="G36" s="24">
        <v>120.9</v>
      </c>
      <c r="H36" s="24">
        <v>105.9</v>
      </c>
      <c r="I36" s="116">
        <v>100</v>
      </c>
      <c r="J36" s="134"/>
      <c r="K36" s="138"/>
    </row>
    <row r="37" spans="1:11" s="125" customFormat="1" ht="15" customHeight="1">
      <c r="A37" s="137"/>
      <c r="B37" s="137"/>
      <c r="C37" s="175">
        <v>44440</v>
      </c>
      <c r="D37" s="176">
        <v>44440</v>
      </c>
      <c r="E37" s="24">
        <v>118.9</v>
      </c>
      <c r="F37" s="24">
        <v>119.1</v>
      </c>
      <c r="G37" s="24">
        <v>117.6</v>
      </c>
      <c r="H37" s="24">
        <v>104.4</v>
      </c>
      <c r="I37" s="116">
        <v>100</v>
      </c>
      <c r="J37" s="134"/>
      <c r="K37" s="138"/>
    </row>
    <row r="38" spans="1:11" s="125" customFormat="1" ht="15" customHeight="1">
      <c r="A38" s="137"/>
      <c r="B38" s="137"/>
      <c r="C38" s="175">
        <v>44470</v>
      </c>
      <c r="D38" s="176">
        <v>44470</v>
      </c>
      <c r="E38" s="24">
        <v>117.9</v>
      </c>
      <c r="F38" s="24">
        <v>120.9</v>
      </c>
      <c r="G38" s="24">
        <v>120.5</v>
      </c>
      <c r="H38" s="24">
        <v>101.8</v>
      </c>
      <c r="I38" s="116">
        <v>100</v>
      </c>
      <c r="J38" s="134"/>
      <c r="K38" s="138"/>
    </row>
    <row r="39" spans="1:11" s="125" customFormat="1" ht="15" customHeight="1">
      <c r="A39" s="137"/>
      <c r="B39" s="137"/>
      <c r="C39" s="175">
        <v>44501</v>
      </c>
      <c r="D39" s="176">
        <v>44501</v>
      </c>
      <c r="E39" s="24">
        <v>116.1</v>
      </c>
      <c r="F39" s="24">
        <v>118.8</v>
      </c>
      <c r="G39" s="24">
        <v>115.9</v>
      </c>
      <c r="H39" s="24">
        <v>102.2</v>
      </c>
      <c r="I39" s="116">
        <v>100</v>
      </c>
      <c r="J39" s="134"/>
      <c r="K39" s="138"/>
    </row>
    <row r="40" spans="1:11" s="125" customFormat="1" ht="15" customHeight="1">
      <c r="A40" s="137"/>
      <c r="B40" s="137"/>
      <c r="C40" s="175">
        <v>44531</v>
      </c>
      <c r="D40" s="176">
        <v>44531</v>
      </c>
      <c r="E40" s="24">
        <v>112.8</v>
      </c>
      <c r="F40" s="24">
        <v>118.5</v>
      </c>
      <c r="G40" s="24">
        <v>111.3</v>
      </c>
      <c r="H40" s="24">
        <v>103.1</v>
      </c>
      <c r="I40" s="116">
        <v>100</v>
      </c>
      <c r="J40" s="134"/>
      <c r="K40" s="138"/>
    </row>
    <row r="41" spans="1:11" s="125" customFormat="1" ht="15" customHeight="1">
      <c r="A41" s="137"/>
      <c r="B41" s="137"/>
      <c r="C41" s="175">
        <v>44562</v>
      </c>
      <c r="D41" s="176">
        <v>44562</v>
      </c>
      <c r="E41" s="24">
        <v>113.1</v>
      </c>
      <c r="F41" s="24">
        <v>110.9</v>
      </c>
      <c r="G41" s="24">
        <v>109.6</v>
      </c>
      <c r="H41" s="24">
        <v>104</v>
      </c>
      <c r="I41" s="116">
        <v>100</v>
      </c>
      <c r="J41" s="134"/>
      <c r="K41" s="138"/>
    </row>
    <row r="42" spans="1:11" s="125" customFormat="1" ht="15" customHeight="1">
      <c r="A42" s="137"/>
      <c r="B42" s="137"/>
      <c r="C42" s="175">
        <v>44593</v>
      </c>
      <c r="D42" s="176">
        <v>44593</v>
      </c>
      <c r="E42" s="24">
        <v>115.1</v>
      </c>
      <c r="F42" s="24">
        <v>112.4</v>
      </c>
      <c r="G42" s="24">
        <v>111.9</v>
      </c>
      <c r="H42" s="24">
        <v>105.9</v>
      </c>
      <c r="I42" s="116">
        <v>100</v>
      </c>
      <c r="J42" s="134"/>
      <c r="K42" s="138"/>
    </row>
    <row r="43" spans="1:11" s="125" customFormat="1" ht="15" customHeight="1">
      <c r="A43" s="137"/>
      <c r="B43" s="137"/>
      <c r="C43" s="175">
        <v>44621</v>
      </c>
      <c r="D43" s="176">
        <v>44621</v>
      </c>
      <c r="E43" s="24">
        <v>106.7</v>
      </c>
      <c r="F43" s="24">
        <v>103.7</v>
      </c>
      <c r="G43" s="24">
        <v>107</v>
      </c>
      <c r="H43" s="24">
        <v>98.7</v>
      </c>
      <c r="I43" s="116">
        <v>100</v>
      </c>
      <c r="J43" s="134"/>
      <c r="K43" s="138"/>
    </row>
    <row r="44" spans="1:11" s="125" customFormat="1" ht="15" customHeight="1">
      <c r="A44" s="137"/>
      <c r="B44" s="137"/>
      <c r="C44" s="175">
        <v>44652</v>
      </c>
      <c r="D44" s="176">
        <v>44652</v>
      </c>
      <c r="E44" s="24">
        <v>106.4</v>
      </c>
      <c r="F44" s="24">
        <v>104.5</v>
      </c>
      <c r="G44" s="24">
        <v>106.1</v>
      </c>
      <c r="H44" s="24">
        <v>102.4</v>
      </c>
      <c r="I44" s="116">
        <v>100</v>
      </c>
      <c r="J44" s="134"/>
      <c r="K44" s="138"/>
    </row>
    <row r="45" spans="1:11" s="125" customFormat="1" ht="15" customHeight="1">
      <c r="A45" s="137"/>
      <c r="B45" s="137"/>
      <c r="C45" s="175">
        <v>44682</v>
      </c>
      <c r="D45" s="176">
        <v>44682</v>
      </c>
      <c r="E45" s="24">
        <v>106.9</v>
      </c>
      <c r="F45" s="24">
        <v>105.5</v>
      </c>
      <c r="G45" s="24">
        <v>101.2</v>
      </c>
      <c r="H45" s="24">
        <v>99.4</v>
      </c>
      <c r="I45" s="116">
        <v>100</v>
      </c>
      <c r="J45" s="134"/>
      <c r="K45" s="138"/>
    </row>
    <row r="46" spans="1:11" s="125" customFormat="1" ht="15" customHeight="1">
      <c r="A46" s="137"/>
      <c r="B46" s="137"/>
      <c r="C46" s="175">
        <v>44713</v>
      </c>
      <c r="D46" s="176">
        <v>44713</v>
      </c>
      <c r="E46" s="24">
        <v>105.6</v>
      </c>
      <c r="F46" s="24">
        <v>104.5</v>
      </c>
      <c r="G46" s="24">
        <v>101</v>
      </c>
      <c r="H46" s="24">
        <v>97.3</v>
      </c>
      <c r="I46" s="116">
        <v>100</v>
      </c>
      <c r="J46" s="134"/>
      <c r="K46" s="138"/>
    </row>
    <row r="47" spans="1:11" s="125" customFormat="1" ht="15" customHeight="1">
      <c r="A47" s="140">
        <v>2022</v>
      </c>
      <c r="B47" s="140" t="s">
        <v>48</v>
      </c>
      <c r="C47" s="175">
        <v>44743</v>
      </c>
      <c r="D47" s="176">
        <v>44743</v>
      </c>
      <c r="E47" s="24">
        <v>100.4</v>
      </c>
      <c r="F47" s="24">
        <v>100.4</v>
      </c>
      <c r="G47" s="24">
        <v>96.1</v>
      </c>
      <c r="H47" s="24">
        <v>96.1</v>
      </c>
      <c r="I47" s="116">
        <v>100</v>
      </c>
      <c r="J47" s="134"/>
      <c r="K47" s="138"/>
    </row>
    <row r="48" spans="1:11" s="125" customFormat="1" ht="15" customHeight="1">
      <c r="A48" s="137"/>
      <c r="B48" s="137"/>
      <c r="C48" s="175">
        <v>44774</v>
      </c>
      <c r="D48" s="176">
        <v>44774</v>
      </c>
      <c r="E48" s="24">
        <v>98.5</v>
      </c>
      <c r="F48" s="24">
        <v>100</v>
      </c>
      <c r="G48" s="24">
        <v>91.7</v>
      </c>
      <c r="H48" s="24">
        <v>96.8</v>
      </c>
      <c r="I48" s="116">
        <v>100</v>
      </c>
      <c r="J48" s="134"/>
      <c r="K48" s="138"/>
    </row>
    <row r="49" spans="1:11" s="125" customFormat="1" ht="15" customHeight="1">
      <c r="A49" s="137"/>
      <c r="B49" s="137"/>
      <c r="C49" s="175">
        <v>44805</v>
      </c>
      <c r="D49" s="176">
        <v>44805</v>
      </c>
      <c r="E49" s="24">
        <v>94.3</v>
      </c>
      <c r="F49" s="24">
        <v>95.6</v>
      </c>
      <c r="G49" s="24">
        <v>90.5</v>
      </c>
      <c r="H49" s="24">
        <v>90.2</v>
      </c>
      <c r="I49" s="116">
        <v>100</v>
      </c>
      <c r="J49" s="134"/>
      <c r="K49" s="138"/>
    </row>
    <row r="50" spans="1:11" s="125" customFormat="1" ht="15" customHeight="1">
      <c r="A50" s="137"/>
      <c r="B50" s="137"/>
      <c r="C50" s="175">
        <v>44835</v>
      </c>
      <c r="D50" s="176">
        <v>44835</v>
      </c>
      <c r="E50" s="24">
        <v>92.8</v>
      </c>
      <c r="F50" s="24">
        <v>95.1</v>
      </c>
      <c r="G50" s="24">
        <v>87.8</v>
      </c>
      <c r="H50" s="24">
        <v>91.2</v>
      </c>
      <c r="I50" s="116">
        <v>100</v>
      </c>
      <c r="J50" s="134"/>
      <c r="K50" s="138"/>
    </row>
    <row r="51" spans="1:11" s="125" customFormat="1" ht="15" customHeight="1">
      <c r="A51" s="137"/>
      <c r="B51" s="137"/>
      <c r="C51" s="175">
        <v>44866</v>
      </c>
      <c r="D51" s="176">
        <v>44866</v>
      </c>
      <c r="E51" s="24">
        <v>94.1</v>
      </c>
      <c r="F51" s="24">
        <v>100</v>
      </c>
      <c r="G51" s="24">
        <v>89.4</v>
      </c>
      <c r="H51" s="24">
        <v>94.3</v>
      </c>
      <c r="I51" s="116">
        <v>100</v>
      </c>
      <c r="J51" s="134"/>
      <c r="K51" s="138"/>
    </row>
    <row r="52" spans="1:11" s="125" customFormat="1" ht="15" customHeight="1">
      <c r="A52" s="137"/>
      <c r="B52" s="137"/>
      <c r="C52" s="175">
        <v>44896</v>
      </c>
      <c r="D52" s="176">
        <v>44896</v>
      </c>
      <c r="E52" s="24">
        <v>96.1</v>
      </c>
      <c r="F52" s="24">
        <v>101.1</v>
      </c>
      <c r="G52" s="24">
        <v>89.2</v>
      </c>
      <c r="H52" s="24">
        <v>97.6</v>
      </c>
      <c r="I52" s="116">
        <v>100</v>
      </c>
      <c r="J52" s="134"/>
      <c r="K52" s="138"/>
    </row>
    <row r="53" spans="1:11" s="125" customFormat="1" ht="15" customHeight="1">
      <c r="A53" s="137"/>
      <c r="B53" s="137"/>
      <c r="C53" s="175">
        <v>44927</v>
      </c>
      <c r="D53" s="176">
        <v>44927</v>
      </c>
      <c r="E53" s="24">
        <v>98.3</v>
      </c>
      <c r="F53" s="24">
        <v>101.6</v>
      </c>
      <c r="G53" s="24">
        <v>93.8</v>
      </c>
      <c r="H53" s="24">
        <v>96.5</v>
      </c>
      <c r="I53" s="116">
        <v>100</v>
      </c>
      <c r="J53" s="134"/>
      <c r="K53" s="138"/>
    </row>
    <row r="54" spans="1:11" s="125" customFormat="1" ht="15" customHeight="1">
      <c r="A54" s="137"/>
      <c r="B54" s="137"/>
      <c r="C54" s="175">
        <v>44958</v>
      </c>
      <c r="D54" s="176">
        <v>44958</v>
      </c>
      <c r="E54" s="24">
        <v>98.7</v>
      </c>
      <c r="F54" s="24">
        <v>102.3</v>
      </c>
      <c r="G54" s="24">
        <v>96.3</v>
      </c>
      <c r="H54" s="24">
        <v>96.3</v>
      </c>
      <c r="I54" s="116">
        <v>100</v>
      </c>
      <c r="J54" s="141"/>
      <c r="K54" s="138"/>
    </row>
    <row r="55" spans="1:11" s="125" customFormat="1" ht="15" customHeight="1">
      <c r="A55" s="137"/>
      <c r="B55" s="137"/>
      <c r="C55" s="175">
        <v>44986</v>
      </c>
      <c r="D55" s="176">
        <v>44986</v>
      </c>
      <c r="E55" s="24">
        <v>98.2</v>
      </c>
      <c r="F55" s="24">
        <v>103.9</v>
      </c>
      <c r="G55" s="24">
        <v>90.9</v>
      </c>
      <c r="H55" s="24">
        <v>95.4</v>
      </c>
      <c r="I55" s="116">
        <v>100</v>
      </c>
      <c r="J55" s="141"/>
      <c r="K55" s="138"/>
    </row>
    <row r="56" spans="1:11" s="125" customFormat="1" ht="15" customHeight="1">
      <c r="A56" s="137"/>
      <c r="B56" s="137"/>
      <c r="C56" s="175">
        <v>45017</v>
      </c>
      <c r="D56" s="176">
        <v>45017</v>
      </c>
      <c r="E56" s="24">
        <v>98.9</v>
      </c>
      <c r="F56" s="24">
        <v>104.7</v>
      </c>
      <c r="G56" s="24">
        <v>91.6</v>
      </c>
      <c r="H56" s="24">
        <v>94.7</v>
      </c>
      <c r="I56" s="116">
        <v>100</v>
      </c>
      <c r="J56" s="141"/>
      <c r="K56" s="138"/>
    </row>
    <row r="57" spans="1:11" s="125" customFormat="1" ht="15" customHeight="1">
      <c r="A57" s="137"/>
      <c r="B57" s="137"/>
      <c r="C57" s="175">
        <v>45047</v>
      </c>
      <c r="D57" s="176">
        <v>45047</v>
      </c>
      <c r="E57" s="24">
        <v>95.6</v>
      </c>
      <c r="F57" s="24">
        <v>101.3</v>
      </c>
      <c r="G57" s="24">
        <v>87.1</v>
      </c>
      <c r="H57" s="24">
        <v>95.1</v>
      </c>
      <c r="I57" s="116">
        <v>100</v>
      </c>
      <c r="J57" s="141"/>
      <c r="K57" s="138"/>
    </row>
    <row r="58" spans="1:11" s="125" customFormat="1" ht="15" customHeight="1">
      <c r="A58" s="137"/>
      <c r="B58" s="137"/>
      <c r="C58" s="175">
        <v>45078</v>
      </c>
      <c r="D58" s="176">
        <v>45078</v>
      </c>
      <c r="E58" s="24">
        <v>94</v>
      </c>
      <c r="F58" s="24">
        <v>100.7</v>
      </c>
      <c r="G58" s="24">
        <v>86.6</v>
      </c>
      <c r="H58" s="24">
        <v>92.7</v>
      </c>
      <c r="I58" s="116">
        <v>100</v>
      </c>
      <c r="J58" s="141"/>
      <c r="K58" s="138"/>
    </row>
    <row r="59" spans="1:11" s="125" customFormat="1" ht="15" customHeight="1">
      <c r="A59" s="140">
        <v>2023</v>
      </c>
      <c r="B59" s="140" t="s">
        <v>49</v>
      </c>
      <c r="C59" s="175">
        <v>45108</v>
      </c>
      <c r="D59" s="176">
        <v>45108</v>
      </c>
      <c r="E59" s="24">
        <v>91.9</v>
      </c>
      <c r="F59" s="24">
        <v>100.2</v>
      </c>
      <c r="G59" s="24">
        <v>88.3</v>
      </c>
      <c r="H59" s="24">
        <v>91.3</v>
      </c>
      <c r="I59" s="116">
        <v>100</v>
      </c>
      <c r="J59" s="141"/>
      <c r="K59" s="138"/>
    </row>
    <row r="60" spans="1:11" s="125" customFormat="1" ht="15" customHeight="1">
      <c r="A60" s="137"/>
      <c r="B60" s="137"/>
      <c r="C60" s="175">
        <v>45139</v>
      </c>
      <c r="D60" s="176">
        <v>45139</v>
      </c>
      <c r="E60" s="24">
        <v>89.9</v>
      </c>
      <c r="F60" s="24">
        <v>100</v>
      </c>
      <c r="G60" s="24">
        <v>85.1</v>
      </c>
      <c r="H60" s="24">
        <v>91.7</v>
      </c>
      <c r="I60" s="116">
        <v>100</v>
      </c>
      <c r="J60" s="141"/>
      <c r="K60" s="138"/>
    </row>
    <row r="61" spans="1:11" s="125" customFormat="1" ht="15" customHeight="1">
      <c r="A61" s="137"/>
      <c r="B61" s="137"/>
      <c r="C61" s="175">
        <v>45170</v>
      </c>
      <c r="D61" s="176">
        <v>45170</v>
      </c>
      <c r="E61" s="24">
        <v>90.3</v>
      </c>
      <c r="F61" s="24">
        <v>97.9</v>
      </c>
      <c r="G61" s="24">
        <v>82</v>
      </c>
      <c r="H61" s="24">
        <v>93.9</v>
      </c>
      <c r="I61" s="116">
        <v>100</v>
      </c>
      <c r="J61" s="141"/>
      <c r="K61" s="138"/>
    </row>
    <row r="62" spans="1:11" s="125" customFormat="1" ht="15" customHeight="1">
      <c r="A62" s="137"/>
      <c r="B62" s="137"/>
      <c r="C62" s="175">
        <v>45200</v>
      </c>
      <c r="D62" s="176">
        <v>45200</v>
      </c>
      <c r="E62" s="24">
        <v>90.7</v>
      </c>
      <c r="F62" s="24">
        <v>97.2</v>
      </c>
      <c r="G62" s="24">
        <v>84.4</v>
      </c>
      <c r="H62" s="24">
        <v>93.4</v>
      </c>
      <c r="I62" s="116">
        <v>100</v>
      </c>
      <c r="J62" s="141"/>
      <c r="K62" s="138"/>
    </row>
    <row r="63" spans="1:11" s="125" customFormat="1" ht="15" customHeight="1">
      <c r="A63" s="137"/>
      <c r="B63" s="137"/>
      <c r="C63" s="175">
        <v>45231</v>
      </c>
      <c r="D63" s="176">
        <v>45231</v>
      </c>
      <c r="E63" s="24">
        <v>90.4</v>
      </c>
      <c r="F63" s="24">
        <v>97.3</v>
      </c>
      <c r="G63" s="24">
        <v>82</v>
      </c>
      <c r="H63" s="24">
        <v>94.2</v>
      </c>
      <c r="I63" s="116">
        <v>100</v>
      </c>
      <c r="J63" s="141"/>
      <c r="K63" s="138"/>
    </row>
    <row r="64" spans="1:11" s="125" customFormat="1" ht="15" customHeight="1">
      <c r="A64" s="137"/>
      <c r="B64" s="137"/>
      <c r="C64" s="175">
        <v>45261</v>
      </c>
      <c r="D64" s="176">
        <v>45261</v>
      </c>
      <c r="E64" s="24">
        <v>92.9</v>
      </c>
      <c r="F64" s="24">
        <v>99.3</v>
      </c>
      <c r="G64" s="24">
        <v>86</v>
      </c>
      <c r="H64" s="24">
        <v>96.1</v>
      </c>
      <c r="I64" s="116">
        <v>100</v>
      </c>
      <c r="J64" s="141"/>
      <c r="K64" s="138"/>
    </row>
    <row r="65" spans="1:11" s="125" customFormat="1" ht="15" customHeight="1">
      <c r="A65" s="137"/>
      <c r="B65" s="137"/>
      <c r="C65" s="175">
        <v>45292</v>
      </c>
      <c r="D65" s="176">
        <v>45292</v>
      </c>
      <c r="E65" s="24">
        <v>90.5</v>
      </c>
      <c r="F65" s="24">
        <v>100.6</v>
      </c>
      <c r="G65" s="24">
        <v>87.7</v>
      </c>
      <c r="H65" s="24">
        <v>96.9</v>
      </c>
      <c r="I65" s="116">
        <v>100</v>
      </c>
      <c r="J65" s="141"/>
      <c r="K65" s="138"/>
    </row>
    <row r="66" spans="1:11" s="125" customFormat="1" ht="15" customHeight="1">
      <c r="A66" s="137"/>
      <c r="B66" s="137"/>
      <c r="C66" s="175">
        <v>45323</v>
      </c>
      <c r="D66" s="176">
        <v>45323</v>
      </c>
      <c r="E66" s="24">
        <v>90</v>
      </c>
      <c r="F66" s="24">
        <v>99.1</v>
      </c>
      <c r="G66" s="24">
        <v>88.6</v>
      </c>
      <c r="H66" s="24">
        <v>95.9</v>
      </c>
      <c r="I66" s="116">
        <v>100</v>
      </c>
      <c r="J66" s="141"/>
      <c r="K66" s="138"/>
    </row>
    <row r="67" spans="1:11" s="125" customFormat="1" ht="15" customHeight="1">
      <c r="A67" s="137"/>
      <c r="B67" s="137"/>
      <c r="C67" s="175">
        <v>45353</v>
      </c>
      <c r="D67" s="176">
        <v>45353</v>
      </c>
      <c r="E67" s="24">
        <v>91</v>
      </c>
      <c r="F67" s="24">
        <v>100.9</v>
      </c>
      <c r="G67" s="24">
        <v>88.4</v>
      </c>
      <c r="H67" s="24">
        <v>95.7</v>
      </c>
      <c r="I67" s="116">
        <v>100</v>
      </c>
      <c r="J67" s="141"/>
      <c r="K67" s="138"/>
    </row>
    <row r="68" spans="1:11" s="125" customFormat="1" ht="20.100000000000001" customHeight="1">
      <c r="A68" s="142"/>
      <c r="B68" s="142"/>
      <c r="C68" s="175">
        <v>45384</v>
      </c>
      <c r="D68" s="176">
        <v>45384</v>
      </c>
      <c r="E68" s="24">
        <v>92.3</v>
      </c>
      <c r="F68" s="24">
        <v>100.1</v>
      </c>
      <c r="G68" s="24">
        <v>91.7</v>
      </c>
      <c r="H68" s="24">
        <v>97.5</v>
      </c>
      <c r="I68" s="116">
        <v>100</v>
      </c>
      <c r="J68" s="141"/>
      <c r="K68" s="138"/>
    </row>
    <row r="69" spans="1:11" s="125" customFormat="1" ht="20.100000000000001" customHeight="1">
      <c r="A69" s="142"/>
      <c r="B69" s="142"/>
      <c r="C69" s="175">
        <v>45414</v>
      </c>
      <c r="D69" s="176">
        <v>45414</v>
      </c>
      <c r="E69" s="24">
        <v>93</v>
      </c>
      <c r="F69" s="24">
        <v>100.5</v>
      </c>
      <c r="G69" s="24">
        <v>91.5</v>
      </c>
      <c r="H69" s="24">
        <v>97.6</v>
      </c>
      <c r="I69" s="116">
        <v>100</v>
      </c>
      <c r="J69" s="141"/>
      <c r="K69" s="138"/>
    </row>
    <row r="70" spans="1:11" s="125" customFormat="1" ht="20.100000000000001" customHeight="1">
      <c r="A70" s="142"/>
      <c r="B70" s="142"/>
      <c r="C70" s="175">
        <v>45445</v>
      </c>
      <c r="D70" s="176">
        <v>45445</v>
      </c>
      <c r="E70" s="24">
        <v>92.9</v>
      </c>
      <c r="F70" s="24">
        <v>99.7</v>
      </c>
      <c r="G70" s="24">
        <v>87.7</v>
      </c>
      <c r="H70" s="24">
        <v>98.6</v>
      </c>
      <c r="I70" s="116">
        <v>100</v>
      </c>
      <c r="J70" s="141"/>
      <c r="K70" s="138"/>
    </row>
    <row r="71" spans="1:11" s="125" customFormat="1" ht="20.100000000000001" customHeight="1">
      <c r="A71" s="140">
        <v>2024</v>
      </c>
      <c r="B71" s="142" t="s">
        <v>514</v>
      </c>
      <c r="C71" s="175">
        <v>45475</v>
      </c>
      <c r="D71" s="176">
        <v>45475</v>
      </c>
      <c r="E71" s="24">
        <v>92.9</v>
      </c>
      <c r="F71" s="24">
        <v>100</v>
      </c>
      <c r="G71" s="24">
        <v>87.8</v>
      </c>
      <c r="H71" s="24">
        <v>97.9</v>
      </c>
      <c r="I71" s="116">
        <v>100</v>
      </c>
      <c r="J71" s="141"/>
      <c r="K71" s="138"/>
    </row>
    <row r="72" spans="1:11" s="125" customFormat="1" ht="20.100000000000001" customHeight="1">
      <c r="A72" s="142"/>
      <c r="B72" s="142"/>
      <c r="C72" s="175">
        <v>45506</v>
      </c>
      <c r="D72" s="176">
        <v>45506</v>
      </c>
      <c r="E72" s="24">
        <v>91.5</v>
      </c>
      <c r="F72" s="24">
        <v>98.9</v>
      </c>
      <c r="G72" s="24">
        <v>87.3</v>
      </c>
      <c r="H72" s="24">
        <v>97.7</v>
      </c>
      <c r="I72" s="116">
        <v>100</v>
      </c>
      <c r="J72" s="141"/>
      <c r="K72" s="138"/>
    </row>
    <row r="73" spans="1:11" s="125" customFormat="1" ht="20.100000000000001" customHeight="1">
      <c r="A73" s="142"/>
      <c r="B73" s="142"/>
      <c r="C73" s="175">
        <v>45537</v>
      </c>
      <c r="D73" s="176">
        <v>45537</v>
      </c>
      <c r="E73" s="24">
        <v>90.5</v>
      </c>
      <c r="F73" s="24">
        <v>99.9</v>
      </c>
      <c r="G73" s="24">
        <v>87.7</v>
      </c>
      <c r="H73" s="24">
        <v>97</v>
      </c>
      <c r="I73" s="116">
        <v>100</v>
      </c>
      <c r="J73" s="141"/>
      <c r="K73" s="138"/>
    </row>
    <row r="74" spans="1:11" s="125" customFormat="1" ht="20.100000000000001" customHeight="1">
      <c r="A74" s="142"/>
      <c r="B74" s="142"/>
      <c r="C74" s="175">
        <v>45568</v>
      </c>
      <c r="D74" s="176">
        <v>45568</v>
      </c>
      <c r="E74" s="24">
        <v>90.9</v>
      </c>
      <c r="F74" s="24">
        <v>99.3</v>
      </c>
      <c r="G74" s="24">
        <v>88.8</v>
      </c>
      <c r="H74" s="24">
        <v>96.1</v>
      </c>
      <c r="I74" s="116">
        <v>100</v>
      </c>
      <c r="J74" s="141"/>
      <c r="K74" s="138"/>
    </row>
    <row r="75" spans="1:11" s="125" customFormat="1" ht="20.100000000000001" customHeight="1">
      <c r="A75" s="142"/>
      <c r="B75" s="142"/>
      <c r="C75" s="175">
        <v>45600</v>
      </c>
      <c r="D75" s="176">
        <v>45600</v>
      </c>
      <c r="E75" s="24">
        <v>89.4</v>
      </c>
      <c r="F75" s="24">
        <v>99</v>
      </c>
      <c r="G75" s="24">
        <v>87.8</v>
      </c>
      <c r="H75" s="24">
        <v>97.1</v>
      </c>
      <c r="I75" s="116">
        <v>100</v>
      </c>
      <c r="J75" s="141"/>
      <c r="K75" s="138"/>
    </row>
    <row r="76" spans="1:11" s="125" customFormat="1" ht="20.100000000000001" customHeight="1">
      <c r="A76" s="142"/>
      <c r="B76" s="142"/>
      <c r="C76" s="175">
        <v>45631</v>
      </c>
      <c r="D76" s="176">
        <v>45631</v>
      </c>
      <c r="E76" s="24">
        <v>86.9</v>
      </c>
      <c r="F76" s="24">
        <v>98.2</v>
      </c>
      <c r="G76" s="24">
        <v>84.9</v>
      </c>
      <c r="H76" s="24">
        <v>97.7</v>
      </c>
      <c r="I76" s="116">
        <v>100</v>
      </c>
      <c r="J76" s="141"/>
      <c r="K76" s="138"/>
    </row>
    <row r="77" spans="1:11" s="125" customFormat="1" ht="20.100000000000001" customHeight="1">
      <c r="A77" s="140"/>
      <c r="B77" s="142"/>
      <c r="C77" s="175">
        <v>45658</v>
      </c>
      <c r="D77" s="176">
        <v>45658</v>
      </c>
      <c r="E77" s="24">
        <v>88.4</v>
      </c>
      <c r="F77" s="24">
        <v>99.8</v>
      </c>
      <c r="G77" s="24">
        <v>89.2</v>
      </c>
      <c r="H77" s="24">
        <v>97</v>
      </c>
      <c r="I77" s="116">
        <v>100</v>
      </c>
      <c r="J77" s="141"/>
      <c r="K77" s="138"/>
    </row>
    <row r="78" spans="1:11" s="125" customFormat="1" ht="20.100000000000001" customHeight="1">
      <c r="A78" s="142"/>
      <c r="B78" s="142"/>
      <c r="C78" s="175">
        <v>45689</v>
      </c>
      <c r="D78" s="176">
        <v>45689</v>
      </c>
      <c r="E78" s="24">
        <v>89.9</v>
      </c>
      <c r="F78" s="24">
        <v>99.6</v>
      </c>
      <c r="G78" s="24">
        <v>91.3</v>
      </c>
      <c r="H78" s="24">
        <v>97.5</v>
      </c>
      <c r="I78" s="116">
        <v>100</v>
      </c>
      <c r="J78" s="141"/>
      <c r="K78" s="138"/>
    </row>
    <row r="79" spans="1:11" s="125" customFormat="1" ht="20.100000000000001" customHeight="1">
      <c r="A79" s="142"/>
      <c r="B79" s="142"/>
      <c r="C79" s="175">
        <v>45717</v>
      </c>
      <c r="D79" s="176">
        <v>45717</v>
      </c>
      <c r="E79" s="24">
        <v>90</v>
      </c>
      <c r="F79" s="24">
        <v>97.6</v>
      </c>
      <c r="G79" s="24">
        <v>90</v>
      </c>
      <c r="H79" s="24">
        <v>98.7</v>
      </c>
      <c r="I79" s="116">
        <v>100</v>
      </c>
      <c r="J79" s="141"/>
      <c r="K79" s="138"/>
    </row>
    <row r="80" spans="1:11" s="125" customFormat="1" ht="20.100000000000001" customHeight="1">
      <c r="A80" s="142"/>
      <c r="B80" s="142"/>
      <c r="C80" s="175">
        <v>45748</v>
      </c>
      <c r="D80" s="176">
        <v>45748</v>
      </c>
      <c r="E80" s="24">
        <v>90.6</v>
      </c>
      <c r="F80" s="24">
        <v>95.9</v>
      </c>
      <c r="G80" s="24">
        <v>89.3</v>
      </c>
      <c r="H80" s="24">
        <v>97.7</v>
      </c>
      <c r="I80" s="116">
        <v>100</v>
      </c>
      <c r="J80" s="141"/>
      <c r="K80" s="138"/>
    </row>
    <row r="81" spans="1:11" s="125" customFormat="1" ht="20.100000000000001" customHeight="1">
      <c r="A81" s="142"/>
      <c r="B81" s="142"/>
      <c r="C81" s="175">
        <v>45778</v>
      </c>
      <c r="D81" s="176">
        <v>45778</v>
      </c>
      <c r="E81" s="24">
        <v>92</v>
      </c>
      <c r="F81" s="24">
        <v>98.8</v>
      </c>
      <c r="G81" s="24">
        <v>92</v>
      </c>
      <c r="H81" s="24">
        <v>98.4</v>
      </c>
      <c r="I81" s="116">
        <v>100</v>
      </c>
      <c r="J81" s="141"/>
      <c r="K81" s="138"/>
    </row>
    <row r="82" spans="1:11" s="125" customFormat="1" ht="20.100000000000001" customHeight="1">
      <c r="C82" s="175">
        <v>45809</v>
      </c>
      <c r="D82" s="176">
        <v>45809</v>
      </c>
      <c r="E82" s="24">
        <v>91.2</v>
      </c>
      <c r="F82" s="24">
        <v>99.1</v>
      </c>
      <c r="G82" s="24">
        <v>90.7</v>
      </c>
      <c r="H82" s="24">
        <v>95.8</v>
      </c>
      <c r="I82" s="116">
        <v>100</v>
      </c>
      <c r="J82" s="141"/>
      <c r="K82" s="138"/>
    </row>
    <row r="83" spans="1:11" s="125" customFormat="1" ht="20.100000000000001" customHeight="1">
      <c r="A83" s="140">
        <v>2025</v>
      </c>
      <c r="B83" s="766" t="s">
        <v>533</v>
      </c>
      <c r="C83" s="175">
        <v>45839</v>
      </c>
      <c r="D83" s="176">
        <v>45839</v>
      </c>
      <c r="E83" s="24">
        <v>92.4</v>
      </c>
      <c r="F83" s="24">
        <v>99.6</v>
      </c>
      <c r="G83" s="24">
        <v>93</v>
      </c>
      <c r="H83" s="24">
        <v>97</v>
      </c>
      <c r="I83" s="116">
        <v>100</v>
      </c>
      <c r="J83" s="141"/>
      <c r="K83" s="138"/>
    </row>
    <row r="84" spans="1:11" s="125" customFormat="1" ht="20.100000000000001" customHeight="1">
      <c r="A84" s="142"/>
      <c r="B84" s="142"/>
      <c r="C84" s="175">
        <v>45870</v>
      </c>
      <c r="D84" s="176">
        <v>45870</v>
      </c>
      <c r="E84" s="24">
        <v>91.5</v>
      </c>
      <c r="F84" s="24">
        <v>98.7</v>
      </c>
      <c r="G84" s="24">
        <v>93.6</v>
      </c>
      <c r="H84" s="24">
        <v>98.8</v>
      </c>
      <c r="I84" s="116">
        <v>100</v>
      </c>
      <c r="J84" s="141"/>
      <c r="K84" s="138"/>
    </row>
    <row r="85" spans="1:11" s="125" customFormat="1" ht="20.100000000000001" customHeight="1">
      <c r="A85" s="142"/>
      <c r="B85" s="142"/>
      <c r="C85" s="175">
        <v>45901</v>
      </c>
      <c r="D85" s="176">
        <v>45901</v>
      </c>
      <c r="E85" s="24">
        <v>90.9</v>
      </c>
      <c r="F85" s="24">
        <v>99.4</v>
      </c>
      <c r="G85" s="24">
        <v>88.8</v>
      </c>
      <c r="H85" s="24">
        <v>99.8</v>
      </c>
      <c r="I85" s="116">
        <v>100</v>
      </c>
      <c r="J85" s="141"/>
      <c r="K85" s="138"/>
    </row>
    <row r="86" spans="1:11" s="125" customFormat="1" ht="20.100000000000001" customHeight="1">
      <c r="A86" s="142"/>
      <c r="B86" s="142"/>
      <c r="C86" s="175">
        <v>45931</v>
      </c>
      <c r="D86" s="176">
        <v>45931</v>
      </c>
      <c r="E86" s="143">
        <v>91.8</v>
      </c>
      <c r="F86" s="144">
        <v>100.8</v>
      </c>
      <c r="G86" s="144">
        <v>92.2</v>
      </c>
      <c r="H86" s="144">
        <v>99.2</v>
      </c>
      <c r="I86" s="116">
        <v>100</v>
      </c>
      <c r="J86" s="141"/>
      <c r="K86" s="138"/>
    </row>
    <row r="87" spans="1:11" s="125" customFormat="1" ht="20.100000000000001" customHeight="1">
      <c r="A87" s="142"/>
      <c r="B87" s="142"/>
      <c r="C87" s="175">
        <v>45962</v>
      </c>
      <c r="D87" s="176">
        <v>45962</v>
      </c>
      <c r="E87" s="143">
        <v>91.5</v>
      </c>
      <c r="F87" s="144">
        <v>102</v>
      </c>
      <c r="G87" s="144">
        <v>92.9</v>
      </c>
      <c r="H87" s="144">
        <v>100.5</v>
      </c>
      <c r="I87" s="116">
        <v>100</v>
      </c>
      <c r="J87" s="141"/>
      <c r="K87" s="138"/>
    </row>
    <row r="88" spans="1:11" s="125" customFormat="1" ht="20.100000000000001" customHeight="1">
      <c r="A88" s="142"/>
      <c r="B88" s="142"/>
      <c r="C88" s="175">
        <v>45992</v>
      </c>
      <c r="D88" s="176">
        <v>45992</v>
      </c>
      <c r="E88" s="143">
        <v>90.2</v>
      </c>
      <c r="F88" s="144">
        <v>101.4</v>
      </c>
      <c r="G88" s="144">
        <v>94.9</v>
      </c>
      <c r="H88" s="144">
        <v>102.3</v>
      </c>
      <c r="I88" s="116">
        <v>100</v>
      </c>
      <c r="J88" s="141"/>
      <c r="K88" s="138"/>
    </row>
    <row r="89" spans="1:11" s="125" customFormat="1" ht="20.100000000000001" customHeight="1">
      <c r="A89" s="142"/>
      <c r="B89" s="142"/>
      <c r="C89" s="175">
        <v>46023</v>
      </c>
      <c r="D89" s="176">
        <v>46023</v>
      </c>
      <c r="E89" s="143">
        <v>93.2</v>
      </c>
      <c r="F89" s="144">
        <v>102.7</v>
      </c>
      <c r="G89" s="144">
        <v>94.8</v>
      </c>
      <c r="H89" s="144">
        <v>102.5</v>
      </c>
      <c r="I89" s="116">
        <v>100</v>
      </c>
      <c r="J89" s="141"/>
      <c r="K89" s="138"/>
    </row>
    <row r="90" spans="1:11" s="125" customFormat="1" ht="20.100000000000001" customHeight="1">
      <c r="A90" s="142"/>
      <c r="B90" s="142"/>
      <c r="C90" s="175">
        <v>46054</v>
      </c>
      <c r="D90" s="176">
        <v>46054</v>
      </c>
      <c r="E90" s="143"/>
      <c r="F90" s="144"/>
      <c r="G90" s="144"/>
      <c r="H90" s="144"/>
      <c r="I90" s="116"/>
      <c r="J90" s="141"/>
      <c r="K90" s="138"/>
    </row>
    <row r="91" spans="1:11" s="125" customFormat="1" ht="20.100000000000001" customHeight="1">
      <c r="A91" s="142"/>
      <c r="B91" s="142"/>
      <c r="C91" s="175">
        <v>46082</v>
      </c>
      <c r="D91" s="176">
        <v>46082</v>
      </c>
      <c r="E91" s="143"/>
      <c r="F91" s="144"/>
      <c r="G91" s="144"/>
      <c r="H91" s="144"/>
      <c r="I91" s="116"/>
      <c r="J91" s="141"/>
      <c r="K91" s="138"/>
    </row>
    <row r="92" spans="1:11" s="125" customFormat="1" ht="20.100000000000001" customHeight="1">
      <c r="A92" s="142"/>
      <c r="B92" s="142"/>
      <c r="C92" s="175">
        <v>46113</v>
      </c>
      <c r="D92" s="176">
        <v>46113</v>
      </c>
      <c r="E92" s="143"/>
      <c r="F92" s="144"/>
      <c r="G92" s="144"/>
      <c r="H92" s="144"/>
      <c r="I92" s="116"/>
      <c r="J92" s="141"/>
      <c r="K92" s="138"/>
    </row>
    <row r="93" spans="1:11" s="125" customFormat="1" ht="20.100000000000001" customHeight="1">
      <c r="A93" s="142"/>
      <c r="B93" s="142"/>
      <c r="C93" s="175">
        <v>46143</v>
      </c>
      <c r="D93" s="176">
        <v>46143</v>
      </c>
      <c r="E93" s="143"/>
      <c r="F93" s="144"/>
      <c r="G93" s="144"/>
      <c r="H93" s="144"/>
      <c r="I93" s="116"/>
      <c r="J93" s="141"/>
      <c r="K93" s="138"/>
    </row>
    <row r="94" spans="1:11" s="125" customFormat="1" ht="20.100000000000001" customHeight="1">
      <c r="A94" s="142"/>
      <c r="B94" s="142"/>
      <c r="C94" s="175">
        <v>46174</v>
      </c>
      <c r="D94" s="176">
        <v>46174</v>
      </c>
      <c r="E94" s="143"/>
      <c r="F94" s="144"/>
      <c r="G94" s="144"/>
      <c r="H94" s="144"/>
      <c r="I94" s="116"/>
      <c r="J94" s="141"/>
      <c r="K94" s="138"/>
    </row>
    <row r="95" spans="1:11" s="125" customFormat="1" ht="20.100000000000001" customHeight="1">
      <c r="A95" s="140">
        <v>2026</v>
      </c>
      <c r="B95" s="766" t="s">
        <v>548</v>
      </c>
      <c r="C95" s="175">
        <v>46204</v>
      </c>
      <c r="D95" s="176">
        <v>46204</v>
      </c>
      <c r="E95" s="143"/>
      <c r="F95" s="144"/>
      <c r="G95" s="144"/>
      <c r="H95" s="144"/>
      <c r="I95" s="116"/>
      <c r="J95" s="141"/>
      <c r="K95" s="138"/>
    </row>
    <row r="96" spans="1:11" s="125" customFormat="1" ht="20.100000000000001" customHeight="1">
      <c r="A96" s="142"/>
      <c r="B96" s="142"/>
      <c r="C96" s="175">
        <v>46235</v>
      </c>
      <c r="D96" s="176">
        <v>46235</v>
      </c>
      <c r="E96" s="143"/>
      <c r="F96" s="144"/>
      <c r="G96" s="144"/>
      <c r="H96" s="144"/>
      <c r="I96" s="116"/>
      <c r="J96" s="141"/>
      <c r="K96" s="138"/>
    </row>
    <row r="97" spans="1:11" s="125" customFormat="1" ht="20.100000000000001" customHeight="1">
      <c r="A97" s="142"/>
      <c r="B97" s="142"/>
      <c r="C97" s="175">
        <v>46266</v>
      </c>
      <c r="D97" s="176">
        <v>46266</v>
      </c>
      <c r="E97" s="143"/>
      <c r="F97" s="144"/>
      <c r="G97" s="144"/>
      <c r="H97" s="144"/>
      <c r="I97" s="116"/>
      <c r="J97" s="141"/>
      <c r="K97" s="138"/>
    </row>
    <row r="98" spans="1:11" s="125" customFormat="1" ht="20.100000000000001" customHeight="1">
      <c r="A98" s="142"/>
      <c r="B98" s="142"/>
      <c r="C98" s="175">
        <v>46296</v>
      </c>
      <c r="D98" s="176">
        <v>46296</v>
      </c>
      <c r="E98" s="143"/>
      <c r="F98" s="144"/>
      <c r="G98" s="144"/>
      <c r="H98" s="144"/>
      <c r="I98" s="116"/>
      <c r="J98" s="141"/>
      <c r="K98" s="138"/>
    </row>
    <row r="99" spans="1:11" s="125" customFormat="1" ht="20.100000000000001" customHeight="1">
      <c r="A99" s="142"/>
      <c r="B99" s="142"/>
      <c r="C99" s="175">
        <v>46327</v>
      </c>
      <c r="D99" s="176">
        <v>46327</v>
      </c>
      <c r="E99" s="143"/>
      <c r="F99" s="144"/>
      <c r="G99" s="144"/>
      <c r="H99" s="144"/>
      <c r="I99" s="116"/>
      <c r="J99" s="141"/>
      <c r="K99" s="138"/>
    </row>
    <row r="100" spans="1:11" s="125" customFormat="1" ht="20.100000000000001" customHeight="1">
      <c r="A100" s="142"/>
      <c r="B100" s="142"/>
      <c r="C100" s="175">
        <v>46357</v>
      </c>
      <c r="D100" s="176">
        <v>46357</v>
      </c>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cnO9nUMo/Z5QL57+M1mILAbBwGBhK7oSu4nj3XFStmkWx/qWO9/1schEylDDy9r47eqqzjE/z25DkswChQUkWw==" saltValue="MQur9woS1QwOUF1U9U357A=="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P19" sqref="P19"/>
    </sheetView>
  </sheetViews>
  <sheetFormatPr defaultColWidth="9.42578125" defaultRowHeight="11.25"/>
  <cols>
    <col min="1" max="2" width="9.42578125" style="124" customWidth="1"/>
    <col min="3" max="3" width="15.42578125" style="124" customWidth="1"/>
    <col min="4" max="4" width="9.42578125" style="124" customWidth="1"/>
    <col min="5" max="5" width="24" style="159" customWidth="1"/>
    <col min="6" max="6" width="20.5703125" style="159" customWidth="1"/>
    <col min="7" max="7" width="25" style="159" customWidth="1"/>
    <col min="8" max="8" width="16.5703125" style="159" customWidth="1"/>
    <col min="9" max="16384" width="9.42578125" style="27"/>
  </cols>
  <sheetData>
    <row r="2" spans="1:24" ht="15" customHeight="1">
      <c r="A2" s="122"/>
      <c r="B2" s="122"/>
      <c r="C2" s="849" t="s">
        <v>12</v>
      </c>
      <c r="D2" s="849"/>
      <c r="E2" s="479" t="s">
        <v>72</v>
      </c>
      <c r="F2" s="479" t="s">
        <v>74</v>
      </c>
      <c r="G2" s="479" t="s">
        <v>73</v>
      </c>
      <c r="H2" s="479" t="s">
        <v>500</v>
      </c>
    </row>
    <row r="3" spans="1:24" ht="15" customHeight="1">
      <c r="A3" s="122"/>
      <c r="B3" s="122"/>
      <c r="C3" s="850" t="s">
        <v>60</v>
      </c>
      <c r="D3" s="850"/>
      <c r="E3" s="152" t="s">
        <v>75</v>
      </c>
      <c r="F3" s="157" t="s">
        <v>77</v>
      </c>
      <c r="G3" s="157" t="s">
        <v>76</v>
      </c>
      <c r="H3" s="152" t="s">
        <v>501</v>
      </c>
    </row>
    <row r="4" spans="1:24" ht="15" customHeight="1">
      <c r="A4" s="122"/>
      <c r="B4" s="122"/>
      <c r="C4" s="178" t="s">
        <v>493</v>
      </c>
      <c r="D4" s="179" t="s">
        <v>494</v>
      </c>
      <c r="E4" s="153"/>
      <c r="F4" s="154"/>
      <c r="G4" s="154"/>
      <c r="H4" s="155"/>
    </row>
    <row r="5" spans="1:24" ht="15" customHeight="1">
      <c r="A5" s="122"/>
      <c r="B5" s="122"/>
      <c r="C5" s="25"/>
      <c r="D5" s="109"/>
      <c r="E5" s="151"/>
      <c r="F5" s="156"/>
      <c r="G5" s="156"/>
      <c r="H5" s="157"/>
    </row>
    <row r="6" spans="1:24" ht="15" customHeight="1">
      <c r="A6" s="122"/>
      <c r="B6" s="122"/>
      <c r="C6" s="158">
        <v>43466</v>
      </c>
      <c r="D6" s="180">
        <v>43466</v>
      </c>
      <c r="E6" s="159">
        <v>51</v>
      </c>
      <c r="F6" s="159">
        <v>50.5</v>
      </c>
      <c r="G6" s="159">
        <v>51.2</v>
      </c>
      <c r="H6" s="130">
        <v>50</v>
      </c>
      <c r="J6" s="160" t="s">
        <v>419</v>
      </c>
      <c r="X6" s="159"/>
    </row>
    <row r="7" spans="1:24" ht="15" customHeight="1">
      <c r="A7" s="122"/>
      <c r="B7" s="122"/>
      <c r="C7" s="158">
        <v>43497</v>
      </c>
      <c r="D7" s="180">
        <v>43497</v>
      </c>
      <c r="E7" s="159">
        <v>51.9</v>
      </c>
      <c r="F7" s="159">
        <v>49.3</v>
      </c>
      <c r="G7" s="159">
        <v>52.8</v>
      </c>
      <c r="H7" s="130">
        <v>50</v>
      </c>
      <c r="X7" s="159"/>
    </row>
    <row r="8" spans="1:24" ht="15" customHeight="1">
      <c r="A8" s="122"/>
      <c r="B8" s="122"/>
      <c r="C8" s="158">
        <v>43525</v>
      </c>
      <c r="D8" s="180">
        <v>43525</v>
      </c>
      <c r="E8" s="159">
        <v>51.6</v>
      </c>
      <c r="F8" s="159">
        <v>47.5</v>
      </c>
      <c r="G8" s="159">
        <v>53.3</v>
      </c>
      <c r="H8" s="130">
        <v>50</v>
      </c>
      <c r="X8" s="159"/>
    </row>
    <row r="9" spans="1:24" ht="15" customHeight="1">
      <c r="A9" s="122"/>
      <c r="B9" s="122"/>
      <c r="C9" s="158">
        <v>43556</v>
      </c>
      <c r="D9" s="180">
        <v>43556</v>
      </c>
      <c r="E9" s="159">
        <v>51.5</v>
      </c>
      <c r="F9" s="159">
        <v>47.9</v>
      </c>
      <c r="G9" s="159">
        <v>52.8</v>
      </c>
      <c r="H9" s="130">
        <v>50</v>
      </c>
      <c r="X9" s="159"/>
    </row>
    <row r="10" spans="1:24" ht="15" customHeight="1">
      <c r="A10" s="122"/>
      <c r="B10" s="122"/>
      <c r="C10" s="158">
        <v>43586</v>
      </c>
      <c r="D10" s="180">
        <v>43586</v>
      </c>
      <c r="E10" s="159">
        <v>51.8</v>
      </c>
      <c r="F10" s="159">
        <v>47.7</v>
      </c>
      <c r="G10" s="159">
        <v>52.9</v>
      </c>
      <c r="H10" s="130">
        <v>50</v>
      </c>
      <c r="X10" s="159"/>
    </row>
    <row r="11" spans="1:24" ht="15" customHeight="1">
      <c r="A11" s="122"/>
      <c r="B11" s="122"/>
      <c r="C11" s="158">
        <v>43617</v>
      </c>
      <c r="D11" s="180">
        <v>43617</v>
      </c>
      <c r="E11" s="159">
        <v>52.2</v>
      </c>
      <c r="F11" s="159">
        <v>47.6</v>
      </c>
      <c r="G11" s="159">
        <v>53.6</v>
      </c>
      <c r="H11" s="130">
        <v>50</v>
      </c>
      <c r="X11" s="159"/>
    </row>
    <row r="12" spans="1:24" ht="15" customHeight="1">
      <c r="A12" s="127">
        <v>2019</v>
      </c>
      <c r="B12" s="127" t="s">
        <v>45</v>
      </c>
      <c r="C12" s="158">
        <v>43647</v>
      </c>
      <c r="D12" s="180">
        <v>43647</v>
      </c>
      <c r="E12" s="159">
        <v>51.5</v>
      </c>
      <c r="F12" s="159">
        <v>46.5</v>
      </c>
      <c r="G12" s="159">
        <v>53.2</v>
      </c>
      <c r="H12" s="130">
        <v>50</v>
      </c>
      <c r="X12" s="159"/>
    </row>
    <row r="13" spans="1:24" ht="15" customHeight="1">
      <c r="A13" s="27"/>
      <c r="B13" s="27"/>
      <c r="C13" s="158">
        <v>43678</v>
      </c>
      <c r="D13" s="180">
        <v>43678</v>
      </c>
      <c r="E13" s="159">
        <v>51.9</v>
      </c>
      <c r="F13" s="159">
        <v>47</v>
      </c>
      <c r="G13" s="159">
        <v>53.5</v>
      </c>
      <c r="H13" s="130">
        <v>50</v>
      </c>
      <c r="X13" s="159"/>
    </row>
    <row r="14" spans="1:24" ht="15" customHeight="1">
      <c r="A14" s="27"/>
      <c r="B14" s="27"/>
      <c r="C14" s="158">
        <v>43709</v>
      </c>
      <c r="D14" s="180">
        <v>43709</v>
      </c>
      <c r="E14" s="159">
        <v>50.1</v>
      </c>
      <c r="F14" s="159">
        <v>45.7</v>
      </c>
      <c r="G14" s="159">
        <v>51.6</v>
      </c>
      <c r="H14" s="130">
        <v>50</v>
      </c>
      <c r="X14" s="159"/>
    </row>
    <row r="15" spans="1:24" ht="15" customHeight="1">
      <c r="A15" s="27"/>
      <c r="B15" s="27"/>
      <c r="C15" s="158">
        <v>43739</v>
      </c>
      <c r="D15" s="180">
        <v>43739</v>
      </c>
      <c r="E15" s="159">
        <v>50.6</v>
      </c>
      <c r="F15" s="159">
        <v>45.9</v>
      </c>
      <c r="G15" s="159">
        <v>52.2</v>
      </c>
      <c r="H15" s="130">
        <v>50</v>
      </c>
      <c r="X15" s="159"/>
    </row>
    <row r="16" spans="1:24" ht="15" customHeight="1">
      <c r="A16" s="27"/>
      <c r="B16" s="27"/>
      <c r="C16" s="158">
        <v>43770</v>
      </c>
      <c r="D16" s="180">
        <v>43770</v>
      </c>
      <c r="E16" s="159">
        <v>50.6</v>
      </c>
      <c r="F16" s="159">
        <v>46.9</v>
      </c>
      <c r="G16" s="159">
        <v>51.9</v>
      </c>
      <c r="H16" s="130">
        <v>50</v>
      </c>
      <c r="X16" s="159"/>
    </row>
    <row r="17" spans="1:24" ht="15" customHeight="1">
      <c r="A17" s="27"/>
      <c r="B17" s="27"/>
      <c r="C17" s="158">
        <v>43800</v>
      </c>
      <c r="D17" s="180">
        <v>43800</v>
      </c>
      <c r="E17" s="159">
        <v>50.9</v>
      </c>
      <c r="F17" s="159">
        <v>46.3</v>
      </c>
      <c r="G17" s="159">
        <v>52.8</v>
      </c>
      <c r="H17" s="130">
        <v>50</v>
      </c>
      <c r="X17" s="159"/>
    </row>
    <row r="18" spans="1:24" ht="15" customHeight="1">
      <c r="A18" s="27"/>
      <c r="B18" s="27"/>
      <c r="C18" s="158">
        <v>43831</v>
      </c>
      <c r="D18" s="180">
        <v>43831</v>
      </c>
      <c r="E18" s="159">
        <v>51.3</v>
      </c>
      <c r="F18" s="159">
        <v>47.9</v>
      </c>
      <c r="G18" s="159">
        <v>52.5</v>
      </c>
      <c r="H18" s="130">
        <v>50</v>
      </c>
      <c r="X18" s="159"/>
    </row>
    <row r="19" spans="1:24" ht="15" customHeight="1">
      <c r="A19" s="27"/>
      <c r="B19" s="27"/>
      <c r="C19" s="158">
        <v>43862</v>
      </c>
      <c r="D19" s="180">
        <v>43862</v>
      </c>
      <c r="E19" s="159">
        <v>51.6</v>
      </c>
      <c r="F19" s="159">
        <v>49.2</v>
      </c>
      <c r="G19" s="159">
        <v>52.6</v>
      </c>
      <c r="H19" s="130">
        <v>50</v>
      </c>
      <c r="X19" s="159"/>
    </row>
    <row r="20" spans="1:24" ht="15" customHeight="1">
      <c r="A20" s="27"/>
      <c r="B20" s="27"/>
      <c r="C20" s="158">
        <v>43891</v>
      </c>
      <c r="D20" s="180">
        <v>43891</v>
      </c>
      <c r="E20" s="159">
        <v>29.7</v>
      </c>
      <c r="F20" s="159">
        <v>44.5</v>
      </c>
      <c r="G20" s="159">
        <v>26.4</v>
      </c>
      <c r="H20" s="130">
        <v>50</v>
      </c>
      <c r="J20" s="195" t="s">
        <v>78</v>
      </c>
      <c r="X20" s="159"/>
    </row>
    <row r="21" spans="1:24" ht="15" customHeight="1">
      <c r="A21" s="27"/>
      <c r="B21" s="27"/>
      <c r="C21" s="158">
        <v>43922</v>
      </c>
      <c r="D21" s="180">
        <v>43922</v>
      </c>
      <c r="E21" s="159">
        <v>13.6</v>
      </c>
      <c r="F21" s="159">
        <v>33.4</v>
      </c>
      <c r="G21" s="159">
        <v>12</v>
      </c>
      <c r="H21" s="130">
        <v>50</v>
      </c>
      <c r="J21" s="195" t="s">
        <v>79</v>
      </c>
      <c r="X21" s="159"/>
    </row>
    <row r="22" spans="1:24" ht="15" customHeight="1">
      <c r="A22" s="27"/>
      <c r="B22" s="27"/>
      <c r="C22" s="158">
        <v>43952</v>
      </c>
      <c r="D22" s="180">
        <v>43952</v>
      </c>
      <c r="E22" s="159">
        <v>31.9</v>
      </c>
      <c r="F22" s="159">
        <v>39.4</v>
      </c>
      <c r="G22" s="159">
        <v>30.5</v>
      </c>
      <c r="H22" s="130">
        <v>50</v>
      </c>
      <c r="X22" s="159"/>
    </row>
    <row r="23" spans="1:24" ht="15" customHeight="1">
      <c r="A23" s="27"/>
      <c r="B23" s="27"/>
      <c r="C23" s="158">
        <v>43983</v>
      </c>
      <c r="D23" s="180">
        <v>43983</v>
      </c>
      <c r="E23" s="159">
        <v>48.5</v>
      </c>
      <c r="F23" s="159">
        <v>47.4</v>
      </c>
      <c r="G23" s="159">
        <v>48.3</v>
      </c>
      <c r="H23" s="130">
        <v>50</v>
      </c>
      <c r="X23" s="159"/>
    </row>
    <row r="24" spans="1:24" ht="15" customHeight="1">
      <c r="A24" s="127">
        <v>2020</v>
      </c>
      <c r="B24" s="127" t="s">
        <v>46</v>
      </c>
      <c r="C24" s="158">
        <v>44013</v>
      </c>
      <c r="D24" s="180">
        <v>44013</v>
      </c>
      <c r="E24" s="159">
        <v>54.9</v>
      </c>
      <c r="F24" s="159">
        <v>51.8</v>
      </c>
      <c r="G24" s="159">
        <v>54.7</v>
      </c>
      <c r="H24" s="130">
        <v>50</v>
      </c>
      <c r="J24" s="160" t="s">
        <v>418</v>
      </c>
      <c r="X24" s="159"/>
    </row>
    <row r="25" spans="1:24" ht="15" customHeight="1">
      <c r="A25" s="27"/>
      <c r="B25" s="27"/>
      <c r="C25" s="158">
        <v>44044</v>
      </c>
      <c r="D25" s="180">
        <v>44044</v>
      </c>
      <c r="E25" s="159">
        <v>51.9</v>
      </c>
      <c r="F25" s="159">
        <v>51.7</v>
      </c>
      <c r="G25" s="159">
        <v>50.5</v>
      </c>
      <c r="H25" s="130">
        <v>50</v>
      </c>
      <c r="X25" s="159"/>
    </row>
    <row r="26" spans="1:24" ht="15" customHeight="1">
      <c r="A26" s="27"/>
      <c r="B26" s="27"/>
      <c r="C26" s="158">
        <v>44075</v>
      </c>
      <c r="D26" s="180">
        <v>44075</v>
      </c>
      <c r="E26" s="159">
        <v>50.4</v>
      </c>
      <c r="F26" s="159">
        <v>53.7</v>
      </c>
      <c r="G26" s="159">
        <v>48</v>
      </c>
      <c r="H26" s="130">
        <v>50</v>
      </c>
      <c r="X26" s="159"/>
    </row>
    <row r="27" spans="1:24" ht="15" customHeight="1">
      <c r="A27" s="27"/>
      <c r="B27" s="27"/>
      <c r="C27" s="158">
        <v>44105</v>
      </c>
      <c r="D27" s="180">
        <v>44105</v>
      </c>
      <c r="E27" s="159">
        <v>50</v>
      </c>
      <c r="F27" s="159">
        <v>54.8</v>
      </c>
      <c r="G27" s="159">
        <v>46.9</v>
      </c>
      <c r="H27" s="130">
        <v>50</v>
      </c>
      <c r="X27" s="159"/>
    </row>
    <row r="28" spans="1:24" ht="15" customHeight="1">
      <c r="A28" s="27"/>
      <c r="B28" s="27"/>
      <c r="C28" s="158">
        <v>44136</v>
      </c>
      <c r="D28" s="180">
        <v>44136</v>
      </c>
      <c r="E28" s="159">
        <v>45.3</v>
      </c>
      <c r="F28" s="159">
        <v>53.8</v>
      </c>
      <c r="G28" s="159">
        <v>41.7</v>
      </c>
      <c r="H28" s="130">
        <v>50</v>
      </c>
      <c r="X28" s="159"/>
    </row>
    <row r="29" spans="1:24" ht="15" customHeight="1">
      <c r="A29" s="27"/>
      <c r="B29" s="27"/>
      <c r="C29" s="158">
        <v>44166</v>
      </c>
      <c r="D29" s="180">
        <v>44166</v>
      </c>
      <c r="E29" s="159">
        <v>49.1</v>
      </c>
      <c r="F29" s="159">
        <v>55.2</v>
      </c>
      <c r="G29" s="159">
        <v>46.4</v>
      </c>
      <c r="H29" s="130">
        <v>50</v>
      </c>
      <c r="X29" s="159"/>
    </row>
    <row r="30" spans="1:24" ht="15" customHeight="1">
      <c r="A30" s="27"/>
      <c r="B30" s="27"/>
      <c r="C30" s="158">
        <v>44197</v>
      </c>
      <c r="D30" s="180">
        <v>44197</v>
      </c>
      <c r="E30" s="159">
        <v>47.8</v>
      </c>
      <c r="F30" s="159">
        <v>54.8</v>
      </c>
      <c r="G30" s="159">
        <v>45.4</v>
      </c>
      <c r="H30" s="130">
        <v>50</v>
      </c>
      <c r="X30" s="159"/>
    </row>
    <row r="31" spans="1:24" ht="15" customHeight="1">
      <c r="A31" s="27"/>
      <c r="B31" s="27"/>
      <c r="C31" s="158">
        <v>44228</v>
      </c>
      <c r="D31" s="180">
        <v>44228</v>
      </c>
      <c r="E31" s="159">
        <v>48.8</v>
      </c>
      <c r="F31" s="159">
        <v>57.9</v>
      </c>
      <c r="G31" s="159">
        <v>45.7</v>
      </c>
      <c r="H31" s="130">
        <v>50</v>
      </c>
      <c r="X31" s="159"/>
    </row>
    <row r="32" spans="1:24" ht="15" customHeight="1">
      <c r="A32" s="27"/>
      <c r="B32" s="27"/>
      <c r="C32" s="158">
        <v>44256</v>
      </c>
      <c r="D32" s="180">
        <v>44256</v>
      </c>
      <c r="E32" s="159">
        <v>53.2</v>
      </c>
      <c r="F32" s="159">
        <v>62.5</v>
      </c>
      <c r="G32" s="159">
        <v>49.6</v>
      </c>
      <c r="H32" s="130">
        <v>50</v>
      </c>
      <c r="X32" s="159"/>
    </row>
    <row r="33" spans="1:24" ht="15" customHeight="1">
      <c r="A33" s="27"/>
      <c r="B33" s="27"/>
      <c r="C33" s="158">
        <v>44287</v>
      </c>
      <c r="D33" s="180">
        <v>44287</v>
      </c>
      <c r="E33" s="159">
        <v>53.8</v>
      </c>
      <c r="F33" s="159">
        <v>62.9</v>
      </c>
      <c r="G33" s="159">
        <v>50.5</v>
      </c>
      <c r="H33" s="130">
        <v>50</v>
      </c>
      <c r="X33" s="159"/>
    </row>
    <row r="34" spans="1:24" ht="15" customHeight="1">
      <c r="A34" s="27"/>
      <c r="B34" s="27"/>
      <c r="C34" s="158">
        <v>44317</v>
      </c>
      <c r="D34" s="180">
        <v>44317</v>
      </c>
      <c r="E34" s="159">
        <v>57.1</v>
      </c>
      <c r="F34" s="159">
        <v>63.1</v>
      </c>
      <c r="G34" s="159">
        <v>55.2</v>
      </c>
      <c r="H34" s="130">
        <v>50</v>
      </c>
      <c r="X34" s="159"/>
    </row>
    <row r="35" spans="1:24" ht="15" customHeight="1">
      <c r="A35" s="27"/>
      <c r="B35" s="27"/>
      <c r="C35" s="158">
        <v>44348</v>
      </c>
      <c r="D35" s="180">
        <v>44348</v>
      </c>
      <c r="E35" s="159">
        <v>59.5</v>
      </c>
      <c r="F35" s="159">
        <v>63.4</v>
      </c>
      <c r="G35" s="159">
        <v>58.3</v>
      </c>
      <c r="H35" s="130">
        <v>50</v>
      </c>
      <c r="X35" s="159"/>
    </row>
    <row r="36" spans="1:24" ht="15" customHeight="1">
      <c r="A36" s="127">
        <v>2021</v>
      </c>
      <c r="B36" s="127" t="s">
        <v>47</v>
      </c>
      <c r="C36" s="158">
        <v>44378</v>
      </c>
      <c r="D36" s="180">
        <v>44378</v>
      </c>
      <c r="E36" s="159">
        <v>60.2</v>
      </c>
      <c r="F36" s="159">
        <v>62.8</v>
      </c>
      <c r="G36" s="159">
        <v>59.8</v>
      </c>
      <c r="H36" s="130">
        <v>50</v>
      </c>
      <c r="X36" s="159"/>
    </row>
    <row r="37" spans="1:24" ht="15" customHeight="1">
      <c r="A37" s="27"/>
      <c r="B37" s="27"/>
      <c r="C37" s="158">
        <v>44409</v>
      </c>
      <c r="D37" s="180">
        <v>44409</v>
      </c>
      <c r="E37" s="159">
        <v>59</v>
      </c>
      <c r="F37" s="159">
        <v>61.4</v>
      </c>
      <c r="G37" s="159">
        <v>59</v>
      </c>
      <c r="H37" s="130">
        <v>50</v>
      </c>
      <c r="X37" s="159"/>
    </row>
    <row r="38" spans="1:24" ht="15" customHeight="1">
      <c r="A38" s="27"/>
      <c r="B38" s="27"/>
      <c r="C38" s="158">
        <v>44440</v>
      </c>
      <c r="D38" s="180">
        <v>44440</v>
      </c>
      <c r="E38" s="159">
        <v>56.2</v>
      </c>
      <c r="F38" s="159">
        <v>58.6</v>
      </c>
      <c r="G38" s="159">
        <v>56.4</v>
      </c>
      <c r="H38" s="130">
        <v>50</v>
      </c>
      <c r="J38" s="195" t="s">
        <v>80</v>
      </c>
      <c r="X38" s="159"/>
    </row>
    <row r="39" spans="1:24" ht="15" customHeight="1">
      <c r="A39" s="27"/>
      <c r="B39" s="27"/>
      <c r="C39" s="158">
        <v>44470</v>
      </c>
      <c r="D39" s="180">
        <v>44470</v>
      </c>
      <c r="E39" s="159">
        <v>54.2</v>
      </c>
      <c r="F39" s="159">
        <v>58.3</v>
      </c>
      <c r="G39" s="159">
        <v>54.6</v>
      </c>
      <c r="H39" s="130">
        <v>50</v>
      </c>
      <c r="J39" s="195" t="s">
        <v>81</v>
      </c>
      <c r="X39" s="159"/>
    </row>
    <row r="40" spans="1:24" ht="15" customHeight="1">
      <c r="A40" s="27"/>
      <c r="B40" s="27"/>
      <c r="C40" s="158">
        <v>44501</v>
      </c>
      <c r="D40" s="180">
        <v>44501</v>
      </c>
      <c r="E40" s="159">
        <v>55.4</v>
      </c>
      <c r="F40" s="159">
        <v>58.4</v>
      </c>
      <c r="G40" s="159">
        <v>55.9</v>
      </c>
      <c r="H40" s="130">
        <v>50</v>
      </c>
      <c r="X40" s="159"/>
    </row>
    <row r="41" spans="1:24" ht="15" customHeight="1">
      <c r="A41" s="27"/>
      <c r="B41" s="27"/>
      <c r="C41" s="158">
        <v>44531</v>
      </c>
      <c r="D41" s="180">
        <v>44531</v>
      </c>
      <c r="E41" s="159">
        <v>53.3</v>
      </c>
      <c r="F41" s="159">
        <v>58</v>
      </c>
      <c r="G41" s="159">
        <v>53.1</v>
      </c>
      <c r="H41" s="130">
        <v>50</v>
      </c>
      <c r="X41" s="159"/>
    </row>
    <row r="42" spans="1:24" ht="15" customHeight="1">
      <c r="A42" s="27"/>
      <c r="B42" s="27"/>
      <c r="C42" s="158">
        <v>44562</v>
      </c>
      <c r="D42" s="180">
        <v>44562</v>
      </c>
      <c r="E42" s="159">
        <v>52.3</v>
      </c>
      <c r="F42" s="159">
        <v>58.7</v>
      </c>
      <c r="G42" s="159">
        <v>51.1</v>
      </c>
      <c r="H42" s="130">
        <v>50</v>
      </c>
      <c r="X42" s="159"/>
    </row>
    <row r="43" spans="1:24" ht="15" customHeight="1">
      <c r="A43" s="27"/>
      <c r="B43" s="27"/>
      <c r="C43" s="158">
        <v>44593</v>
      </c>
      <c r="D43" s="180">
        <v>44593</v>
      </c>
      <c r="E43" s="159">
        <v>55.5</v>
      </c>
      <c r="F43" s="159">
        <v>58.2</v>
      </c>
      <c r="G43" s="159">
        <v>55.5</v>
      </c>
      <c r="H43" s="130">
        <v>50</v>
      </c>
      <c r="X43" s="159"/>
    </row>
    <row r="44" spans="1:24" ht="15" customHeight="1">
      <c r="A44" s="27"/>
      <c r="B44" s="27"/>
      <c r="C44" s="158">
        <v>44621</v>
      </c>
      <c r="D44" s="180">
        <v>44621</v>
      </c>
      <c r="E44" s="753">
        <v>54.9</v>
      </c>
      <c r="F44" s="753">
        <v>56.5</v>
      </c>
      <c r="G44" s="753">
        <v>55.6</v>
      </c>
      <c r="H44" s="754">
        <v>50</v>
      </c>
      <c r="X44" s="159"/>
    </row>
    <row r="45" spans="1:24" ht="15" customHeight="1">
      <c r="A45" s="27"/>
      <c r="B45" s="27"/>
      <c r="C45" s="158">
        <v>44652</v>
      </c>
      <c r="D45" s="180">
        <v>44652</v>
      </c>
      <c r="E45" s="159">
        <v>55.8</v>
      </c>
      <c r="F45" s="159">
        <v>55.5</v>
      </c>
      <c r="G45" s="159">
        <v>57.7</v>
      </c>
      <c r="H45" s="130">
        <v>50</v>
      </c>
      <c r="X45" s="159"/>
    </row>
    <row r="46" spans="1:24" ht="15" customHeight="1">
      <c r="A46" s="27"/>
      <c r="B46" s="27"/>
      <c r="C46" s="158">
        <v>44682</v>
      </c>
      <c r="D46" s="180">
        <v>44682</v>
      </c>
      <c r="E46" s="159">
        <v>54.8</v>
      </c>
      <c r="F46" s="159">
        <v>54.6</v>
      </c>
      <c r="G46" s="159">
        <v>56.1</v>
      </c>
      <c r="H46" s="130">
        <v>50</v>
      </c>
      <c r="X46" s="159"/>
    </row>
    <row r="47" spans="1:24" ht="15" customHeight="1">
      <c r="A47" s="27"/>
      <c r="B47" s="27"/>
      <c r="C47" s="158">
        <v>44713</v>
      </c>
      <c r="D47" s="180">
        <v>44713</v>
      </c>
      <c r="E47" s="159">
        <v>52</v>
      </c>
      <c r="F47" s="159">
        <v>52.1</v>
      </c>
      <c r="G47" s="159">
        <v>53</v>
      </c>
      <c r="H47" s="130">
        <v>50</v>
      </c>
      <c r="X47" s="159"/>
    </row>
    <row r="48" spans="1:24" ht="15" customHeight="1">
      <c r="A48" s="127">
        <v>2022</v>
      </c>
      <c r="B48" s="127" t="s">
        <v>48</v>
      </c>
      <c r="C48" s="158">
        <v>44743</v>
      </c>
      <c r="D48" s="180">
        <v>44743</v>
      </c>
      <c r="E48" s="159">
        <v>49.9</v>
      </c>
      <c r="F48" s="159">
        <v>49.8</v>
      </c>
      <c r="G48" s="159">
        <v>51.2</v>
      </c>
      <c r="H48" s="130">
        <v>50</v>
      </c>
      <c r="X48" s="159"/>
    </row>
    <row r="49" spans="1:24" ht="15" customHeight="1">
      <c r="A49" s="27"/>
      <c r="B49" s="27"/>
      <c r="C49" s="158">
        <v>44774</v>
      </c>
      <c r="D49" s="180">
        <v>44774</v>
      </c>
      <c r="E49" s="159">
        <v>48.9</v>
      </c>
      <c r="F49" s="159">
        <v>49.6</v>
      </c>
      <c r="G49" s="159">
        <v>49.8</v>
      </c>
      <c r="H49" s="130">
        <v>50</v>
      </c>
      <c r="X49" s="159"/>
    </row>
    <row r="50" spans="1:24" ht="15" customHeight="1">
      <c r="A50" s="27"/>
      <c r="B50" s="27"/>
      <c r="C50" s="158">
        <v>44805</v>
      </c>
      <c r="D50" s="180">
        <v>44805</v>
      </c>
      <c r="E50" s="159">
        <v>48.1</v>
      </c>
      <c r="F50" s="159">
        <v>48.4</v>
      </c>
      <c r="G50" s="159">
        <v>48.8</v>
      </c>
      <c r="H50" s="130">
        <v>50</v>
      </c>
      <c r="X50" s="159"/>
    </row>
    <row r="51" spans="1:24" ht="15" customHeight="1">
      <c r="A51" s="27"/>
      <c r="B51" s="27"/>
      <c r="C51" s="158">
        <v>44835</v>
      </c>
      <c r="D51" s="180">
        <v>44835</v>
      </c>
      <c r="E51" s="159">
        <v>47.3</v>
      </c>
      <c r="F51" s="159">
        <v>46.4</v>
      </c>
      <c r="G51" s="159">
        <v>48.6</v>
      </c>
      <c r="H51" s="130">
        <v>50</v>
      </c>
      <c r="X51" s="159"/>
    </row>
    <row r="52" spans="1:24" ht="15" customHeight="1">
      <c r="A52" s="27"/>
      <c r="B52" s="27"/>
      <c r="C52" s="158">
        <v>44866</v>
      </c>
      <c r="D52" s="180">
        <v>44866</v>
      </c>
      <c r="E52" s="159">
        <v>47.8</v>
      </c>
      <c r="F52" s="159">
        <v>47.1</v>
      </c>
      <c r="G52" s="159">
        <v>48.5</v>
      </c>
      <c r="H52" s="130">
        <v>50</v>
      </c>
      <c r="X52" s="159"/>
    </row>
    <row r="53" spans="1:24" ht="15" customHeight="1">
      <c r="A53" s="27"/>
      <c r="B53" s="27"/>
      <c r="C53" s="158">
        <v>44896</v>
      </c>
      <c r="D53" s="180">
        <v>44896</v>
      </c>
      <c r="E53" s="159">
        <v>49.3</v>
      </c>
      <c r="F53" s="159">
        <v>47.8</v>
      </c>
      <c r="G53" s="159">
        <v>49.8</v>
      </c>
      <c r="H53" s="130">
        <v>50</v>
      </c>
      <c r="X53" s="159"/>
    </row>
    <row r="54" spans="1:24" ht="15" customHeight="1">
      <c r="A54" s="27"/>
      <c r="B54" s="27"/>
      <c r="C54" s="158">
        <v>44927</v>
      </c>
      <c r="D54" s="180">
        <v>44927</v>
      </c>
      <c r="E54" s="159">
        <v>50.3</v>
      </c>
      <c r="F54" s="159">
        <v>48.8</v>
      </c>
      <c r="G54" s="159">
        <v>50.8</v>
      </c>
      <c r="H54" s="130">
        <v>50</v>
      </c>
      <c r="X54" s="159"/>
    </row>
    <row r="55" spans="1:24" ht="15" customHeight="1">
      <c r="A55" s="27"/>
      <c r="B55" s="27"/>
      <c r="C55" s="158">
        <v>44958</v>
      </c>
      <c r="D55" s="180">
        <v>44958</v>
      </c>
      <c r="E55" s="159">
        <v>52</v>
      </c>
      <c r="F55" s="159">
        <v>48.5</v>
      </c>
      <c r="G55" s="159">
        <v>52.7</v>
      </c>
      <c r="H55" s="130">
        <v>50</v>
      </c>
      <c r="X55" s="159"/>
    </row>
    <row r="56" spans="1:24" ht="15" customHeight="1">
      <c r="A56" s="27"/>
      <c r="B56" s="27"/>
      <c r="C56" s="158">
        <v>44986</v>
      </c>
      <c r="D56" s="180">
        <v>44986</v>
      </c>
      <c r="E56" s="159">
        <v>53.7</v>
      </c>
      <c r="F56" s="159">
        <v>47.3</v>
      </c>
      <c r="G56" s="159">
        <v>55</v>
      </c>
      <c r="H56" s="130">
        <v>50</v>
      </c>
      <c r="X56" s="159"/>
    </row>
    <row r="57" spans="1:24" ht="15" customHeight="1">
      <c r="A57" s="27"/>
      <c r="B57" s="27"/>
      <c r="C57" s="158">
        <v>45017</v>
      </c>
      <c r="D57" s="180">
        <v>45017</v>
      </c>
      <c r="E57" s="159">
        <v>54.1</v>
      </c>
      <c r="F57" s="159">
        <v>45.8</v>
      </c>
      <c r="G57" s="159">
        <v>56.2</v>
      </c>
      <c r="H57" s="130">
        <v>50</v>
      </c>
      <c r="X57" s="159"/>
    </row>
    <row r="58" spans="1:24" ht="15" customHeight="1">
      <c r="A58" s="27"/>
      <c r="B58" s="27"/>
      <c r="C58" s="158">
        <v>45047</v>
      </c>
      <c r="D58" s="180">
        <v>45047</v>
      </c>
      <c r="E58" s="159">
        <v>52.8</v>
      </c>
      <c r="F58" s="159">
        <v>44.8</v>
      </c>
      <c r="G58" s="159">
        <v>55.1</v>
      </c>
      <c r="H58" s="130">
        <v>50</v>
      </c>
      <c r="X58" s="159"/>
    </row>
    <row r="59" spans="1:24" ht="15" customHeight="1">
      <c r="A59" s="27"/>
      <c r="B59" s="27"/>
      <c r="C59" s="158">
        <v>45078</v>
      </c>
      <c r="D59" s="180">
        <v>45078</v>
      </c>
      <c r="E59" s="159">
        <v>49.9</v>
      </c>
      <c r="F59" s="159">
        <v>43.4</v>
      </c>
      <c r="G59" s="159">
        <v>52</v>
      </c>
      <c r="H59" s="130">
        <v>50</v>
      </c>
      <c r="X59" s="159"/>
    </row>
    <row r="60" spans="1:24" ht="15" customHeight="1">
      <c r="A60" s="127">
        <v>2023</v>
      </c>
      <c r="B60" s="127" t="s">
        <v>49</v>
      </c>
      <c r="C60" s="158">
        <v>45108</v>
      </c>
      <c r="D60" s="180">
        <v>45108</v>
      </c>
      <c r="E60" s="159">
        <v>48.6</v>
      </c>
      <c r="F60" s="159">
        <v>42.7</v>
      </c>
      <c r="G60" s="159">
        <v>50.9</v>
      </c>
      <c r="H60" s="130">
        <v>50</v>
      </c>
    </row>
    <row r="61" spans="1:24" ht="15" customHeight="1">
      <c r="A61" s="27"/>
      <c r="B61" s="27"/>
      <c r="C61" s="158">
        <v>45139</v>
      </c>
      <c r="D61" s="180">
        <v>45139</v>
      </c>
      <c r="E61" s="159">
        <v>46.7</v>
      </c>
      <c r="F61" s="159">
        <v>43.5</v>
      </c>
      <c r="G61" s="159">
        <v>47.9</v>
      </c>
      <c r="H61" s="130">
        <v>50</v>
      </c>
    </row>
    <row r="62" spans="1:24" ht="15" customHeight="1">
      <c r="A62" s="27"/>
      <c r="B62" s="27"/>
      <c r="C62" s="158">
        <v>45170</v>
      </c>
      <c r="D62" s="180">
        <v>45170</v>
      </c>
      <c r="E62" s="159">
        <v>47.2</v>
      </c>
      <c r="F62" s="159">
        <v>43.4</v>
      </c>
      <c r="G62" s="159">
        <v>48.7</v>
      </c>
      <c r="H62" s="130">
        <v>50</v>
      </c>
    </row>
    <row r="63" spans="1:24" ht="15" customHeight="1">
      <c r="A63" s="27"/>
      <c r="B63" s="27"/>
      <c r="C63" s="158">
        <v>45200</v>
      </c>
      <c r="D63" s="180">
        <v>45200</v>
      </c>
      <c r="E63" s="159">
        <v>46.5</v>
      </c>
      <c r="F63" s="159">
        <v>43.1</v>
      </c>
      <c r="G63" s="159">
        <v>47.8</v>
      </c>
      <c r="H63" s="130">
        <v>50</v>
      </c>
    </row>
    <row r="64" spans="1:24" ht="15" customHeight="1">
      <c r="A64" s="27"/>
      <c r="B64" s="27"/>
      <c r="C64" s="158">
        <v>45231</v>
      </c>
      <c r="D64" s="180">
        <v>45231</v>
      </c>
      <c r="E64" s="159">
        <v>47.6</v>
      </c>
      <c r="F64" s="159">
        <v>44.2</v>
      </c>
      <c r="G64" s="159">
        <v>48.7</v>
      </c>
      <c r="H64" s="130">
        <v>50</v>
      </c>
    </row>
    <row r="65" spans="1:8" ht="15" customHeight="1">
      <c r="A65" s="27"/>
      <c r="B65" s="27"/>
      <c r="C65" s="158">
        <v>45261</v>
      </c>
      <c r="D65" s="180">
        <v>45261</v>
      </c>
      <c r="E65" s="159">
        <v>47.6</v>
      </c>
      <c r="F65" s="159">
        <v>44.4</v>
      </c>
      <c r="G65" s="159">
        <v>48.8</v>
      </c>
      <c r="H65" s="130">
        <v>50</v>
      </c>
    </row>
    <row r="66" spans="1:8" ht="15" customHeight="1">
      <c r="A66" s="27"/>
      <c r="B66" s="27"/>
      <c r="C66" s="158">
        <v>45292</v>
      </c>
      <c r="D66" s="180">
        <v>45292</v>
      </c>
      <c r="E66" s="159">
        <v>47.9</v>
      </c>
      <c r="F66" s="159">
        <v>46.6</v>
      </c>
      <c r="G66" s="159">
        <v>48.4</v>
      </c>
      <c r="H66" s="130">
        <v>50</v>
      </c>
    </row>
    <row r="67" spans="1:8" ht="17.25" customHeight="1">
      <c r="A67" s="129"/>
      <c r="B67" s="129"/>
      <c r="C67" s="158">
        <v>45323</v>
      </c>
      <c r="D67" s="180">
        <v>45323</v>
      </c>
      <c r="E67" s="159">
        <v>49.2</v>
      </c>
      <c r="F67" s="159">
        <v>46.5</v>
      </c>
      <c r="G67" s="159">
        <v>50.2</v>
      </c>
      <c r="H67" s="130">
        <v>50</v>
      </c>
    </row>
    <row r="68" spans="1:8" ht="17.25" customHeight="1">
      <c r="A68" s="129"/>
      <c r="B68" s="129"/>
      <c r="C68" s="158">
        <v>45352</v>
      </c>
      <c r="D68" s="180">
        <v>45352</v>
      </c>
      <c r="E68" s="159">
        <v>50.3</v>
      </c>
      <c r="F68" s="159">
        <v>46.1</v>
      </c>
      <c r="G68" s="159">
        <v>51.5</v>
      </c>
      <c r="H68" s="130">
        <v>50</v>
      </c>
    </row>
    <row r="69" spans="1:8" ht="17.25" customHeight="1">
      <c r="A69" s="129"/>
      <c r="B69" s="129"/>
      <c r="C69" s="158">
        <v>45383</v>
      </c>
      <c r="D69" s="180">
        <v>45383</v>
      </c>
      <c r="E69" s="159">
        <v>51.7</v>
      </c>
      <c r="F69" s="159">
        <v>45.7</v>
      </c>
      <c r="G69" s="159">
        <v>53.3</v>
      </c>
      <c r="H69" s="130">
        <v>50</v>
      </c>
    </row>
    <row r="70" spans="1:8" ht="17.25" customHeight="1">
      <c r="A70" s="129"/>
      <c r="B70" s="129"/>
      <c r="C70" s="158">
        <v>45413</v>
      </c>
      <c r="D70" s="180">
        <v>45413</v>
      </c>
      <c r="E70" s="159">
        <v>52.2</v>
      </c>
      <c r="F70" s="159">
        <v>47.3</v>
      </c>
      <c r="G70" s="159">
        <v>53.2</v>
      </c>
      <c r="H70" s="130">
        <v>50</v>
      </c>
    </row>
    <row r="71" spans="1:8" ht="17.25" customHeight="1">
      <c r="A71" s="129"/>
      <c r="B71" s="129"/>
      <c r="C71" s="158">
        <v>45444</v>
      </c>
      <c r="D71" s="180">
        <v>45444</v>
      </c>
      <c r="E71" s="159">
        <v>50.9</v>
      </c>
      <c r="F71" s="159">
        <v>45.8</v>
      </c>
      <c r="G71" s="159">
        <v>52.8</v>
      </c>
      <c r="H71" s="130">
        <v>50</v>
      </c>
    </row>
    <row r="72" spans="1:8" ht="17.25" customHeight="1">
      <c r="A72" s="127">
        <v>2024</v>
      </c>
      <c r="B72" s="127" t="s">
        <v>514</v>
      </c>
      <c r="C72" s="158">
        <v>45474</v>
      </c>
      <c r="D72" s="180">
        <v>45474</v>
      </c>
      <c r="E72" s="159">
        <v>50.2</v>
      </c>
      <c r="F72" s="159">
        <v>45.8</v>
      </c>
      <c r="G72" s="159">
        <v>51.9</v>
      </c>
      <c r="H72" s="130">
        <v>50</v>
      </c>
    </row>
    <row r="73" spans="1:8" ht="17.25" customHeight="1">
      <c r="A73" s="129"/>
      <c r="B73" s="129"/>
      <c r="C73" s="158">
        <v>45505</v>
      </c>
      <c r="D73" s="180">
        <v>45505</v>
      </c>
      <c r="E73" s="159">
        <v>51</v>
      </c>
      <c r="F73" s="159">
        <v>45.8</v>
      </c>
      <c r="G73" s="159">
        <v>52.9</v>
      </c>
      <c r="H73" s="130">
        <v>50</v>
      </c>
    </row>
    <row r="74" spans="1:8" ht="17.25" customHeight="1">
      <c r="A74" s="129"/>
      <c r="B74" s="129"/>
      <c r="C74" s="158">
        <v>45536</v>
      </c>
      <c r="D74" s="180">
        <v>45536</v>
      </c>
      <c r="E74" s="159">
        <v>49.6</v>
      </c>
      <c r="F74" s="159">
        <v>45</v>
      </c>
      <c r="G74" s="159">
        <v>51.4</v>
      </c>
      <c r="H74" s="130">
        <v>50</v>
      </c>
    </row>
    <row r="75" spans="1:8" ht="17.25" customHeight="1">
      <c r="A75" s="129"/>
      <c r="B75" s="129"/>
      <c r="C75" s="158">
        <v>45566</v>
      </c>
      <c r="D75" s="180">
        <v>45566</v>
      </c>
      <c r="E75" s="159">
        <v>50</v>
      </c>
      <c r="F75" s="159">
        <v>46</v>
      </c>
      <c r="G75" s="159">
        <v>51.6</v>
      </c>
      <c r="H75" s="130">
        <v>50</v>
      </c>
    </row>
    <row r="76" spans="1:8" ht="17.25" customHeight="1">
      <c r="A76" s="129"/>
      <c r="B76" s="129"/>
      <c r="C76" s="158">
        <v>45598</v>
      </c>
      <c r="D76" s="180">
        <v>45597</v>
      </c>
      <c r="E76" s="159">
        <v>48.3</v>
      </c>
      <c r="F76" s="159">
        <v>45.2</v>
      </c>
      <c r="G76" s="159">
        <v>49.5</v>
      </c>
      <c r="H76" s="130">
        <v>50</v>
      </c>
    </row>
    <row r="77" spans="1:8" ht="17.25" customHeight="1">
      <c r="A77" s="742"/>
      <c r="B77" s="742"/>
      <c r="C77" s="743">
        <v>45629</v>
      </c>
      <c r="D77" s="744">
        <v>45627</v>
      </c>
      <c r="E77" s="745">
        <v>49.6</v>
      </c>
      <c r="F77" s="745">
        <v>45.1</v>
      </c>
      <c r="G77" s="745">
        <v>51.6</v>
      </c>
      <c r="H77" s="746">
        <v>50</v>
      </c>
    </row>
    <row r="78" spans="1:8" ht="17.25" customHeight="1">
      <c r="A78" s="129"/>
      <c r="B78" s="129"/>
      <c r="C78" s="158">
        <v>45658</v>
      </c>
      <c r="D78" s="180">
        <v>45658</v>
      </c>
      <c r="E78" s="159">
        <v>50.2</v>
      </c>
      <c r="F78" s="159">
        <v>46.6</v>
      </c>
      <c r="G78" s="159">
        <v>51.3</v>
      </c>
      <c r="H78" s="130">
        <v>50</v>
      </c>
    </row>
    <row r="79" spans="1:8" ht="17.25" customHeight="1">
      <c r="A79" s="129"/>
      <c r="B79" s="129"/>
      <c r="C79" s="158">
        <v>45690</v>
      </c>
      <c r="D79" s="180">
        <v>45689</v>
      </c>
      <c r="E79" s="159">
        <v>50.2</v>
      </c>
      <c r="F79" s="159">
        <v>47.6</v>
      </c>
      <c r="G79" s="159">
        <v>50.6</v>
      </c>
      <c r="H79" s="130">
        <v>50</v>
      </c>
    </row>
    <row r="80" spans="1:8" ht="17.25" customHeight="1">
      <c r="A80" s="129"/>
      <c r="B80" s="129"/>
      <c r="C80" s="158">
        <v>45718</v>
      </c>
      <c r="D80" s="180">
        <v>45717</v>
      </c>
      <c r="E80" s="159">
        <v>50.9</v>
      </c>
      <c r="F80" s="159">
        <v>48.6</v>
      </c>
      <c r="G80" s="159">
        <v>51</v>
      </c>
      <c r="H80" s="130">
        <v>50</v>
      </c>
    </row>
    <row r="81" spans="1:8" ht="17.25" customHeight="1">
      <c r="A81" s="129"/>
      <c r="B81" s="129"/>
      <c r="C81" s="158">
        <v>45749</v>
      </c>
      <c r="D81" s="180">
        <v>45748</v>
      </c>
      <c r="E81" s="159">
        <v>50.4</v>
      </c>
      <c r="F81" s="159">
        <v>49</v>
      </c>
      <c r="G81" s="159">
        <v>50.1</v>
      </c>
      <c r="H81" s="130">
        <v>50</v>
      </c>
    </row>
    <row r="82" spans="1:8" ht="17.25" customHeight="1">
      <c r="A82" s="129"/>
      <c r="B82" s="129"/>
      <c r="C82" s="158">
        <v>45779</v>
      </c>
      <c r="D82" s="180">
        <v>45778</v>
      </c>
      <c r="E82" s="159">
        <v>50.2</v>
      </c>
      <c r="F82" s="159">
        <v>49.4</v>
      </c>
      <c r="G82" s="159">
        <v>49.7</v>
      </c>
      <c r="H82" s="130">
        <v>50</v>
      </c>
    </row>
    <row r="83" spans="1:8" ht="17.25" customHeight="1">
      <c r="A83" s="129"/>
      <c r="B83" s="129"/>
      <c r="C83" s="158">
        <v>45810</v>
      </c>
      <c r="D83" s="180">
        <v>45809</v>
      </c>
      <c r="E83" s="159">
        <v>50.6</v>
      </c>
      <c r="F83" s="159">
        <v>49.5</v>
      </c>
      <c r="G83" s="159">
        <v>50.5</v>
      </c>
      <c r="H83" s="130">
        <v>50</v>
      </c>
    </row>
    <row r="84" spans="1:8" ht="17.25" customHeight="1">
      <c r="A84" s="127">
        <v>2025</v>
      </c>
      <c r="B84" s="765" t="s">
        <v>533</v>
      </c>
      <c r="C84" s="158">
        <v>45840</v>
      </c>
      <c r="D84" s="180">
        <v>45839</v>
      </c>
      <c r="E84" s="159">
        <v>50.9</v>
      </c>
      <c r="F84" s="159">
        <v>49.8</v>
      </c>
      <c r="G84" s="159">
        <v>51</v>
      </c>
      <c r="H84" s="130">
        <v>50</v>
      </c>
    </row>
    <row r="85" spans="1:8" ht="17.25" customHeight="1">
      <c r="A85" s="129"/>
      <c r="B85" s="129"/>
      <c r="C85" s="158">
        <v>45871</v>
      </c>
      <c r="D85" s="180">
        <v>45870</v>
      </c>
      <c r="E85" s="159">
        <v>51</v>
      </c>
      <c r="F85" s="159">
        <v>50.7</v>
      </c>
      <c r="G85" s="159">
        <v>50.5</v>
      </c>
      <c r="H85" s="130">
        <v>50</v>
      </c>
    </row>
    <row r="86" spans="1:8" ht="17.25" customHeight="1">
      <c r="A86" s="129"/>
      <c r="B86" s="129"/>
      <c r="C86" s="158">
        <v>45902</v>
      </c>
      <c r="D86" s="180">
        <v>45901</v>
      </c>
      <c r="E86" s="159">
        <v>51.2</v>
      </c>
      <c r="F86" s="159">
        <v>49.5</v>
      </c>
      <c r="G86" s="159">
        <v>51.3</v>
      </c>
      <c r="H86" s="130">
        <v>50</v>
      </c>
    </row>
    <row r="87" spans="1:8" ht="17.25" customHeight="1">
      <c r="A87" s="129"/>
      <c r="B87" s="129"/>
      <c r="C87" s="158">
        <v>45932</v>
      </c>
      <c r="D87" s="180">
        <v>45931</v>
      </c>
      <c r="E87" s="159">
        <v>52.5</v>
      </c>
      <c r="F87" s="159">
        <v>50</v>
      </c>
      <c r="G87" s="159">
        <v>53</v>
      </c>
      <c r="H87" s="130">
        <v>50</v>
      </c>
    </row>
    <row r="88" spans="1:8" ht="17.25" customHeight="1">
      <c r="A88" s="129"/>
      <c r="B88" s="129"/>
      <c r="C88" s="158">
        <v>45963</v>
      </c>
      <c r="D88" s="180">
        <v>45962</v>
      </c>
      <c r="E88" s="159">
        <v>52.8</v>
      </c>
      <c r="F88" s="159">
        <v>49.6</v>
      </c>
      <c r="G88" s="159">
        <v>53.6</v>
      </c>
      <c r="H88" s="130">
        <v>50</v>
      </c>
    </row>
    <row r="89" spans="1:8" ht="17.25" customHeight="1">
      <c r="A89" s="129"/>
      <c r="B89" s="129"/>
      <c r="C89" s="158">
        <v>45993</v>
      </c>
      <c r="D89" s="180">
        <v>45992</v>
      </c>
      <c r="E89" s="159">
        <v>51.5</v>
      </c>
      <c r="F89" s="159">
        <v>48.8</v>
      </c>
      <c r="G89" s="159">
        <v>52.4</v>
      </c>
      <c r="H89" s="130">
        <v>50</v>
      </c>
    </row>
    <row r="90" spans="1:8" ht="17.25" customHeight="1">
      <c r="A90" s="129"/>
      <c r="B90" s="129"/>
      <c r="C90" s="158">
        <v>46024</v>
      </c>
      <c r="D90" s="180">
        <v>46023</v>
      </c>
      <c r="E90" s="159">
        <v>51.3</v>
      </c>
      <c r="F90" s="159">
        <v>49.5</v>
      </c>
      <c r="G90" s="159">
        <v>51.6</v>
      </c>
      <c r="H90" s="130">
        <v>50</v>
      </c>
    </row>
    <row r="91" spans="1:8" ht="17.25" customHeight="1">
      <c r="A91" s="129"/>
      <c r="B91" s="129"/>
      <c r="C91" s="158">
        <v>46055</v>
      </c>
      <c r="D91" s="180">
        <v>46054</v>
      </c>
    </row>
    <row r="92" spans="1:8" ht="17.25" customHeight="1">
      <c r="A92" s="129"/>
      <c r="B92" s="129"/>
      <c r="C92" s="158">
        <v>46083</v>
      </c>
      <c r="D92" s="180">
        <v>46082</v>
      </c>
    </row>
    <row r="93" spans="1:8" ht="17.25" customHeight="1">
      <c r="A93" s="129"/>
      <c r="B93" s="129"/>
      <c r="C93" s="158">
        <v>46114</v>
      </c>
      <c r="D93" s="180">
        <v>46113</v>
      </c>
    </row>
    <row r="94" spans="1:8" ht="17.25" customHeight="1">
      <c r="A94" s="129"/>
      <c r="B94" s="129"/>
      <c r="C94" s="158">
        <v>46144</v>
      </c>
      <c r="D94" s="180">
        <v>46143</v>
      </c>
    </row>
    <row r="95" spans="1:8" ht="17.25" customHeight="1">
      <c r="A95" s="129"/>
      <c r="B95" s="129"/>
      <c r="C95" s="158">
        <v>46175</v>
      </c>
      <c r="D95" s="180">
        <v>46174</v>
      </c>
    </row>
    <row r="96" spans="1:8" ht="17.25" customHeight="1">
      <c r="A96" s="127">
        <v>2026</v>
      </c>
      <c r="B96" s="765" t="s">
        <v>548</v>
      </c>
      <c r="C96" s="158">
        <v>46205</v>
      </c>
      <c r="D96" s="180">
        <v>46204</v>
      </c>
    </row>
    <row r="97" spans="1:4" ht="17.25" customHeight="1">
      <c r="A97" s="129"/>
      <c r="B97" s="129"/>
      <c r="C97" s="158">
        <v>46236</v>
      </c>
      <c r="D97" s="180">
        <v>46235</v>
      </c>
    </row>
    <row r="98" spans="1:4" ht="17.25" customHeight="1">
      <c r="A98" s="129"/>
      <c r="B98" s="129"/>
      <c r="C98" s="158">
        <v>46267</v>
      </c>
      <c r="D98" s="180">
        <v>46266</v>
      </c>
    </row>
    <row r="99" spans="1:4" ht="17.25" customHeight="1">
      <c r="A99" s="129"/>
      <c r="B99" s="129"/>
      <c r="C99" s="158">
        <v>46297</v>
      </c>
      <c r="D99" s="180">
        <v>46296</v>
      </c>
    </row>
    <row r="100" spans="1:4" ht="17.25" customHeight="1">
      <c r="A100" s="129"/>
      <c r="B100" s="129"/>
      <c r="C100" s="158">
        <v>46328</v>
      </c>
      <c r="D100" s="180">
        <v>46327</v>
      </c>
    </row>
    <row r="101" spans="1:4" ht="17.25" customHeight="1">
      <c r="A101" s="129"/>
      <c r="B101" s="129"/>
      <c r="C101" s="158">
        <v>46358</v>
      </c>
      <c r="D101" s="180">
        <v>46357</v>
      </c>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6iuhUY9siBSOt3O2U8jQiMKPTSsk3BafxBjIiP45mpiJ3yn9l2Ds/4Vzv/KSqh+BZhNasDXaLo+xIyoDmZt8dg==" saltValue="siAOaSbcRjc7hiiAiiwv6w=="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R25" sqref="R25"/>
    </sheetView>
  </sheetViews>
  <sheetFormatPr defaultRowHeight="11.25"/>
  <cols>
    <col min="1" max="1" width="5.5703125" style="78" hidden="1" customWidth="1"/>
    <col min="2" max="2" width="7.5703125" style="74" hidden="1" customWidth="1"/>
    <col min="3" max="4" width="8.5703125" style="74" bestFit="1" customWidth="1"/>
    <col min="5" max="5" width="11.5703125" style="77" customWidth="1"/>
    <col min="6" max="6" width="14.42578125" style="77" bestFit="1" customWidth="1"/>
    <col min="7" max="7" width="18.5703125" style="77" bestFit="1" customWidth="1"/>
    <col min="8" max="8" width="6.5703125" style="74" customWidth="1"/>
    <col min="9" max="9" width="6.42578125" style="74" customWidth="1"/>
    <col min="10" max="10" width="6.5703125" style="75" customWidth="1"/>
    <col min="11" max="11" width="8" style="168" customWidth="1"/>
    <col min="12" max="12" width="15.5703125" style="168" customWidth="1"/>
    <col min="13" max="13" width="9.5703125" style="168" customWidth="1"/>
    <col min="14" max="14" width="10.42578125" style="168" customWidth="1"/>
    <col min="15" max="15" width="5.5703125" style="168" customWidth="1"/>
    <col min="16" max="17" width="9.5703125" style="168" customWidth="1"/>
    <col min="18" max="18" width="10.42578125" style="168" customWidth="1"/>
    <col min="19" max="19" width="10.42578125" style="74" customWidth="1"/>
    <col min="20" max="204" width="8.5703125" style="74"/>
    <col min="205" max="206" width="6.42578125" style="74" customWidth="1"/>
    <col min="207" max="210" width="10.42578125" style="74" customWidth="1"/>
    <col min="211" max="211" width="8.5703125" style="74"/>
    <col min="212" max="212" width="11.42578125" style="74" customWidth="1"/>
    <col min="213" max="215" width="10.42578125" style="74" customWidth="1"/>
    <col min="216" max="216" width="4.5703125" style="74" customWidth="1"/>
    <col min="217" max="217" width="4.42578125" style="74" customWidth="1"/>
    <col min="218" max="219" width="6.5703125" style="74" customWidth="1"/>
    <col min="220" max="221" width="8.5703125" style="74"/>
    <col min="222" max="222" width="15.5703125" style="74" customWidth="1"/>
    <col min="223" max="223" width="8.5703125" style="74"/>
    <col min="224" max="225" width="6.5703125" style="74" customWidth="1"/>
    <col min="226" max="227" width="8.5703125" style="74"/>
    <col min="228" max="228" width="11.42578125" style="74" customWidth="1"/>
    <col min="229" max="229" width="8.5703125" style="74"/>
    <col min="230" max="231" width="6.5703125" style="74" customWidth="1"/>
    <col min="232" max="233" width="8.5703125" style="74"/>
    <col min="234" max="234" width="11.42578125" style="74" customWidth="1"/>
    <col min="235" max="235" width="8.5703125" style="74"/>
    <col min="236" max="236" width="6.5703125" style="74" customWidth="1"/>
    <col min="237" max="237" width="4.5703125" style="74" customWidth="1"/>
    <col min="238" max="239" width="8.5703125" style="74"/>
    <col min="240" max="240" width="11.42578125" style="74" customWidth="1"/>
    <col min="241" max="241" width="6.42578125" style="74" customWidth="1"/>
    <col min="242" max="242" width="4.5703125" style="74" customWidth="1"/>
    <col min="243" max="460" width="8.5703125" style="74"/>
    <col min="461" max="462" width="6.42578125" style="74" customWidth="1"/>
    <col min="463" max="466" width="10.42578125" style="74" customWidth="1"/>
    <col min="467" max="467" width="8.5703125" style="74"/>
    <col min="468" max="468" width="11.42578125" style="74" customWidth="1"/>
    <col min="469" max="471" width="10.42578125" style="74" customWidth="1"/>
    <col min="472" max="472" width="4.5703125" style="74" customWidth="1"/>
    <col min="473" max="473" width="4.42578125" style="74" customWidth="1"/>
    <col min="474" max="475" width="6.5703125" style="74" customWidth="1"/>
    <col min="476" max="477" width="8.5703125" style="74"/>
    <col min="478" max="478" width="15.5703125" style="74" customWidth="1"/>
    <col min="479" max="479" width="8.5703125" style="74"/>
    <col min="480" max="481" width="6.5703125" style="74" customWidth="1"/>
    <col min="482" max="483" width="8.5703125" style="74"/>
    <col min="484" max="484" width="11.42578125" style="74" customWidth="1"/>
    <col min="485" max="485" width="8.5703125" style="74"/>
    <col min="486" max="487" width="6.5703125" style="74" customWidth="1"/>
    <col min="488" max="489" width="8.5703125" style="74"/>
    <col min="490" max="490" width="11.42578125" style="74" customWidth="1"/>
    <col min="491" max="491" width="8.5703125" style="74"/>
    <col min="492" max="492" width="6.5703125" style="74" customWidth="1"/>
    <col min="493" max="493" width="4.5703125" style="74" customWidth="1"/>
    <col min="494" max="495" width="8.5703125" style="74"/>
    <col min="496" max="496" width="11.42578125" style="74" customWidth="1"/>
    <col min="497" max="497" width="6.42578125" style="74" customWidth="1"/>
    <col min="498" max="498" width="4.5703125" style="74" customWidth="1"/>
    <col min="499" max="716" width="8.5703125" style="74"/>
    <col min="717" max="718" width="6.42578125" style="74" customWidth="1"/>
    <col min="719" max="722" width="10.42578125" style="74" customWidth="1"/>
    <col min="723" max="723" width="8.5703125" style="74"/>
    <col min="724" max="724" width="11.42578125" style="74" customWidth="1"/>
    <col min="725" max="727" width="10.42578125" style="74" customWidth="1"/>
    <col min="728" max="728" width="4.5703125" style="74" customWidth="1"/>
    <col min="729" max="729" width="4.42578125" style="74" customWidth="1"/>
    <col min="730" max="731" width="6.5703125" style="74" customWidth="1"/>
    <col min="732" max="733" width="8.5703125" style="74"/>
    <col min="734" max="734" width="15.5703125" style="74" customWidth="1"/>
    <col min="735" max="735" width="8.5703125" style="74"/>
    <col min="736" max="737" width="6.5703125" style="74" customWidth="1"/>
    <col min="738" max="739" width="8.5703125" style="74"/>
    <col min="740" max="740" width="11.42578125" style="74" customWidth="1"/>
    <col min="741" max="741" width="8.5703125" style="74"/>
    <col min="742" max="743" width="6.5703125" style="74" customWidth="1"/>
    <col min="744" max="745" width="8.5703125" style="74"/>
    <col min="746" max="746" width="11.42578125" style="74" customWidth="1"/>
    <col min="747" max="747" width="8.5703125" style="74"/>
    <col min="748" max="748" width="6.5703125" style="74" customWidth="1"/>
    <col min="749" max="749" width="4.5703125" style="74" customWidth="1"/>
    <col min="750" max="751" width="8.5703125" style="74"/>
    <col min="752" max="752" width="11.42578125" style="74" customWidth="1"/>
    <col min="753" max="753" width="6.42578125" style="74" customWidth="1"/>
    <col min="754" max="754" width="4.5703125" style="74" customWidth="1"/>
    <col min="755" max="972" width="8.5703125" style="74"/>
    <col min="973" max="974" width="6.42578125" style="74" customWidth="1"/>
    <col min="975" max="978" width="10.42578125" style="74" customWidth="1"/>
    <col min="979" max="979" width="8.5703125" style="74"/>
    <col min="980" max="980" width="11.42578125" style="74" customWidth="1"/>
    <col min="981" max="983" width="10.42578125" style="74" customWidth="1"/>
    <col min="984" max="984" width="4.5703125" style="74" customWidth="1"/>
    <col min="985" max="985" width="4.42578125" style="74" customWidth="1"/>
    <col min="986" max="987" width="6.5703125" style="74" customWidth="1"/>
    <col min="988" max="989" width="8.5703125" style="74"/>
    <col min="990" max="990" width="15.5703125" style="74" customWidth="1"/>
    <col min="991" max="991" width="8.5703125" style="74"/>
    <col min="992" max="993" width="6.5703125" style="74" customWidth="1"/>
    <col min="994" max="995" width="8.5703125" style="74"/>
    <col min="996" max="996" width="11.42578125" style="74" customWidth="1"/>
    <col min="997" max="997" width="8.5703125" style="74"/>
    <col min="998" max="999" width="6.5703125" style="74" customWidth="1"/>
    <col min="1000" max="1001" width="8.5703125" style="74"/>
    <col min="1002" max="1002" width="11.42578125" style="74" customWidth="1"/>
    <col min="1003" max="1003" width="8.5703125" style="74"/>
    <col min="1004" max="1004" width="6.5703125" style="74" customWidth="1"/>
    <col min="1005" max="1005" width="4.5703125" style="74" customWidth="1"/>
    <col min="1006" max="1007" width="8.5703125" style="74"/>
    <col min="1008" max="1008" width="11.42578125" style="74" customWidth="1"/>
    <col min="1009" max="1009" width="6.42578125" style="74" customWidth="1"/>
    <col min="1010" max="1010" width="4.5703125" style="74" customWidth="1"/>
    <col min="1011" max="1228" width="8.5703125" style="74"/>
    <col min="1229" max="1230" width="6.42578125" style="74" customWidth="1"/>
    <col min="1231" max="1234" width="10.42578125" style="74" customWidth="1"/>
    <col min="1235" max="1235" width="8.5703125" style="74"/>
    <col min="1236" max="1236" width="11.42578125" style="74" customWidth="1"/>
    <col min="1237" max="1239" width="10.42578125" style="74" customWidth="1"/>
    <col min="1240" max="1240" width="4.5703125" style="74" customWidth="1"/>
    <col min="1241" max="1241" width="4.42578125" style="74" customWidth="1"/>
    <col min="1242" max="1243" width="6.5703125" style="74" customWidth="1"/>
    <col min="1244" max="1245" width="8.5703125" style="74"/>
    <col min="1246" max="1246" width="15.5703125" style="74" customWidth="1"/>
    <col min="1247" max="1247" width="8.5703125" style="74"/>
    <col min="1248" max="1249" width="6.5703125" style="74" customWidth="1"/>
    <col min="1250" max="1251" width="8.5703125" style="74"/>
    <col min="1252" max="1252" width="11.42578125" style="74" customWidth="1"/>
    <col min="1253" max="1253" width="8.5703125" style="74"/>
    <col min="1254" max="1255" width="6.5703125" style="74" customWidth="1"/>
    <col min="1256" max="1257" width="8.5703125" style="74"/>
    <col min="1258" max="1258" width="11.42578125" style="74" customWidth="1"/>
    <col min="1259" max="1259" width="8.5703125" style="74"/>
    <col min="1260" max="1260" width="6.5703125" style="74" customWidth="1"/>
    <col min="1261" max="1261" width="4.5703125" style="74" customWidth="1"/>
    <col min="1262" max="1263" width="8.5703125" style="74"/>
    <col min="1264" max="1264" width="11.42578125" style="74" customWidth="1"/>
    <col min="1265" max="1265" width="6.42578125" style="74" customWidth="1"/>
    <col min="1266" max="1266" width="4.5703125" style="74" customWidth="1"/>
    <col min="1267" max="1484" width="8.5703125" style="74"/>
    <col min="1485" max="1486" width="6.42578125" style="74" customWidth="1"/>
    <col min="1487" max="1490" width="10.42578125" style="74" customWidth="1"/>
    <col min="1491" max="1491" width="8.5703125" style="74"/>
    <col min="1492" max="1492" width="11.42578125" style="74" customWidth="1"/>
    <col min="1493" max="1495" width="10.42578125" style="74" customWidth="1"/>
    <col min="1496" max="1496" width="4.5703125" style="74" customWidth="1"/>
    <col min="1497" max="1497" width="4.42578125" style="74" customWidth="1"/>
    <col min="1498" max="1499" width="6.5703125" style="74" customWidth="1"/>
    <col min="1500" max="1501" width="8.5703125" style="74"/>
    <col min="1502" max="1502" width="15.5703125" style="74" customWidth="1"/>
    <col min="1503" max="1503" width="8.5703125" style="74"/>
    <col min="1504" max="1505" width="6.5703125" style="74" customWidth="1"/>
    <col min="1506" max="1507" width="8.5703125" style="74"/>
    <col min="1508" max="1508" width="11.42578125" style="74" customWidth="1"/>
    <col min="1509" max="1509" width="8.5703125" style="74"/>
    <col min="1510" max="1511" width="6.5703125" style="74" customWidth="1"/>
    <col min="1512" max="1513" width="8.5703125" style="74"/>
    <col min="1514" max="1514" width="11.42578125" style="74" customWidth="1"/>
    <col min="1515" max="1515" width="8.5703125" style="74"/>
    <col min="1516" max="1516" width="6.5703125" style="74" customWidth="1"/>
    <col min="1517" max="1517" width="4.5703125" style="74" customWidth="1"/>
    <col min="1518" max="1519" width="8.5703125" style="74"/>
    <col min="1520" max="1520" width="11.42578125" style="74" customWidth="1"/>
    <col min="1521" max="1521" width="6.42578125" style="74" customWidth="1"/>
    <col min="1522" max="1522" width="4.5703125" style="74" customWidth="1"/>
    <col min="1523" max="1740" width="8.5703125" style="74"/>
    <col min="1741" max="1742" width="6.42578125" style="74" customWidth="1"/>
    <col min="1743" max="1746" width="10.42578125" style="74" customWidth="1"/>
    <col min="1747" max="1747" width="8.5703125" style="74"/>
    <col min="1748" max="1748" width="11.42578125" style="74" customWidth="1"/>
    <col min="1749" max="1751" width="10.42578125" style="74" customWidth="1"/>
    <col min="1752" max="1752" width="4.5703125" style="74" customWidth="1"/>
    <col min="1753" max="1753" width="4.42578125" style="74" customWidth="1"/>
    <col min="1754" max="1755" width="6.5703125" style="74" customWidth="1"/>
    <col min="1756" max="1757" width="8.5703125" style="74"/>
    <col min="1758" max="1758" width="15.5703125" style="74" customWidth="1"/>
    <col min="1759" max="1759" width="8.5703125" style="74"/>
    <col min="1760" max="1761" width="6.5703125" style="74" customWidth="1"/>
    <col min="1762" max="1763" width="8.5703125" style="74"/>
    <col min="1764" max="1764" width="11.42578125" style="74" customWidth="1"/>
    <col min="1765" max="1765" width="8.5703125" style="74"/>
    <col min="1766" max="1767" width="6.5703125" style="74" customWidth="1"/>
    <col min="1768" max="1769" width="8.5703125" style="74"/>
    <col min="1770" max="1770" width="11.42578125" style="74" customWidth="1"/>
    <col min="1771" max="1771" width="8.5703125" style="74"/>
    <col min="1772" max="1772" width="6.5703125" style="74" customWidth="1"/>
    <col min="1773" max="1773" width="4.5703125" style="74" customWidth="1"/>
    <col min="1774" max="1775" width="8.5703125" style="74"/>
    <col min="1776" max="1776" width="11.42578125" style="74" customWidth="1"/>
    <col min="1777" max="1777" width="6.42578125" style="74" customWidth="1"/>
    <col min="1778" max="1778" width="4.5703125" style="74" customWidth="1"/>
    <col min="1779" max="1996" width="8.5703125" style="74"/>
    <col min="1997" max="1998" width="6.42578125" style="74" customWidth="1"/>
    <col min="1999" max="2002" width="10.42578125" style="74" customWidth="1"/>
    <col min="2003" max="2003" width="8.5703125" style="74"/>
    <col min="2004" max="2004" width="11.42578125" style="74" customWidth="1"/>
    <col min="2005" max="2007" width="10.42578125" style="74" customWidth="1"/>
    <col min="2008" max="2008" width="4.5703125" style="74" customWidth="1"/>
    <col min="2009" max="2009" width="4.42578125" style="74" customWidth="1"/>
    <col min="2010" max="2011" width="6.5703125" style="74" customWidth="1"/>
    <col min="2012" max="2013" width="8.5703125" style="74"/>
    <col min="2014" max="2014" width="15.5703125" style="74" customWidth="1"/>
    <col min="2015" max="2015" width="8.5703125" style="74"/>
    <col min="2016" max="2017" width="6.5703125" style="74" customWidth="1"/>
    <col min="2018" max="2019" width="8.5703125" style="74"/>
    <col min="2020" max="2020" width="11.42578125" style="74" customWidth="1"/>
    <col min="2021" max="2021" width="8.5703125" style="74"/>
    <col min="2022" max="2023" width="6.5703125" style="74" customWidth="1"/>
    <col min="2024" max="2025" width="8.5703125" style="74"/>
    <col min="2026" max="2026" width="11.42578125" style="74" customWidth="1"/>
    <col min="2027" max="2027" width="8.5703125" style="74"/>
    <col min="2028" max="2028" width="6.5703125" style="74" customWidth="1"/>
    <col min="2029" max="2029" width="4.5703125" style="74" customWidth="1"/>
    <col min="2030" max="2031" width="8.5703125" style="74"/>
    <col min="2032" max="2032" width="11.42578125" style="74" customWidth="1"/>
    <col min="2033" max="2033" width="6.42578125" style="74" customWidth="1"/>
    <col min="2034" max="2034" width="4.5703125" style="74" customWidth="1"/>
    <col min="2035" max="2252" width="8.5703125" style="74"/>
    <col min="2253" max="2254" width="6.42578125" style="74" customWidth="1"/>
    <col min="2255" max="2258" width="10.42578125" style="74" customWidth="1"/>
    <col min="2259" max="2259" width="8.5703125" style="74"/>
    <col min="2260" max="2260" width="11.42578125" style="74" customWidth="1"/>
    <col min="2261" max="2263" width="10.42578125" style="74" customWidth="1"/>
    <col min="2264" max="2264" width="4.5703125" style="74" customWidth="1"/>
    <col min="2265" max="2265" width="4.42578125" style="74" customWidth="1"/>
    <col min="2266" max="2267" width="6.5703125" style="74" customWidth="1"/>
    <col min="2268" max="2269" width="8.5703125" style="74"/>
    <col min="2270" max="2270" width="15.5703125" style="74" customWidth="1"/>
    <col min="2271" max="2271" width="8.5703125" style="74"/>
    <col min="2272" max="2273" width="6.5703125" style="74" customWidth="1"/>
    <col min="2274" max="2275" width="8.5703125" style="74"/>
    <col min="2276" max="2276" width="11.42578125" style="74" customWidth="1"/>
    <col min="2277" max="2277" width="8.5703125" style="74"/>
    <col min="2278" max="2279" width="6.5703125" style="74" customWidth="1"/>
    <col min="2280" max="2281" width="8.5703125" style="74"/>
    <col min="2282" max="2282" width="11.42578125" style="74" customWidth="1"/>
    <col min="2283" max="2283" width="8.5703125" style="74"/>
    <col min="2284" max="2284" width="6.5703125" style="74" customWidth="1"/>
    <col min="2285" max="2285" width="4.5703125" style="74" customWidth="1"/>
    <col min="2286" max="2287" width="8.5703125" style="74"/>
    <col min="2288" max="2288" width="11.42578125" style="74" customWidth="1"/>
    <col min="2289" max="2289" width="6.42578125" style="74" customWidth="1"/>
    <col min="2290" max="2290" width="4.5703125" style="74" customWidth="1"/>
    <col min="2291" max="2508" width="8.5703125" style="74"/>
    <col min="2509" max="2510" width="6.42578125" style="74" customWidth="1"/>
    <col min="2511" max="2514" width="10.42578125" style="74" customWidth="1"/>
    <col min="2515" max="2515" width="8.5703125" style="74"/>
    <col min="2516" max="2516" width="11.42578125" style="74" customWidth="1"/>
    <col min="2517" max="2519" width="10.42578125" style="74" customWidth="1"/>
    <col min="2520" max="2520" width="4.5703125" style="74" customWidth="1"/>
    <col min="2521" max="2521" width="4.42578125" style="74" customWidth="1"/>
    <col min="2522" max="2523" width="6.5703125" style="74" customWidth="1"/>
    <col min="2524" max="2525" width="8.5703125" style="74"/>
    <col min="2526" max="2526" width="15.5703125" style="74" customWidth="1"/>
    <col min="2527" max="2527" width="8.5703125" style="74"/>
    <col min="2528" max="2529" width="6.5703125" style="74" customWidth="1"/>
    <col min="2530" max="2531" width="8.5703125" style="74"/>
    <col min="2532" max="2532" width="11.42578125" style="74" customWidth="1"/>
    <col min="2533" max="2533" width="8.5703125" style="74"/>
    <col min="2534" max="2535" width="6.5703125" style="74" customWidth="1"/>
    <col min="2536" max="2537" width="8.5703125" style="74"/>
    <col min="2538" max="2538" width="11.42578125" style="74" customWidth="1"/>
    <col min="2539" max="2539" width="8.5703125" style="74"/>
    <col min="2540" max="2540" width="6.5703125" style="74" customWidth="1"/>
    <col min="2541" max="2541" width="4.5703125" style="74" customWidth="1"/>
    <col min="2542" max="2543" width="8.5703125" style="74"/>
    <col min="2544" max="2544" width="11.42578125" style="74" customWidth="1"/>
    <col min="2545" max="2545" width="6.42578125" style="74" customWidth="1"/>
    <col min="2546" max="2546" width="4.5703125" style="74" customWidth="1"/>
    <col min="2547" max="2764" width="8.5703125" style="74"/>
    <col min="2765" max="2766" width="6.42578125" style="74" customWidth="1"/>
    <col min="2767" max="2770" width="10.42578125" style="74" customWidth="1"/>
    <col min="2771" max="2771" width="8.5703125" style="74"/>
    <col min="2772" max="2772" width="11.42578125" style="74" customWidth="1"/>
    <col min="2773" max="2775" width="10.42578125" style="74" customWidth="1"/>
    <col min="2776" max="2776" width="4.5703125" style="74" customWidth="1"/>
    <col min="2777" max="2777" width="4.42578125" style="74" customWidth="1"/>
    <col min="2778" max="2779" width="6.5703125" style="74" customWidth="1"/>
    <col min="2780" max="2781" width="8.5703125" style="74"/>
    <col min="2782" max="2782" width="15.5703125" style="74" customWidth="1"/>
    <col min="2783" max="2783" width="8.5703125" style="74"/>
    <col min="2784" max="2785" width="6.5703125" style="74" customWidth="1"/>
    <col min="2786" max="2787" width="8.5703125" style="74"/>
    <col min="2788" max="2788" width="11.42578125" style="74" customWidth="1"/>
    <col min="2789" max="2789" width="8.5703125" style="74"/>
    <col min="2790" max="2791" width="6.5703125" style="74" customWidth="1"/>
    <col min="2792" max="2793" width="8.5703125" style="74"/>
    <col min="2794" max="2794" width="11.42578125" style="74" customWidth="1"/>
    <col min="2795" max="2795" width="8.5703125" style="74"/>
    <col min="2796" max="2796" width="6.5703125" style="74" customWidth="1"/>
    <col min="2797" max="2797" width="4.5703125" style="74" customWidth="1"/>
    <col min="2798" max="2799" width="8.5703125" style="74"/>
    <col min="2800" max="2800" width="11.42578125" style="74" customWidth="1"/>
    <col min="2801" max="2801" width="6.42578125" style="74" customWidth="1"/>
    <col min="2802" max="2802" width="4.5703125" style="74" customWidth="1"/>
    <col min="2803" max="3020" width="8.5703125" style="74"/>
    <col min="3021" max="3022" width="6.42578125" style="74" customWidth="1"/>
    <col min="3023" max="3026" width="10.42578125" style="74" customWidth="1"/>
    <col min="3027" max="3027" width="8.5703125" style="74"/>
    <col min="3028" max="3028" width="11.42578125" style="74" customWidth="1"/>
    <col min="3029" max="3031" width="10.42578125" style="74" customWidth="1"/>
    <col min="3032" max="3032" width="4.5703125" style="74" customWidth="1"/>
    <col min="3033" max="3033" width="4.42578125" style="74" customWidth="1"/>
    <col min="3034" max="3035" width="6.5703125" style="74" customWidth="1"/>
    <col min="3036" max="3037" width="8.5703125" style="74"/>
    <col min="3038" max="3038" width="15.5703125" style="74" customWidth="1"/>
    <col min="3039" max="3039" width="8.5703125" style="74"/>
    <col min="3040" max="3041" width="6.5703125" style="74" customWidth="1"/>
    <col min="3042" max="3043" width="8.5703125" style="74"/>
    <col min="3044" max="3044" width="11.42578125" style="74" customWidth="1"/>
    <col min="3045" max="3045" width="8.5703125" style="74"/>
    <col min="3046" max="3047" width="6.5703125" style="74" customWidth="1"/>
    <col min="3048" max="3049" width="8.5703125" style="74"/>
    <col min="3050" max="3050" width="11.42578125" style="74" customWidth="1"/>
    <col min="3051" max="3051" width="8.5703125" style="74"/>
    <col min="3052" max="3052" width="6.5703125" style="74" customWidth="1"/>
    <col min="3053" max="3053" width="4.5703125" style="74" customWidth="1"/>
    <col min="3054" max="3055" width="8.5703125" style="74"/>
    <col min="3056" max="3056" width="11.42578125" style="74" customWidth="1"/>
    <col min="3057" max="3057" width="6.42578125" style="74" customWidth="1"/>
    <col min="3058" max="3058" width="4.5703125" style="74" customWidth="1"/>
    <col min="3059" max="3276" width="8.5703125" style="74"/>
    <col min="3277" max="3278" width="6.42578125" style="74" customWidth="1"/>
    <col min="3279" max="3282" width="10.42578125" style="74" customWidth="1"/>
    <col min="3283" max="3283" width="8.5703125" style="74"/>
    <col min="3284" max="3284" width="11.42578125" style="74" customWidth="1"/>
    <col min="3285" max="3287" width="10.42578125" style="74" customWidth="1"/>
    <col min="3288" max="3288" width="4.5703125" style="74" customWidth="1"/>
    <col min="3289" max="3289" width="4.42578125" style="74" customWidth="1"/>
    <col min="3290" max="3291" width="6.5703125" style="74" customWidth="1"/>
    <col min="3292" max="3293" width="8.5703125" style="74"/>
    <col min="3294" max="3294" width="15.5703125" style="74" customWidth="1"/>
    <col min="3295" max="3295" width="8.5703125" style="74"/>
    <col min="3296" max="3297" width="6.5703125" style="74" customWidth="1"/>
    <col min="3298" max="3299" width="8.5703125" style="74"/>
    <col min="3300" max="3300" width="11.42578125" style="74" customWidth="1"/>
    <col min="3301" max="3301" width="8.5703125" style="74"/>
    <col min="3302" max="3303" width="6.5703125" style="74" customWidth="1"/>
    <col min="3304" max="3305" width="8.5703125" style="74"/>
    <col min="3306" max="3306" width="11.42578125" style="74" customWidth="1"/>
    <col min="3307" max="3307" width="8.5703125" style="74"/>
    <col min="3308" max="3308" width="6.5703125" style="74" customWidth="1"/>
    <col min="3309" max="3309" width="4.5703125" style="74" customWidth="1"/>
    <col min="3310" max="3311" width="8.5703125" style="74"/>
    <col min="3312" max="3312" width="11.42578125" style="74" customWidth="1"/>
    <col min="3313" max="3313" width="6.42578125" style="74" customWidth="1"/>
    <col min="3314" max="3314" width="4.5703125" style="74" customWidth="1"/>
    <col min="3315" max="3532" width="8.5703125" style="74"/>
    <col min="3533" max="3534" width="6.42578125" style="74" customWidth="1"/>
    <col min="3535" max="3538" width="10.42578125" style="74" customWidth="1"/>
    <col min="3539" max="3539" width="8.5703125" style="74"/>
    <col min="3540" max="3540" width="11.42578125" style="74" customWidth="1"/>
    <col min="3541" max="3543" width="10.42578125" style="74" customWidth="1"/>
    <col min="3544" max="3544" width="4.5703125" style="74" customWidth="1"/>
    <col min="3545" max="3545" width="4.42578125" style="74" customWidth="1"/>
    <col min="3546" max="3547" width="6.5703125" style="74" customWidth="1"/>
    <col min="3548" max="3549" width="8.5703125" style="74"/>
    <col min="3550" max="3550" width="15.5703125" style="74" customWidth="1"/>
    <col min="3551" max="3551" width="8.5703125" style="74"/>
    <col min="3552" max="3553" width="6.5703125" style="74" customWidth="1"/>
    <col min="3554" max="3555" width="8.5703125" style="74"/>
    <col min="3556" max="3556" width="11.42578125" style="74" customWidth="1"/>
    <col min="3557" max="3557" width="8.5703125" style="74"/>
    <col min="3558" max="3559" width="6.5703125" style="74" customWidth="1"/>
    <col min="3560" max="3561" width="8.5703125" style="74"/>
    <col min="3562" max="3562" width="11.42578125" style="74" customWidth="1"/>
    <col min="3563" max="3563" width="8.5703125" style="74"/>
    <col min="3564" max="3564" width="6.5703125" style="74" customWidth="1"/>
    <col min="3565" max="3565" width="4.5703125" style="74" customWidth="1"/>
    <col min="3566" max="3567" width="8.5703125" style="74"/>
    <col min="3568" max="3568" width="11.42578125" style="74" customWidth="1"/>
    <col min="3569" max="3569" width="6.42578125" style="74" customWidth="1"/>
    <col min="3570" max="3570" width="4.5703125" style="74" customWidth="1"/>
    <col min="3571" max="3788" width="8.5703125" style="74"/>
    <col min="3789" max="3790" width="6.42578125" style="74" customWidth="1"/>
    <col min="3791" max="3794" width="10.42578125" style="74" customWidth="1"/>
    <col min="3795" max="3795" width="8.5703125" style="74"/>
    <col min="3796" max="3796" width="11.42578125" style="74" customWidth="1"/>
    <col min="3797" max="3799" width="10.42578125" style="74" customWidth="1"/>
    <col min="3800" max="3800" width="4.5703125" style="74" customWidth="1"/>
    <col min="3801" max="3801" width="4.42578125" style="74" customWidth="1"/>
    <col min="3802" max="3803" width="6.5703125" style="74" customWidth="1"/>
    <col min="3804" max="3805" width="8.5703125" style="74"/>
    <col min="3806" max="3806" width="15.5703125" style="74" customWidth="1"/>
    <col min="3807" max="3807" width="8.5703125" style="74"/>
    <col min="3808" max="3809" width="6.5703125" style="74" customWidth="1"/>
    <col min="3810" max="3811" width="8.5703125" style="74"/>
    <col min="3812" max="3812" width="11.42578125" style="74" customWidth="1"/>
    <col min="3813" max="3813" width="8.5703125" style="74"/>
    <col min="3814" max="3815" width="6.5703125" style="74" customWidth="1"/>
    <col min="3816" max="3817" width="8.5703125" style="74"/>
    <col min="3818" max="3818" width="11.42578125" style="74" customWidth="1"/>
    <col min="3819" max="3819" width="8.5703125" style="74"/>
    <col min="3820" max="3820" width="6.5703125" style="74" customWidth="1"/>
    <col min="3821" max="3821" width="4.5703125" style="74" customWidth="1"/>
    <col min="3822" max="3823" width="8.5703125" style="74"/>
    <col min="3824" max="3824" width="11.42578125" style="74" customWidth="1"/>
    <col min="3825" max="3825" width="6.42578125" style="74" customWidth="1"/>
    <col min="3826" max="3826" width="4.5703125" style="74" customWidth="1"/>
    <col min="3827" max="4044" width="8.5703125" style="74"/>
    <col min="4045" max="4046" width="6.42578125" style="74" customWidth="1"/>
    <col min="4047" max="4050" width="10.42578125" style="74" customWidth="1"/>
    <col min="4051" max="4051" width="8.5703125" style="74"/>
    <col min="4052" max="4052" width="11.42578125" style="74" customWidth="1"/>
    <col min="4053" max="4055" width="10.42578125" style="74" customWidth="1"/>
    <col min="4056" max="4056" width="4.5703125" style="74" customWidth="1"/>
    <col min="4057" max="4057" width="4.42578125" style="74" customWidth="1"/>
    <col min="4058" max="4059" width="6.5703125" style="74" customWidth="1"/>
    <col min="4060" max="4061" width="8.5703125" style="74"/>
    <col min="4062" max="4062" width="15.5703125" style="74" customWidth="1"/>
    <col min="4063" max="4063" width="8.5703125" style="74"/>
    <col min="4064" max="4065" width="6.5703125" style="74" customWidth="1"/>
    <col min="4066" max="4067" width="8.5703125" style="74"/>
    <col min="4068" max="4068" width="11.42578125" style="74" customWidth="1"/>
    <col min="4069" max="4069" width="8.5703125" style="74"/>
    <col min="4070" max="4071" width="6.5703125" style="74" customWidth="1"/>
    <col min="4072" max="4073" width="8.5703125" style="74"/>
    <col min="4074" max="4074" width="11.42578125" style="74" customWidth="1"/>
    <col min="4075" max="4075" width="8.5703125" style="74"/>
    <col min="4076" max="4076" width="6.5703125" style="74" customWidth="1"/>
    <col min="4077" max="4077" width="4.5703125" style="74" customWidth="1"/>
    <col min="4078" max="4079" width="8.5703125" style="74"/>
    <col min="4080" max="4080" width="11.42578125" style="74" customWidth="1"/>
    <col min="4081" max="4081" width="6.42578125" style="74" customWidth="1"/>
    <col min="4082" max="4082" width="4.5703125" style="74" customWidth="1"/>
    <col min="4083" max="4300" width="8.5703125" style="74"/>
    <col min="4301" max="4302" width="6.42578125" style="74" customWidth="1"/>
    <col min="4303" max="4306" width="10.42578125" style="74" customWidth="1"/>
    <col min="4307" max="4307" width="8.5703125" style="74"/>
    <col min="4308" max="4308" width="11.42578125" style="74" customWidth="1"/>
    <col min="4309" max="4311" width="10.42578125" style="74" customWidth="1"/>
    <col min="4312" max="4312" width="4.5703125" style="74" customWidth="1"/>
    <col min="4313" max="4313" width="4.42578125" style="74" customWidth="1"/>
    <col min="4314" max="4315" width="6.5703125" style="74" customWidth="1"/>
    <col min="4316" max="4317" width="8.5703125" style="74"/>
    <col min="4318" max="4318" width="15.5703125" style="74" customWidth="1"/>
    <col min="4319" max="4319" width="8.5703125" style="74"/>
    <col min="4320" max="4321" width="6.5703125" style="74" customWidth="1"/>
    <col min="4322" max="4323" width="8.5703125" style="74"/>
    <col min="4324" max="4324" width="11.42578125" style="74" customWidth="1"/>
    <col min="4325" max="4325" width="8.5703125" style="74"/>
    <col min="4326" max="4327" width="6.5703125" style="74" customWidth="1"/>
    <col min="4328" max="4329" width="8.5703125" style="74"/>
    <col min="4330" max="4330" width="11.42578125" style="74" customWidth="1"/>
    <col min="4331" max="4331" width="8.5703125" style="74"/>
    <col min="4332" max="4332" width="6.5703125" style="74" customWidth="1"/>
    <col min="4333" max="4333" width="4.5703125" style="74" customWidth="1"/>
    <col min="4334" max="4335" width="8.5703125" style="74"/>
    <col min="4336" max="4336" width="11.42578125" style="74" customWidth="1"/>
    <col min="4337" max="4337" width="6.42578125" style="74" customWidth="1"/>
    <col min="4338" max="4338" width="4.5703125" style="74" customWidth="1"/>
    <col min="4339" max="4556" width="8.5703125" style="74"/>
    <col min="4557" max="4558" width="6.42578125" style="74" customWidth="1"/>
    <col min="4559" max="4562" width="10.42578125" style="74" customWidth="1"/>
    <col min="4563" max="4563" width="8.5703125" style="74"/>
    <col min="4564" max="4564" width="11.42578125" style="74" customWidth="1"/>
    <col min="4565" max="4567" width="10.42578125" style="74" customWidth="1"/>
    <col min="4568" max="4568" width="4.5703125" style="74" customWidth="1"/>
    <col min="4569" max="4569" width="4.42578125" style="74" customWidth="1"/>
    <col min="4570" max="4571" width="6.5703125" style="74" customWidth="1"/>
    <col min="4572" max="4573" width="8.5703125" style="74"/>
    <col min="4574" max="4574" width="15.5703125" style="74" customWidth="1"/>
    <col min="4575" max="4575" width="8.5703125" style="74"/>
    <col min="4576" max="4577" width="6.5703125" style="74" customWidth="1"/>
    <col min="4578" max="4579" width="8.5703125" style="74"/>
    <col min="4580" max="4580" width="11.42578125" style="74" customWidth="1"/>
    <col min="4581" max="4581" width="8.5703125" style="74"/>
    <col min="4582" max="4583" width="6.5703125" style="74" customWidth="1"/>
    <col min="4584" max="4585" width="8.5703125" style="74"/>
    <col min="4586" max="4586" width="11.42578125" style="74" customWidth="1"/>
    <col min="4587" max="4587" width="8.5703125" style="74"/>
    <col min="4588" max="4588" width="6.5703125" style="74" customWidth="1"/>
    <col min="4589" max="4589" width="4.5703125" style="74" customWidth="1"/>
    <col min="4590" max="4591" width="8.5703125" style="74"/>
    <col min="4592" max="4592" width="11.42578125" style="74" customWidth="1"/>
    <col min="4593" max="4593" width="6.42578125" style="74" customWidth="1"/>
    <col min="4594" max="4594" width="4.5703125" style="74" customWidth="1"/>
    <col min="4595" max="4812" width="8.5703125" style="74"/>
    <col min="4813" max="4814" width="6.42578125" style="74" customWidth="1"/>
    <col min="4815" max="4818" width="10.42578125" style="74" customWidth="1"/>
    <col min="4819" max="4819" width="8.5703125" style="74"/>
    <col min="4820" max="4820" width="11.42578125" style="74" customWidth="1"/>
    <col min="4821" max="4823" width="10.42578125" style="74" customWidth="1"/>
    <col min="4824" max="4824" width="4.5703125" style="74" customWidth="1"/>
    <col min="4825" max="4825" width="4.42578125" style="74" customWidth="1"/>
    <col min="4826" max="4827" width="6.5703125" style="74" customWidth="1"/>
    <col min="4828" max="4829" width="8.5703125" style="74"/>
    <col min="4830" max="4830" width="15.5703125" style="74" customWidth="1"/>
    <col min="4831" max="4831" width="8.5703125" style="74"/>
    <col min="4832" max="4833" width="6.5703125" style="74" customWidth="1"/>
    <col min="4834" max="4835" width="8.5703125" style="74"/>
    <col min="4836" max="4836" width="11.42578125" style="74" customWidth="1"/>
    <col min="4837" max="4837" width="8.5703125" style="74"/>
    <col min="4838" max="4839" width="6.5703125" style="74" customWidth="1"/>
    <col min="4840" max="4841" width="8.5703125" style="74"/>
    <col min="4842" max="4842" width="11.42578125" style="74" customWidth="1"/>
    <col min="4843" max="4843" width="8.5703125" style="74"/>
    <col min="4844" max="4844" width="6.5703125" style="74" customWidth="1"/>
    <col min="4845" max="4845" width="4.5703125" style="74" customWidth="1"/>
    <col min="4846" max="4847" width="8.5703125" style="74"/>
    <col min="4848" max="4848" width="11.42578125" style="74" customWidth="1"/>
    <col min="4849" max="4849" width="6.42578125" style="74" customWidth="1"/>
    <col min="4850" max="4850" width="4.5703125" style="74" customWidth="1"/>
    <col min="4851" max="5068" width="8.5703125" style="74"/>
    <col min="5069" max="5070" width="6.42578125" style="74" customWidth="1"/>
    <col min="5071" max="5074" width="10.42578125" style="74" customWidth="1"/>
    <col min="5075" max="5075" width="8.5703125" style="74"/>
    <col min="5076" max="5076" width="11.42578125" style="74" customWidth="1"/>
    <col min="5077" max="5079" width="10.42578125" style="74" customWidth="1"/>
    <col min="5080" max="5080" width="4.5703125" style="74" customWidth="1"/>
    <col min="5081" max="5081" width="4.42578125" style="74" customWidth="1"/>
    <col min="5082" max="5083" width="6.5703125" style="74" customWidth="1"/>
    <col min="5084" max="5085" width="8.5703125" style="74"/>
    <col min="5086" max="5086" width="15.5703125" style="74" customWidth="1"/>
    <col min="5087" max="5087" width="8.5703125" style="74"/>
    <col min="5088" max="5089" width="6.5703125" style="74" customWidth="1"/>
    <col min="5090" max="5091" width="8.5703125" style="74"/>
    <col min="5092" max="5092" width="11.42578125" style="74" customWidth="1"/>
    <col min="5093" max="5093" width="8.5703125" style="74"/>
    <col min="5094" max="5095" width="6.5703125" style="74" customWidth="1"/>
    <col min="5096" max="5097" width="8.5703125" style="74"/>
    <col min="5098" max="5098" width="11.42578125" style="74" customWidth="1"/>
    <col min="5099" max="5099" width="8.5703125" style="74"/>
    <col min="5100" max="5100" width="6.5703125" style="74" customWidth="1"/>
    <col min="5101" max="5101" width="4.5703125" style="74" customWidth="1"/>
    <col min="5102" max="5103" width="8.5703125" style="74"/>
    <col min="5104" max="5104" width="11.42578125" style="74" customWidth="1"/>
    <col min="5105" max="5105" width="6.42578125" style="74" customWidth="1"/>
    <col min="5106" max="5106" width="4.5703125" style="74" customWidth="1"/>
    <col min="5107" max="5324" width="8.5703125" style="74"/>
    <col min="5325" max="5326" width="6.42578125" style="74" customWidth="1"/>
    <col min="5327" max="5330" width="10.42578125" style="74" customWidth="1"/>
    <col min="5331" max="5331" width="8.5703125" style="74"/>
    <col min="5332" max="5332" width="11.42578125" style="74" customWidth="1"/>
    <col min="5333" max="5335" width="10.42578125" style="74" customWidth="1"/>
    <col min="5336" max="5336" width="4.5703125" style="74" customWidth="1"/>
    <col min="5337" max="5337" width="4.42578125" style="74" customWidth="1"/>
    <col min="5338" max="5339" width="6.5703125" style="74" customWidth="1"/>
    <col min="5340" max="5341" width="8.5703125" style="74"/>
    <col min="5342" max="5342" width="15.5703125" style="74" customWidth="1"/>
    <col min="5343" max="5343" width="8.5703125" style="74"/>
    <col min="5344" max="5345" width="6.5703125" style="74" customWidth="1"/>
    <col min="5346" max="5347" width="8.5703125" style="74"/>
    <col min="5348" max="5348" width="11.42578125" style="74" customWidth="1"/>
    <col min="5349" max="5349" width="8.5703125" style="74"/>
    <col min="5350" max="5351" width="6.5703125" style="74" customWidth="1"/>
    <col min="5352" max="5353" width="8.5703125" style="74"/>
    <col min="5354" max="5354" width="11.42578125" style="74" customWidth="1"/>
    <col min="5355" max="5355" width="8.5703125" style="74"/>
    <col min="5356" max="5356" width="6.5703125" style="74" customWidth="1"/>
    <col min="5357" max="5357" width="4.5703125" style="74" customWidth="1"/>
    <col min="5358" max="5359" width="8.5703125" style="74"/>
    <col min="5360" max="5360" width="11.42578125" style="74" customWidth="1"/>
    <col min="5361" max="5361" width="6.42578125" style="74" customWidth="1"/>
    <col min="5362" max="5362" width="4.5703125" style="74" customWidth="1"/>
    <col min="5363" max="5580" width="8.5703125" style="74"/>
    <col min="5581" max="5582" width="6.42578125" style="74" customWidth="1"/>
    <col min="5583" max="5586" width="10.42578125" style="74" customWidth="1"/>
    <col min="5587" max="5587" width="8.5703125" style="74"/>
    <col min="5588" max="5588" width="11.42578125" style="74" customWidth="1"/>
    <col min="5589" max="5591" width="10.42578125" style="74" customWidth="1"/>
    <col min="5592" max="5592" width="4.5703125" style="74" customWidth="1"/>
    <col min="5593" max="5593" width="4.42578125" style="74" customWidth="1"/>
    <col min="5594" max="5595" width="6.5703125" style="74" customWidth="1"/>
    <col min="5596" max="5597" width="8.5703125" style="74"/>
    <col min="5598" max="5598" width="15.5703125" style="74" customWidth="1"/>
    <col min="5599" max="5599" width="8.5703125" style="74"/>
    <col min="5600" max="5601" width="6.5703125" style="74" customWidth="1"/>
    <col min="5602" max="5603" width="8.5703125" style="74"/>
    <col min="5604" max="5604" width="11.42578125" style="74" customWidth="1"/>
    <col min="5605" max="5605" width="8.5703125" style="74"/>
    <col min="5606" max="5607" width="6.5703125" style="74" customWidth="1"/>
    <col min="5608" max="5609" width="8.5703125" style="74"/>
    <col min="5610" max="5610" width="11.42578125" style="74" customWidth="1"/>
    <col min="5611" max="5611" width="8.5703125" style="74"/>
    <col min="5612" max="5612" width="6.5703125" style="74" customWidth="1"/>
    <col min="5613" max="5613" width="4.5703125" style="74" customWidth="1"/>
    <col min="5614" max="5615" width="8.5703125" style="74"/>
    <col min="5616" max="5616" width="11.42578125" style="74" customWidth="1"/>
    <col min="5617" max="5617" width="6.42578125" style="74" customWidth="1"/>
    <col min="5618" max="5618" width="4.5703125" style="74" customWidth="1"/>
    <col min="5619" max="5836" width="8.5703125" style="74"/>
    <col min="5837" max="5838" width="6.42578125" style="74" customWidth="1"/>
    <col min="5839" max="5842" width="10.42578125" style="74" customWidth="1"/>
    <col min="5843" max="5843" width="8.5703125" style="74"/>
    <col min="5844" max="5844" width="11.42578125" style="74" customWidth="1"/>
    <col min="5845" max="5847" width="10.42578125" style="74" customWidth="1"/>
    <col min="5848" max="5848" width="4.5703125" style="74" customWidth="1"/>
    <col min="5849" max="5849" width="4.42578125" style="74" customWidth="1"/>
    <col min="5850" max="5851" width="6.5703125" style="74" customWidth="1"/>
    <col min="5852" max="5853" width="8.5703125" style="74"/>
    <col min="5854" max="5854" width="15.5703125" style="74" customWidth="1"/>
    <col min="5855" max="5855" width="8.5703125" style="74"/>
    <col min="5856" max="5857" width="6.5703125" style="74" customWidth="1"/>
    <col min="5858" max="5859" width="8.5703125" style="74"/>
    <col min="5860" max="5860" width="11.42578125" style="74" customWidth="1"/>
    <col min="5861" max="5861" width="8.5703125" style="74"/>
    <col min="5862" max="5863" width="6.5703125" style="74" customWidth="1"/>
    <col min="5864" max="5865" width="8.5703125" style="74"/>
    <col min="5866" max="5866" width="11.42578125" style="74" customWidth="1"/>
    <col min="5867" max="5867" width="8.5703125" style="74"/>
    <col min="5868" max="5868" width="6.5703125" style="74" customWidth="1"/>
    <col min="5869" max="5869" width="4.5703125" style="74" customWidth="1"/>
    <col min="5870" max="5871" width="8.5703125" style="74"/>
    <col min="5872" max="5872" width="11.42578125" style="74" customWidth="1"/>
    <col min="5873" max="5873" width="6.42578125" style="74" customWidth="1"/>
    <col min="5874" max="5874" width="4.5703125" style="74" customWidth="1"/>
    <col min="5875" max="6092" width="8.5703125" style="74"/>
    <col min="6093" max="6094" width="6.42578125" style="74" customWidth="1"/>
    <col min="6095" max="6098" width="10.42578125" style="74" customWidth="1"/>
    <col min="6099" max="6099" width="8.5703125" style="74"/>
    <col min="6100" max="6100" width="11.42578125" style="74" customWidth="1"/>
    <col min="6101" max="6103" width="10.42578125" style="74" customWidth="1"/>
    <col min="6104" max="6104" width="4.5703125" style="74" customWidth="1"/>
    <col min="6105" max="6105" width="4.42578125" style="74" customWidth="1"/>
    <col min="6106" max="6107" width="6.5703125" style="74" customWidth="1"/>
    <col min="6108" max="6109" width="8.5703125" style="74"/>
    <col min="6110" max="6110" width="15.5703125" style="74" customWidth="1"/>
    <col min="6111" max="6111" width="8.5703125" style="74"/>
    <col min="6112" max="6113" width="6.5703125" style="74" customWidth="1"/>
    <col min="6114" max="6115" width="8.5703125" style="74"/>
    <col min="6116" max="6116" width="11.42578125" style="74" customWidth="1"/>
    <col min="6117" max="6117" width="8.5703125" style="74"/>
    <col min="6118" max="6119" width="6.5703125" style="74" customWidth="1"/>
    <col min="6120" max="6121" width="8.5703125" style="74"/>
    <col min="6122" max="6122" width="11.42578125" style="74" customWidth="1"/>
    <col min="6123" max="6123" width="8.5703125" style="74"/>
    <col min="6124" max="6124" width="6.5703125" style="74" customWidth="1"/>
    <col min="6125" max="6125" width="4.5703125" style="74" customWidth="1"/>
    <col min="6126" max="6127" width="8.5703125" style="74"/>
    <col min="6128" max="6128" width="11.42578125" style="74" customWidth="1"/>
    <col min="6129" max="6129" width="6.42578125" style="74" customWidth="1"/>
    <col min="6130" max="6130" width="4.5703125" style="74" customWidth="1"/>
    <col min="6131" max="6348" width="8.5703125" style="74"/>
    <col min="6349" max="6350" width="6.42578125" style="74" customWidth="1"/>
    <col min="6351" max="6354" width="10.42578125" style="74" customWidth="1"/>
    <col min="6355" max="6355" width="8.5703125" style="74"/>
    <col min="6356" max="6356" width="11.42578125" style="74" customWidth="1"/>
    <col min="6357" max="6359" width="10.42578125" style="74" customWidth="1"/>
    <col min="6360" max="6360" width="4.5703125" style="74" customWidth="1"/>
    <col min="6361" max="6361" width="4.42578125" style="74" customWidth="1"/>
    <col min="6362" max="6363" width="6.5703125" style="74" customWidth="1"/>
    <col min="6364" max="6365" width="8.5703125" style="74"/>
    <col min="6366" max="6366" width="15.5703125" style="74" customWidth="1"/>
    <col min="6367" max="6367" width="8.5703125" style="74"/>
    <col min="6368" max="6369" width="6.5703125" style="74" customWidth="1"/>
    <col min="6370" max="6371" width="8.5703125" style="74"/>
    <col min="6372" max="6372" width="11.42578125" style="74" customWidth="1"/>
    <col min="6373" max="6373" width="8.5703125" style="74"/>
    <col min="6374" max="6375" width="6.5703125" style="74" customWidth="1"/>
    <col min="6376" max="6377" width="8.5703125" style="74"/>
    <col min="6378" max="6378" width="11.42578125" style="74" customWidth="1"/>
    <col min="6379" max="6379" width="8.5703125" style="74"/>
    <col min="6380" max="6380" width="6.5703125" style="74" customWidth="1"/>
    <col min="6381" max="6381" width="4.5703125" style="74" customWidth="1"/>
    <col min="6382" max="6383" width="8.5703125" style="74"/>
    <col min="6384" max="6384" width="11.42578125" style="74" customWidth="1"/>
    <col min="6385" max="6385" width="6.42578125" style="74" customWidth="1"/>
    <col min="6386" max="6386" width="4.5703125" style="74" customWidth="1"/>
    <col min="6387" max="6604" width="8.5703125" style="74"/>
    <col min="6605" max="6606" width="6.42578125" style="74" customWidth="1"/>
    <col min="6607" max="6610" width="10.42578125" style="74" customWidth="1"/>
    <col min="6611" max="6611" width="8.5703125" style="74"/>
    <col min="6612" max="6612" width="11.42578125" style="74" customWidth="1"/>
    <col min="6613" max="6615" width="10.42578125" style="74" customWidth="1"/>
    <col min="6616" max="6616" width="4.5703125" style="74" customWidth="1"/>
    <col min="6617" max="6617" width="4.42578125" style="74" customWidth="1"/>
    <col min="6618" max="6619" width="6.5703125" style="74" customWidth="1"/>
    <col min="6620" max="6621" width="8.5703125" style="74"/>
    <col min="6622" max="6622" width="15.5703125" style="74" customWidth="1"/>
    <col min="6623" max="6623" width="8.5703125" style="74"/>
    <col min="6624" max="6625" width="6.5703125" style="74" customWidth="1"/>
    <col min="6626" max="6627" width="8.5703125" style="74"/>
    <col min="6628" max="6628" width="11.42578125" style="74" customWidth="1"/>
    <col min="6629" max="6629" width="8.5703125" style="74"/>
    <col min="6630" max="6631" width="6.5703125" style="74" customWidth="1"/>
    <col min="6632" max="6633" width="8.5703125" style="74"/>
    <col min="6634" max="6634" width="11.42578125" style="74" customWidth="1"/>
    <col min="6635" max="6635" width="8.5703125" style="74"/>
    <col min="6636" max="6636" width="6.5703125" style="74" customWidth="1"/>
    <col min="6637" max="6637" width="4.5703125" style="74" customWidth="1"/>
    <col min="6638" max="6639" width="8.5703125" style="74"/>
    <col min="6640" max="6640" width="11.42578125" style="74" customWidth="1"/>
    <col min="6641" max="6641" width="6.42578125" style="74" customWidth="1"/>
    <col min="6642" max="6642" width="4.5703125" style="74" customWidth="1"/>
    <col min="6643" max="6860" width="8.5703125" style="74"/>
    <col min="6861" max="6862" width="6.42578125" style="74" customWidth="1"/>
    <col min="6863" max="6866" width="10.42578125" style="74" customWidth="1"/>
    <col min="6867" max="6867" width="8.5703125" style="74"/>
    <col min="6868" max="6868" width="11.42578125" style="74" customWidth="1"/>
    <col min="6869" max="6871" width="10.42578125" style="74" customWidth="1"/>
    <col min="6872" max="6872" width="4.5703125" style="74" customWidth="1"/>
    <col min="6873" max="6873" width="4.42578125" style="74" customWidth="1"/>
    <col min="6874" max="6875" width="6.5703125" style="74" customWidth="1"/>
    <col min="6876" max="6877" width="8.5703125" style="74"/>
    <col min="6878" max="6878" width="15.5703125" style="74" customWidth="1"/>
    <col min="6879" max="6879" width="8.5703125" style="74"/>
    <col min="6880" max="6881" width="6.5703125" style="74" customWidth="1"/>
    <col min="6882" max="6883" width="8.5703125" style="74"/>
    <col min="6884" max="6884" width="11.42578125" style="74" customWidth="1"/>
    <col min="6885" max="6885" width="8.5703125" style="74"/>
    <col min="6886" max="6887" width="6.5703125" style="74" customWidth="1"/>
    <col min="6888" max="6889" width="8.5703125" style="74"/>
    <col min="6890" max="6890" width="11.42578125" style="74" customWidth="1"/>
    <col min="6891" max="6891" width="8.5703125" style="74"/>
    <col min="6892" max="6892" width="6.5703125" style="74" customWidth="1"/>
    <col min="6893" max="6893" width="4.5703125" style="74" customWidth="1"/>
    <col min="6894" max="6895" width="8.5703125" style="74"/>
    <col min="6896" max="6896" width="11.42578125" style="74" customWidth="1"/>
    <col min="6897" max="6897" width="6.42578125" style="74" customWidth="1"/>
    <col min="6898" max="6898" width="4.5703125" style="74" customWidth="1"/>
    <col min="6899" max="7116" width="8.5703125" style="74"/>
    <col min="7117" max="7118" width="6.42578125" style="74" customWidth="1"/>
    <col min="7119" max="7122" width="10.42578125" style="74" customWidth="1"/>
    <col min="7123" max="7123" width="8.5703125" style="74"/>
    <col min="7124" max="7124" width="11.42578125" style="74" customWidth="1"/>
    <col min="7125" max="7127" width="10.42578125" style="74" customWidth="1"/>
    <col min="7128" max="7128" width="4.5703125" style="74" customWidth="1"/>
    <col min="7129" max="7129" width="4.42578125" style="74" customWidth="1"/>
    <col min="7130" max="7131" width="6.5703125" style="74" customWidth="1"/>
    <col min="7132" max="7133" width="8.5703125" style="74"/>
    <col min="7134" max="7134" width="15.5703125" style="74" customWidth="1"/>
    <col min="7135" max="7135" width="8.5703125" style="74"/>
    <col min="7136" max="7137" width="6.5703125" style="74" customWidth="1"/>
    <col min="7138" max="7139" width="8.5703125" style="74"/>
    <col min="7140" max="7140" width="11.42578125" style="74" customWidth="1"/>
    <col min="7141" max="7141" width="8.5703125" style="74"/>
    <col min="7142" max="7143" width="6.5703125" style="74" customWidth="1"/>
    <col min="7144" max="7145" width="8.5703125" style="74"/>
    <col min="7146" max="7146" width="11.42578125" style="74" customWidth="1"/>
    <col min="7147" max="7147" width="8.5703125" style="74"/>
    <col min="7148" max="7148" width="6.5703125" style="74" customWidth="1"/>
    <col min="7149" max="7149" width="4.5703125" style="74" customWidth="1"/>
    <col min="7150" max="7151" width="8.5703125" style="74"/>
    <col min="7152" max="7152" width="11.42578125" style="74" customWidth="1"/>
    <col min="7153" max="7153" width="6.42578125" style="74" customWidth="1"/>
    <col min="7154" max="7154" width="4.5703125" style="74" customWidth="1"/>
    <col min="7155" max="7372" width="8.5703125" style="74"/>
    <col min="7373" max="7374" width="6.42578125" style="74" customWidth="1"/>
    <col min="7375" max="7378" width="10.42578125" style="74" customWidth="1"/>
    <col min="7379" max="7379" width="8.5703125" style="74"/>
    <col min="7380" max="7380" width="11.42578125" style="74" customWidth="1"/>
    <col min="7381" max="7383" width="10.42578125" style="74" customWidth="1"/>
    <col min="7384" max="7384" width="4.5703125" style="74" customWidth="1"/>
    <col min="7385" max="7385" width="4.42578125" style="74" customWidth="1"/>
    <col min="7386" max="7387" width="6.5703125" style="74" customWidth="1"/>
    <col min="7388" max="7389" width="8.5703125" style="74"/>
    <col min="7390" max="7390" width="15.5703125" style="74" customWidth="1"/>
    <col min="7391" max="7391" width="8.5703125" style="74"/>
    <col min="7392" max="7393" width="6.5703125" style="74" customWidth="1"/>
    <col min="7394" max="7395" width="8.5703125" style="74"/>
    <col min="7396" max="7396" width="11.42578125" style="74" customWidth="1"/>
    <col min="7397" max="7397" width="8.5703125" style="74"/>
    <col min="7398" max="7399" width="6.5703125" style="74" customWidth="1"/>
    <col min="7400" max="7401" width="8.5703125" style="74"/>
    <col min="7402" max="7402" width="11.42578125" style="74" customWidth="1"/>
    <col min="7403" max="7403" width="8.5703125" style="74"/>
    <col min="7404" max="7404" width="6.5703125" style="74" customWidth="1"/>
    <col min="7405" max="7405" width="4.5703125" style="74" customWidth="1"/>
    <col min="7406" max="7407" width="8.5703125" style="74"/>
    <col min="7408" max="7408" width="11.42578125" style="74" customWidth="1"/>
    <col min="7409" max="7409" width="6.42578125" style="74" customWidth="1"/>
    <col min="7410" max="7410" width="4.5703125" style="74" customWidth="1"/>
    <col min="7411" max="7628" width="8.5703125" style="74"/>
    <col min="7629" max="7630" width="6.42578125" style="74" customWidth="1"/>
    <col min="7631" max="7634" width="10.42578125" style="74" customWidth="1"/>
    <col min="7635" max="7635" width="8.5703125" style="74"/>
    <col min="7636" max="7636" width="11.42578125" style="74" customWidth="1"/>
    <col min="7637" max="7639" width="10.42578125" style="74" customWidth="1"/>
    <col min="7640" max="7640" width="4.5703125" style="74" customWidth="1"/>
    <col min="7641" max="7641" width="4.42578125" style="74" customWidth="1"/>
    <col min="7642" max="7643" width="6.5703125" style="74" customWidth="1"/>
    <col min="7644" max="7645" width="8.5703125" style="74"/>
    <col min="7646" max="7646" width="15.5703125" style="74" customWidth="1"/>
    <col min="7647" max="7647" width="8.5703125" style="74"/>
    <col min="7648" max="7649" width="6.5703125" style="74" customWidth="1"/>
    <col min="7650" max="7651" width="8.5703125" style="74"/>
    <col min="7652" max="7652" width="11.42578125" style="74" customWidth="1"/>
    <col min="7653" max="7653" width="8.5703125" style="74"/>
    <col min="7654" max="7655" width="6.5703125" style="74" customWidth="1"/>
    <col min="7656" max="7657" width="8.5703125" style="74"/>
    <col min="7658" max="7658" width="11.42578125" style="74" customWidth="1"/>
    <col min="7659" max="7659" width="8.5703125" style="74"/>
    <col min="7660" max="7660" width="6.5703125" style="74" customWidth="1"/>
    <col min="7661" max="7661" width="4.5703125" style="74" customWidth="1"/>
    <col min="7662" max="7663" width="8.5703125" style="74"/>
    <col min="7664" max="7664" width="11.42578125" style="74" customWidth="1"/>
    <col min="7665" max="7665" width="6.42578125" style="74" customWidth="1"/>
    <col min="7666" max="7666" width="4.5703125" style="74" customWidth="1"/>
    <col min="7667" max="7884" width="8.5703125" style="74"/>
    <col min="7885" max="7886" width="6.42578125" style="74" customWidth="1"/>
    <col min="7887" max="7890" width="10.42578125" style="74" customWidth="1"/>
    <col min="7891" max="7891" width="8.5703125" style="74"/>
    <col min="7892" max="7892" width="11.42578125" style="74" customWidth="1"/>
    <col min="7893" max="7895" width="10.42578125" style="74" customWidth="1"/>
    <col min="7896" max="7896" width="4.5703125" style="74" customWidth="1"/>
    <col min="7897" max="7897" width="4.42578125" style="74" customWidth="1"/>
    <col min="7898" max="7899" width="6.5703125" style="74" customWidth="1"/>
    <col min="7900" max="7901" width="8.5703125" style="74"/>
    <col min="7902" max="7902" width="15.5703125" style="74" customWidth="1"/>
    <col min="7903" max="7903" width="8.5703125" style="74"/>
    <col min="7904" max="7905" width="6.5703125" style="74" customWidth="1"/>
    <col min="7906" max="7907" width="8.5703125" style="74"/>
    <col min="7908" max="7908" width="11.42578125" style="74" customWidth="1"/>
    <col min="7909" max="7909" width="8.5703125" style="74"/>
    <col min="7910" max="7911" width="6.5703125" style="74" customWidth="1"/>
    <col min="7912" max="7913" width="8.5703125" style="74"/>
    <col min="7914" max="7914" width="11.42578125" style="74" customWidth="1"/>
    <col min="7915" max="7915" width="8.5703125" style="74"/>
    <col min="7916" max="7916" width="6.5703125" style="74" customWidth="1"/>
    <col min="7917" max="7917" width="4.5703125" style="74" customWidth="1"/>
    <col min="7918" max="7919" width="8.5703125" style="74"/>
    <col min="7920" max="7920" width="11.42578125" style="74" customWidth="1"/>
    <col min="7921" max="7921" width="6.42578125" style="74" customWidth="1"/>
    <col min="7922" max="7922" width="4.5703125" style="74" customWidth="1"/>
    <col min="7923" max="8140" width="8.5703125" style="74"/>
    <col min="8141" max="8142" width="6.42578125" style="74" customWidth="1"/>
    <col min="8143" max="8146" width="10.42578125" style="74" customWidth="1"/>
    <col min="8147" max="8147" width="8.5703125" style="74"/>
    <col min="8148" max="8148" width="11.42578125" style="74" customWidth="1"/>
    <col min="8149" max="8151" width="10.42578125" style="74" customWidth="1"/>
    <col min="8152" max="8152" width="4.5703125" style="74" customWidth="1"/>
    <col min="8153" max="8153" width="4.42578125" style="74" customWidth="1"/>
    <col min="8154" max="8155" width="6.5703125" style="74" customWidth="1"/>
    <col min="8156" max="8157" width="8.5703125" style="74"/>
    <col min="8158" max="8158" width="15.5703125" style="74" customWidth="1"/>
    <col min="8159" max="8159" width="8.5703125" style="74"/>
    <col min="8160" max="8161" width="6.5703125" style="74" customWidth="1"/>
    <col min="8162" max="8163" width="8.5703125" style="74"/>
    <col min="8164" max="8164" width="11.42578125" style="74" customWidth="1"/>
    <col min="8165" max="8165" width="8.5703125" style="74"/>
    <col min="8166" max="8167" width="6.5703125" style="74" customWidth="1"/>
    <col min="8168" max="8169" width="8.5703125" style="74"/>
    <col min="8170" max="8170" width="11.42578125" style="74" customWidth="1"/>
    <col min="8171" max="8171" width="8.5703125" style="74"/>
    <col min="8172" max="8172" width="6.5703125" style="74" customWidth="1"/>
    <col min="8173" max="8173" width="4.5703125" style="74" customWidth="1"/>
    <col min="8174" max="8175" width="8.5703125" style="74"/>
    <col min="8176" max="8176" width="11.42578125" style="74" customWidth="1"/>
    <col min="8177" max="8177" width="6.42578125" style="74" customWidth="1"/>
    <col min="8178" max="8178" width="4.5703125" style="74" customWidth="1"/>
    <col min="8179" max="8396" width="8.5703125" style="74"/>
    <col min="8397" max="8398" width="6.42578125" style="74" customWidth="1"/>
    <col min="8399" max="8402" width="10.42578125" style="74" customWidth="1"/>
    <col min="8403" max="8403" width="8.5703125" style="74"/>
    <col min="8404" max="8404" width="11.42578125" style="74" customWidth="1"/>
    <col min="8405" max="8407" width="10.42578125" style="74" customWidth="1"/>
    <col min="8408" max="8408" width="4.5703125" style="74" customWidth="1"/>
    <col min="8409" max="8409" width="4.42578125" style="74" customWidth="1"/>
    <col min="8410" max="8411" width="6.5703125" style="74" customWidth="1"/>
    <col min="8412" max="8413" width="8.5703125" style="74"/>
    <col min="8414" max="8414" width="15.5703125" style="74" customWidth="1"/>
    <col min="8415" max="8415" width="8.5703125" style="74"/>
    <col min="8416" max="8417" width="6.5703125" style="74" customWidth="1"/>
    <col min="8418" max="8419" width="8.5703125" style="74"/>
    <col min="8420" max="8420" width="11.42578125" style="74" customWidth="1"/>
    <col min="8421" max="8421" width="8.5703125" style="74"/>
    <col min="8422" max="8423" width="6.5703125" style="74" customWidth="1"/>
    <col min="8424" max="8425" width="8.5703125" style="74"/>
    <col min="8426" max="8426" width="11.42578125" style="74" customWidth="1"/>
    <col min="8427" max="8427" width="8.5703125" style="74"/>
    <col min="8428" max="8428" width="6.5703125" style="74" customWidth="1"/>
    <col min="8429" max="8429" width="4.5703125" style="74" customWidth="1"/>
    <col min="8430" max="8431" width="8.5703125" style="74"/>
    <col min="8432" max="8432" width="11.42578125" style="74" customWidth="1"/>
    <col min="8433" max="8433" width="6.42578125" style="74" customWidth="1"/>
    <col min="8434" max="8434" width="4.5703125" style="74" customWidth="1"/>
    <col min="8435" max="8652" width="8.5703125" style="74"/>
    <col min="8653" max="8654" width="6.42578125" style="74" customWidth="1"/>
    <col min="8655" max="8658" width="10.42578125" style="74" customWidth="1"/>
    <col min="8659" max="8659" width="8.5703125" style="74"/>
    <col min="8660" max="8660" width="11.42578125" style="74" customWidth="1"/>
    <col min="8661" max="8663" width="10.42578125" style="74" customWidth="1"/>
    <col min="8664" max="8664" width="4.5703125" style="74" customWidth="1"/>
    <col min="8665" max="8665" width="4.42578125" style="74" customWidth="1"/>
    <col min="8666" max="8667" width="6.5703125" style="74" customWidth="1"/>
    <col min="8668" max="8669" width="8.5703125" style="74"/>
    <col min="8670" max="8670" width="15.5703125" style="74" customWidth="1"/>
    <col min="8671" max="8671" width="8.5703125" style="74"/>
    <col min="8672" max="8673" width="6.5703125" style="74" customWidth="1"/>
    <col min="8674" max="8675" width="8.5703125" style="74"/>
    <col min="8676" max="8676" width="11.42578125" style="74" customWidth="1"/>
    <col min="8677" max="8677" width="8.5703125" style="74"/>
    <col min="8678" max="8679" width="6.5703125" style="74" customWidth="1"/>
    <col min="8680" max="8681" width="8.5703125" style="74"/>
    <col min="8682" max="8682" width="11.42578125" style="74" customWidth="1"/>
    <col min="8683" max="8683" width="8.5703125" style="74"/>
    <col min="8684" max="8684" width="6.5703125" style="74" customWidth="1"/>
    <col min="8685" max="8685" width="4.5703125" style="74" customWidth="1"/>
    <col min="8686" max="8687" width="8.5703125" style="74"/>
    <col min="8688" max="8688" width="11.42578125" style="74" customWidth="1"/>
    <col min="8689" max="8689" width="6.42578125" style="74" customWidth="1"/>
    <col min="8690" max="8690" width="4.5703125" style="74" customWidth="1"/>
    <col min="8691" max="8908" width="8.5703125" style="74"/>
    <col min="8909" max="8910" width="6.42578125" style="74" customWidth="1"/>
    <col min="8911" max="8914" width="10.42578125" style="74" customWidth="1"/>
    <col min="8915" max="8915" width="8.5703125" style="74"/>
    <col min="8916" max="8916" width="11.42578125" style="74" customWidth="1"/>
    <col min="8917" max="8919" width="10.42578125" style="74" customWidth="1"/>
    <col min="8920" max="8920" width="4.5703125" style="74" customWidth="1"/>
    <col min="8921" max="8921" width="4.42578125" style="74" customWidth="1"/>
    <col min="8922" max="8923" width="6.5703125" style="74" customWidth="1"/>
    <col min="8924" max="8925" width="8.5703125" style="74"/>
    <col min="8926" max="8926" width="15.5703125" style="74" customWidth="1"/>
    <col min="8927" max="8927" width="8.5703125" style="74"/>
    <col min="8928" max="8929" width="6.5703125" style="74" customWidth="1"/>
    <col min="8930" max="8931" width="8.5703125" style="74"/>
    <col min="8932" max="8932" width="11.42578125" style="74" customWidth="1"/>
    <col min="8933" max="8933" width="8.5703125" style="74"/>
    <col min="8934" max="8935" width="6.5703125" style="74" customWidth="1"/>
    <col min="8936" max="8937" width="8.5703125" style="74"/>
    <col min="8938" max="8938" width="11.42578125" style="74" customWidth="1"/>
    <col min="8939" max="8939" width="8.5703125" style="74"/>
    <col min="8940" max="8940" width="6.5703125" style="74" customWidth="1"/>
    <col min="8941" max="8941" width="4.5703125" style="74" customWidth="1"/>
    <col min="8942" max="8943" width="8.5703125" style="74"/>
    <col min="8944" max="8944" width="11.42578125" style="74" customWidth="1"/>
    <col min="8945" max="8945" width="6.42578125" style="74" customWidth="1"/>
    <col min="8946" max="8946" width="4.5703125" style="74" customWidth="1"/>
    <col min="8947" max="9164" width="8.5703125" style="74"/>
    <col min="9165" max="9166" width="6.42578125" style="74" customWidth="1"/>
    <col min="9167" max="9170" width="10.42578125" style="74" customWidth="1"/>
    <col min="9171" max="9171" width="8.5703125" style="74"/>
    <col min="9172" max="9172" width="11.42578125" style="74" customWidth="1"/>
    <col min="9173" max="9175" width="10.42578125" style="74" customWidth="1"/>
    <col min="9176" max="9176" width="4.5703125" style="74" customWidth="1"/>
    <col min="9177" max="9177" width="4.42578125" style="74" customWidth="1"/>
    <col min="9178" max="9179" width="6.5703125" style="74" customWidth="1"/>
    <col min="9180" max="9181" width="8.5703125" style="74"/>
    <col min="9182" max="9182" width="15.5703125" style="74" customWidth="1"/>
    <col min="9183" max="9183" width="8.5703125" style="74"/>
    <col min="9184" max="9185" width="6.5703125" style="74" customWidth="1"/>
    <col min="9186" max="9187" width="8.5703125" style="74"/>
    <col min="9188" max="9188" width="11.42578125" style="74" customWidth="1"/>
    <col min="9189" max="9189" width="8.5703125" style="74"/>
    <col min="9190" max="9191" width="6.5703125" style="74" customWidth="1"/>
    <col min="9192" max="9193" width="8.5703125" style="74"/>
    <col min="9194" max="9194" width="11.42578125" style="74" customWidth="1"/>
    <col min="9195" max="9195" width="8.5703125" style="74"/>
    <col min="9196" max="9196" width="6.5703125" style="74" customWidth="1"/>
    <col min="9197" max="9197" width="4.5703125" style="74" customWidth="1"/>
    <col min="9198" max="9199" width="8.5703125" style="74"/>
    <col min="9200" max="9200" width="11.42578125" style="74" customWidth="1"/>
    <col min="9201" max="9201" width="6.42578125" style="74" customWidth="1"/>
    <col min="9202" max="9202" width="4.5703125" style="74" customWidth="1"/>
    <col min="9203" max="9420" width="8.5703125" style="74"/>
    <col min="9421" max="9422" width="6.42578125" style="74" customWidth="1"/>
    <col min="9423" max="9426" width="10.42578125" style="74" customWidth="1"/>
    <col min="9427" max="9427" width="8.5703125" style="74"/>
    <col min="9428" max="9428" width="11.42578125" style="74" customWidth="1"/>
    <col min="9429" max="9431" width="10.42578125" style="74" customWidth="1"/>
    <col min="9432" max="9432" width="4.5703125" style="74" customWidth="1"/>
    <col min="9433" max="9433" width="4.42578125" style="74" customWidth="1"/>
    <col min="9434" max="9435" width="6.5703125" style="74" customWidth="1"/>
    <col min="9436" max="9437" width="8.5703125" style="74"/>
    <col min="9438" max="9438" width="15.5703125" style="74" customWidth="1"/>
    <col min="9439" max="9439" width="8.5703125" style="74"/>
    <col min="9440" max="9441" width="6.5703125" style="74" customWidth="1"/>
    <col min="9442" max="9443" width="8.5703125" style="74"/>
    <col min="9444" max="9444" width="11.42578125" style="74" customWidth="1"/>
    <col min="9445" max="9445" width="8.5703125" style="74"/>
    <col min="9446" max="9447" width="6.5703125" style="74" customWidth="1"/>
    <col min="9448" max="9449" width="8.5703125" style="74"/>
    <col min="9450" max="9450" width="11.42578125" style="74" customWidth="1"/>
    <col min="9451" max="9451" width="8.5703125" style="74"/>
    <col min="9452" max="9452" width="6.5703125" style="74" customWidth="1"/>
    <col min="9453" max="9453" width="4.5703125" style="74" customWidth="1"/>
    <col min="9454" max="9455" width="8.5703125" style="74"/>
    <col min="9456" max="9456" width="11.42578125" style="74" customWidth="1"/>
    <col min="9457" max="9457" width="6.42578125" style="74" customWidth="1"/>
    <col min="9458" max="9458" width="4.5703125" style="74" customWidth="1"/>
    <col min="9459" max="9676" width="8.5703125" style="74"/>
    <col min="9677" max="9678" width="6.42578125" style="74" customWidth="1"/>
    <col min="9679" max="9682" width="10.42578125" style="74" customWidth="1"/>
    <col min="9683" max="9683" width="8.5703125" style="74"/>
    <col min="9684" max="9684" width="11.42578125" style="74" customWidth="1"/>
    <col min="9685" max="9687" width="10.42578125" style="74" customWidth="1"/>
    <col min="9688" max="9688" width="4.5703125" style="74" customWidth="1"/>
    <col min="9689" max="9689" width="4.42578125" style="74" customWidth="1"/>
    <col min="9690" max="9691" width="6.5703125" style="74" customWidth="1"/>
    <col min="9692" max="9693" width="8.5703125" style="74"/>
    <col min="9694" max="9694" width="15.5703125" style="74" customWidth="1"/>
    <col min="9695" max="9695" width="8.5703125" style="74"/>
    <col min="9696" max="9697" width="6.5703125" style="74" customWidth="1"/>
    <col min="9698" max="9699" width="8.5703125" style="74"/>
    <col min="9700" max="9700" width="11.42578125" style="74" customWidth="1"/>
    <col min="9701" max="9701" width="8.5703125" style="74"/>
    <col min="9702" max="9703" width="6.5703125" style="74" customWidth="1"/>
    <col min="9704" max="9705" width="8.5703125" style="74"/>
    <col min="9706" max="9706" width="11.42578125" style="74" customWidth="1"/>
    <col min="9707" max="9707" width="8.5703125" style="74"/>
    <col min="9708" max="9708" width="6.5703125" style="74" customWidth="1"/>
    <col min="9709" max="9709" width="4.5703125" style="74" customWidth="1"/>
    <col min="9710" max="9711" width="8.5703125" style="74"/>
    <col min="9712" max="9712" width="11.42578125" style="74" customWidth="1"/>
    <col min="9713" max="9713" width="6.42578125" style="74" customWidth="1"/>
    <col min="9714" max="9714" width="4.5703125" style="74" customWidth="1"/>
    <col min="9715" max="9932" width="8.5703125" style="74"/>
    <col min="9933" max="9934" width="6.42578125" style="74" customWidth="1"/>
    <col min="9935" max="9938" width="10.42578125" style="74" customWidth="1"/>
    <col min="9939" max="9939" width="8.5703125" style="74"/>
    <col min="9940" max="9940" width="11.42578125" style="74" customWidth="1"/>
    <col min="9941" max="9943" width="10.42578125" style="74" customWidth="1"/>
    <col min="9944" max="9944" width="4.5703125" style="74" customWidth="1"/>
    <col min="9945" max="9945" width="4.42578125" style="74" customWidth="1"/>
    <col min="9946" max="9947" width="6.5703125" style="74" customWidth="1"/>
    <col min="9948" max="9949" width="8.5703125" style="74"/>
    <col min="9950" max="9950" width="15.5703125" style="74" customWidth="1"/>
    <col min="9951" max="9951" width="8.5703125" style="74"/>
    <col min="9952" max="9953" width="6.5703125" style="74" customWidth="1"/>
    <col min="9954" max="9955" width="8.5703125" style="74"/>
    <col min="9956" max="9956" width="11.42578125" style="74" customWidth="1"/>
    <col min="9957" max="9957" width="8.5703125" style="74"/>
    <col min="9958" max="9959" width="6.5703125" style="74" customWidth="1"/>
    <col min="9960" max="9961" width="8.5703125" style="74"/>
    <col min="9962" max="9962" width="11.42578125" style="74" customWidth="1"/>
    <col min="9963" max="9963" width="8.5703125" style="74"/>
    <col min="9964" max="9964" width="6.5703125" style="74" customWidth="1"/>
    <col min="9965" max="9965" width="4.5703125" style="74" customWidth="1"/>
    <col min="9966" max="9967" width="8.5703125" style="74"/>
    <col min="9968" max="9968" width="11.42578125" style="74" customWidth="1"/>
    <col min="9969" max="9969" width="6.42578125" style="74" customWidth="1"/>
    <col min="9970" max="9970" width="4.5703125" style="74" customWidth="1"/>
    <col min="9971" max="10188" width="8.5703125" style="74"/>
    <col min="10189" max="10190" width="6.42578125" style="74" customWidth="1"/>
    <col min="10191" max="10194" width="10.42578125" style="74" customWidth="1"/>
    <col min="10195" max="10195" width="8.5703125" style="74"/>
    <col min="10196" max="10196" width="11.42578125" style="74" customWidth="1"/>
    <col min="10197" max="10199" width="10.42578125" style="74" customWidth="1"/>
    <col min="10200" max="10200" width="4.5703125" style="74" customWidth="1"/>
    <col min="10201" max="10201" width="4.42578125" style="74" customWidth="1"/>
    <col min="10202" max="10203" width="6.5703125" style="74" customWidth="1"/>
    <col min="10204" max="10205" width="8.5703125" style="74"/>
    <col min="10206" max="10206" width="15.5703125" style="74" customWidth="1"/>
    <col min="10207" max="10207" width="8.5703125" style="74"/>
    <col min="10208" max="10209" width="6.5703125" style="74" customWidth="1"/>
    <col min="10210" max="10211" width="8.5703125" style="74"/>
    <col min="10212" max="10212" width="11.42578125" style="74" customWidth="1"/>
    <col min="10213" max="10213" width="8.5703125" style="74"/>
    <col min="10214" max="10215" width="6.5703125" style="74" customWidth="1"/>
    <col min="10216" max="10217" width="8.5703125" style="74"/>
    <col min="10218" max="10218" width="11.42578125" style="74" customWidth="1"/>
    <col min="10219" max="10219" width="8.5703125" style="74"/>
    <col min="10220" max="10220" width="6.5703125" style="74" customWidth="1"/>
    <col min="10221" max="10221" width="4.5703125" style="74" customWidth="1"/>
    <col min="10222" max="10223" width="8.5703125" style="74"/>
    <col min="10224" max="10224" width="11.42578125" style="74" customWidth="1"/>
    <col min="10225" max="10225" width="6.42578125" style="74" customWidth="1"/>
    <col min="10226" max="10226" width="4.5703125" style="74" customWidth="1"/>
    <col min="10227" max="10444" width="8.5703125" style="74"/>
    <col min="10445" max="10446" width="6.42578125" style="74" customWidth="1"/>
    <col min="10447" max="10450" width="10.42578125" style="74" customWidth="1"/>
    <col min="10451" max="10451" width="8.5703125" style="74"/>
    <col min="10452" max="10452" width="11.42578125" style="74" customWidth="1"/>
    <col min="10453" max="10455" width="10.42578125" style="74" customWidth="1"/>
    <col min="10456" max="10456" width="4.5703125" style="74" customWidth="1"/>
    <col min="10457" max="10457" width="4.42578125" style="74" customWidth="1"/>
    <col min="10458" max="10459" width="6.5703125" style="74" customWidth="1"/>
    <col min="10460" max="10461" width="8.5703125" style="74"/>
    <col min="10462" max="10462" width="15.5703125" style="74" customWidth="1"/>
    <col min="10463" max="10463" width="8.5703125" style="74"/>
    <col min="10464" max="10465" width="6.5703125" style="74" customWidth="1"/>
    <col min="10466" max="10467" width="8.5703125" style="74"/>
    <col min="10468" max="10468" width="11.42578125" style="74" customWidth="1"/>
    <col min="10469" max="10469" width="8.5703125" style="74"/>
    <col min="10470" max="10471" width="6.5703125" style="74" customWidth="1"/>
    <col min="10472" max="10473" width="8.5703125" style="74"/>
    <col min="10474" max="10474" width="11.42578125" style="74" customWidth="1"/>
    <col min="10475" max="10475" width="8.5703125" style="74"/>
    <col min="10476" max="10476" width="6.5703125" style="74" customWidth="1"/>
    <col min="10477" max="10477" width="4.5703125" style="74" customWidth="1"/>
    <col min="10478" max="10479" width="8.5703125" style="74"/>
    <col min="10480" max="10480" width="11.42578125" style="74" customWidth="1"/>
    <col min="10481" max="10481" width="6.42578125" style="74" customWidth="1"/>
    <col min="10482" max="10482" width="4.5703125" style="74" customWidth="1"/>
    <col min="10483" max="10700" width="8.5703125" style="74"/>
    <col min="10701" max="10702" width="6.42578125" style="74" customWidth="1"/>
    <col min="10703" max="10706" width="10.42578125" style="74" customWidth="1"/>
    <col min="10707" max="10707" width="8.5703125" style="74"/>
    <col min="10708" max="10708" width="11.42578125" style="74" customWidth="1"/>
    <col min="10709" max="10711" width="10.42578125" style="74" customWidth="1"/>
    <col min="10712" max="10712" width="4.5703125" style="74" customWidth="1"/>
    <col min="10713" max="10713" width="4.42578125" style="74" customWidth="1"/>
    <col min="10714" max="10715" width="6.5703125" style="74" customWidth="1"/>
    <col min="10716" max="10717" width="8.5703125" style="74"/>
    <col min="10718" max="10718" width="15.5703125" style="74" customWidth="1"/>
    <col min="10719" max="10719" width="8.5703125" style="74"/>
    <col min="10720" max="10721" width="6.5703125" style="74" customWidth="1"/>
    <col min="10722" max="10723" width="8.5703125" style="74"/>
    <col min="10724" max="10724" width="11.42578125" style="74" customWidth="1"/>
    <col min="10725" max="10725" width="8.5703125" style="74"/>
    <col min="10726" max="10727" width="6.5703125" style="74" customWidth="1"/>
    <col min="10728" max="10729" width="8.5703125" style="74"/>
    <col min="10730" max="10730" width="11.42578125" style="74" customWidth="1"/>
    <col min="10731" max="10731" width="8.5703125" style="74"/>
    <col min="10732" max="10732" width="6.5703125" style="74" customWidth="1"/>
    <col min="10733" max="10733" width="4.5703125" style="74" customWidth="1"/>
    <col min="10734" max="10735" width="8.5703125" style="74"/>
    <col min="10736" max="10736" width="11.42578125" style="74" customWidth="1"/>
    <col min="10737" max="10737" width="6.42578125" style="74" customWidth="1"/>
    <col min="10738" max="10738" width="4.5703125" style="74" customWidth="1"/>
    <col min="10739" max="10956" width="8.5703125" style="74"/>
    <col min="10957" max="10958" width="6.42578125" style="74" customWidth="1"/>
    <col min="10959" max="10962" width="10.42578125" style="74" customWidth="1"/>
    <col min="10963" max="10963" width="8.5703125" style="74"/>
    <col min="10964" max="10964" width="11.42578125" style="74" customWidth="1"/>
    <col min="10965" max="10967" width="10.42578125" style="74" customWidth="1"/>
    <col min="10968" max="10968" width="4.5703125" style="74" customWidth="1"/>
    <col min="10969" max="10969" width="4.42578125" style="74" customWidth="1"/>
    <col min="10970" max="10971" width="6.5703125" style="74" customWidth="1"/>
    <col min="10972" max="10973" width="8.5703125" style="74"/>
    <col min="10974" max="10974" width="15.5703125" style="74" customWidth="1"/>
    <col min="10975" max="10975" width="8.5703125" style="74"/>
    <col min="10976" max="10977" width="6.5703125" style="74" customWidth="1"/>
    <col min="10978" max="10979" width="8.5703125" style="74"/>
    <col min="10980" max="10980" width="11.42578125" style="74" customWidth="1"/>
    <col min="10981" max="10981" width="8.5703125" style="74"/>
    <col min="10982" max="10983" width="6.5703125" style="74" customWidth="1"/>
    <col min="10984" max="10985" width="8.5703125" style="74"/>
    <col min="10986" max="10986" width="11.42578125" style="74" customWidth="1"/>
    <col min="10987" max="10987" width="8.5703125" style="74"/>
    <col min="10988" max="10988" width="6.5703125" style="74" customWidth="1"/>
    <col min="10989" max="10989" width="4.5703125" style="74" customWidth="1"/>
    <col min="10990" max="10991" width="8.5703125" style="74"/>
    <col min="10992" max="10992" width="11.42578125" style="74" customWidth="1"/>
    <col min="10993" max="10993" width="6.42578125" style="74" customWidth="1"/>
    <col min="10994" max="10994" width="4.5703125" style="74" customWidth="1"/>
    <col min="10995" max="11212" width="8.5703125" style="74"/>
    <col min="11213" max="11214" width="6.42578125" style="74" customWidth="1"/>
    <col min="11215" max="11218" width="10.42578125" style="74" customWidth="1"/>
    <col min="11219" max="11219" width="8.5703125" style="74"/>
    <col min="11220" max="11220" width="11.42578125" style="74" customWidth="1"/>
    <col min="11221" max="11223" width="10.42578125" style="74" customWidth="1"/>
    <col min="11224" max="11224" width="4.5703125" style="74" customWidth="1"/>
    <col min="11225" max="11225" width="4.42578125" style="74" customWidth="1"/>
    <col min="11226" max="11227" width="6.5703125" style="74" customWidth="1"/>
    <col min="11228" max="11229" width="8.5703125" style="74"/>
    <col min="11230" max="11230" width="15.5703125" style="74" customWidth="1"/>
    <col min="11231" max="11231" width="8.5703125" style="74"/>
    <col min="11232" max="11233" width="6.5703125" style="74" customWidth="1"/>
    <col min="11234" max="11235" width="8.5703125" style="74"/>
    <col min="11236" max="11236" width="11.42578125" style="74" customWidth="1"/>
    <col min="11237" max="11237" width="8.5703125" style="74"/>
    <col min="11238" max="11239" width="6.5703125" style="74" customWidth="1"/>
    <col min="11240" max="11241" width="8.5703125" style="74"/>
    <col min="11242" max="11242" width="11.42578125" style="74" customWidth="1"/>
    <col min="11243" max="11243" width="8.5703125" style="74"/>
    <col min="11244" max="11244" width="6.5703125" style="74" customWidth="1"/>
    <col min="11245" max="11245" width="4.5703125" style="74" customWidth="1"/>
    <col min="11246" max="11247" width="8.5703125" style="74"/>
    <col min="11248" max="11248" width="11.42578125" style="74" customWidth="1"/>
    <col min="11249" max="11249" width="6.42578125" style="74" customWidth="1"/>
    <col min="11250" max="11250" width="4.5703125" style="74" customWidth="1"/>
    <col min="11251" max="11468" width="8.5703125" style="74"/>
    <col min="11469" max="11470" width="6.42578125" style="74" customWidth="1"/>
    <col min="11471" max="11474" width="10.42578125" style="74" customWidth="1"/>
    <col min="11475" max="11475" width="8.5703125" style="74"/>
    <col min="11476" max="11476" width="11.42578125" style="74" customWidth="1"/>
    <col min="11477" max="11479" width="10.42578125" style="74" customWidth="1"/>
    <col min="11480" max="11480" width="4.5703125" style="74" customWidth="1"/>
    <col min="11481" max="11481" width="4.42578125" style="74" customWidth="1"/>
    <col min="11482" max="11483" width="6.5703125" style="74" customWidth="1"/>
    <col min="11484" max="11485" width="8.5703125" style="74"/>
    <col min="11486" max="11486" width="15.5703125" style="74" customWidth="1"/>
    <col min="11487" max="11487" width="8.5703125" style="74"/>
    <col min="11488" max="11489" width="6.5703125" style="74" customWidth="1"/>
    <col min="11490" max="11491" width="8.5703125" style="74"/>
    <col min="11492" max="11492" width="11.42578125" style="74" customWidth="1"/>
    <col min="11493" max="11493" width="8.5703125" style="74"/>
    <col min="11494" max="11495" width="6.5703125" style="74" customWidth="1"/>
    <col min="11496" max="11497" width="8.5703125" style="74"/>
    <col min="11498" max="11498" width="11.42578125" style="74" customWidth="1"/>
    <col min="11499" max="11499" width="8.5703125" style="74"/>
    <col min="11500" max="11500" width="6.5703125" style="74" customWidth="1"/>
    <col min="11501" max="11501" width="4.5703125" style="74" customWidth="1"/>
    <col min="11502" max="11503" width="8.5703125" style="74"/>
    <col min="11504" max="11504" width="11.42578125" style="74" customWidth="1"/>
    <col min="11505" max="11505" width="6.42578125" style="74" customWidth="1"/>
    <col min="11506" max="11506" width="4.5703125" style="74" customWidth="1"/>
    <col min="11507" max="11724" width="8.5703125" style="74"/>
    <col min="11725" max="11726" width="6.42578125" style="74" customWidth="1"/>
    <col min="11727" max="11730" width="10.42578125" style="74" customWidth="1"/>
    <col min="11731" max="11731" width="8.5703125" style="74"/>
    <col min="11732" max="11732" width="11.42578125" style="74" customWidth="1"/>
    <col min="11733" max="11735" width="10.42578125" style="74" customWidth="1"/>
    <col min="11736" max="11736" width="4.5703125" style="74" customWidth="1"/>
    <col min="11737" max="11737" width="4.42578125" style="74" customWidth="1"/>
    <col min="11738" max="11739" width="6.5703125" style="74" customWidth="1"/>
    <col min="11740" max="11741" width="8.5703125" style="74"/>
    <col min="11742" max="11742" width="15.5703125" style="74" customWidth="1"/>
    <col min="11743" max="11743" width="8.5703125" style="74"/>
    <col min="11744" max="11745" width="6.5703125" style="74" customWidth="1"/>
    <col min="11746" max="11747" width="8.5703125" style="74"/>
    <col min="11748" max="11748" width="11.42578125" style="74" customWidth="1"/>
    <col min="11749" max="11749" width="8.5703125" style="74"/>
    <col min="11750" max="11751" width="6.5703125" style="74" customWidth="1"/>
    <col min="11752" max="11753" width="8.5703125" style="74"/>
    <col min="11754" max="11754" width="11.42578125" style="74" customWidth="1"/>
    <col min="11755" max="11755" width="8.5703125" style="74"/>
    <col min="11756" max="11756" width="6.5703125" style="74" customWidth="1"/>
    <col min="11757" max="11757" width="4.5703125" style="74" customWidth="1"/>
    <col min="11758" max="11759" width="8.5703125" style="74"/>
    <col min="11760" max="11760" width="11.42578125" style="74" customWidth="1"/>
    <col min="11761" max="11761" width="6.42578125" style="74" customWidth="1"/>
    <col min="11762" max="11762" width="4.5703125" style="74" customWidth="1"/>
    <col min="11763" max="11980" width="8.5703125" style="74"/>
    <col min="11981" max="11982" width="6.42578125" style="74" customWidth="1"/>
    <col min="11983" max="11986" width="10.42578125" style="74" customWidth="1"/>
    <col min="11987" max="11987" width="8.5703125" style="74"/>
    <col min="11988" max="11988" width="11.42578125" style="74" customWidth="1"/>
    <col min="11989" max="11991" width="10.42578125" style="74" customWidth="1"/>
    <col min="11992" max="11992" width="4.5703125" style="74" customWidth="1"/>
    <col min="11993" max="11993" width="4.42578125" style="74" customWidth="1"/>
    <col min="11994" max="11995" width="6.5703125" style="74" customWidth="1"/>
    <col min="11996" max="11997" width="8.5703125" style="74"/>
    <col min="11998" max="11998" width="15.5703125" style="74" customWidth="1"/>
    <col min="11999" max="11999" width="8.5703125" style="74"/>
    <col min="12000" max="12001" width="6.5703125" style="74" customWidth="1"/>
    <col min="12002" max="12003" width="8.5703125" style="74"/>
    <col min="12004" max="12004" width="11.42578125" style="74" customWidth="1"/>
    <col min="12005" max="12005" width="8.5703125" style="74"/>
    <col min="12006" max="12007" width="6.5703125" style="74" customWidth="1"/>
    <col min="12008" max="12009" width="8.5703125" style="74"/>
    <col min="12010" max="12010" width="11.42578125" style="74" customWidth="1"/>
    <col min="12011" max="12011" width="8.5703125" style="74"/>
    <col min="12012" max="12012" width="6.5703125" style="74" customWidth="1"/>
    <col min="12013" max="12013" width="4.5703125" style="74" customWidth="1"/>
    <col min="12014" max="12015" width="8.5703125" style="74"/>
    <col min="12016" max="12016" width="11.42578125" style="74" customWidth="1"/>
    <col min="12017" max="12017" width="6.42578125" style="74" customWidth="1"/>
    <col min="12018" max="12018" width="4.5703125" style="74" customWidth="1"/>
    <col min="12019" max="12236" width="8.5703125" style="74"/>
    <col min="12237" max="12238" width="6.42578125" style="74" customWidth="1"/>
    <col min="12239" max="12242" width="10.42578125" style="74" customWidth="1"/>
    <col min="12243" max="12243" width="8.5703125" style="74"/>
    <col min="12244" max="12244" width="11.42578125" style="74" customWidth="1"/>
    <col min="12245" max="12247" width="10.42578125" style="74" customWidth="1"/>
    <col min="12248" max="12248" width="4.5703125" style="74" customWidth="1"/>
    <col min="12249" max="12249" width="4.42578125" style="74" customWidth="1"/>
    <col min="12250" max="12251" width="6.5703125" style="74" customWidth="1"/>
    <col min="12252" max="12253" width="8.5703125" style="74"/>
    <col min="12254" max="12254" width="15.5703125" style="74" customWidth="1"/>
    <col min="12255" max="12255" width="8.5703125" style="74"/>
    <col min="12256" max="12257" width="6.5703125" style="74" customWidth="1"/>
    <col min="12258" max="12259" width="8.5703125" style="74"/>
    <col min="12260" max="12260" width="11.42578125" style="74" customWidth="1"/>
    <col min="12261" max="12261" width="8.5703125" style="74"/>
    <col min="12262" max="12263" width="6.5703125" style="74" customWidth="1"/>
    <col min="12264" max="12265" width="8.5703125" style="74"/>
    <col min="12266" max="12266" width="11.42578125" style="74" customWidth="1"/>
    <col min="12267" max="12267" width="8.5703125" style="74"/>
    <col min="12268" max="12268" width="6.5703125" style="74" customWidth="1"/>
    <col min="12269" max="12269" width="4.5703125" style="74" customWidth="1"/>
    <col min="12270" max="12271" width="8.5703125" style="74"/>
    <col min="12272" max="12272" width="11.42578125" style="74" customWidth="1"/>
    <col min="12273" max="12273" width="6.42578125" style="74" customWidth="1"/>
    <col min="12274" max="12274" width="4.5703125" style="74" customWidth="1"/>
    <col min="12275" max="12492" width="8.5703125" style="74"/>
    <col min="12493" max="12494" width="6.42578125" style="74" customWidth="1"/>
    <col min="12495" max="12498" width="10.42578125" style="74" customWidth="1"/>
    <col min="12499" max="12499" width="8.5703125" style="74"/>
    <col min="12500" max="12500" width="11.42578125" style="74" customWidth="1"/>
    <col min="12501" max="12503" width="10.42578125" style="74" customWidth="1"/>
    <col min="12504" max="12504" width="4.5703125" style="74" customWidth="1"/>
    <col min="12505" max="12505" width="4.42578125" style="74" customWidth="1"/>
    <col min="12506" max="12507" width="6.5703125" style="74" customWidth="1"/>
    <col min="12508" max="12509" width="8.5703125" style="74"/>
    <col min="12510" max="12510" width="15.5703125" style="74" customWidth="1"/>
    <col min="12511" max="12511" width="8.5703125" style="74"/>
    <col min="12512" max="12513" width="6.5703125" style="74" customWidth="1"/>
    <col min="12514" max="12515" width="8.5703125" style="74"/>
    <col min="12516" max="12516" width="11.42578125" style="74" customWidth="1"/>
    <col min="12517" max="12517" width="8.5703125" style="74"/>
    <col min="12518" max="12519" width="6.5703125" style="74" customWidth="1"/>
    <col min="12520" max="12521" width="8.5703125" style="74"/>
    <col min="12522" max="12522" width="11.42578125" style="74" customWidth="1"/>
    <col min="12523" max="12523" width="8.5703125" style="74"/>
    <col min="12524" max="12524" width="6.5703125" style="74" customWidth="1"/>
    <col min="12525" max="12525" width="4.5703125" style="74" customWidth="1"/>
    <col min="12526" max="12527" width="8.5703125" style="74"/>
    <col min="12528" max="12528" width="11.42578125" style="74" customWidth="1"/>
    <col min="12529" max="12529" width="6.42578125" style="74" customWidth="1"/>
    <col min="12530" max="12530" width="4.5703125" style="74" customWidth="1"/>
    <col min="12531" max="12748" width="8.5703125" style="74"/>
    <col min="12749" max="12750" width="6.42578125" style="74" customWidth="1"/>
    <col min="12751" max="12754" width="10.42578125" style="74" customWidth="1"/>
    <col min="12755" max="12755" width="8.5703125" style="74"/>
    <col min="12756" max="12756" width="11.42578125" style="74" customWidth="1"/>
    <col min="12757" max="12759" width="10.42578125" style="74" customWidth="1"/>
    <col min="12760" max="12760" width="4.5703125" style="74" customWidth="1"/>
    <col min="12761" max="12761" width="4.42578125" style="74" customWidth="1"/>
    <col min="12762" max="12763" width="6.5703125" style="74" customWidth="1"/>
    <col min="12764" max="12765" width="8.5703125" style="74"/>
    <col min="12766" max="12766" width="15.5703125" style="74" customWidth="1"/>
    <col min="12767" max="12767" width="8.5703125" style="74"/>
    <col min="12768" max="12769" width="6.5703125" style="74" customWidth="1"/>
    <col min="12770" max="12771" width="8.5703125" style="74"/>
    <col min="12772" max="12772" width="11.42578125" style="74" customWidth="1"/>
    <col min="12773" max="12773" width="8.5703125" style="74"/>
    <col min="12774" max="12775" width="6.5703125" style="74" customWidth="1"/>
    <col min="12776" max="12777" width="8.5703125" style="74"/>
    <col min="12778" max="12778" width="11.42578125" style="74" customWidth="1"/>
    <col min="12779" max="12779" width="8.5703125" style="74"/>
    <col min="12780" max="12780" width="6.5703125" style="74" customWidth="1"/>
    <col min="12781" max="12781" width="4.5703125" style="74" customWidth="1"/>
    <col min="12782" max="12783" width="8.5703125" style="74"/>
    <col min="12784" max="12784" width="11.42578125" style="74" customWidth="1"/>
    <col min="12785" max="12785" width="6.42578125" style="74" customWidth="1"/>
    <col min="12786" max="12786" width="4.5703125" style="74" customWidth="1"/>
    <col min="12787" max="13004" width="8.5703125" style="74"/>
    <col min="13005" max="13006" width="6.42578125" style="74" customWidth="1"/>
    <col min="13007" max="13010" width="10.42578125" style="74" customWidth="1"/>
    <col min="13011" max="13011" width="8.5703125" style="74"/>
    <col min="13012" max="13012" width="11.42578125" style="74" customWidth="1"/>
    <col min="13013" max="13015" width="10.42578125" style="74" customWidth="1"/>
    <col min="13016" max="13016" width="4.5703125" style="74" customWidth="1"/>
    <col min="13017" max="13017" width="4.42578125" style="74" customWidth="1"/>
    <col min="13018" max="13019" width="6.5703125" style="74" customWidth="1"/>
    <col min="13020" max="13021" width="8.5703125" style="74"/>
    <col min="13022" max="13022" width="15.5703125" style="74" customWidth="1"/>
    <col min="13023" max="13023" width="8.5703125" style="74"/>
    <col min="13024" max="13025" width="6.5703125" style="74" customWidth="1"/>
    <col min="13026" max="13027" width="8.5703125" style="74"/>
    <col min="13028" max="13028" width="11.42578125" style="74" customWidth="1"/>
    <col min="13029" max="13029" width="8.5703125" style="74"/>
    <col min="13030" max="13031" width="6.5703125" style="74" customWidth="1"/>
    <col min="13032" max="13033" width="8.5703125" style="74"/>
    <col min="13034" max="13034" width="11.42578125" style="74" customWidth="1"/>
    <col min="13035" max="13035" width="8.5703125" style="74"/>
    <col min="13036" max="13036" width="6.5703125" style="74" customWidth="1"/>
    <col min="13037" max="13037" width="4.5703125" style="74" customWidth="1"/>
    <col min="13038" max="13039" width="8.5703125" style="74"/>
    <col min="13040" max="13040" width="11.42578125" style="74" customWidth="1"/>
    <col min="13041" max="13041" width="6.42578125" style="74" customWidth="1"/>
    <col min="13042" max="13042" width="4.5703125" style="74" customWidth="1"/>
    <col min="13043" max="13260" width="8.5703125" style="74"/>
    <col min="13261" max="13262" width="6.42578125" style="74" customWidth="1"/>
    <col min="13263" max="13266" width="10.42578125" style="74" customWidth="1"/>
    <col min="13267" max="13267" width="8.5703125" style="74"/>
    <col min="13268" max="13268" width="11.42578125" style="74" customWidth="1"/>
    <col min="13269" max="13271" width="10.42578125" style="74" customWidth="1"/>
    <col min="13272" max="13272" width="4.5703125" style="74" customWidth="1"/>
    <col min="13273" max="13273" width="4.42578125" style="74" customWidth="1"/>
    <col min="13274" max="13275" width="6.5703125" style="74" customWidth="1"/>
    <col min="13276" max="13277" width="8.5703125" style="74"/>
    <col min="13278" max="13278" width="15.5703125" style="74" customWidth="1"/>
    <col min="13279" max="13279" width="8.5703125" style="74"/>
    <col min="13280" max="13281" width="6.5703125" style="74" customWidth="1"/>
    <col min="13282" max="13283" width="8.5703125" style="74"/>
    <col min="13284" max="13284" width="11.42578125" style="74" customWidth="1"/>
    <col min="13285" max="13285" width="8.5703125" style="74"/>
    <col min="13286" max="13287" width="6.5703125" style="74" customWidth="1"/>
    <col min="13288" max="13289" width="8.5703125" style="74"/>
    <col min="13290" max="13290" width="11.42578125" style="74" customWidth="1"/>
    <col min="13291" max="13291" width="8.5703125" style="74"/>
    <col min="13292" max="13292" width="6.5703125" style="74" customWidth="1"/>
    <col min="13293" max="13293" width="4.5703125" style="74" customWidth="1"/>
    <col min="13294" max="13295" width="8.5703125" style="74"/>
    <col min="13296" max="13296" width="11.42578125" style="74" customWidth="1"/>
    <col min="13297" max="13297" width="6.42578125" style="74" customWidth="1"/>
    <col min="13298" max="13298" width="4.5703125" style="74" customWidth="1"/>
    <col min="13299" max="13516" width="8.5703125" style="74"/>
    <col min="13517" max="13518" width="6.42578125" style="74" customWidth="1"/>
    <col min="13519" max="13522" width="10.42578125" style="74" customWidth="1"/>
    <col min="13523" max="13523" width="8.5703125" style="74"/>
    <col min="13524" max="13524" width="11.42578125" style="74" customWidth="1"/>
    <col min="13525" max="13527" width="10.42578125" style="74" customWidth="1"/>
    <col min="13528" max="13528" width="4.5703125" style="74" customWidth="1"/>
    <col min="13529" max="13529" width="4.42578125" style="74" customWidth="1"/>
    <col min="13530" max="13531" width="6.5703125" style="74" customWidth="1"/>
    <col min="13532" max="13533" width="8.5703125" style="74"/>
    <col min="13534" max="13534" width="15.5703125" style="74" customWidth="1"/>
    <col min="13535" max="13535" width="8.5703125" style="74"/>
    <col min="13536" max="13537" width="6.5703125" style="74" customWidth="1"/>
    <col min="13538" max="13539" width="8.5703125" style="74"/>
    <col min="13540" max="13540" width="11.42578125" style="74" customWidth="1"/>
    <col min="13541" max="13541" width="8.5703125" style="74"/>
    <col min="13542" max="13543" width="6.5703125" style="74" customWidth="1"/>
    <col min="13544" max="13545" width="8.5703125" style="74"/>
    <col min="13546" max="13546" width="11.42578125" style="74" customWidth="1"/>
    <col min="13547" max="13547" width="8.5703125" style="74"/>
    <col min="13548" max="13548" width="6.5703125" style="74" customWidth="1"/>
    <col min="13549" max="13549" width="4.5703125" style="74" customWidth="1"/>
    <col min="13550" max="13551" width="8.5703125" style="74"/>
    <col min="13552" max="13552" width="11.42578125" style="74" customWidth="1"/>
    <col min="13553" max="13553" width="6.42578125" style="74" customWidth="1"/>
    <col min="13554" max="13554" width="4.5703125" style="74" customWidth="1"/>
    <col min="13555" max="13772" width="8.5703125" style="74"/>
    <col min="13773" max="13774" width="6.42578125" style="74" customWidth="1"/>
    <col min="13775" max="13778" width="10.42578125" style="74" customWidth="1"/>
    <col min="13779" max="13779" width="8.5703125" style="74"/>
    <col min="13780" max="13780" width="11.42578125" style="74" customWidth="1"/>
    <col min="13781" max="13783" width="10.42578125" style="74" customWidth="1"/>
    <col min="13784" max="13784" width="4.5703125" style="74" customWidth="1"/>
    <col min="13785" max="13785" width="4.42578125" style="74" customWidth="1"/>
    <col min="13786" max="13787" width="6.5703125" style="74" customWidth="1"/>
    <col min="13788" max="13789" width="8.5703125" style="74"/>
    <col min="13790" max="13790" width="15.5703125" style="74" customWidth="1"/>
    <col min="13791" max="13791" width="8.5703125" style="74"/>
    <col min="13792" max="13793" width="6.5703125" style="74" customWidth="1"/>
    <col min="13794" max="13795" width="8.5703125" style="74"/>
    <col min="13796" max="13796" width="11.42578125" style="74" customWidth="1"/>
    <col min="13797" max="13797" width="8.5703125" style="74"/>
    <col min="13798" max="13799" width="6.5703125" style="74" customWidth="1"/>
    <col min="13800" max="13801" width="8.5703125" style="74"/>
    <col min="13802" max="13802" width="11.42578125" style="74" customWidth="1"/>
    <col min="13803" max="13803" width="8.5703125" style="74"/>
    <col min="13804" max="13804" width="6.5703125" style="74" customWidth="1"/>
    <col min="13805" max="13805" width="4.5703125" style="74" customWidth="1"/>
    <col min="13806" max="13807" width="8.5703125" style="74"/>
    <col min="13808" max="13808" width="11.42578125" style="74" customWidth="1"/>
    <col min="13809" max="13809" width="6.42578125" style="74" customWidth="1"/>
    <col min="13810" max="13810" width="4.5703125" style="74" customWidth="1"/>
    <col min="13811" max="14028" width="8.5703125" style="74"/>
    <col min="14029" max="14030" width="6.42578125" style="74" customWidth="1"/>
    <col min="14031" max="14034" width="10.42578125" style="74" customWidth="1"/>
    <col min="14035" max="14035" width="8.5703125" style="74"/>
    <col min="14036" max="14036" width="11.42578125" style="74" customWidth="1"/>
    <col min="14037" max="14039" width="10.42578125" style="74" customWidth="1"/>
    <col min="14040" max="14040" width="4.5703125" style="74" customWidth="1"/>
    <col min="14041" max="14041" width="4.42578125" style="74" customWidth="1"/>
    <col min="14042" max="14043" width="6.5703125" style="74" customWidth="1"/>
    <col min="14044" max="14045" width="8.5703125" style="74"/>
    <col min="14046" max="14046" width="15.5703125" style="74" customWidth="1"/>
    <col min="14047" max="14047" width="8.5703125" style="74"/>
    <col min="14048" max="14049" width="6.5703125" style="74" customWidth="1"/>
    <col min="14050" max="14051" width="8.5703125" style="74"/>
    <col min="14052" max="14052" width="11.42578125" style="74" customWidth="1"/>
    <col min="14053" max="14053" width="8.5703125" style="74"/>
    <col min="14054" max="14055" width="6.5703125" style="74" customWidth="1"/>
    <col min="14056" max="14057" width="8.5703125" style="74"/>
    <col min="14058" max="14058" width="11.42578125" style="74" customWidth="1"/>
    <col min="14059" max="14059" width="8.5703125" style="74"/>
    <col min="14060" max="14060" width="6.5703125" style="74" customWidth="1"/>
    <col min="14061" max="14061" width="4.5703125" style="74" customWidth="1"/>
    <col min="14062" max="14063" width="8.5703125" style="74"/>
    <col min="14064" max="14064" width="11.42578125" style="74" customWidth="1"/>
    <col min="14065" max="14065" width="6.42578125" style="74" customWidth="1"/>
    <col min="14066" max="14066" width="4.5703125" style="74" customWidth="1"/>
    <col min="14067" max="14284" width="8.5703125" style="74"/>
    <col min="14285" max="14286" width="6.42578125" style="74" customWidth="1"/>
    <col min="14287" max="14290" width="10.42578125" style="74" customWidth="1"/>
    <col min="14291" max="14291" width="8.5703125" style="74"/>
    <col min="14292" max="14292" width="11.42578125" style="74" customWidth="1"/>
    <col min="14293" max="14295" width="10.42578125" style="74" customWidth="1"/>
    <col min="14296" max="14296" width="4.5703125" style="74" customWidth="1"/>
    <col min="14297" max="14297" width="4.42578125" style="74" customWidth="1"/>
    <col min="14298" max="14299" width="6.5703125" style="74" customWidth="1"/>
    <col min="14300" max="14301" width="8.5703125" style="74"/>
    <col min="14302" max="14302" width="15.5703125" style="74" customWidth="1"/>
    <col min="14303" max="14303" width="8.5703125" style="74"/>
    <col min="14304" max="14305" width="6.5703125" style="74" customWidth="1"/>
    <col min="14306" max="14307" width="8.5703125" style="74"/>
    <col min="14308" max="14308" width="11.42578125" style="74" customWidth="1"/>
    <col min="14309" max="14309" width="8.5703125" style="74"/>
    <col min="14310" max="14311" width="6.5703125" style="74" customWidth="1"/>
    <col min="14312" max="14313" width="8.5703125" style="74"/>
    <col min="14314" max="14314" width="11.42578125" style="74" customWidth="1"/>
    <col min="14315" max="14315" width="8.5703125" style="74"/>
    <col min="14316" max="14316" width="6.5703125" style="74" customWidth="1"/>
    <col min="14317" max="14317" width="4.5703125" style="74" customWidth="1"/>
    <col min="14318" max="14319" width="8.5703125" style="74"/>
    <col min="14320" max="14320" width="11.42578125" style="74" customWidth="1"/>
    <col min="14321" max="14321" width="6.42578125" style="74" customWidth="1"/>
    <col min="14322" max="14322" width="4.5703125" style="74" customWidth="1"/>
    <col min="14323" max="14540" width="8.5703125" style="74"/>
    <col min="14541" max="14542" width="6.42578125" style="74" customWidth="1"/>
    <col min="14543" max="14546" width="10.42578125" style="74" customWidth="1"/>
    <col min="14547" max="14547" width="8.5703125" style="74"/>
    <col min="14548" max="14548" width="11.42578125" style="74" customWidth="1"/>
    <col min="14549" max="14551" width="10.42578125" style="74" customWidth="1"/>
    <col min="14552" max="14552" width="4.5703125" style="74" customWidth="1"/>
    <col min="14553" max="14553" width="4.42578125" style="74" customWidth="1"/>
    <col min="14554" max="14555" width="6.5703125" style="74" customWidth="1"/>
    <col min="14556" max="14557" width="8.5703125" style="74"/>
    <col min="14558" max="14558" width="15.5703125" style="74" customWidth="1"/>
    <col min="14559" max="14559" width="8.5703125" style="74"/>
    <col min="14560" max="14561" width="6.5703125" style="74" customWidth="1"/>
    <col min="14562" max="14563" width="8.5703125" style="74"/>
    <col min="14564" max="14564" width="11.42578125" style="74" customWidth="1"/>
    <col min="14565" max="14565" width="8.5703125" style="74"/>
    <col min="14566" max="14567" width="6.5703125" style="74" customWidth="1"/>
    <col min="14568" max="14569" width="8.5703125" style="74"/>
    <col min="14570" max="14570" width="11.42578125" style="74" customWidth="1"/>
    <col min="14571" max="14571" width="8.5703125" style="74"/>
    <col min="14572" max="14572" width="6.5703125" style="74" customWidth="1"/>
    <col min="14573" max="14573" width="4.5703125" style="74" customWidth="1"/>
    <col min="14574" max="14575" width="8.5703125" style="74"/>
    <col min="14576" max="14576" width="11.42578125" style="74" customWidth="1"/>
    <col min="14577" max="14577" width="6.42578125" style="74" customWidth="1"/>
    <col min="14578" max="14578" width="4.5703125" style="74" customWidth="1"/>
    <col min="14579" max="14796" width="8.5703125" style="74"/>
    <col min="14797" max="14798" width="6.42578125" style="74" customWidth="1"/>
    <col min="14799" max="14802" width="10.42578125" style="74" customWidth="1"/>
    <col min="14803" max="14803" width="8.5703125" style="74"/>
    <col min="14804" max="14804" width="11.42578125" style="74" customWidth="1"/>
    <col min="14805" max="14807" width="10.42578125" style="74" customWidth="1"/>
    <col min="14808" max="14808" width="4.5703125" style="74" customWidth="1"/>
    <col min="14809" max="14809" width="4.42578125" style="74" customWidth="1"/>
    <col min="14810" max="14811" width="6.5703125" style="74" customWidth="1"/>
    <col min="14812" max="14813" width="8.5703125" style="74"/>
    <col min="14814" max="14814" width="15.5703125" style="74" customWidth="1"/>
    <col min="14815" max="14815" width="8.5703125" style="74"/>
    <col min="14816" max="14817" width="6.5703125" style="74" customWidth="1"/>
    <col min="14818" max="14819" width="8.5703125" style="74"/>
    <col min="14820" max="14820" width="11.42578125" style="74" customWidth="1"/>
    <col min="14821" max="14821" width="8.5703125" style="74"/>
    <col min="14822" max="14823" width="6.5703125" style="74" customWidth="1"/>
    <col min="14824" max="14825" width="8.5703125" style="74"/>
    <col min="14826" max="14826" width="11.42578125" style="74" customWidth="1"/>
    <col min="14827" max="14827" width="8.5703125" style="74"/>
    <col min="14828" max="14828" width="6.5703125" style="74" customWidth="1"/>
    <col min="14829" max="14829" width="4.5703125" style="74" customWidth="1"/>
    <col min="14830" max="14831" width="8.5703125" style="74"/>
    <col min="14832" max="14832" width="11.42578125" style="74" customWidth="1"/>
    <col min="14833" max="14833" width="6.42578125" style="74" customWidth="1"/>
    <col min="14834" max="14834" width="4.5703125" style="74" customWidth="1"/>
    <col min="14835" max="15052" width="8.5703125" style="74"/>
    <col min="15053" max="15054" width="6.42578125" style="74" customWidth="1"/>
    <col min="15055" max="15058" width="10.42578125" style="74" customWidth="1"/>
    <col min="15059" max="15059" width="8.5703125" style="74"/>
    <col min="15060" max="15060" width="11.42578125" style="74" customWidth="1"/>
    <col min="15061" max="15063" width="10.42578125" style="74" customWidth="1"/>
    <col min="15064" max="15064" width="4.5703125" style="74" customWidth="1"/>
    <col min="15065" max="15065" width="4.42578125" style="74" customWidth="1"/>
    <col min="15066" max="15067" width="6.5703125" style="74" customWidth="1"/>
    <col min="15068" max="15069" width="8.5703125" style="74"/>
    <col min="15070" max="15070" width="15.5703125" style="74" customWidth="1"/>
    <col min="15071" max="15071" width="8.5703125" style="74"/>
    <col min="15072" max="15073" width="6.5703125" style="74" customWidth="1"/>
    <col min="15074" max="15075" width="8.5703125" style="74"/>
    <col min="15076" max="15076" width="11.42578125" style="74" customWidth="1"/>
    <col min="15077" max="15077" width="8.5703125" style="74"/>
    <col min="15078" max="15079" width="6.5703125" style="74" customWidth="1"/>
    <col min="15080" max="15081" width="8.5703125" style="74"/>
    <col min="15082" max="15082" width="11.42578125" style="74" customWidth="1"/>
    <col min="15083" max="15083" width="8.5703125" style="74"/>
    <col min="15084" max="15084" width="6.5703125" style="74" customWidth="1"/>
    <col min="15085" max="15085" width="4.5703125" style="74" customWidth="1"/>
    <col min="15086" max="15087" width="8.5703125" style="74"/>
    <col min="15088" max="15088" width="11.42578125" style="74" customWidth="1"/>
    <col min="15089" max="15089" width="6.42578125" style="74" customWidth="1"/>
    <col min="15090" max="15090" width="4.5703125" style="74" customWidth="1"/>
    <col min="15091" max="15308" width="8.5703125" style="74"/>
    <col min="15309" max="15310" width="6.42578125" style="74" customWidth="1"/>
    <col min="15311" max="15314" width="10.42578125" style="74" customWidth="1"/>
    <col min="15315" max="15315" width="8.5703125" style="74"/>
    <col min="15316" max="15316" width="11.42578125" style="74" customWidth="1"/>
    <col min="15317" max="15319" width="10.42578125" style="74" customWidth="1"/>
    <col min="15320" max="15320" width="4.5703125" style="74" customWidth="1"/>
    <col min="15321" max="15321" width="4.42578125" style="74" customWidth="1"/>
    <col min="15322" max="15323" width="6.5703125" style="74" customWidth="1"/>
    <col min="15324" max="15325" width="8.5703125" style="74"/>
    <col min="15326" max="15326" width="15.5703125" style="74" customWidth="1"/>
    <col min="15327" max="15327" width="8.5703125" style="74"/>
    <col min="15328" max="15329" width="6.5703125" style="74" customWidth="1"/>
    <col min="15330" max="15331" width="8.5703125" style="74"/>
    <col min="15332" max="15332" width="11.42578125" style="74" customWidth="1"/>
    <col min="15333" max="15333" width="8.5703125" style="74"/>
    <col min="15334" max="15335" width="6.5703125" style="74" customWidth="1"/>
    <col min="15336" max="15337" width="8.5703125" style="74"/>
    <col min="15338" max="15338" width="11.42578125" style="74" customWidth="1"/>
    <col min="15339" max="15339" width="8.5703125" style="74"/>
    <col min="15340" max="15340" width="6.5703125" style="74" customWidth="1"/>
    <col min="15341" max="15341" width="4.5703125" style="74" customWidth="1"/>
    <col min="15342" max="15343" width="8.5703125" style="74"/>
    <col min="15344" max="15344" width="11.42578125" style="74" customWidth="1"/>
    <col min="15345" max="15345" width="6.42578125" style="74" customWidth="1"/>
    <col min="15346" max="15346" width="4.5703125" style="74" customWidth="1"/>
    <col min="15347" max="15564" width="8.5703125" style="74"/>
    <col min="15565" max="15566" width="6.42578125" style="74" customWidth="1"/>
    <col min="15567" max="15570" width="10.42578125" style="74" customWidth="1"/>
    <col min="15571" max="15571" width="8.5703125" style="74"/>
    <col min="15572" max="15572" width="11.42578125" style="74" customWidth="1"/>
    <col min="15573" max="15575" width="10.42578125" style="74" customWidth="1"/>
    <col min="15576" max="15576" width="4.5703125" style="74" customWidth="1"/>
    <col min="15577" max="15577" width="4.42578125" style="74" customWidth="1"/>
    <col min="15578" max="15579" width="6.5703125" style="74" customWidth="1"/>
    <col min="15580" max="15581" width="8.5703125" style="74"/>
    <col min="15582" max="15582" width="15.5703125" style="74" customWidth="1"/>
    <col min="15583" max="15583" width="8.5703125" style="74"/>
    <col min="15584" max="15585" width="6.5703125" style="74" customWidth="1"/>
    <col min="15586" max="15587" width="8.5703125" style="74"/>
    <col min="15588" max="15588" width="11.42578125" style="74" customWidth="1"/>
    <col min="15589" max="15589" width="8.5703125" style="74"/>
    <col min="15590" max="15591" width="6.5703125" style="74" customWidth="1"/>
    <col min="15592" max="15593" width="8.5703125" style="74"/>
    <col min="15594" max="15594" width="11.42578125" style="74" customWidth="1"/>
    <col min="15595" max="15595" width="8.5703125" style="74"/>
    <col min="15596" max="15596" width="6.5703125" style="74" customWidth="1"/>
    <col min="15597" max="15597" width="4.5703125" style="74" customWidth="1"/>
    <col min="15598" max="15599" width="8.5703125" style="74"/>
    <col min="15600" max="15600" width="11.42578125" style="74" customWidth="1"/>
    <col min="15601" max="15601" width="6.42578125" style="74" customWidth="1"/>
    <col min="15602" max="15602" width="4.5703125" style="74" customWidth="1"/>
    <col min="15603" max="15820" width="8.5703125" style="74"/>
    <col min="15821" max="15822" width="6.42578125" style="74" customWidth="1"/>
    <col min="15823" max="15826" width="10.42578125" style="74" customWidth="1"/>
    <col min="15827" max="15827" width="8.5703125" style="74"/>
    <col min="15828" max="15828" width="11.42578125" style="74" customWidth="1"/>
    <col min="15829" max="15831" width="10.42578125" style="74" customWidth="1"/>
    <col min="15832" max="15832" width="4.5703125" style="74" customWidth="1"/>
    <col min="15833" max="15833" width="4.42578125" style="74" customWidth="1"/>
    <col min="15834" max="15835" width="6.5703125" style="74" customWidth="1"/>
    <col min="15836" max="15837" width="8.5703125" style="74"/>
    <col min="15838" max="15838" width="15.5703125" style="74" customWidth="1"/>
    <col min="15839" max="15839" width="8.5703125" style="74"/>
    <col min="15840" max="15841" width="6.5703125" style="74" customWidth="1"/>
    <col min="15842" max="15843" width="8.5703125" style="74"/>
    <col min="15844" max="15844" width="11.42578125" style="74" customWidth="1"/>
    <col min="15845" max="15845" width="8.5703125" style="74"/>
    <col min="15846" max="15847" width="6.5703125" style="74" customWidth="1"/>
    <col min="15848" max="15849" width="8.5703125" style="74"/>
    <col min="15850" max="15850" width="11.42578125" style="74" customWidth="1"/>
    <col min="15851" max="15851" width="8.5703125" style="74"/>
    <col min="15852" max="15852" width="6.5703125" style="74" customWidth="1"/>
    <col min="15853" max="15853" width="4.5703125" style="74" customWidth="1"/>
    <col min="15854" max="15855" width="8.5703125" style="74"/>
    <col min="15856" max="15856" width="11.42578125" style="74" customWidth="1"/>
    <col min="15857" max="15857" width="6.42578125" style="74" customWidth="1"/>
    <col min="15858" max="15858" width="4.5703125" style="74" customWidth="1"/>
    <col min="15859" max="16076" width="8.5703125" style="74"/>
    <col min="16077" max="16078" width="6.42578125" style="74" customWidth="1"/>
    <col min="16079" max="16082" width="10.42578125" style="74" customWidth="1"/>
    <col min="16083" max="16083" width="8.5703125" style="74"/>
    <col min="16084" max="16084" width="11.42578125" style="74" customWidth="1"/>
    <col min="16085" max="16087" width="10.42578125" style="74" customWidth="1"/>
    <col min="16088" max="16088" width="4.5703125" style="74" customWidth="1"/>
    <col min="16089" max="16089" width="4.42578125" style="74" customWidth="1"/>
    <col min="16090" max="16091" width="6.5703125" style="74" customWidth="1"/>
    <col min="16092" max="16093" width="8.5703125" style="74"/>
    <col min="16094" max="16094" width="15.5703125" style="74" customWidth="1"/>
    <col min="16095" max="16095" width="8.5703125" style="74"/>
    <col min="16096" max="16097" width="6.5703125" style="74" customWidth="1"/>
    <col min="16098" max="16099" width="8.5703125" style="74"/>
    <col min="16100" max="16100" width="11.42578125" style="74" customWidth="1"/>
    <col min="16101" max="16101" width="8.5703125" style="74"/>
    <col min="16102" max="16103" width="6.5703125" style="74" customWidth="1"/>
    <col min="16104" max="16105" width="8.5703125" style="74"/>
    <col min="16106" max="16106" width="11.42578125" style="74" customWidth="1"/>
    <col min="16107" max="16107" width="8.5703125" style="74"/>
    <col min="16108" max="16108" width="6.5703125" style="74" customWidth="1"/>
    <col min="16109" max="16109" width="4.5703125" style="74" customWidth="1"/>
    <col min="16110" max="16111" width="8.5703125" style="74"/>
    <col min="16112" max="16112" width="11.42578125" style="74" customWidth="1"/>
    <col min="16113" max="16113" width="6.42578125" style="74" customWidth="1"/>
    <col min="16114" max="16114" width="4.5703125" style="74" customWidth="1"/>
    <col min="16115" max="16384" width="8.5703125" style="74"/>
  </cols>
  <sheetData>
    <row r="1" spans="1:19" ht="15" customHeight="1">
      <c r="A1" s="97"/>
      <c r="B1" s="98"/>
      <c r="C1" s="98"/>
      <c r="D1" s="98"/>
      <c r="H1" s="166"/>
      <c r="I1" s="71"/>
      <c r="J1" s="167"/>
      <c r="S1" s="73"/>
    </row>
    <row r="2" spans="1:19" ht="15" customHeight="1">
      <c r="A2" s="97"/>
      <c r="B2" s="98"/>
      <c r="C2" s="182"/>
      <c r="D2" s="183"/>
      <c r="E2" s="495" t="s">
        <v>361</v>
      </c>
      <c r="F2" s="184" t="s">
        <v>362</v>
      </c>
      <c r="G2" s="184" t="s">
        <v>363</v>
      </c>
      <c r="H2" s="166"/>
      <c r="I2" s="71"/>
      <c r="J2" s="167"/>
      <c r="S2" s="73"/>
    </row>
    <row r="3" spans="1:19" ht="15" customHeight="1">
      <c r="A3" s="97"/>
      <c r="B3" s="98"/>
      <c r="C3" s="185" t="s">
        <v>493</v>
      </c>
      <c r="D3" s="186" t="s">
        <v>494</v>
      </c>
      <c r="E3" s="496" t="s">
        <v>469</v>
      </c>
      <c r="F3" s="497" t="s">
        <v>470</v>
      </c>
      <c r="G3" s="497" t="s">
        <v>471</v>
      </c>
      <c r="H3" s="166"/>
      <c r="I3" s="71"/>
      <c r="J3" s="167"/>
      <c r="S3" s="73"/>
    </row>
    <row r="4" spans="1:19" ht="15" customHeight="1">
      <c r="A4" s="97"/>
      <c r="B4" s="98"/>
      <c r="C4" s="169"/>
      <c r="D4" s="169"/>
      <c r="E4" s="170"/>
      <c r="F4" s="170"/>
      <c r="G4" s="170"/>
      <c r="H4" s="166"/>
      <c r="I4" s="71"/>
      <c r="J4" s="167"/>
      <c r="S4" s="73"/>
    </row>
    <row r="5" spans="1:19" ht="15" customHeight="1">
      <c r="A5" s="485"/>
      <c r="B5" s="486"/>
      <c r="C5" s="191">
        <f>+D5</f>
        <v>39576</v>
      </c>
      <c r="D5" s="487">
        <v>39576</v>
      </c>
      <c r="E5" s="772">
        <v>106.1</v>
      </c>
      <c r="F5" s="488">
        <v>143.5</v>
      </c>
      <c r="G5" s="488">
        <v>83.8</v>
      </c>
      <c r="J5" s="72"/>
      <c r="S5" s="51"/>
    </row>
    <row r="6" spans="1:19" ht="15" customHeight="1">
      <c r="A6" s="489"/>
      <c r="B6" s="490"/>
      <c r="C6" s="191">
        <f t="shared" ref="C6:C69" si="0">+D6</f>
        <v>39608</v>
      </c>
      <c r="D6" s="487">
        <v>39608</v>
      </c>
      <c r="E6" s="772">
        <v>109.8</v>
      </c>
      <c r="F6" s="488">
        <v>137.4</v>
      </c>
      <c r="G6" s="488">
        <v>81.400000000000006</v>
      </c>
      <c r="I6" s="172" t="s">
        <v>463</v>
      </c>
      <c r="J6" s="72"/>
      <c r="S6" s="51"/>
    </row>
    <row r="7" spans="1:19" ht="15" customHeight="1">
      <c r="A7" s="485" t="s">
        <v>172</v>
      </c>
      <c r="B7" s="486" t="s">
        <v>173</v>
      </c>
      <c r="C7" s="191">
        <f t="shared" si="0"/>
        <v>39640</v>
      </c>
      <c r="D7" s="487">
        <v>39640</v>
      </c>
      <c r="E7" s="772">
        <v>106.1</v>
      </c>
      <c r="F7" s="488">
        <v>141.30000000000001</v>
      </c>
      <c r="G7" s="488">
        <v>82</v>
      </c>
      <c r="J7" s="72"/>
      <c r="S7" s="51"/>
    </row>
    <row r="8" spans="1:19" ht="15" customHeight="1">
      <c r="A8" s="485"/>
      <c r="B8" s="486"/>
      <c r="C8" s="191">
        <f t="shared" si="0"/>
        <v>39672</v>
      </c>
      <c r="D8" s="487">
        <v>39672</v>
      </c>
      <c r="E8" s="772">
        <v>106.4</v>
      </c>
      <c r="F8" s="488">
        <v>142.9</v>
      </c>
      <c r="G8" s="488">
        <v>81.2</v>
      </c>
      <c r="J8" s="72"/>
      <c r="S8" s="51"/>
    </row>
    <row r="9" spans="1:19" ht="15" customHeight="1">
      <c r="A9" s="485"/>
      <c r="B9" s="486"/>
      <c r="C9" s="191">
        <f t="shared" si="0"/>
        <v>39704</v>
      </c>
      <c r="D9" s="487">
        <v>39704</v>
      </c>
      <c r="E9" s="772">
        <v>106</v>
      </c>
      <c r="F9" s="488">
        <v>141.5</v>
      </c>
      <c r="G9" s="488">
        <v>82.6</v>
      </c>
      <c r="J9" s="99"/>
      <c r="S9" s="51"/>
    </row>
    <row r="10" spans="1:19" ht="15" customHeight="1">
      <c r="A10" s="485"/>
      <c r="B10" s="486"/>
      <c r="C10" s="191">
        <f t="shared" si="0"/>
        <v>39736</v>
      </c>
      <c r="D10" s="487">
        <v>39736</v>
      </c>
      <c r="E10" s="772">
        <v>105.9</v>
      </c>
      <c r="F10" s="488">
        <v>142.30000000000001</v>
      </c>
      <c r="G10" s="488">
        <v>82.9</v>
      </c>
      <c r="J10" s="72"/>
      <c r="S10" s="51"/>
    </row>
    <row r="11" spans="1:19" ht="15" customHeight="1">
      <c r="A11" s="485"/>
      <c r="B11" s="486"/>
      <c r="C11" s="191">
        <f t="shared" si="0"/>
        <v>39768</v>
      </c>
      <c r="D11" s="487">
        <v>39768</v>
      </c>
      <c r="E11" s="772">
        <v>106</v>
      </c>
      <c r="F11" s="488">
        <v>141.19999999999999</v>
      </c>
      <c r="G11" s="488">
        <v>83.4</v>
      </c>
      <c r="J11" s="72"/>
      <c r="S11" s="51"/>
    </row>
    <row r="12" spans="1:19" ht="15" customHeight="1">
      <c r="A12" s="485"/>
      <c r="B12" s="486"/>
      <c r="C12" s="191">
        <f t="shared" si="0"/>
        <v>39800</v>
      </c>
      <c r="D12" s="487">
        <v>39800</v>
      </c>
      <c r="E12" s="772">
        <v>101.2</v>
      </c>
      <c r="F12" s="488">
        <v>141.69999999999999</v>
      </c>
      <c r="G12" s="488">
        <v>84.1</v>
      </c>
      <c r="J12" s="72"/>
      <c r="S12" s="51"/>
    </row>
    <row r="13" spans="1:19" ht="15" customHeight="1">
      <c r="A13" s="485"/>
      <c r="B13" s="486"/>
      <c r="C13" s="191">
        <f t="shared" si="0"/>
        <v>39814</v>
      </c>
      <c r="D13" s="487">
        <v>39814</v>
      </c>
      <c r="E13" s="772">
        <v>96.8</v>
      </c>
      <c r="F13" s="488">
        <v>141.9</v>
      </c>
      <c r="G13" s="488">
        <v>83.8</v>
      </c>
      <c r="J13" s="72"/>
      <c r="S13" s="51"/>
    </row>
    <row r="14" spans="1:19" ht="15" customHeight="1">
      <c r="A14" s="485"/>
      <c r="B14" s="486"/>
      <c r="C14" s="191">
        <f t="shared" si="0"/>
        <v>39845</v>
      </c>
      <c r="D14" s="487">
        <v>39845</v>
      </c>
      <c r="E14" s="772">
        <v>98.1</v>
      </c>
      <c r="F14" s="488">
        <v>142.80000000000001</v>
      </c>
      <c r="G14" s="488">
        <v>82.7</v>
      </c>
      <c r="J14" s="72"/>
      <c r="S14" s="51"/>
    </row>
    <row r="15" spans="1:19" ht="15" customHeight="1">
      <c r="A15" s="485"/>
      <c r="B15" s="486"/>
      <c r="C15" s="191">
        <f t="shared" si="0"/>
        <v>39873</v>
      </c>
      <c r="D15" s="487">
        <v>39873</v>
      </c>
      <c r="E15" s="772">
        <v>98.2</v>
      </c>
      <c r="F15" s="488">
        <v>141.19999999999999</v>
      </c>
      <c r="G15" s="488">
        <v>81.900000000000006</v>
      </c>
      <c r="J15" s="72"/>
      <c r="S15" s="51"/>
    </row>
    <row r="16" spans="1:19" ht="15" customHeight="1">
      <c r="A16" s="485"/>
      <c r="B16" s="486"/>
      <c r="C16" s="191">
        <f t="shared" si="0"/>
        <v>39904</v>
      </c>
      <c r="D16" s="487">
        <v>39904</v>
      </c>
      <c r="E16" s="772">
        <v>100.8</v>
      </c>
      <c r="F16" s="488">
        <v>139.6</v>
      </c>
      <c r="G16" s="488">
        <v>82.5</v>
      </c>
      <c r="J16" s="72"/>
      <c r="S16" s="51"/>
    </row>
    <row r="17" spans="1:19" ht="15" customHeight="1">
      <c r="A17" s="485"/>
      <c r="B17" s="486"/>
      <c r="C17" s="191">
        <f t="shared" si="0"/>
        <v>39934</v>
      </c>
      <c r="D17" s="487">
        <v>39934</v>
      </c>
      <c r="E17" s="772">
        <v>98.5</v>
      </c>
      <c r="F17" s="488">
        <v>137.9</v>
      </c>
      <c r="G17" s="488">
        <v>81.3</v>
      </c>
      <c r="J17" s="72"/>
      <c r="S17" s="51"/>
    </row>
    <row r="18" spans="1:19" ht="15" customHeight="1">
      <c r="A18" s="485"/>
      <c r="B18" s="73"/>
      <c r="C18" s="191">
        <f t="shared" si="0"/>
        <v>39965</v>
      </c>
      <c r="D18" s="487">
        <v>39965</v>
      </c>
      <c r="E18" s="772">
        <v>96.7</v>
      </c>
      <c r="F18" s="488">
        <v>135.5</v>
      </c>
      <c r="G18" s="488">
        <v>80.3</v>
      </c>
      <c r="J18" s="72"/>
      <c r="S18" s="51"/>
    </row>
    <row r="19" spans="1:19" ht="15" customHeight="1">
      <c r="A19" s="485">
        <v>2009</v>
      </c>
      <c r="B19" s="486" t="s">
        <v>175</v>
      </c>
      <c r="C19" s="191">
        <f t="shared" si="0"/>
        <v>39995</v>
      </c>
      <c r="D19" s="487">
        <v>39995</v>
      </c>
      <c r="E19" s="772">
        <v>96</v>
      </c>
      <c r="F19" s="488">
        <v>133.5</v>
      </c>
      <c r="G19" s="488">
        <v>79.599999999999994</v>
      </c>
      <c r="J19" s="72"/>
      <c r="S19" s="51"/>
    </row>
    <row r="20" spans="1:19" ht="15" customHeight="1">
      <c r="A20" s="485"/>
      <c r="B20" s="486"/>
      <c r="C20" s="191">
        <f t="shared" si="0"/>
        <v>40026</v>
      </c>
      <c r="D20" s="487">
        <v>40026</v>
      </c>
      <c r="E20" s="772">
        <v>96.6</v>
      </c>
      <c r="F20" s="488">
        <v>129.5</v>
      </c>
      <c r="G20" s="488">
        <v>79.400000000000006</v>
      </c>
      <c r="I20" s="196" t="s">
        <v>375</v>
      </c>
      <c r="J20" s="72"/>
      <c r="S20" s="51"/>
    </row>
    <row r="21" spans="1:19" ht="15" customHeight="1">
      <c r="A21" s="485"/>
      <c r="B21" s="486"/>
      <c r="C21" s="191">
        <f t="shared" si="0"/>
        <v>40058</v>
      </c>
      <c r="D21" s="487">
        <v>40058</v>
      </c>
      <c r="E21" s="772">
        <v>95.6</v>
      </c>
      <c r="F21" s="488">
        <v>128</v>
      </c>
      <c r="G21" s="488">
        <v>79.599999999999994</v>
      </c>
      <c r="I21" s="172" t="s">
        <v>472</v>
      </c>
      <c r="J21" s="72"/>
      <c r="S21" s="51"/>
    </row>
    <row r="22" spans="1:19" ht="15" customHeight="1">
      <c r="A22" s="485"/>
      <c r="B22" s="486"/>
      <c r="C22" s="191">
        <f t="shared" si="0"/>
        <v>40087</v>
      </c>
      <c r="D22" s="487">
        <v>40087</v>
      </c>
      <c r="E22" s="772">
        <v>98.1</v>
      </c>
      <c r="F22" s="488">
        <v>123.9</v>
      </c>
      <c r="G22" s="488">
        <v>79.099999999999994</v>
      </c>
      <c r="J22" s="72"/>
      <c r="S22" s="51"/>
    </row>
    <row r="23" spans="1:19" ht="15" customHeight="1">
      <c r="A23" s="485"/>
      <c r="B23" s="486"/>
      <c r="C23" s="191">
        <f t="shared" si="0"/>
        <v>40147</v>
      </c>
      <c r="D23" s="487">
        <v>40147</v>
      </c>
      <c r="E23" s="772">
        <v>95</v>
      </c>
      <c r="F23" s="488">
        <v>122.6</v>
      </c>
      <c r="G23" s="488">
        <v>77.3</v>
      </c>
      <c r="J23" s="72"/>
      <c r="S23" s="51"/>
    </row>
    <row r="24" spans="1:19" ht="15" customHeight="1">
      <c r="A24" s="485"/>
      <c r="B24" s="486"/>
      <c r="C24" s="191">
        <f t="shared" si="0"/>
        <v>40148</v>
      </c>
      <c r="D24" s="487">
        <v>40148</v>
      </c>
      <c r="E24" s="772">
        <v>94</v>
      </c>
      <c r="F24" s="488">
        <v>119.7</v>
      </c>
      <c r="G24" s="488">
        <v>78.400000000000006</v>
      </c>
      <c r="J24" s="72"/>
      <c r="S24" s="51"/>
    </row>
    <row r="25" spans="1:19" ht="15" customHeight="1">
      <c r="A25" s="485"/>
      <c r="B25" s="486"/>
      <c r="C25" s="191">
        <f t="shared" si="0"/>
        <v>40180</v>
      </c>
      <c r="D25" s="487">
        <v>40180</v>
      </c>
      <c r="E25" s="772">
        <v>99.4</v>
      </c>
      <c r="F25" s="488">
        <v>117.7</v>
      </c>
      <c r="G25" s="488">
        <v>78.400000000000006</v>
      </c>
      <c r="J25" s="72"/>
      <c r="S25" s="51"/>
    </row>
    <row r="26" spans="1:19" ht="15" customHeight="1">
      <c r="A26" s="485"/>
      <c r="B26" s="486"/>
      <c r="C26" s="191">
        <f t="shared" si="0"/>
        <v>40212</v>
      </c>
      <c r="D26" s="487">
        <v>40212</v>
      </c>
      <c r="E26" s="772">
        <v>96.6</v>
      </c>
      <c r="F26" s="488">
        <v>110.8</v>
      </c>
      <c r="G26" s="488">
        <v>78.8</v>
      </c>
      <c r="J26" s="72"/>
      <c r="S26" s="51"/>
    </row>
    <row r="27" spans="1:19" ht="15" customHeight="1">
      <c r="A27" s="485"/>
      <c r="B27" s="486"/>
      <c r="C27" s="191">
        <f t="shared" si="0"/>
        <v>40244</v>
      </c>
      <c r="D27" s="487">
        <v>40244</v>
      </c>
      <c r="E27" s="772">
        <v>95.9</v>
      </c>
      <c r="F27" s="488">
        <v>113.4</v>
      </c>
      <c r="G27" s="488">
        <v>78.8</v>
      </c>
      <c r="J27" s="72"/>
      <c r="S27" s="51"/>
    </row>
    <row r="28" spans="1:19" ht="15" customHeight="1">
      <c r="A28" s="485"/>
      <c r="B28" s="486"/>
      <c r="C28" s="191">
        <f t="shared" si="0"/>
        <v>40276</v>
      </c>
      <c r="D28" s="487">
        <v>40276</v>
      </c>
      <c r="E28" s="772">
        <v>94.6</v>
      </c>
      <c r="F28" s="488">
        <v>114.6</v>
      </c>
      <c r="G28" s="488">
        <v>78.5</v>
      </c>
      <c r="J28" s="72"/>
      <c r="S28" s="51"/>
    </row>
    <row r="29" spans="1:19" ht="15" customHeight="1">
      <c r="A29" s="485"/>
      <c r="B29" s="486"/>
      <c r="C29" s="191">
        <f t="shared" si="0"/>
        <v>40299</v>
      </c>
      <c r="D29" s="487">
        <v>40299</v>
      </c>
      <c r="E29" s="772">
        <v>95.3</v>
      </c>
      <c r="F29" s="488">
        <v>111.2</v>
      </c>
      <c r="G29" s="488">
        <v>78.8</v>
      </c>
      <c r="J29" s="72"/>
      <c r="S29" s="51"/>
    </row>
    <row r="30" spans="1:19" ht="15" customHeight="1">
      <c r="A30" s="485"/>
      <c r="B30" s="486"/>
      <c r="C30" s="191">
        <f t="shared" si="0"/>
        <v>40330</v>
      </c>
      <c r="D30" s="487">
        <v>40330</v>
      </c>
      <c r="E30" s="772">
        <v>94.6</v>
      </c>
      <c r="F30" s="488">
        <v>111.3</v>
      </c>
      <c r="G30" s="488">
        <v>78.900000000000006</v>
      </c>
      <c r="J30" s="74"/>
      <c r="K30" s="74"/>
      <c r="L30" s="74"/>
      <c r="S30" s="51"/>
    </row>
    <row r="31" spans="1:19" ht="15" customHeight="1">
      <c r="A31" s="485">
        <v>2010</v>
      </c>
      <c r="B31" s="486" t="s">
        <v>130</v>
      </c>
      <c r="C31" s="191">
        <f t="shared" si="0"/>
        <v>40360</v>
      </c>
      <c r="D31" s="487">
        <v>40360</v>
      </c>
      <c r="E31" s="772">
        <v>94.4</v>
      </c>
      <c r="F31" s="488">
        <v>110</v>
      </c>
      <c r="G31" s="488">
        <v>79.2</v>
      </c>
      <c r="J31" s="72"/>
      <c r="S31" s="51"/>
    </row>
    <row r="32" spans="1:19" ht="15" customHeight="1">
      <c r="A32" s="485"/>
      <c r="B32" s="486"/>
      <c r="C32" s="191">
        <f t="shared" si="0"/>
        <v>40391</v>
      </c>
      <c r="D32" s="487">
        <v>40391</v>
      </c>
      <c r="E32" s="772">
        <v>95.5</v>
      </c>
      <c r="F32" s="488">
        <v>110.1</v>
      </c>
      <c r="G32" s="488">
        <v>77.8</v>
      </c>
      <c r="J32" s="72"/>
      <c r="S32" s="51"/>
    </row>
    <row r="33" spans="1:19" ht="15" customHeight="1">
      <c r="A33" s="485"/>
      <c r="B33" s="486"/>
      <c r="C33" s="191">
        <f t="shared" si="0"/>
        <v>40423</v>
      </c>
      <c r="D33" s="487">
        <v>40423</v>
      </c>
      <c r="E33" s="772">
        <v>98.6</v>
      </c>
      <c r="F33" s="488">
        <v>108.1</v>
      </c>
      <c r="G33" s="488">
        <v>77.8</v>
      </c>
      <c r="J33" s="74"/>
      <c r="K33" s="74"/>
      <c r="L33" s="74"/>
      <c r="M33" s="74"/>
      <c r="N33" s="74"/>
      <c r="O33" s="74"/>
      <c r="P33" s="74"/>
      <c r="S33" s="51"/>
    </row>
    <row r="34" spans="1:19" ht="15" customHeight="1">
      <c r="A34" s="485"/>
      <c r="B34" s="486"/>
      <c r="C34" s="191">
        <f t="shared" si="0"/>
        <v>40452</v>
      </c>
      <c r="D34" s="487">
        <v>40452</v>
      </c>
      <c r="E34" s="772">
        <v>94.7</v>
      </c>
      <c r="F34" s="488">
        <v>106.9</v>
      </c>
      <c r="G34" s="488">
        <v>77.7</v>
      </c>
      <c r="J34" s="72"/>
      <c r="S34" s="51"/>
    </row>
    <row r="35" spans="1:19" ht="15" customHeight="1">
      <c r="A35" s="485"/>
      <c r="B35" s="486"/>
      <c r="C35" s="191">
        <f t="shared" si="0"/>
        <v>40512</v>
      </c>
      <c r="D35" s="487">
        <v>40512</v>
      </c>
      <c r="E35" s="772">
        <v>94.7</v>
      </c>
      <c r="F35" s="488">
        <v>105.5</v>
      </c>
      <c r="G35" s="488">
        <v>77.3</v>
      </c>
      <c r="I35" s="196" t="s">
        <v>522</v>
      </c>
      <c r="J35" s="72"/>
      <c r="S35" s="51"/>
    </row>
    <row r="36" spans="1:19" ht="15" customHeight="1">
      <c r="A36" s="485"/>
      <c r="B36" s="486"/>
      <c r="C36" s="191">
        <f t="shared" si="0"/>
        <v>40513</v>
      </c>
      <c r="D36" s="487">
        <v>40513</v>
      </c>
      <c r="E36" s="772">
        <v>92.3</v>
      </c>
      <c r="F36" s="488">
        <v>101.8</v>
      </c>
      <c r="G36" s="488">
        <v>76.400000000000006</v>
      </c>
      <c r="J36" s="72"/>
      <c r="S36" s="51"/>
    </row>
    <row r="37" spans="1:19" ht="15" customHeight="1">
      <c r="A37" s="485"/>
      <c r="B37" s="486"/>
      <c r="C37" s="191">
        <f t="shared" si="0"/>
        <v>40545</v>
      </c>
      <c r="D37" s="487">
        <v>40545</v>
      </c>
      <c r="E37" s="772">
        <v>92.6</v>
      </c>
      <c r="F37" s="488">
        <v>102</v>
      </c>
      <c r="G37" s="488">
        <v>76.3</v>
      </c>
      <c r="J37" s="72"/>
    </row>
    <row r="38" spans="1:19" ht="15" customHeight="1">
      <c r="A38" s="485"/>
      <c r="B38" s="486"/>
      <c r="C38" s="191">
        <f t="shared" si="0"/>
        <v>40577</v>
      </c>
      <c r="D38" s="487">
        <v>40577</v>
      </c>
      <c r="E38" s="772">
        <v>93.9</v>
      </c>
      <c r="F38" s="488">
        <v>100.6</v>
      </c>
      <c r="G38" s="488">
        <v>77.3</v>
      </c>
      <c r="J38" s="72"/>
    </row>
    <row r="39" spans="1:19" ht="15" customHeight="1">
      <c r="A39" s="485"/>
      <c r="B39" s="486"/>
      <c r="C39" s="191">
        <f t="shared" si="0"/>
        <v>40609</v>
      </c>
      <c r="D39" s="487">
        <v>40609</v>
      </c>
      <c r="E39" s="772">
        <v>92.8</v>
      </c>
      <c r="F39" s="488">
        <v>99.8</v>
      </c>
      <c r="G39" s="488">
        <v>77.5</v>
      </c>
      <c r="J39" s="72"/>
    </row>
    <row r="40" spans="1:19" ht="15" customHeight="1">
      <c r="A40" s="485"/>
      <c r="B40" s="486"/>
      <c r="C40" s="191">
        <f t="shared" si="0"/>
        <v>40641</v>
      </c>
      <c r="D40" s="487">
        <v>40641</v>
      </c>
      <c r="E40" s="772">
        <v>96.2</v>
      </c>
      <c r="F40" s="488">
        <v>98.4</v>
      </c>
      <c r="G40" s="488">
        <v>78.099999999999994</v>
      </c>
      <c r="J40" s="72"/>
    </row>
    <row r="41" spans="1:19" ht="15" customHeight="1">
      <c r="A41" s="485"/>
      <c r="B41" s="486"/>
      <c r="C41" s="191">
        <f t="shared" si="0"/>
        <v>40664</v>
      </c>
      <c r="D41" s="487">
        <v>40664</v>
      </c>
      <c r="E41" s="772">
        <v>94.2</v>
      </c>
      <c r="F41" s="488">
        <v>97.1</v>
      </c>
      <c r="G41" s="488">
        <v>77.599999999999994</v>
      </c>
      <c r="J41" s="72"/>
    </row>
    <row r="42" spans="1:19" ht="15" customHeight="1">
      <c r="A42" s="485"/>
      <c r="B42" s="486"/>
      <c r="C42" s="191">
        <f t="shared" si="0"/>
        <v>40695</v>
      </c>
      <c r="D42" s="487">
        <v>40695</v>
      </c>
      <c r="E42" s="772">
        <v>94.6</v>
      </c>
      <c r="F42" s="488">
        <v>97.2</v>
      </c>
      <c r="G42" s="488">
        <v>78.5</v>
      </c>
      <c r="J42" s="72"/>
    </row>
    <row r="43" spans="1:19" ht="15" customHeight="1">
      <c r="A43" s="485">
        <v>2011</v>
      </c>
      <c r="B43" s="486" t="s">
        <v>131</v>
      </c>
      <c r="C43" s="191">
        <f t="shared" si="0"/>
        <v>40725</v>
      </c>
      <c r="D43" s="487">
        <v>40725</v>
      </c>
      <c r="E43" s="772">
        <v>96</v>
      </c>
      <c r="F43" s="488">
        <v>97.1</v>
      </c>
      <c r="G43" s="488">
        <v>78.2</v>
      </c>
      <c r="J43" s="72"/>
    </row>
    <row r="44" spans="1:19" ht="15" customHeight="1">
      <c r="A44" s="485"/>
      <c r="B44" s="486"/>
      <c r="C44" s="191">
        <f t="shared" si="0"/>
        <v>40756</v>
      </c>
      <c r="D44" s="487">
        <v>40756</v>
      </c>
      <c r="E44" s="772">
        <v>91.7</v>
      </c>
      <c r="F44" s="488">
        <v>99</v>
      </c>
      <c r="G44" s="488">
        <v>78.7</v>
      </c>
      <c r="J44" s="72"/>
    </row>
    <row r="45" spans="1:19" ht="15" customHeight="1">
      <c r="A45" s="485"/>
      <c r="B45" s="486"/>
      <c r="C45" s="191">
        <f t="shared" si="0"/>
        <v>40788</v>
      </c>
      <c r="D45" s="487">
        <v>40788</v>
      </c>
      <c r="E45" s="772">
        <v>96.1</v>
      </c>
      <c r="F45" s="488">
        <v>97.5</v>
      </c>
      <c r="G45" s="488">
        <v>78.599999999999994</v>
      </c>
      <c r="J45" s="72"/>
    </row>
    <row r="46" spans="1:19" ht="15" customHeight="1">
      <c r="A46" s="485"/>
      <c r="B46" s="486"/>
      <c r="C46" s="191">
        <f t="shared" si="0"/>
        <v>40817</v>
      </c>
      <c r="D46" s="487">
        <v>40817</v>
      </c>
      <c r="E46" s="772">
        <v>95.7</v>
      </c>
      <c r="F46" s="488">
        <v>93.3</v>
      </c>
      <c r="G46" s="488">
        <v>78.5</v>
      </c>
      <c r="J46" s="72"/>
    </row>
    <row r="47" spans="1:19" ht="15" customHeight="1">
      <c r="A47" s="485"/>
      <c r="B47" s="486"/>
      <c r="C47" s="191">
        <f t="shared" si="0"/>
        <v>40877</v>
      </c>
      <c r="D47" s="487">
        <v>40877</v>
      </c>
      <c r="E47" s="772">
        <v>93.8</v>
      </c>
      <c r="F47" s="488">
        <v>95.7</v>
      </c>
      <c r="G47" s="488">
        <v>77.3</v>
      </c>
      <c r="J47" s="72"/>
    </row>
    <row r="48" spans="1:19" ht="15" customHeight="1">
      <c r="A48" s="485"/>
      <c r="B48" s="486"/>
      <c r="C48" s="191">
        <f t="shared" si="0"/>
        <v>40878</v>
      </c>
      <c r="D48" s="487">
        <v>40878</v>
      </c>
      <c r="E48" s="772">
        <v>93.5</v>
      </c>
      <c r="F48" s="488">
        <v>96.1</v>
      </c>
      <c r="G48" s="488">
        <v>77.599999999999994</v>
      </c>
      <c r="J48" s="72"/>
    </row>
    <row r="49" spans="1:13" ht="15" customHeight="1">
      <c r="A49" s="485"/>
      <c r="B49" s="486"/>
      <c r="C49" s="191">
        <f t="shared" si="0"/>
        <v>40910</v>
      </c>
      <c r="D49" s="487">
        <v>40910</v>
      </c>
      <c r="E49" s="772">
        <v>87.3</v>
      </c>
      <c r="F49" s="488">
        <v>91.4</v>
      </c>
      <c r="G49" s="488">
        <v>78.400000000000006</v>
      </c>
      <c r="J49" s="72"/>
    </row>
    <row r="50" spans="1:13" ht="15" customHeight="1">
      <c r="A50" s="485"/>
      <c r="B50" s="486"/>
      <c r="C50" s="191">
        <f t="shared" si="0"/>
        <v>40942</v>
      </c>
      <c r="D50" s="487">
        <v>40942</v>
      </c>
      <c r="E50" s="772">
        <v>87.4</v>
      </c>
      <c r="F50" s="488">
        <v>79.2</v>
      </c>
      <c r="G50" s="488">
        <v>75.099999999999994</v>
      </c>
      <c r="J50" s="72"/>
    </row>
    <row r="51" spans="1:13" ht="15" customHeight="1">
      <c r="A51" s="485"/>
      <c r="B51" s="486"/>
      <c r="C51" s="191">
        <f t="shared" si="0"/>
        <v>40975</v>
      </c>
      <c r="D51" s="487">
        <v>40975</v>
      </c>
      <c r="E51" s="772">
        <v>85.2</v>
      </c>
      <c r="F51" s="488">
        <v>89.4</v>
      </c>
      <c r="G51" s="488">
        <v>77.2</v>
      </c>
      <c r="J51" s="72"/>
    </row>
    <row r="52" spans="1:13" ht="15" customHeight="1">
      <c r="A52" s="485"/>
      <c r="B52" s="486"/>
      <c r="C52" s="191">
        <f t="shared" si="0"/>
        <v>41007</v>
      </c>
      <c r="D52" s="487">
        <v>41007</v>
      </c>
      <c r="E52" s="772">
        <v>88.3</v>
      </c>
      <c r="F52" s="488">
        <v>88</v>
      </c>
      <c r="G52" s="488">
        <v>76.599999999999994</v>
      </c>
      <c r="J52" s="72"/>
    </row>
    <row r="53" spans="1:13" ht="15" customHeight="1">
      <c r="A53" s="485"/>
      <c r="B53" s="486"/>
      <c r="C53" s="191">
        <f t="shared" si="0"/>
        <v>41030</v>
      </c>
      <c r="D53" s="487">
        <v>41030</v>
      </c>
      <c r="E53" s="772">
        <v>90.4</v>
      </c>
      <c r="F53" s="488">
        <v>88.2</v>
      </c>
      <c r="G53" s="488">
        <v>76.2</v>
      </c>
      <c r="J53" s="72"/>
    </row>
    <row r="54" spans="1:13" ht="15" customHeight="1">
      <c r="A54" s="485"/>
      <c r="B54" s="486"/>
      <c r="C54" s="191">
        <f t="shared" si="0"/>
        <v>41061</v>
      </c>
      <c r="D54" s="487">
        <v>41061</v>
      </c>
      <c r="E54" s="772">
        <v>90.8</v>
      </c>
      <c r="F54" s="488">
        <v>87.9</v>
      </c>
      <c r="G54" s="488">
        <v>75.7</v>
      </c>
      <c r="J54" s="72"/>
    </row>
    <row r="55" spans="1:13" ht="15" customHeight="1">
      <c r="A55" s="485">
        <v>2012</v>
      </c>
      <c r="B55" s="486" t="s">
        <v>132</v>
      </c>
      <c r="C55" s="191">
        <f t="shared" si="0"/>
        <v>41091</v>
      </c>
      <c r="D55" s="487">
        <v>41091</v>
      </c>
      <c r="E55" s="772">
        <v>91.3</v>
      </c>
      <c r="F55" s="488">
        <v>86.2</v>
      </c>
      <c r="G55" s="488">
        <v>77</v>
      </c>
      <c r="J55" s="72"/>
    </row>
    <row r="56" spans="1:13" ht="15" customHeight="1">
      <c r="A56" s="485"/>
      <c r="B56" s="486"/>
      <c r="C56" s="191">
        <f t="shared" si="0"/>
        <v>41122</v>
      </c>
      <c r="D56" s="487">
        <v>41122</v>
      </c>
      <c r="E56" s="772">
        <v>91.8</v>
      </c>
      <c r="F56" s="488">
        <v>85.9</v>
      </c>
      <c r="G56" s="488">
        <v>76.099999999999994</v>
      </c>
      <c r="J56" s="72"/>
    </row>
    <row r="57" spans="1:13" ht="15" customHeight="1">
      <c r="A57" s="485"/>
      <c r="B57" s="486"/>
      <c r="C57" s="191">
        <f t="shared" si="0"/>
        <v>41154</v>
      </c>
      <c r="D57" s="487">
        <v>41154</v>
      </c>
      <c r="E57" s="772">
        <v>89.6</v>
      </c>
      <c r="F57" s="488">
        <v>84.9</v>
      </c>
      <c r="G57" s="488">
        <v>76.099999999999994</v>
      </c>
      <c r="J57" s="74"/>
      <c r="K57" s="74"/>
      <c r="L57" s="74"/>
    </row>
    <row r="58" spans="1:13" ht="15" customHeight="1">
      <c r="A58" s="485"/>
      <c r="B58" s="486"/>
      <c r="C58" s="191">
        <f t="shared" si="0"/>
        <v>41183</v>
      </c>
      <c r="D58" s="487">
        <v>41183</v>
      </c>
      <c r="E58" s="772">
        <v>89.3</v>
      </c>
      <c r="F58" s="488">
        <v>85.5</v>
      </c>
      <c r="G58" s="488">
        <v>75.599999999999994</v>
      </c>
      <c r="J58" s="74"/>
      <c r="K58" s="74"/>
      <c r="L58" s="74"/>
      <c r="M58" s="74"/>
    </row>
    <row r="59" spans="1:13" ht="15" customHeight="1">
      <c r="A59" s="485"/>
      <c r="B59" s="486"/>
      <c r="C59" s="191">
        <f t="shared" si="0"/>
        <v>41243</v>
      </c>
      <c r="D59" s="487">
        <v>41243</v>
      </c>
      <c r="E59" s="772">
        <v>89</v>
      </c>
      <c r="F59" s="488">
        <v>84.8</v>
      </c>
      <c r="G59" s="488">
        <v>75.5</v>
      </c>
      <c r="J59" s="72"/>
    </row>
    <row r="60" spans="1:13" ht="15" customHeight="1">
      <c r="A60" s="485"/>
      <c r="B60" s="486"/>
      <c r="C60" s="191">
        <f t="shared" si="0"/>
        <v>41244</v>
      </c>
      <c r="D60" s="487">
        <v>41244</v>
      </c>
      <c r="E60" s="772">
        <v>90.6</v>
      </c>
      <c r="F60" s="488">
        <v>81.599999999999994</v>
      </c>
      <c r="G60" s="488">
        <v>76.599999999999994</v>
      </c>
      <c r="J60" s="72"/>
    </row>
    <row r="61" spans="1:13" ht="15" customHeight="1">
      <c r="A61" s="485"/>
      <c r="B61" s="486"/>
      <c r="C61" s="191">
        <f t="shared" si="0"/>
        <v>41276</v>
      </c>
      <c r="D61" s="487">
        <v>41276</v>
      </c>
      <c r="E61" s="772">
        <v>88.4</v>
      </c>
      <c r="F61" s="488">
        <v>85.9</v>
      </c>
      <c r="G61" s="488">
        <v>76.400000000000006</v>
      </c>
      <c r="J61" s="72"/>
    </row>
    <row r="62" spans="1:13" ht="15" customHeight="1">
      <c r="A62" s="485"/>
      <c r="B62" s="486"/>
      <c r="C62" s="191">
        <f t="shared" si="0"/>
        <v>41308</v>
      </c>
      <c r="D62" s="487">
        <v>41308</v>
      </c>
      <c r="E62" s="772">
        <v>88.5</v>
      </c>
      <c r="F62" s="488">
        <v>86.3</v>
      </c>
      <c r="G62" s="488">
        <v>76.5</v>
      </c>
      <c r="J62" s="72"/>
    </row>
    <row r="63" spans="1:13" ht="15" customHeight="1">
      <c r="A63" s="485"/>
      <c r="B63" s="486"/>
      <c r="C63" s="191">
        <f t="shared" si="0"/>
        <v>41340</v>
      </c>
      <c r="D63" s="487">
        <v>41340</v>
      </c>
      <c r="E63" s="772">
        <v>87.5</v>
      </c>
      <c r="F63" s="488">
        <v>82.1</v>
      </c>
      <c r="G63" s="488">
        <v>77.099999999999994</v>
      </c>
      <c r="J63" s="72"/>
    </row>
    <row r="64" spans="1:13" ht="15" customHeight="1">
      <c r="A64" s="485"/>
      <c r="B64" s="486"/>
      <c r="C64" s="191">
        <f t="shared" si="0"/>
        <v>41372</v>
      </c>
      <c r="D64" s="487">
        <v>41372</v>
      </c>
      <c r="E64" s="772">
        <v>88.1</v>
      </c>
      <c r="F64" s="488">
        <v>83.5</v>
      </c>
      <c r="G64" s="488">
        <v>76</v>
      </c>
      <c r="J64" s="72"/>
    </row>
    <row r="65" spans="1:10" ht="15" customHeight="1">
      <c r="A65" s="485"/>
      <c r="B65" s="486"/>
      <c r="C65" s="191">
        <f t="shared" si="0"/>
        <v>41395</v>
      </c>
      <c r="D65" s="487">
        <v>41395</v>
      </c>
      <c r="E65" s="772">
        <v>87.6</v>
      </c>
      <c r="F65" s="488">
        <v>83.6</v>
      </c>
      <c r="G65" s="488">
        <v>78.099999999999994</v>
      </c>
      <c r="J65" s="72"/>
    </row>
    <row r="66" spans="1:10" ht="15" customHeight="1">
      <c r="A66" s="485"/>
      <c r="B66" s="486"/>
      <c r="C66" s="191">
        <f t="shared" si="0"/>
        <v>41426</v>
      </c>
      <c r="D66" s="487">
        <v>41426</v>
      </c>
      <c r="E66" s="772">
        <v>88.4</v>
      </c>
      <c r="F66" s="488">
        <v>81.7</v>
      </c>
      <c r="G66" s="488">
        <v>76.900000000000006</v>
      </c>
      <c r="J66" s="72"/>
    </row>
    <row r="67" spans="1:10" ht="15" customHeight="1">
      <c r="A67" s="485">
        <v>2013</v>
      </c>
      <c r="B67" s="486" t="s">
        <v>133</v>
      </c>
      <c r="C67" s="191">
        <f t="shared" si="0"/>
        <v>41456</v>
      </c>
      <c r="D67" s="487">
        <v>41456</v>
      </c>
      <c r="E67" s="772">
        <v>87</v>
      </c>
      <c r="F67" s="488">
        <v>82.7</v>
      </c>
      <c r="G67" s="488">
        <v>76.900000000000006</v>
      </c>
      <c r="J67" s="72"/>
    </row>
    <row r="68" spans="1:10" ht="15" customHeight="1">
      <c r="A68" s="485"/>
      <c r="B68" s="486"/>
      <c r="C68" s="191">
        <f t="shared" si="0"/>
        <v>41487</v>
      </c>
      <c r="D68" s="487">
        <v>41487</v>
      </c>
      <c r="E68" s="772">
        <v>90</v>
      </c>
      <c r="F68" s="488">
        <v>81.400000000000006</v>
      </c>
      <c r="G68" s="488">
        <v>77.2</v>
      </c>
      <c r="J68" s="72"/>
    </row>
    <row r="69" spans="1:10" ht="15" customHeight="1">
      <c r="A69" s="485"/>
      <c r="B69" s="486"/>
      <c r="C69" s="191">
        <f t="shared" si="0"/>
        <v>41519</v>
      </c>
      <c r="D69" s="487">
        <v>41519</v>
      </c>
      <c r="E69" s="772">
        <v>86.3</v>
      </c>
      <c r="F69" s="488">
        <v>81.599999999999994</v>
      </c>
      <c r="G69" s="488">
        <v>75.7</v>
      </c>
      <c r="J69" s="72"/>
    </row>
    <row r="70" spans="1:10" ht="15" customHeight="1">
      <c r="A70" s="485"/>
      <c r="B70" s="486"/>
      <c r="C70" s="191">
        <f t="shared" ref="C70:C133" si="1">+D70</f>
        <v>41548</v>
      </c>
      <c r="D70" s="487">
        <v>41548</v>
      </c>
      <c r="E70" s="772">
        <v>86.3</v>
      </c>
      <c r="F70" s="488">
        <v>81.3</v>
      </c>
      <c r="G70" s="488">
        <v>75.7</v>
      </c>
      <c r="J70" s="72"/>
    </row>
    <row r="71" spans="1:10" ht="15" customHeight="1">
      <c r="A71" s="485"/>
      <c r="B71" s="486"/>
      <c r="C71" s="191">
        <f t="shared" si="1"/>
        <v>41608</v>
      </c>
      <c r="D71" s="487">
        <v>41608</v>
      </c>
      <c r="E71" s="772">
        <v>87.9</v>
      </c>
      <c r="F71" s="488">
        <v>81.099999999999994</v>
      </c>
      <c r="G71" s="488">
        <v>76.400000000000006</v>
      </c>
      <c r="J71" s="72"/>
    </row>
    <row r="72" spans="1:10" ht="15" customHeight="1">
      <c r="A72" s="485"/>
      <c r="B72" s="486"/>
      <c r="C72" s="191">
        <f t="shared" si="1"/>
        <v>41609</v>
      </c>
      <c r="D72" s="487">
        <v>41609</v>
      </c>
      <c r="E72" s="772">
        <v>87.9</v>
      </c>
      <c r="F72" s="488">
        <v>80.400000000000006</v>
      </c>
      <c r="G72" s="488">
        <v>74.8</v>
      </c>
      <c r="J72" s="72"/>
    </row>
    <row r="73" spans="1:10" ht="15" customHeight="1">
      <c r="A73" s="485"/>
      <c r="B73" s="486"/>
      <c r="C73" s="191">
        <f t="shared" si="1"/>
        <v>41640</v>
      </c>
      <c r="D73" s="487">
        <v>41640</v>
      </c>
      <c r="E73" s="772">
        <v>90.1</v>
      </c>
      <c r="F73" s="488">
        <v>77.400000000000006</v>
      </c>
      <c r="G73" s="488">
        <v>75</v>
      </c>
      <c r="J73" s="72"/>
    </row>
    <row r="74" spans="1:10" ht="15" customHeight="1">
      <c r="A74" s="485"/>
      <c r="B74" s="486"/>
      <c r="C74" s="191">
        <f t="shared" si="1"/>
        <v>41671</v>
      </c>
      <c r="D74" s="487">
        <v>41671</v>
      </c>
      <c r="E74" s="772">
        <v>88.9</v>
      </c>
      <c r="F74" s="488">
        <v>77.2</v>
      </c>
      <c r="G74" s="488">
        <v>75.599999999999994</v>
      </c>
      <c r="H74" s="71"/>
      <c r="I74" s="72"/>
      <c r="J74" s="72"/>
    </row>
    <row r="75" spans="1:10" ht="15" customHeight="1">
      <c r="A75" s="485"/>
      <c r="B75" s="486"/>
      <c r="C75" s="191">
        <f t="shared" si="1"/>
        <v>41699</v>
      </c>
      <c r="D75" s="487">
        <v>41699</v>
      </c>
      <c r="E75" s="772">
        <v>88.2</v>
      </c>
      <c r="F75" s="488">
        <v>76.900000000000006</v>
      </c>
      <c r="G75" s="488">
        <v>77</v>
      </c>
      <c r="H75" s="71"/>
      <c r="I75" s="72"/>
      <c r="J75" s="72"/>
    </row>
    <row r="76" spans="1:10" ht="15" customHeight="1">
      <c r="A76" s="485"/>
      <c r="B76" s="486"/>
      <c r="C76" s="191">
        <f t="shared" si="1"/>
        <v>41730</v>
      </c>
      <c r="D76" s="487">
        <v>41730</v>
      </c>
      <c r="E76" s="772">
        <v>88.7</v>
      </c>
      <c r="F76" s="488">
        <v>76.599999999999994</v>
      </c>
      <c r="G76" s="488">
        <v>75</v>
      </c>
      <c r="H76" s="71"/>
      <c r="I76" s="72"/>
      <c r="J76" s="72"/>
    </row>
    <row r="77" spans="1:10" ht="15" customHeight="1">
      <c r="A77" s="485"/>
      <c r="B77" s="486"/>
      <c r="C77" s="191">
        <f t="shared" si="1"/>
        <v>41760</v>
      </c>
      <c r="D77" s="487">
        <v>41760</v>
      </c>
      <c r="E77" s="772">
        <v>86.9</v>
      </c>
      <c r="F77" s="488">
        <v>76</v>
      </c>
      <c r="G77" s="488">
        <v>75.5</v>
      </c>
      <c r="H77" s="71"/>
      <c r="I77" s="72"/>
      <c r="J77" s="72"/>
    </row>
    <row r="78" spans="1:10" ht="15" customHeight="1">
      <c r="A78" s="485"/>
      <c r="B78" s="73"/>
      <c r="C78" s="191">
        <f t="shared" si="1"/>
        <v>41791</v>
      </c>
      <c r="D78" s="487">
        <v>41791</v>
      </c>
      <c r="E78" s="772">
        <v>87.6</v>
      </c>
      <c r="F78" s="488">
        <v>75.2</v>
      </c>
      <c r="G78" s="488">
        <v>76.3</v>
      </c>
      <c r="J78" s="72"/>
    </row>
    <row r="79" spans="1:10" ht="15" customHeight="1">
      <c r="A79" s="485">
        <v>2014</v>
      </c>
      <c r="B79" s="486" t="s">
        <v>134</v>
      </c>
      <c r="C79" s="191">
        <f t="shared" si="1"/>
        <v>41821</v>
      </c>
      <c r="D79" s="487">
        <v>41821</v>
      </c>
      <c r="E79" s="772">
        <v>88.3</v>
      </c>
      <c r="F79" s="488">
        <v>75.8</v>
      </c>
      <c r="G79" s="488">
        <v>74.400000000000006</v>
      </c>
      <c r="J79" s="72"/>
    </row>
    <row r="80" spans="1:10" ht="15" customHeight="1">
      <c r="A80" s="485"/>
      <c r="B80" s="73"/>
      <c r="C80" s="191">
        <f t="shared" si="1"/>
        <v>41852</v>
      </c>
      <c r="D80" s="487">
        <v>41852</v>
      </c>
      <c r="E80" s="772">
        <v>87.8</v>
      </c>
      <c r="F80" s="488">
        <v>75.599999999999994</v>
      </c>
      <c r="G80" s="488">
        <v>76.099999999999994</v>
      </c>
      <c r="J80" s="72"/>
    </row>
    <row r="81" spans="1:10" ht="15" customHeight="1">
      <c r="A81" s="485"/>
      <c r="B81" s="73"/>
      <c r="C81" s="191">
        <f t="shared" si="1"/>
        <v>41883</v>
      </c>
      <c r="D81" s="487">
        <v>41883</v>
      </c>
      <c r="E81" s="772">
        <v>89</v>
      </c>
      <c r="F81" s="488">
        <v>76.5</v>
      </c>
      <c r="G81" s="488">
        <v>76.900000000000006</v>
      </c>
      <c r="J81" s="72"/>
    </row>
    <row r="82" spans="1:10" ht="15" customHeight="1">
      <c r="A82" s="485"/>
      <c r="B82" s="73"/>
      <c r="C82" s="191">
        <f t="shared" si="1"/>
        <v>41913</v>
      </c>
      <c r="D82" s="487">
        <v>41913</v>
      </c>
      <c r="E82" s="772">
        <v>88.2</v>
      </c>
      <c r="F82" s="488">
        <v>77</v>
      </c>
      <c r="G82" s="488">
        <v>76.400000000000006</v>
      </c>
      <c r="J82" s="72"/>
    </row>
    <row r="83" spans="1:10" ht="15" customHeight="1">
      <c r="A83" s="485"/>
      <c r="B83" s="73"/>
      <c r="C83" s="191">
        <f t="shared" si="1"/>
        <v>41944</v>
      </c>
      <c r="D83" s="487">
        <v>41944</v>
      </c>
      <c r="E83" s="772">
        <v>90.4</v>
      </c>
      <c r="F83" s="488">
        <v>76.099999999999994</v>
      </c>
      <c r="G83" s="488">
        <v>76.7</v>
      </c>
      <c r="J83" s="72"/>
    </row>
    <row r="84" spans="1:10" ht="15" customHeight="1">
      <c r="A84" s="485"/>
      <c r="B84" s="73"/>
      <c r="C84" s="191">
        <f t="shared" si="1"/>
        <v>41974</v>
      </c>
      <c r="D84" s="487">
        <v>41974</v>
      </c>
      <c r="E84" s="772">
        <v>91.9</v>
      </c>
      <c r="F84" s="488">
        <v>76.7</v>
      </c>
      <c r="G84" s="488">
        <v>76.8</v>
      </c>
      <c r="J84" s="72"/>
    </row>
    <row r="85" spans="1:10" ht="15" customHeight="1">
      <c r="A85" s="485"/>
      <c r="B85" s="73"/>
      <c r="C85" s="191">
        <f t="shared" si="1"/>
        <v>42005</v>
      </c>
      <c r="D85" s="487">
        <v>42005</v>
      </c>
      <c r="E85" s="772">
        <v>85.3</v>
      </c>
      <c r="F85" s="488">
        <v>76.5</v>
      </c>
      <c r="G85" s="488">
        <v>77.8</v>
      </c>
      <c r="J85" s="72"/>
    </row>
    <row r="86" spans="1:10" ht="15" customHeight="1">
      <c r="A86" s="485"/>
      <c r="B86" s="73"/>
      <c r="C86" s="191">
        <f t="shared" si="1"/>
        <v>42036</v>
      </c>
      <c r="D86" s="487">
        <v>42036</v>
      </c>
      <c r="E86" s="772">
        <v>89</v>
      </c>
      <c r="F86" s="488">
        <v>73.8</v>
      </c>
      <c r="G86" s="488">
        <v>77.7</v>
      </c>
      <c r="J86" s="72"/>
    </row>
    <row r="87" spans="1:10" ht="15" customHeight="1">
      <c r="A87" s="485"/>
      <c r="B87" s="73"/>
      <c r="C87" s="191">
        <f t="shared" si="1"/>
        <v>42064</v>
      </c>
      <c r="D87" s="487">
        <v>42064</v>
      </c>
      <c r="E87" s="772">
        <v>90.8</v>
      </c>
      <c r="F87" s="488">
        <v>75.7</v>
      </c>
      <c r="G87" s="488">
        <v>77.8</v>
      </c>
      <c r="J87" s="72"/>
    </row>
    <row r="88" spans="1:10" ht="15" customHeight="1">
      <c r="A88" s="485"/>
      <c r="B88" s="73"/>
      <c r="C88" s="191">
        <f t="shared" si="1"/>
        <v>42095</v>
      </c>
      <c r="D88" s="487">
        <v>42095</v>
      </c>
      <c r="E88" s="772">
        <v>90.2</v>
      </c>
      <c r="F88" s="488">
        <v>76.400000000000006</v>
      </c>
      <c r="G88" s="488">
        <v>79.2</v>
      </c>
      <c r="J88" s="72"/>
    </row>
    <row r="89" spans="1:10" ht="15" customHeight="1">
      <c r="A89" s="485"/>
      <c r="B89" s="73"/>
      <c r="C89" s="191">
        <f t="shared" si="1"/>
        <v>42125</v>
      </c>
      <c r="D89" s="487">
        <v>42125</v>
      </c>
      <c r="E89" s="772">
        <v>91.9</v>
      </c>
      <c r="F89" s="488">
        <v>75.900000000000006</v>
      </c>
      <c r="G89" s="488">
        <v>79.2</v>
      </c>
      <c r="J89" s="72"/>
    </row>
    <row r="90" spans="1:10" ht="15" customHeight="1">
      <c r="A90" s="485"/>
      <c r="B90" s="73"/>
      <c r="C90" s="191">
        <f t="shared" si="1"/>
        <v>42156</v>
      </c>
      <c r="D90" s="487">
        <v>42156</v>
      </c>
      <c r="E90" s="772">
        <v>90.2</v>
      </c>
      <c r="F90" s="488">
        <v>76.400000000000006</v>
      </c>
      <c r="G90" s="488">
        <v>78.3</v>
      </c>
      <c r="J90" s="72"/>
    </row>
    <row r="91" spans="1:10" ht="15" customHeight="1">
      <c r="A91" s="485">
        <v>2015</v>
      </c>
      <c r="B91" s="486" t="s">
        <v>146</v>
      </c>
      <c r="C91" s="191">
        <f t="shared" si="1"/>
        <v>42186</v>
      </c>
      <c r="D91" s="487">
        <v>42186</v>
      </c>
      <c r="E91" s="772">
        <v>91.8</v>
      </c>
      <c r="F91" s="488">
        <v>75.8</v>
      </c>
      <c r="G91" s="488">
        <v>78.7</v>
      </c>
      <c r="J91" s="72"/>
    </row>
    <row r="92" spans="1:10" ht="15" customHeight="1">
      <c r="A92" s="485"/>
      <c r="B92" s="73"/>
      <c r="C92" s="191">
        <f t="shared" si="1"/>
        <v>42217</v>
      </c>
      <c r="D92" s="487">
        <v>42217</v>
      </c>
      <c r="E92" s="772">
        <v>91.5</v>
      </c>
      <c r="F92" s="488">
        <v>76</v>
      </c>
      <c r="G92" s="488">
        <v>78.8</v>
      </c>
      <c r="J92" s="72"/>
    </row>
    <row r="93" spans="1:10" ht="15" customHeight="1">
      <c r="A93" s="485"/>
      <c r="B93" s="73"/>
      <c r="C93" s="191">
        <f t="shared" si="1"/>
        <v>42248</v>
      </c>
      <c r="D93" s="487">
        <v>42248</v>
      </c>
      <c r="E93" s="772">
        <v>93.4</v>
      </c>
      <c r="F93" s="488">
        <v>75.7</v>
      </c>
      <c r="G93" s="488">
        <v>79</v>
      </c>
      <c r="J93" s="72"/>
    </row>
    <row r="94" spans="1:10" ht="15" customHeight="1">
      <c r="A94" s="485"/>
      <c r="B94" s="73"/>
      <c r="C94" s="191">
        <f t="shared" si="1"/>
        <v>42278</v>
      </c>
      <c r="D94" s="487">
        <v>42278</v>
      </c>
      <c r="E94" s="772">
        <v>93.6</v>
      </c>
      <c r="F94" s="488">
        <v>75.099999999999994</v>
      </c>
      <c r="G94" s="488">
        <v>79.7</v>
      </c>
      <c r="J94" s="72"/>
    </row>
    <row r="95" spans="1:10" ht="15" customHeight="1">
      <c r="A95" s="485"/>
      <c r="B95" s="73"/>
      <c r="C95" s="191">
        <f t="shared" si="1"/>
        <v>42309</v>
      </c>
      <c r="D95" s="487">
        <v>42309</v>
      </c>
      <c r="E95" s="772">
        <v>91.8</v>
      </c>
      <c r="F95" s="488">
        <v>75.400000000000006</v>
      </c>
      <c r="G95" s="488">
        <v>80.5</v>
      </c>
      <c r="J95" s="72"/>
    </row>
    <row r="96" spans="1:10" ht="15" customHeight="1">
      <c r="A96" s="485"/>
      <c r="B96" s="73"/>
      <c r="C96" s="191">
        <f t="shared" si="1"/>
        <v>42339</v>
      </c>
      <c r="D96" s="487">
        <v>42339</v>
      </c>
      <c r="E96" s="772">
        <v>92.5</v>
      </c>
      <c r="F96" s="488">
        <v>75</v>
      </c>
      <c r="G96" s="488">
        <v>81.400000000000006</v>
      </c>
      <c r="J96" s="72"/>
    </row>
    <row r="97" spans="1:10" ht="15" customHeight="1">
      <c r="A97" s="485"/>
      <c r="B97" s="73"/>
      <c r="C97" s="191">
        <f t="shared" si="1"/>
        <v>42370</v>
      </c>
      <c r="D97" s="487">
        <v>42370</v>
      </c>
      <c r="E97" s="772">
        <v>93.4</v>
      </c>
      <c r="F97" s="488">
        <v>76.2</v>
      </c>
      <c r="G97" s="488">
        <v>81.5</v>
      </c>
      <c r="J97" s="72"/>
    </row>
    <row r="98" spans="1:10" ht="15" customHeight="1">
      <c r="A98" s="485"/>
      <c r="B98" s="73"/>
      <c r="C98" s="191">
        <f t="shared" si="1"/>
        <v>42401</v>
      </c>
      <c r="D98" s="487">
        <v>42401</v>
      </c>
      <c r="E98" s="772">
        <v>93.7</v>
      </c>
      <c r="F98" s="488">
        <v>76.2</v>
      </c>
      <c r="G98" s="488">
        <v>81</v>
      </c>
      <c r="J98" s="72"/>
    </row>
    <row r="99" spans="1:10" ht="15" customHeight="1">
      <c r="A99" s="485"/>
      <c r="B99" s="73"/>
      <c r="C99" s="191">
        <f t="shared" si="1"/>
        <v>42430</v>
      </c>
      <c r="D99" s="487">
        <v>42430</v>
      </c>
      <c r="E99" s="772">
        <v>96.2</v>
      </c>
      <c r="F99" s="488">
        <v>77.099999999999994</v>
      </c>
      <c r="G99" s="488">
        <v>81.7</v>
      </c>
      <c r="H99" s="75"/>
      <c r="J99" s="72"/>
    </row>
    <row r="100" spans="1:10" ht="15" customHeight="1">
      <c r="A100" s="485"/>
      <c r="B100" s="73"/>
      <c r="C100" s="191">
        <f t="shared" si="1"/>
        <v>42461</v>
      </c>
      <c r="D100" s="487">
        <v>42461</v>
      </c>
      <c r="E100" s="772">
        <v>94.5</v>
      </c>
      <c r="F100" s="488">
        <v>76.5</v>
      </c>
      <c r="G100" s="488">
        <v>82.4</v>
      </c>
      <c r="J100" s="72"/>
    </row>
    <row r="101" spans="1:10" ht="15" customHeight="1">
      <c r="A101" s="485"/>
      <c r="B101" s="73"/>
      <c r="C101" s="191">
        <f t="shared" si="1"/>
        <v>42491</v>
      </c>
      <c r="D101" s="487">
        <v>42491</v>
      </c>
      <c r="E101" s="772">
        <v>92.9</v>
      </c>
      <c r="F101" s="488">
        <v>76.3</v>
      </c>
      <c r="G101" s="488">
        <v>81.900000000000006</v>
      </c>
      <c r="J101" s="72"/>
    </row>
    <row r="102" spans="1:10" ht="15" customHeight="1">
      <c r="A102" s="485"/>
      <c r="B102" s="73"/>
      <c r="C102" s="191">
        <f t="shared" si="1"/>
        <v>42522</v>
      </c>
      <c r="D102" s="487">
        <v>42522</v>
      </c>
      <c r="E102" s="772">
        <v>94.1</v>
      </c>
      <c r="F102" s="488">
        <v>77.7</v>
      </c>
      <c r="G102" s="488">
        <v>82.1</v>
      </c>
      <c r="H102" s="75"/>
      <c r="J102" s="72"/>
    </row>
    <row r="103" spans="1:10" ht="15" customHeight="1">
      <c r="A103" s="485">
        <v>2016</v>
      </c>
      <c r="B103" s="486" t="s">
        <v>364</v>
      </c>
      <c r="C103" s="191">
        <f t="shared" si="1"/>
        <v>42552</v>
      </c>
      <c r="D103" s="487">
        <v>42552</v>
      </c>
      <c r="E103" s="772">
        <v>93.3</v>
      </c>
      <c r="F103" s="488">
        <v>77.099999999999994</v>
      </c>
      <c r="G103" s="488">
        <v>82.6</v>
      </c>
      <c r="J103" s="72"/>
    </row>
    <row r="104" spans="1:10" ht="15" customHeight="1">
      <c r="A104" s="485" t="s">
        <v>365</v>
      </c>
      <c r="B104" s="73" t="s">
        <v>365</v>
      </c>
      <c r="C104" s="191">
        <f t="shared" si="1"/>
        <v>42583</v>
      </c>
      <c r="D104" s="487">
        <v>42583</v>
      </c>
      <c r="E104" s="772">
        <v>94.4</v>
      </c>
      <c r="F104" s="488">
        <v>77.099999999999994</v>
      </c>
      <c r="G104" s="488">
        <v>82.4</v>
      </c>
      <c r="J104" s="72"/>
    </row>
    <row r="105" spans="1:10" ht="15" customHeight="1">
      <c r="A105" s="485" t="s">
        <v>366</v>
      </c>
      <c r="B105" s="73" t="s">
        <v>366</v>
      </c>
      <c r="C105" s="191">
        <f t="shared" si="1"/>
        <v>42614</v>
      </c>
      <c r="D105" s="487">
        <v>42614</v>
      </c>
      <c r="E105" s="772">
        <v>94.7</v>
      </c>
      <c r="F105" s="488">
        <v>77.400000000000006</v>
      </c>
      <c r="G105" s="488">
        <v>83</v>
      </c>
      <c r="H105" s="75"/>
      <c r="J105" s="72"/>
    </row>
    <row r="106" spans="1:10" ht="15" customHeight="1">
      <c r="A106" s="485" t="s">
        <v>366</v>
      </c>
      <c r="B106" s="73" t="s">
        <v>366</v>
      </c>
      <c r="C106" s="191">
        <f t="shared" si="1"/>
        <v>42644</v>
      </c>
      <c r="D106" s="487">
        <v>42644</v>
      </c>
      <c r="E106" s="772">
        <v>96</v>
      </c>
      <c r="F106" s="488">
        <v>76.099999999999994</v>
      </c>
      <c r="G106" s="488">
        <v>84</v>
      </c>
      <c r="J106" s="72"/>
    </row>
    <row r="107" spans="1:10" ht="15" customHeight="1">
      <c r="A107" s="485" t="s">
        <v>366</v>
      </c>
      <c r="B107" s="73" t="s">
        <v>366</v>
      </c>
      <c r="C107" s="191">
        <f t="shared" si="1"/>
        <v>42675</v>
      </c>
      <c r="D107" s="487">
        <v>42675</v>
      </c>
      <c r="E107" s="772">
        <v>99.1</v>
      </c>
      <c r="F107" s="488">
        <v>78.5</v>
      </c>
      <c r="G107" s="488">
        <v>82.3</v>
      </c>
      <c r="J107" s="72"/>
    </row>
    <row r="108" spans="1:10" ht="15" customHeight="1">
      <c r="A108" s="485" t="s">
        <v>366</v>
      </c>
      <c r="B108" s="73" t="s">
        <v>366</v>
      </c>
      <c r="C108" s="191">
        <f t="shared" si="1"/>
        <v>42705</v>
      </c>
      <c r="D108" s="487">
        <v>42705</v>
      </c>
      <c r="E108" s="772">
        <v>103</v>
      </c>
      <c r="F108" s="488">
        <v>80</v>
      </c>
      <c r="G108" s="488">
        <v>83.7</v>
      </c>
      <c r="J108" s="72"/>
    </row>
    <row r="109" spans="1:10" ht="15" customHeight="1">
      <c r="A109" s="485"/>
      <c r="B109" s="73"/>
      <c r="C109" s="191">
        <f t="shared" si="1"/>
        <v>42736</v>
      </c>
      <c r="D109" s="487">
        <v>42736</v>
      </c>
      <c r="E109" s="772">
        <v>96.6</v>
      </c>
      <c r="F109" s="488">
        <v>71.599999999999994</v>
      </c>
      <c r="G109" s="488">
        <v>82.9</v>
      </c>
      <c r="J109" s="72"/>
    </row>
    <row r="110" spans="1:10" ht="15" customHeight="1">
      <c r="A110" s="485"/>
      <c r="B110" s="73"/>
      <c r="C110" s="191">
        <f t="shared" si="1"/>
        <v>42767</v>
      </c>
      <c r="D110" s="487">
        <v>42767</v>
      </c>
      <c r="E110" s="772">
        <v>95.1</v>
      </c>
      <c r="F110" s="488">
        <v>79.5</v>
      </c>
      <c r="G110" s="488">
        <v>84.1</v>
      </c>
      <c r="J110" s="72"/>
    </row>
    <row r="111" spans="1:10" ht="15" customHeight="1">
      <c r="A111" s="485"/>
      <c r="B111" s="73"/>
      <c r="C111" s="191">
        <f t="shared" si="1"/>
        <v>42795</v>
      </c>
      <c r="D111" s="487">
        <v>42795</v>
      </c>
      <c r="E111" s="772">
        <v>95.9</v>
      </c>
      <c r="F111" s="488">
        <v>79.400000000000006</v>
      </c>
      <c r="G111" s="488">
        <v>86.1</v>
      </c>
      <c r="J111" s="72"/>
    </row>
    <row r="112" spans="1:10" ht="15" customHeight="1">
      <c r="A112" s="485"/>
      <c r="B112" s="73"/>
      <c r="C112" s="191">
        <f t="shared" si="1"/>
        <v>42826</v>
      </c>
      <c r="D112" s="487">
        <v>42826</v>
      </c>
      <c r="E112" s="772">
        <v>95.4</v>
      </c>
      <c r="F112" s="488">
        <v>78.3</v>
      </c>
      <c r="G112" s="488">
        <v>83.6</v>
      </c>
      <c r="J112" s="72"/>
    </row>
    <row r="113" spans="1:10" ht="15" customHeight="1">
      <c r="A113" s="485"/>
      <c r="B113" s="73"/>
      <c r="C113" s="191">
        <f t="shared" si="1"/>
        <v>42856</v>
      </c>
      <c r="D113" s="487">
        <v>42856</v>
      </c>
      <c r="E113" s="772">
        <v>96.9</v>
      </c>
      <c r="F113" s="488">
        <v>78.7</v>
      </c>
      <c r="G113" s="488">
        <v>84.8</v>
      </c>
      <c r="J113" s="72"/>
    </row>
    <row r="114" spans="1:10" ht="15" customHeight="1">
      <c r="A114" s="485"/>
      <c r="B114" s="73"/>
      <c r="C114" s="191">
        <f t="shared" si="1"/>
        <v>42887</v>
      </c>
      <c r="D114" s="487">
        <v>42887</v>
      </c>
      <c r="E114" s="772">
        <v>96</v>
      </c>
      <c r="F114" s="488">
        <v>77.3</v>
      </c>
      <c r="G114" s="488">
        <v>86.1</v>
      </c>
      <c r="J114" s="72"/>
    </row>
    <row r="115" spans="1:10" ht="15" customHeight="1">
      <c r="A115" s="485">
        <v>2017</v>
      </c>
      <c r="B115" s="486" t="s">
        <v>367</v>
      </c>
      <c r="C115" s="191">
        <f t="shared" si="1"/>
        <v>42917</v>
      </c>
      <c r="D115" s="487">
        <v>42917</v>
      </c>
      <c r="E115" s="772">
        <v>96.3</v>
      </c>
      <c r="F115" s="488">
        <v>77.5</v>
      </c>
      <c r="G115" s="488">
        <v>88.5</v>
      </c>
      <c r="J115" s="72"/>
    </row>
    <row r="116" spans="1:10" ht="15" customHeight="1">
      <c r="A116" s="485"/>
      <c r="B116" s="73"/>
      <c r="C116" s="191">
        <f t="shared" si="1"/>
        <v>42948</v>
      </c>
      <c r="D116" s="487">
        <v>42948</v>
      </c>
      <c r="E116" s="772">
        <v>98.3</v>
      </c>
      <c r="F116" s="488">
        <v>78</v>
      </c>
      <c r="G116" s="488">
        <v>88</v>
      </c>
      <c r="J116" s="72"/>
    </row>
    <row r="117" spans="1:10" ht="15" customHeight="1">
      <c r="A117" s="485"/>
      <c r="B117" s="73"/>
      <c r="C117" s="191">
        <f t="shared" si="1"/>
        <v>42979</v>
      </c>
      <c r="D117" s="487">
        <v>42979</v>
      </c>
      <c r="E117" s="772">
        <v>97.3</v>
      </c>
      <c r="F117" s="488">
        <v>78</v>
      </c>
      <c r="G117" s="488">
        <v>86.4</v>
      </c>
      <c r="J117" s="72"/>
    </row>
    <row r="118" spans="1:10" ht="15" customHeight="1">
      <c r="A118" s="485"/>
      <c r="B118" s="73"/>
      <c r="C118" s="191">
        <f t="shared" si="1"/>
        <v>43009</v>
      </c>
      <c r="D118" s="487">
        <v>43009</v>
      </c>
      <c r="E118" s="772">
        <v>97.9</v>
      </c>
      <c r="F118" s="488">
        <v>77.900000000000006</v>
      </c>
      <c r="G118" s="488">
        <v>85.9</v>
      </c>
      <c r="J118" s="72"/>
    </row>
    <row r="119" spans="1:10" ht="15" customHeight="1">
      <c r="A119" s="485"/>
      <c r="B119" s="73"/>
      <c r="C119" s="191">
        <f t="shared" si="1"/>
        <v>43040</v>
      </c>
      <c r="D119" s="487">
        <v>43040</v>
      </c>
      <c r="E119" s="772">
        <v>97.7</v>
      </c>
      <c r="F119" s="488">
        <v>78.8</v>
      </c>
      <c r="G119" s="488">
        <v>87.1</v>
      </c>
      <c r="J119" s="72"/>
    </row>
    <row r="120" spans="1:10" ht="15" customHeight="1">
      <c r="A120" s="485"/>
      <c r="B120" s="73"/>
      <c r="C120" s="191">
        <f t="shared" si="1"/>
        <v>43070</v>
      </c>
      <c r="D120" s="487">
        <v>43070</v>
      </c>
      <c r="E120" s="772">
        <v>103</v>
      </c>
      <c r="F120" s="488">
        <v>81.2</v>
      </c>
      <c r="G120" s="488">
        <v>87.3</v>
      </c>
      <c r="J120" s="72"/>
    </row>
    <row r="121" spans="1:10" ht="15" customHeight="1">
      <c r="A121" s="485"/>
      <c r="B121" s="73"/>
      <c r="C121" s="191">
        <f t="shared" si="1"/>
        <v>43101</v>
      </c>
      <c r="D121" s="487">
        <v>43101</v>
      </c>
      <c r="E121" s="772">
        <v>97.2</v>
      </c>
      <c r="F121" s="488">
        <v>76.900000000000006</v>
      </c>
      <c r="G121" s="488">
        <v>88</v>
      </c>
      <c r="J121" s="72"/>
    </row>
    <row r="122" spans="1:10" ht="15" customHeight="1">
      <c r="A122" s="485"/>
      <c r="B122" s="73"/>
      <c r="C122" s="191">
        <f t="shared" si="1"/>
        <v>43132</v>
      </c>
      <c r="D122" s="487">
        <v>43132</v>
      </c>
      <c r="E122" s="772">
        <v>97.8</v>
      </c>
      <c r="F122" s="488">
        <v>76</v>
      </c>
      <c r="G122" s="488">
        <v>85.3</v>
      </c>
      <c r="J122" s="72"/>
    </row>
    <row r="123" spans="1:10" ht="15" customHeight="1">
      <c r="A123" s="485"/>
      <c r="B123" s="73"/>
      <c r="C123" s="191">
        <f t="shared" si="1"/>
        <v>43160</v>
      </c>
      <c r="D123" s="487">
        <v>43160</v>
      </c>
      <c r="E123" s="772">
        <v>94.4</v>
      </c>
      <c r="F123" s="488">
        <v>78.2</v>
      </c>
      <c r="G123" s="488">
        <v>88.2</v>
      </c>
      <c r="H123" s="71"/>
      <c r="I123" s="72"/>
      <c r="J123" s="72"/>
    </row>
    <row r="124" spans="1:10" ht="15" customHeight="1">
      <c r="A124" s="485"/>
      <c r="B124" s="73"/>
      <c r="C124" s="191">
        <f t="shared" si="1"/>
        <v>43191</v>
      </c>
      <c r="D124" s="487">
        <v>43191</v>
      </c>
      <c r="E124" s="772">
        <v>94.8</v>
      </c>
      <c r="F124" s="488">
        <v>80</v>
      </c>
      <c r="G124" s="488">
        <v>89.7</v>
      </c>
      <c r="H124" s="71"/>
      <c r="I124" s="72"/>
      <c r="J124" s="72"/>
    </row>
    <row r="125" spans="1:10" ht="15" customHeight="1">
      <c r="A125" s="485"/>
      <c r="B125" s="73"/>
      <c r="C125" s="191">
        <f t="shared" si="1"/>
        <v>43221</v>
      </c>
      <c r="D125" s="487">
        <v>43221</v>
      </c>
      <c r="E125" s="772">
        <v>97.1</v>
      </c>
      <c r="F125" s="488">
        <v>82.1</v>
      </c>
      <c r="G125" s="488">
        <v>93.2</v>
      </c>
      <c r="J125" s="72"/>
    </row>
    <row r="126" spans="1:10" ht="15" customHeight="1">
      <c r="A126" s="485"/>
      <c r="B126" s="73"/>
      <c r="C126" s="191">
        <f t="shared" si="1"/>
        <v>43252</v>
      </c>
      <c r="D126" s="487">
        <v>43252</v>
      </c>
      <c r="E126" s="772">
        <v>99.7</v>
      </c>
      <c r="F126" s="488">
        <v>80.400000000000006</v>
      </c>
      <c r="G126" s="488">
        <v>89.6</v>
      </c>
      <c r="J126" s="72"/>
    </row>
    <row r="127" spans="1:10" ht="15" customHeight="1">
      <c r="A127" s="485">
        <v>2018</v>
      </c>
      <c r="B127" s="486" t="s">
        <v>368</v>
      </c>
      <c r="C127" s="191">
        <f t="shared" si="1"/>
        <v>43282</v>
      </c>
      <c r="D127" s="487">
        <v>43282</v>
      </c>
      <c r="E127" s="772">
        <v>95.4</v>
      </c>
      <c r="F127" s="488">
        <v>82.2</v>
      </c>
      <c r="G127" s="488">
        <v>90.5</v>
      </c>
      <c r="J127" s="72"/>
    </row>
    <row r="128" spans="1:10" ht="15" customHeight="1">
      <c r="A128" s="485"/>
      <c r="B128" s="73"/>
      <c r="C128" s="191">
        <f t="shared" si="1"/>
        <v>43313</v>
      </c>
      <c r="D128" s="487">
        <v>43313</v>
      </c>
      <c r="E128" s="772">
        <v>95.4</v>
      </c>
      <c r="F128" s="488">
        <v>83.3</v>
      </c>
      <c r="G128" s="488">
        <v>91.7</v>
      </c>
      <c r="J128" s="72"/>
    </row>
    <row r="129" spans="1:14" ht="15" customHeight="1">
      <c r="A129" s="485"/>
      <c r="B129" s="73"/>
      <c r="C129" s="191">
        <f t="shared" si="1"/>
        <v>43344</v>
      </c>
      <c r="D129" s="487">
        <v>43344</v>
      </c>
      <c r="E129" s="772">
        <v>95.4</v>
      </c>
      <c r="F129" s="488">
        <v>83.1</v>
      </c>
      <c r="G129" s="488">
        <v>91.6</v>
      </c>
      <c r="J129" s="72"/>
    </row>
    <row r="130" spans="1:14" ht="15" customHeight="1">
      <c r="A130" s="485"/>
      <c r="B130" s="73"/>
      <c r="C130" s="191">
        <f t="shared" si="1"/>
        <v>43374</v>
      </c>
      <c r="D130" s="487">
        <v>43374</v>
      </c>
      <c r="E130" s="772">
        <v>96.1</v>
      </c>
      <c r="F130" s="488">
        <v>84.4</v>
      </c>
      <c r="G130" s="488">
        <v>91.8</v>
      </c>
      <c r="J130" s="72"/>
    </row>
    <row r="131" spans="1:14" ht="15" customHeight="1">
      <c r="A131" s="485"/>
      <c r="B131" s="73"/>
      <c r="C131" s="191">
        <f t="shared" si="1"/>
        <v>43405</v>
      </c>
      <c r="D131" s="487">
        <v>43405</v>
      </c>
      <c r="E131" s="772">
        <v>97</v>
      </c>
      <c r="F131" s="488">
        <v>84.8</v>
      </c>
      <c r="G131" s="488">
        <v>92.6</v>
      </c>
      <c r="J131" s="72"/>
    </row>
    <row r="132" spans="1:14" ht="15" customHeight="1">
      <c r="A132" s="485"/>
      <c r="B132" s="73"/>
      <c r="C132" s="191">
        <f t="shared" si="1"/>
        <v>43435</v>
      </c>
      <c r="D132" s="487">
        <v>43435</v>
      </c>
      <c r="E132" s="772">
        <v>97.5</v>
      </c>
      <c r="F132" s="488">
        <v>83.7</v>
      </c>
      <c r="G132" s="488">
        <v>92.4</v>
      </c>
      <c r="J132" s="72"/>
    </row>
    <row r="133" spans="1:14" ht="15" customHeight="1">
      <c r="A133" s="485"/>
      <c r="B133" s="73"/>
      <c r="C133" s="191">
        <f t="shared" si="1"/>
        <v>43466</v>
      </c>
      <c r="D133" s="487">
        <v>43466</v>
      </c>
      <c r="E133" s="772">
        <v>99.4</v>
      </c>
      <c r="F133" s="488">
        <v>86.3</v>
      </c>
      <c r="G133" s="488">
        <v>92.1</v>
      </c>
      <c r="J133" s="72"/>
    </row>
    <row r="134" spans="1:14" ht="15" customHeight="1">
      <c r="A134" s="485"/>
      <c r="B134" s="73"/>
      <c r="C134" s="191">
        <f t="shared" ref="C134:C192" si="2">+D134</f>
        <v>43497</v>
      </c>
      <c r="D134" s="487">
        <v>43497</v>
      </c>
      <c r="E134" s="772">
        <v>97.8</v>
      </c>
      <c r="F134" s="488">
        <v>86.8</v>
      </c>
      <c r="G134" s="488">
        <v>93</v>
      </c>
      <c r="J134" s="72"/>
    </row>
    <row r="135" spans="1:14" ht="15" customHeight="1">
      <c r="A135" s="485"/>
      <c r="B135" s="73"/>
      <c r="C135" s="191">
        <f t="shared" si="2"/>
        <v>43525</v>
      </c>
      <c r="D135" s="487">
        <v>43525</v>
      </c>
      <c r="E135" s="772">
        <v>97.8</v>
      </c>
      <c r="F135" s="488">
        <v>86.9</v>
      </c>
      <c r="G135" s="488">
        <v>93.6</v>
      </c>
      <c r="J135" s="72"/>
    </row>
    <row r="136" spans="1:14" ht="15" customHeight="1">
      <c r="A136" s="485"/>
      <c r="B136" s="73"/>
      <c r="C136" s="191">
        <f t="shared" si="2"/>
        <v>43556</v>
      </c>
      <c r="D136" s="487">
        <v>43556</v>
      </c>
      <c r="E136" s="772">
        <v>97.3</v>
      </c>
      <c r="F136" s="488">
        <v>87.2</v>
      </c>
      <c r="G136" s="488">
        <v>93.6</v>
      </c>
      <c r="J136" s="72"/>
    </row>
    <row r="137" spans="1:14" ht="15" customHeight="1">
      <c r="A137" s="485"/>
      <c r="B137" s="73"/>
      <c r="C137" s="191">
        <f t="shared" si="2"/>
        <v>43586</v>
      </c>
      <c r="D137" s="487">
        <v>43586</v>
      </c>
      <c r="E137" s="772">
        <v>97.1</v>
      </c>
      <c r="F137" s="488">
        <v>88</v>
      </c>
      <c r="G137" s="488">
        <v>92.1</v>
      </c>
      <c r="J137" s="72"/>
    </row>
    <row r="138" spans="1:14" ht="15" customHeight="1">
      <c r="A138" s="485"/>
      <c r="B138" s="73"/>
      <c r="C138" s="191">
        <f t="shared" si="2"/>
        <v>43617</v>
      </c>
      <c r="D138" s="487">
        <v>43617</v>
      </c>
      <c r="E138" s="772">
        <v>94.8</v>
      </c>
      <c r="F138" s="488">
        <v>83.6</v>
      </c>
      <c r="G138" s="488">
        <v>94.5</v>
      </c>
      <c r="J138" s="72"/>
    </row>
    <row r="139" spans="1:14" ht="15" customHeight="1">
      <c r="A139" s="485">
        <v>2019</v>
      </c>
      <c r="B139" s="486" t="s">
        <v>369</v>
      </c>
      <c r="C139" s="191">
        <f t="shared" si="2"/>
        <v>43647</v>
      </c>
      <c r="D139" s="487">
        <v>43647</v>
      </c>
      <c r="E139" s="772">
        <v>97.5</v>
      </c>
      <c r="F139" s="488">
        <v>88.2</v>
      </c>
      <c r="G139" s="488">
        <v>93.8</v>
      </c>
      <c r="J139" s="72"/>
    </row>
    <row r="140" spans="1:14" ht="15" customHeight="1">
      <c r="A140" s="485"/>
      <c r="B140" s="73"/>
      <c r="C140" s="191">
        <f t="shared" si="2"/>
        <v>43678</v>
      </c>
      <c r="D140" s="487">
        <v>43678</v>
      </c>
      <c r="E140" s="772">
        <v>95.1</v>
      </c>
      <c r="F140" s="488">
        <v>88.1</v>
      </c>
      <c r="G140" s="488">
        <v>93.6</v>
      </c>
      <c r="J140" s="72"/>
    </row>
    <row r="141" spans="1:14" ht="15" customHeight="1">
      <c r="A141" s="485"/>
      <c r="B141" s="73"/>
      <c r="C141" s="191">
        <f t="shared" si="2"/>
        <v>43709</v>
      </c>
      <c r="D141" s="487">
        <v>43709</v>
      </c>
      <c r="E141" s="772">
        <v>98</v>
      </c>
      <c r="F141" s="488">
        <v>89</v>
      </c>
      <c r="G141" s="488">
        <v>95</v>
      </c>
      <c r="J141" s="72"/>
    </row>
    <row r="142" spans="1:14" ht="15" customHeight="1">
      <c r="A142" s="485"/>
      <c r="B142" s="73"/>
      <c r="C142" s="191">
        <f t="shared" si="2"/>
        <v>43739</v>
      </c>
      <c r="D142" s="487">
        <v>43739</v>
      </c>
      <c r="E142" s="772">
        <v>96.1</v>
      </c>
      <c r="F142" s="488">
        <v>89.8</v>
      </c>
      <c r="G142" s="488">
        <v>96</v>
      </c>
      <c r="I142" s="76"/>
      <c r="J142" s="76"/>
      <c r="K142" s="76"/>
      <c r="L142" s="76"/>
      <c r="M142" s="76"/>
      <c r="N142" s="76"/>
    </row>
    <row r="143" spans="1:14" ht="15" customHeight="1">
      <c r="A143" s="485"/>
      <c r="B143" s="73"/>
      <c r="C143" s="191">
        <f t="shared" si="2"/>
        <v>43770</v>
      </c>
      <c r="D143" s="487">
        <v>43770</v>
      </c>
      <c r="E143" s="772">
        <v>97.2</v>
      </c>
      <c r="F143" s="488">
        <v>91.1</v>
      </c>
      <c r="G143" s="488">
        <v>96.1</v>
      </c>
      <c r="I143" s="76"/>
      <c r="J143" s="76"/>
      <c r="K143" s="76"/>
      <c r="L143" s="76"/>
      <c r="M143" s="76"/>
      <c r="N143" s="76"/>
    </row>
    <row r="144" spans="1:14" ht="15" customHeight="1">
      <c r="A144" s="485"/>
      <c r="B144" s="73"/>
      <c r="C144" s="191">
        <f t="shared" si="2"/>
        <v>43800</v>
      </c>
      <c r="D144" s="487">
        <v>43800</v>
      </c>
      <c r="E144" s="772">
        <v>96.2</v>
      </c>
      <c r="F144" s="488">
        <v>91.7</v>
      </c>
      <c r="G144" s="488">
        <v>96.4</v>
      </c>
      <c r="J144" s="72"/>
    </row>
    <row r="145" spans="1:19" ht="15" customHeight="1">
      <c r="A145" s="485"/>
      <c r="B145" s="73"/>
      <c r="C145" s="191">
        <f t="shared" si="2"/>
        <v>43831</v>
      </c>
      <c r="D145" s="487">
        <v>43831</v>
      </c>
      <c r="E145" s="772">
        <v>95</v>
      </c>
      <c r="F145" s="488">
        <v>93.8</v>
      </c>
      <c r="G145" s="488">
        <v>97.6</v>
      </c>
      <c r="J145" s="72"/>
    </row>
    <row r="146" spans="1:19" ht="15" customHeight="1">
      <c r="A146" s="485"/>
      <c r="B146" s="73"/>
      <c r="C146" s="191">
        <f t="shared" si="2"/>
        <v>43862</v>
      </c>
      <c r="D146" s="487">
        <v>43862</v>
      </c>
      <c r="E146" s="772">
        <v>95.3</v>
      </c>
      <c r="F146" s="488">
        <v>92.9</v>
      </c>
      <c r="G146" s="488">
        <v>97.5</v>
      </c>
      <c r="J146" s="72"/>
    </row>
    <row r="147" spans="1:19" ht="15" customHeight="1">
      <c r="A147" s="485"/>
      <c r="B147" s="73"/>
      <c r="C147" s="191">
        <f t="shared" si="2"/>
        <v>43891</v>
      </c>
      <c r="D147" s="487">
        <v>43891</v>
      </c>
      <c r="E147" s="772">
        <v>93.8</v>
      </c>
      <c r="F147" s="488">
        <v>85.8</v>
      </c>
      <c r="G147" s="488">
        <v>88</v>
      </c>
      <c r="J147" s="72"/>
    </row>
    <row r="148" spans="1:19" ht="15" customHeight="1">
      <c r="A148" s="485"/>
      <c r="B148" s="73"/>
      <c r="C148" s="191">
        <f t="shared" si="2"/>
        <v>43922</v>
      </c>
      <c r="D148" s="487">
        <v>43922</v>
      </c>
      <c r="E148" s="772">
        <v>86.1</v>
      </c>
      <c r="F148" s="488">
        <v>82.9</v>
      </c>
      <c r="G148" s="488">
        <v>71.900000000000006</v>
      </c>
      <c r="J148" s="72"/>
    </row>
    <row r="149" spans="1:19" ht="15" customHeight="1">
      <c r="A149" s="485"/>
      <c r="B149" s="73"/>
      <c r="C149" s="191">
        <f t="shared" si="2"/>
        <v>43952</v>
      </c>
      <c r="D149" s="487">
        <v>43952</v>
      </c>
      <c r="E149" s="772">
        <v>86</v>
      </c>
      <c r="F149" s="488">
        <v>86.7</v>
      </c>
      <c r="G149" s="488">
        <v>86.1</v>
      </c>
      <c r="J149" s="72"/>
    </row>
    <row r="150" spans="1:19" ht="15" customHeight="1">
      <c r="A150" s="485"/>
      <c r="B150" s="73"/>
      <c r="C150" s="191">
        <f t="shared" si="2"/>
        <v>43983</v>
      </c>
      <c r="D150" s="487">
        <v>43983</v>
      </c>
      <c r="E150" s="772">
        <v>92.4</v>
      </c>
      <c r="F150" s="488">
        <v>90.3</v>
      </c>
      <c r="G150" s="488">
        <v>88.8</v>
      </c>
      <c r="J150" s="72"/>
    </row>
    <row r="151" spans="1:19" ht="15" customHeight="1">
      <c r="A151" s="491" t="s">
        <v>186</v>
      </c>
      <c r="B151" s="492" t="s">
        <v>46</v>
      </c>
      <c r="C151" s="191">
        <f t="shared" si="2"/>
        <v>44013</v>
      </c>
      <c r="D151" s="487">
        <v>44013</v>
      </c>
      <c r="E151" s="772">
        <v>95.1</v>
      </c>
      <c r="F151" s="488">
        <v>92.9</v>
      </c>
      <c r="G151" s="488">
        <v>88.1</v>
      </c>
      <c r="J151" s="72"/>
    </row>
    <row r="152" spans="1:19" ht="15" customHeight="1">
      <c r="A152" s="485"/>
      <c r="B152" s="73"/>
      <c r="C152" s="191">
        <f>+D152</f>
        <v>44044</v>
      </c>
      <c r="D152" s="487">
        <v>44044</v>
      </c>
      <c r="E152" s="772">
        <v>96</v>
      </c>
      <c r="F152" s="488">
        <v>91.8</v>
      </c>
      <c r="G152" s="488">
        <v>87.3</v>
      </c>
      <c r="J152" s="72"/>
    </row>
    <row r="153" spans="1:19" ht="15" customHeight="1">
      <c r="A153" s="485"/>
      <c r="B153" s="73"/>
      <c r="C153" s="191">
        <f t="shared" si="2"/>
        <v>44075</v>
      </c>
      <c r="D153" s="487">
        <v>44075</v>
      </c>
      <c r="E153" s="772">
        <v>96</v>
      </c>
      <c r="F153" s="488">
        <v>93.5</v>
      </c>
      <c r="G153" s="488">
        <v>88.4</v>
      </c>
      <c r="J153" s="72"/>
    </row>
    <row r="154" spans="1:19" ht="15" customHeight="1">
      <c r="A154" s="485"/>
      <c r="B154" s="73"/>
      <c r="C154" s="191">
        <f t="shared" si="2"/>
        <v>44105</v>
      </c>
      <c r="D154" s="487">
        <v>44105</v>
      </c>
      <c r="E154" s="772">
        <v>97.3</v>
      </c>
      <c r="F154" s="488">
        <v>94.8</v>
      </c>
      <c r="G154" s="488">
        <v>94.4</v>
      </c>
      <c r="J154" s="72"/>
    </row>
    <row r="155" spans="1:19" ht="15" customHeight="1">
      <c r="A155" s="485"/>
      <c r="B155" s="73"/>
      <c r="C155" s="191">
        <f t="shared" si="2"/>
        <v>44136</v>
      </c>
      <c r="D155" s="487">
        <v>44136</v>
      </c>
      <c r="E155" s="772">
        <v>95.5</v>
      </c>
      <c r="F155" s="488">
        <v>93.7</v>
      </c>
      <c r="G155" s="488">
        <v>96.5</v>
      </c>
      <c r="J155" s="72"/>
    </row>
    <row r="156" spans="1:19" ht="15" customHeight="1">
      <c r="A156" s="485"/>
      <c r="B156" s="73"/>
      <c r="C156" s="191">
        <f t="shared" si="2"/>
        <v>44166</v>
      </c>
      <c r="D156" s="487">
        <v>44166</v>
      </c>
      <c r="E156" s="772">
        <v>97</v>
      </c>
      <c r="F156" s="488">
        <v>95.7</v>
      </c>
      <c r="G156" s="488">
        <v>96.1</v>
      </c>
      <c r="J156" s="72"/>
    </row>
    <row r="157" spans="1:19" ht="15" customHeight="1">
      <c r="A157" s="485"/>
      <c r="B157" s="73"/>
      <c r="C157" s="191">
        <f t="shared" si="2"/>
        <v>44197</v>
      </c>
      <c r="D157" s="487">
        <v>44197</v>
      </c>
      <c r="E157" s="772">
        <v>97.2</v>
      </c>
      <c r="F157" s="488">
        <v>97.5</v>
      </c>
      <c r="G157" s="488">
        <v>99.4</v>
      </c>
      <c r="J157" s="72"/>
      <c r="S157" s="168"/>
    </row>
    <row r="158" spans="1:19" ht="15" customHeight="1">
      <c r="A158" s="485"/>
      <c r="B158" s="73"/>
      <c r="C158" s="191">
        <f t="shared" si="2"/>
        <v>44228</v>
      </c>
      <c r="D158" s="487">
        <v>44228</v>
      </c>
      <c r="E158" s="772">
        <v>99.5</v>
      </c>
      <c r="F158" s="488">
        <v>98.4</v>
      </c>
      <c r="G158" s="488">
        <v>101.6</v>
      </c>
      <c r="J158" s="72"/>
      <c r="S158" s="168"/>
    </row>
    <row r="159" spans="1:19" ht="15" customHeight="1">
      <c r="A159" s="485"/>
      <c r="B159" s="73"/>
      <c r="C159" s="191">
        <f t="shared" si="2"/>
        <v>44256</v>
      </c>
      <c r="D159" s="487">
        <v>44256</v>
      </c>
      <c r="E159" s="772">
        <v>102.6</v>
      </c>
      <c r="F159" s="488">
        <v>99</v>
      </c>
      <c r="G159" s="488">
        <v>98.5</v>
      </c>
      <c r="J159" s="72"/>
      <c r="S159" s="168"/>
    </row>
    <row r="160" spans="1:19" ht="15" customHeight="1">
      <c r="A160" s="485"/>
      <c r="B160" s="73"/>
      <c r="C160" s="191">
        <f t="shared" si="2"/>
        <v>44287</v>
      </c>
      <c r="D160" s="487">
        <v>44287</v>
      </c>
      <c r="E160" s="772">
        <v>100.6</v>
      </c>
      <c r="F160" s="488">
        <v>99.3</v>
      </c>
      <c r="G160" s="488">
        <v>95.6</v>
      </c>
      <c r="J160" s="72"/>
      <c r="S160" s="168"/>
    </row>
    <row r="161" spans="1:19" ht="15" customHeight="1">
      <c r="A161" s="485"/>
      <c r="B161" s="73"/>
      <c r="C161" s="191">
        <f t="shared" si="2"/>
        <v>44317</v>
      </c>
      <c r="D161" s="487">
        <v>44317</v>
      </c>
      <c r="E161" s="772">
        <v>98.4</v>
      </c>
      <c r="F161" s="488">
        <v>98.9</v>
      </c>
      <c r="G161" s="488">
        <v>98.7</v>
      </c>
      <c r="J161" s="72"/>
      <c r="S161" s="168"/>
    </row>
    <row r="162" spans="1:19" ht="15" customHeight="1">
      <c r="A162" s="485"/>
      <c r="B162" s="73"/>
      <c r="C162" s="191">
        <f t="shared" si="2"/>
        <v>44348</v>
      </c>
      <c r="D162" s="487">
        <v>44348</v>
      </c>
      <c r="E162" s="772">
        <v>99.6</v>
      </c>
      <c r="F162" s="488">
        <v>99.9</v>
      </c>
      <c r="G162" s="488">
        <v>98.1</v>
      </c>
      <c r="J162" s="72"/>
      <c r="S162" s="168"/>
    </row>
    <row r="163" spans="1:19" ht="15" customHeight="1">
      <c r="A163" s="491" t="s">
        <v>187</v>
      </c>
      <c r="B163" s="492" t="s">
        <v>47</v>
      </c>
      <c r="C163" s="191">
        <f t="shared" si="2"/>
        <v>44378</v>
      </c>
      <c r="D163" s="487">
        <v>44378</v>
      </c>
      <c r="E163" s="772">
        <v>98.4</v>
      </c>
      <c r="F163" s="488">
        <v>99.3</v>
      </c>
      <c r="G163" s="488">
        <v>99.8</v>
      </c>
      <c r="J163" s="72"/>
      <c r="S163" s="168"/>
    </row>
    <row r="164" spans="1:19" ht="15" customHeight="1">
      <c r="A164" s="485"/>
      <c r="B164" s="73"/>
      <c r="C164" s="191">
        <f t="shared" si="2"/>
        <v>44409</v>
      </c>
      <c r="D164" s="487">
        <v>44409</v>
      </c>
      <c r="E164" s="772">
        <v>99.7</v>
      </c>
      <c r="F164" s="488">
        <v>100</v>
      </c>
      <c r="G164" s="488">
        <v>101.7</v>
      </c>
      <c r="J164" s="72"/>
      <c r="S164" s="168"/>
    </row>
    <row r="165" spans="1:19" ht="15" customHeight="1">
      <c r="A165" s="485"/>
      <c r="B165" s="73"/>
      <c r="C165" s="191">
        <f t="shared" si="2"/>
        <v>44440</v>
      </c>
      <c r="D165" s="487">
        <v>44440</v>
      </c>
      <c r="E165" s="772">
        <v>98.4</v>
      </c>
      <c r="F165" s="488">
        <v>100.8</v>
      </c>
      <c r="G165" s="488">
        <v>101.1</v>
      </c>
      <c r="J165" s="72"/>
      <c r="S165" s="171"/>
    </row>
    <row r="166" spans="1:19" ht="15" customHeight="1">
      <c r="A166" s="485"/>
      <c r="B166" s="73"/>
      <c r="C166" s="191">
        <f t="shared" si="2"/>
        <v>44470</v>
      </c>
      <c r="D166" s="487">
        <v>44470</v>
      </c>
      <c r="E166" s="772">
        <v>99.9</v>
      </c>
      <c r="F166" s="488">
        <v>100.4</v>
      </c>
      <c r="G166" s="488">
        <v>101.3</v>
      </c>
      <c r="I166" s="46"/>
      <c r="J166" s="72"/>
      <c r="S166" s="168"/>
    </row>
    <row r="167" spans="1:19" ht="15" customHeight="1">
      <c r="A167" s="485"/>
      <c r="B167" s="73"/>
      <c r="C167" s="191">
        <f t="shared" si="2"/>
        <v>44501</v>
      </c>
      <c r="D167" s="487">
        <v>44501</v>
      </c>
      <c r="E167" s="772">
        <v>100.6</v>
      </c>
      <c r="F167" s="488">
        <v>100.6</v>
      </c>
      <c r="G167" s="488">
        <v>100</v>
      </c>
      <c r="J167" s="72"/>
      <c r="S167" s="168"/>
    </row>
    <row r="168" spans="1:19" ht="15" customHeight="1">
      <c r="A168" s="485"/>
      <c r="B168" s="73"/>
      <c r="C168" s="191">
        <f t="shared" si="2"/>
        <v>44531</v>
      </c>
      <c r="D168" s="487">
        <v>44531</v>
      </c>
      <c r="E168" s="772">
        <v>100.7</v>
      </c>
      <c r="F168" s="488">
        <v>100.3</v>
      </c>
      <c r="G168" s="488">
        <v>101.8</v>
      </c>
      <c r="J168" s="72"/>
      <c r="S168" s="168"/>
    </row>
    <row r="169" spans="1:19" ht="15" customHeight="1">
      <c r="A169" s="485"/>
      <c r="B169" s="73"/>
      <c r="C169" s="191">
        <f t="shared" si="2"/>
        <v>44562</v>
      </c>
      <c r="D169" s="487">
        <v>44562</v>
      </c>
      <c r="E169" s="772">
        <v>102.3</v>
      </c>
      <c r="F169" s="488">
        <v>101.5</v>
      </c>
      <c r="G169" s="488">
        <v>100.2</v>
      </c>
      <c r="I169" s="76"/>
      <c r="S169" s="168"/>
    </row>
    <row r="170" spans="1:19" ht="15" customHeight="1">
      <c r="A170" s="485"/>
      <c r="B170" s="73"/>
      <c r="C170" s="191">
        <f t="shared" si="2"/>
        <v>44593</v>
      </c>
      <c r="D170" s="487">
        <v>44593</v>
      </c>
      <c r="E170" s="772">
        <v>102.6</v>
      </c>
      <c r="F170" s="488">
        <v>102.5</v>
      </c>
      <c r="G170" s="488">
        <v>101.6</v>
      </c>
      <c r="S170" s="168"/>
    </row>
    <row r="171" spans="1:19" ht="15" customHeight="1">
      <c r="A171" s="485"/>
      <c r="B171" s="73"/>
      <c r="C171" s="191">
        <f t="shared" si="2"/>
        <v>44621</v>
      </c>
      <c r="D171" s="487">
        <v>44621</v>
      </c>
      <c r="E171" s="772">
        <v>103</v>
      </c>
      <c r="F171" s="488">
        <v>103.1</v>
      </c>
      <c r="G171" s="488">
        <v>103.7</v>
      </c>
      <c r="S171" s="168"/>
    </row>
    <row r="172" spans="1:19" ht="15" customHeight="1">
      <c r="A172" s="485"/>
      <c r="B172" s="73"/>
      <c r="C172" s="191">
        <f t="shared" si="2"/>
        <v>44652</v>
      </c>
      <c r="D172" s="487">
        <v>44652</v>
      </c>
      <c r="E172" s="772">
        <v>101.6</v>
      </c>
      <c r="F172" s="488">
        <v>103.9</v>
      </c>
      <c r="G172" s="488">
        <v>99.3</v>
      </c>
      <c r="S172" s="168"/>
    </row>
    <row r="173" spans="1:19" ht="15" customHeight="1">
      <c r="A173" s="485"/>
      <c r="B173" s="73"/>
      <c r="C173" s="191">
        <f t="shared" si="2"/>
        <v>44682</v>
      </c>
      <c r="D173" s="487">
        <v>44682</v>
      </c>
      <c r="E173" s="772">
        <v>101.1</v>
      </c>
      <c r="F173" s="488">
        <v>103.7</v>
      </c>
      <c r="G173" s="488">
        <v>102.1</v>
      </c>
      <c r="S173" s="168"/>
    </row>
    <row r="174" spans="1:19" ht="15" customHeight="1">
      <c r="A174" s="485"/>
      <c r="B174" s="73"/>
      <c r="C174" s="191">
        <f t="shared" si="2"/>
        <v>44713</v>
      </c>
      <c r="D174" s="487">
        <v>44713</v>
      </c>
      <c r="E174" s="772">
        <v>103.5</v>
      </c>
      <c r="F174" s="488">
        <v>104.3</v>
      </c>
      <c r="G174" s="488">
        <v>103</v>
      </c>
      <c r="S174" s="168"/>
    </row>
    <row r="175" spans="1:19" ht="15" customHeight="1">
      <c r="A175" s="491" t="s">
        <v>188</v>
      </c>
      <c r="B175" s="492" t="s">
        <v>48</v>
      </c>
      <c r="C175" s="191">
        <f t="shared" si="2"/>
        <v>44743</v>
      </c>
      <c r="D175" s="487">
        <v>44743</v>
      </c>
      <c r="E175" s="772">
        <v>101.5</v>
      </c>
      <c r="F175" s="488">
        <v>103.7</v>
      </c>
      <c r="G175" s="488">
        <v>102.5</v>
      </c>
      <c r="S175" s="168"/>
    </row>
    <row r="176" spans="1:19" ht="15" customHeight="1">
      <c r="A176" s="485"/>
      <c r="B176" s="73"/>
      <c r="C176" s="191">
        <f t="shared" si="2"/>
        <v>44774</v>
      </c>
      <c r="D176" s="487">
        <v>44774</v>
      </c>
      <c r="E176" s="772">
        <v>102.3</v>
      </c>
      <c r="F176" s="488">
        <v>104.8</v>
      </c>
      <c r="G176" s="488">
        <v>102.9</v>
      </c>
      <c r="S176" s="168"/>
    </row>
    <row r="177" spans="1:19" ht="15" customHeight="1">
      <c r="A177" s="485"/>
      <c r="B177" s="73"/>
      <c r="C177" s="191">
        <f t="shared" si="2"/>
        <v>44805</v>
      </c>
      <c r="D177" s="487">
        <v>44805</v>
      </c>
      <c r="E177" s="772">
        <v>100.2</v>
      </c>
      <c r="F177" s="488">
        <v>105.1</v>
      </c>
      <c r="G177" s="488">
        <v>101.4</v>
      </c>
      <c r="S177" s="168"/>
    </row>
    <row r="178" spans="1:19" ht="15" customHeight="1">
      <c r="A178" s="485"/>
      <c r="B178" s="73"/>
      <c r="C178" s="191">
        <f t="shared" si="2"/>
        <v>44835</v>
      </c>
      <c r="D178" s="487">
        <v>44835</v>
      </c>
      <c r="E178" s="772">
        <v>100.1</v>
      </c>
      <c r="F178" s="488">
        <v>104.8</v>
      </c>
      <c r="G178" s="488">
        <v>101.5</v>
      </c>
      <c r="S178" s="168"/>
    </row>
    <row r="179" spans="1:19" ht="15" customHeight="1">
      <c r="A179" s="485"/>
      <c r="B179" s="73"/>
      <c r="C179" s="191">
        <f t="shared" si="2"/>
        <v>44866</v>
      </c>
      <c r="D179" s="487">
        <v>44866</v>
      </c>
      <c r="E179" s="772">
        <v>99</v>
      </c>
      <c r="F179" s="488">
        <v>106.5</v>
      </c>
      <c r="G179" s="488">
        <v>101.6</v>
      </c>
      <c r="S179" s="168"/>
    </row>
    <row r="180" spans="1:19" ht="15" customHeight="1">
      <c r="A180" s="485"/>
      <c r="B180" s="73"/>
      <c r="C180" s="191">
        <f t="shared" si="2"/>
        <v>44896</v>
      </c>
      <c r="D180" s="487">
        <v>44896</v>
      </c>
      <c r="E180" s="772">
        <v>98.9</v>
      </c>
      <c r="F180" s="493">
        <v>108.1</v>
      </c>
      <c r="G180" s="493">
        <v>100.5</v>
      </c>
      <c r="S180" s="168"/>
    </row>
    <row r="181" spans="1:19" ht="15" customHeight="1">
      <c r="A181" s="485"/>
      <c r="B181" s="73"/>
      <c r="C181" s="191">
        <f>+D181</f>
        <v>44927</v>
      </c>
      <c r="D181" s="487">
        <v>44927</v>
      </c>
      <c r="E181" s="772">
        <v>99.8</v>
      </c>
      <c r="F181" s="488">
        <v>105.4</v>
      </c>
      <c r="G181" s="488">
        <v>101.5</v>
      </c>
      <c r="S181" s="168"/>
    </row>
    <row r="182" spans="1:19" ht="15" customHeight="1">
      <c r="A182" s="485"/>
      <c r="B182" s="73"/>
      <c r="C182" s="191">
        <f t="shared" si="2"/>
        <v>44958</v>
      </c>
      <c r="D182" s="487">
        <v>44958</v>
      </c>
      <c r="E182" s="772">
        <v>101</v>
      </c>
      <c r="F182" s="488">
        <v>106.3</v>
      </c>
      <c r="G182" s="488">
        <v>101.6</v>
      </c>
      <c r="S182" s="168"/>
    </row>
    <row r="183" spans="1:19" ht="15" customHeight="1">
      <c r="A183" s="485"/>
      <c r="B183" s="73"/>
      <c r="C183" s="191">
        <f t="shared" si="2"/>
        <v>44986</v>
      </c>
      <c r="D183" s="487">
        <v>44986</v>
      </c>
      <c r="E183" s="772">
        <v>101.9</v>
      </c>
      <c r="F183" s="488">
        <v>106.8</v>
      </c>
      <c r="G183" s="488">
        <v>101.9</v>
      </c>
      <c r="S183" s="168"/>
    </row>
    <row r="184" spans="1:19" ht="15" customHeight="1">
      <c r="A184" s="485"/>
      <c r="B184" s="73"/>
      <c r="C184" s="191">
        <f t="shared" si="2"/>
        <v>45017</v>
      </c>
      <c r="D184" s="487">
        <v>45017</v>
      </c>
      <c r="E184" s="772">
        <v>98.4</v>
      </c>
      <c r="F184" s="488">
        <v>105.6</v>
      </c>
      <c r="G184" s="488">
        <v>103</v>
      </c>
      <c r="S184" s="168"/>
    </row>
    <row r="185" spans="1:19" ht="15" customHeight="1">
      <c r="A185" s="485"/>
      <c r="B185" s="73"/>
      <c r="C185" s="191">
        <f t="shared" si="2"/>
        <v>45047</v>
      </c>
      <c r="D185" s="487">
        <v>45047</v>
      </c>
      <c r="E185" s="772">
        <v>102.4</v>
      </c>
      <c r="F185" s="488">
        <v>108</v>
      </c>
      <c r="G185" s="488">
        <v>104.1</v>
      </c>
      <c r="S185" s="168"/>
    </row>
    <row r="186" spans="1:19" ht="15" customHeight="1">
      <c r="A186" s="485"/>
      <c r="B186" s="73"/>
      <c r="C186" s="191">
        <f t="shared" si="2"/>
        <v>45078</v>
      </c>
      <c r="D186" s="487">
        <v>45078</v>
      </c>
      <c r="E186" s="772">
        <v>105.7</v>
      </c>
      <c r="F186" s="488">
        <v>109.5</v>
      </c>
      <c r="G186" s="488">
        <v>104.1</v>
      </c>
      <c r="S186" s="168"/>
    </row>
    <row r="187" spans="1:19" ht="15" customHeight="1">
      <c r="A187" s="491" t="s">
        <v>189</v>
      </c>
      <c r="B187" s="492" t="s">
        <v>49</v>
      </c>
      <c r="C187" s="191">
        <f t="shared" si="2"/>
        <v>45108</v>
      </c>
      <c r="D187" s="487">
        <v>45108</v>
      </c>
      <c r="E187" s="772">
        <v>101</v>
      </c>
      <c r="F187" s="488">
        <v>109.1</v>
      </c>
      <c r="G187" s="488">
        <v>104.9</v>
      </c>
      <c r="S187" s="168"/>
    </row>
    <row r="188" spans="1:19" ht="15" customHeight="1">
      <c r="A188" s="485"/>
      <c r="B188" s="73"/>
      <c r="C188" s="191">
        <f t="shared" si="2"/>
        <v>45139</v>
      </c>
      <c r="D188" s="487">
        <v>45139</v>
      </c>
      <c r="E188" s="772">
        <v>99.9</v>
      </c>
      <c r="F188" s="488">
        <v>110.1</v>
      </c>
      <c r="G188" s="488">
        <v>105.7</v>
      </c>
      <c r="S188" s="168"/>
    </row>
    <row r="189" spans="1:19" ht="15" customHeight="1">
      <c r="A189" s="485"/>
      <c r="B189" s="73"/>
      <c r="C189" s="191">
        <f t="shared" si="2"/>
        <v>45170</v>
      </c>
      <c r="D189" s="487">
        <v>45170</v>
      </c>
      <c r="E189" s="772">
        <v>101.8</v>
      </c>
      <c r="F189" s="488">
        <v>111.1</v>
      </c>
      <c r="G189" s="488">
        <v>106.1</v>
      </c>
      <c r="S189" s="168"/>
    </row>
    <row r="190" spans="1:19" ht="15" customHeight="1">
      <c r="A190" s="485"/>
      <c r="B190" s="73"/>
      <c r="C190" s="191">
        <f t="shared" si="2"/>
        <v>45200</v>
      </c>
      <c r="D190" s="487">
        <v>45200</v>
      </c>
      <c r="E190" s="772">
        <v>100.8</v>
      </c>
      <c r="F190" s="488">
        <v>113</v>
      </c>
      <c r="G190" s="488">
        <v>107.1</v>
      </c>
      <c r="S190" s="168"/>
    </row>
    <row r="191" spans="1:19" ht="15" customHeight="1">
      <c r="A191" s="485"/>
      <c r="B191" s="73"/>
      <c r="C191" s="191">
        <f t="shared" si="2"/>
        <v>45231</v>
      </c>
      <c r="D191" s="487">
        <v>45231</v>
      </c>
      <c r="E191" s="772">
        <v>103.2</v>
      </c>
      <c r="F191" s="488">
        <v>114</v>
      </c>
      <c r="G191" s="488">
        <v>108.5</v>
      </c>
      <c r="S191" s="168"/>
    </row>
    <row r="192" spans="1:19" ht="15" customHeight="1">
      <c r="A192" s="485"/>
      <c r="B192" s="73"/>
      <c r="C192" s="191">
        <f t="shared" si="2"/>
        <v>45261</v>
      </c>
      <c r="D192" s="487">
        <v>45261</v>
      </c>
      <c r="E192" s="772">
        <v>97.2</v>
      </c>
      <c r="F192" s="493">
        <v>118</v>
      </c>
      <c r="G192" s="493">
        <v>108.6</v>
      </c>
      <c r="S192" s="168"/>
    </row>
    <row r="193" spans="1:19" ht="15" customHeight="1">
      <c r="C193" s="191">
        <f t="shared" ref="C193:C208" si="3">+D193</f>
        <v>45292</v>
      </c>
      <c r="D193" s="487">
        <v>45292</v>
      </c>
      <c r="E193" s="772">
        <v>97.8</v>
      </c>
      <c r="F193" s="493">
        <v>118.4</v>
      </c>
      <c r="G193" s="493">
        <v>109.8</v>
      </c>
      <c r="S193" s="168"/>
    </row>
    <row r="194" spans="1:19" ht="15" customHeight="1">
      <c r="C194" s="191">
        <f t="shared" si="3"/>
        <v>45323</v>
      </c>
      <c r="D194" s="487">
        <v>45323</v>
      </c>
      <c r="E194" s="772">
        <v>96.1</v>
      </c>
      <c r="F194" s="493">
        <v>120.2</v>
      </c>
      <c r="G194" s="493">
        <v>111</v>
      </c>
      <c r="I194" s="46"/>
      <c r="S194" s="168"/>
    </row>
    <row r="195" spans="1:19">
      <c r="C195" s="191">
        <f t="shared" si="3"/>
        <v>45352</v>
      </c>
      <c r="D195" s="487">
        <v>45352</v>
      </c>
      <c r="E195" s="772">
        <v>96.9</v>
      </c>
      <c r="F195" s="493">
        <v>120.9</v>
      </c>
      <c r="G195" s="493">
        <v>111.1</v>
      </c>
      <c r="S195" s="168"/>
    </row>
    <row r="196" spans="1:19">
      <c r="C196" s="191">
        <f t="shared" si="3"/>
        <v>45383</v>
      </c>
      <c r="D196" s="487">
        <v>45383</v>
      </c>
      <c r="E196" s="772">
        <v>96.3</v>
      </c>
      <c r="F196" s="493">
        <v>120.8</v>
      </c>
      <c r="G196" s="493">
        <v>111.3</v>
      </c>
      <c r="S196" s="168"/>
    </row>
    <row r="197" spans="1:19">
      <c r="C197" s="191">
        <f t="shared" si="3"/>
        <v>45413</v>
      </c>
      <c r="D197" s="487">
        <v>45413</v>
      </c>
      <c r="E197" s="772">
        <v>98.6</v>
      </c>
      <c r="F197" s="493">
        <v>123</v>
      </c>
      <c r="G197" s="493">
        <v>112.5</v>
      </c>
      <c r="S197" s="168"/>
    </row>
    <row r="198" spans="1:19">
      <c r="C198" s="191">
        <f t="shared" si="3"/>
        <v>45444</v>
      </c>
      <c r="D198" s="487">
        <v>45444</v>
      </c>
      <c r="E198" s="772">
        <v>97.5</v>
      </c>
      <c r="F198" s="493">
        <v>123.3</v>
      </c>
      <c r="G198" s="493">
        <v>109.7</v>
      </c>
      <c r="S198" s="168"/>
    </row>
    <row r="199" spans="1:19">
      <c r="A199" s="491" t="s">
        <v>513</v>
      </c>
      <c r="B199" s="492" t="s">
        <v>514</v>
      </c>
      <c r="C199" s="191">
        <f t="shared" si="3"/>
        <v>45474</v>
      </c>
      <c r="D199" s="487">
        <v>45474</v>
      </c>
      <c r="E199" s="772">
        <v>102.6</v>
      </c>
      <c r="F199" s="493">
        <v>126.3</v>
      </c>
      <c r="G199" s="493">
        <v>113.3</v>
      </c>
      <c r="S199" s="168"/>
    </row>
    <row r="200" spans="1:19">
      <c r="C200" s="191">
        <f t="shared" si="3"/>
        <v>45505</v>
      </c>
      <c r="D200" s="487">
        <v>45505</v>
      </c>
      <c r="E200" s="772">
        <v>98.4</v>
      </c>
      <c r="F200" s="493">
        <v>127.8</v>
      </c>
      <c r="G200" s="493">
        <v>112.7</v>
      </c>
      <c r="S200" s="168"/>
    </row>
    <row r="201" spans="1:19">
      <c r="B201" s="73"/>
      <c r="C201" s="191">
        <f t="shared" si="3"/>
        <v>45536</v>
      </c>
      <c r="D201" s="487">
        <v>45536</v>
      </c>
      <c r="E201" s="772">
        <v>102.4</v>
      </c>
      <c r="F201" s="493">
        <v>125.9</v>
      </c>
      <c r="G201" s="493">
        <v>113.8</v>
      </c>
      <c r="S201" s="168"/>
    </row>
    <row r="202" spans="1:19">
      <c r="B202" s="73"/>
      <c r="C202" s="191">
        <f t="shared" si="3"/>
        <v>45566</v>
      </c>
      <c r="D202" s="487">
        <v>45566</v>
      </c>
      <c r="E202" s="772">
        <v>99</v>
      </c>
      <c r="F202" s="493">
        <v>129.30000000000001</v>
      </c>
      <c r="G202" s="493">
        <v>113.9</v>
      </c>
      <c r="S202" s="168"/>
    </row>
    <row r="203" spans="1:19">
      <c r="B203" s="73"/>
      <c r="C203" s="191">
        <f t="shared" si="3"/>
        <v>45597</v>
      </c>
      <c r="D203" s="487">
        <v>45597</v>
      </c>
      <c r="E203" s="772">
        <v>96.6</v>
      </c>
      <c r="F203" s="493">
        <v>129.4</v>
      </c>
      <c r="G203" s="493">
        <v>115.7</v>
      </c>
      <c r="S203" s="168"/>
    </row>
    <row r="204" spans="1:19">
      <c r="B204" s="73"/>
      <c r="C204" s="191">
        <f t="shared" si="3"/>
        <v>45627</v>
      </c>
      <c r="D204" s="487">
        <v>45627</v>
      </c>
      <c r="E204" s="772">
        <v>102.1</v>
      </c>
      <c r="F204" s="493">
        <v>129</v>
      </c>
      <c r="G204" s="493">
        <v>114.9</v>
      </c>
      <c r="S204" s="168"/>
    </row>
    <row r="205" spans="1:19">
      <c r="B205" s="73"/>
      <c r="C205" s="191">
        <f t="shared" si="3"/>
        <v>45658</v>
      </c>
      <c r="D205" s="487">
        <v>45658</v>
      </c>
      <c r="E205" s="772">
        <v>104.7</v>
      </c>
      <c r="F205" s="493">
        <v>132.9</v>
      </c>
      <c r="G205" s="493">
        <v>114.7</v>
      </c>
      <c r="S205" s="168"/>
    </row>
    <row r="206" spans="1:19">
      <c r="C206" s="191">
        <f t="shared" ref="C206" si="4">+D206</f>
        <v>45689</v>
      </c>
      <c r="D206" s="487">
        <v>45689</v>
      </c>
      <c r="E206" s="772">
        <v>101.5</v>
      </c>
      <c r="F206" s="493">
        <v>130.5</v>
      </c>
      <c r="G206" s="493">
        <v>114.3</v>
      </c>
      <c r="S206" s="168"/>
    </row>
    <row r="207" spans="1:19">
      <c r="C207" s="191">
        <f t="shared" si="3"/>
        <v>45717</v>
      </c>
      <c r="D207" s="487">
        <v>45717</v>
      </c>
      <c r="E207" s="772">
        <v>100.3</v>
      </c>
      <c r="F207" s="493">
        <v>130.69999999999999</v>
      </c>
      <c r="G207" s="493">
        <v>115.2</v>
      </c>
      <c r="S207" s="168"/>
    </row>
    <row r="208" spans="1:19">
      <c r="C208" s="191">
        <f t="shared" si="3"/>
        <v>45748</v>
      </c>
      <c r="D208" s="487">
        <v>45748</v>
      </c>
      <c r="E208" s="772">
        <v>102.7</v>
      </c>
      <c r="F208" s="493">
        <v>133</v>
      </c>
      <c r="G208" s="493">
        <v>116.3</v>
      </c>
      <c r="S208" s="168"/>
    </row>
    <row r="209" spans="1:19">
      <c r="C209" s="191">
        <f>+D209</f>
        <v>45778</v>
      </c>
      <c r="D209" s="487">
        <v>45778</v>
      </c>
      <c r="E209" s="772">
        <v>100.3</v>
      </c>
      <c r="F209" s="493">
        <v>133.1</v>
      </c>
      <c r="G209" s="493">
        <v>115.5</v>
      </c>
      <c r="S209" s="168"/>
    </row>
    <row r="210" spans="1:19">
      <c r="C210" s="191">
        <f t="shared" ref="C210" si="5">+D210</f>
        <v>45809</v>
      </c>
      <c r="D210" s="487">
        <v>45809</v>
      </c>
      <c r="E210" s="772">
        <v>99.9</v>
      </c>
      <c r="F210" s="493">
        <v>132.9</v>
      </c>
      <c r="G210" s="493">
        <v>117.7</v>
      </c>
      <c r="S210" s="168"/>
    </row>
    <row r="211" spans="1:19">
      <c r="A211" s="491" t="s">
        <v>534</v>
      </c>
      <c r="B211" s="492" t="s">
        <v>533</v>
      </c>
      <c r="C211" s="587">
        <v>228460</v>
      </c>
      <c r="D211" s="572">
        <v>228460</v>
      </c>
      <c r="E211" s="772">
        <v>101.5</v>
      </c>
      <c r="F211" s="493">
        <v>135.1</v>
      </c>
      <c r="G211" s="493">
        <v>115.3</v>
      </c>
      <c r="S211" s="168"/>
    </row>
    <row r="212" spans="1:19">
      <c r="C212" s="587">
        <v>228491</v>
      </c>
      <c r="D212" s="572">
        <v>228491</v>
      </c>
      <c r="E212" s="772">
        <v>101.6</v>
      </c>
      <c r="F212" s="493">
        <v>134.80000000000001</v>
      </c>
      <c r="G212" s="493">
        <v>116.2</v>
      </c>
      <c r="S212" s="168"/>
    </row>
    <row r="213" spans="1:19">
      <c r="C213" s="587">
        <v>228522</v>
      </c>
      <c r="D213" s="572">
        <v>228522</v>
      </c>
      <c r="E213" s="772">
        <v>102.2</v>
      </c>
      <c r="F213" s="493">
        <v>137.1</v>
      </c>
      <c r="G213" s="493">
        <v>117.2</v>
      </c>
      <c r="S213" s="168"/>
    </row>
    <row r="214" spans="1:19">
      <c r="C214" s="587">
        <v>228552</v>
      </c>
      <c r="D214" s="572">
        <v>228552</v>
      </c>
      <c r="E214" s="772">
        <v>104.3</v>
      </c>
      <c r="F214" s="493">
        <v>138.80000000000001</v>
      </c>
      <c r="G214" s="493">
        <v>118.3</v>
      </c>
      <c r="S214" s="168"/>
    </row>
    <row r="215" spans="1:19">
      <c r="C215" s="587">
        <v>228583</v>
      </c>
      <c r="D215" s="572">
        <v>228583</v>
      </c>
      <c r="E215" s="772">
        <v>104.9</v>
      </c>
      <c r="F215" s="493">
        <v>136.19999999999999</v>
      </c>
      <c r="G215" s="493">
        <v>117.6</v>
      </c>
      <c r="S215" s="168"/>
    </row>
    <row r="216" spans="1:19">
      <c r="C216" s="192">
        <v>228613</v>
      </c>
      <c r="D216" s="494">
        <v>228613</v>
      </c>
      <c r="E216" s="772">
        <v>106.2</v>
      </c>
      <c r="F216" s="493"/>
      <c r="G216" s="493">
        <v>119.7</v>
      </c>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v7dYa7bNMMi2woD2aU1psRP/lyOxTnfecR4mz7nYv613hXW8PpbLMtU2YD+l2H4Sc/YLtsmKPbxOJ0km/d0hVg==" saltValue="N/eWBQQwdiJR/fxYJkF1tw=="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5"/>
  <sheetViews>
    <sheetView showGridLines="0" zoomScaleNormal="100" workbookViewId="0">
      <pane xSplit="4" ySplit="4" topLeftCell="E6" activePane="bottomRight" state="frozen"/>
      <selection pane="topRight" activeCell="E1" sqref="E1"/>
      <selection pane="bottomLeft" activeCell="A5" sqref="A5"/>
      <selection pane="bottomRight" activeCell="N237" sqref="N237"/>
    </sheetView>
  </sheetViews>
  <sheetFormatPr defaultRowHeight="11.25" outlineLevelRow="1"/>
  <cols>
    <col min="1" max="1" width="4.42578125" style="577" hidden="1" customWidth="1"/>
    <col min="2" max="2" width="5.7109375" style="563" hidden="1" customWidth="1"/>
    <col min="3" max="3" width="11" style="563" customWidth="1"/>
    <col min="4" max="4" width="11.42578125" style="563" customWidth="1"/>
    <col min="5" max="5" width="15.42578125" style="564" bestFit="1" customWidth="1"/>
    <col min="6" max="8" width="12.5703125" style="564" customWidth="1"/>
    <col min="9" max="9" width="24.5703125" style="563" bestFit="1" customWidth="1"/>
    <col min="10" max="13" width="9.42578125" style="563"/>
    <col min="14" max="15" width="5" style="563" customWidth="1"/>
    <col min="16" max="16" width="5.42578125" style="563" customWidth="1"/>
    <col min="17" max="19" width="5" style="563" customWidth="1"/>
    <col min="20" max="210" width="9.42578125" style="563"/>
    <col min="211" max="212" width="6.42578125" style="563" customWidth="1"/>
    <col min="213" max="216" width="10.42578125" style="563" customWidth="1"/>
    <col min="217" max="217" width="9.42578125" style="563"/>
    <col min="218" max="218" width="11.42578125" style="563" customWidth="1"/>
    <col min="219" max="221" width="10.42578125" style="563" customWidth="1"/>
    <col min="222" max="222" width="4.5703125" style="563" customWidth="1"/>
    <col min="223" max="223" width="4.42578125" style="563" customWidth="1"/>
    <col min="224" max="225" width="6.5703125" style="563" customWidth="1"/>
    <col min="226" max="227" width="9.42578125" style="563"/>
    <col min="228" max="228" width="15.5703125" style="563" customWidth="1"/>
    <col min="229" max="229" width="9.42578125" style="563"/>
    <col min="230" max="231" width="6.5703125" style="563" customWidth="1"/>
    <col min="232" max="233" width="9.42578125" style="563"/>
    <col min="234" max="234" width="11.42578125" style="563" customWidth="1"/>
    <col min="235" max="235" width="9.42578125" style="563"/>
    <col min="236" max="237" width="6.5703125" style="563" customWidth="1"/>
    <col min="238" max="239" width="9.42578125" style="563"/>
    <col min="240" max="240" width="11.42578125" style="563" customWidth="1"/>
    <col min="241" max="241" width="9.42578125" style="563"/>
    <col min="242" max="242" width="6.5703125" style="563" customWidth="1"/>
    <col min="243" max="243" width="4.5703125" style="563" customWidth="1"/>
    <col min="244" max="245" width="9.42578125" style="563"/>
    <col min="246" max="246" width="11.42578125" style="563" customWidth="1"/>
    <col min="247" max="247" width="6.42578125" style="563" customWidth="1"/>
    <col min="248" max="248" width="4.5703125" style="563" customWidth="1"/>
    <col min="249" max="466" width="9.42578125" style="563"/>
    <col min="467" max="468" width="6.42578125" style="563" customWidth="1"/>
    <col min="469" max="472" width="10.42578125" style="563" customWidth="1"/>
    <col min="473" max="473" width="9.42578125" style="563"/>
    <col min="474" max="474" width="11.42578125" style="563" customWidth="1"/>
    <col min="475" max="477" width="10.42578125" style="563" customWidth="1"/>
    <col min="478" max="478" width="4.5703125" style="563" customWidth="1"/>
    <col min="479" max="479" width="4.42578125" style="563" customWidth="1"/>
    <col min="480" max="481" width="6.5703125" style="563" customWidth="1"/>
    <col min="482" max="483" width="9.42578125" style="563"/>
    <col min="484" max="484" width="15.5703125" style="563" customWidth="1"/>
    <col min="485" max="485" width="9.42578125" style="563"/>
    <col min="486" max="487" width="6.5703125" style="563" customWidth="1"/>
    <col min="488" max="489" width="9.42578125" style="563"/>
    <col min="490" max="490" width="11.42578125" style="563" customWidth="1"/>
    <col min="491" max="491" width="9.42578125" style="563"/>
    <col min="492" max="493" width="6.5703125" style="563" customWidth="1"/>
    <col min="494" max="495" width="9.42578125" style="563"/>
    <col min="496" max="496" width="11.42578125" style="563" customWidth="1"/>
    <col min="497" max="497" width="9.42578125" style="563"/>
    <col min="498" max="498" width="6.5703125" style="563" customWidth="1"/>
    <col min="499" max="499" width="4.5703125" style="563" customWidth="1"/>
    <col min="500" max="501" width="9.42578125" style="563"/>
    <col min="502" max="502" width="11.42578125" style="563" customWidth="1"/>
    <col min="503" max="503" width="6.42578125" style="563" customWidth="1"/>
    <col min="504" max="504" width="4.5703125" style="563" customWidth="1"/>
    <col min="505" max="722" width="9.42578125" style="563"/>
    <col min="723" max="724" width="6.42578125" style="563" customWidth="1"/>
    <col min="725" max="728" width="10.42578125" style="563" customWidth="1"/>
    <col min="729" max="729" width="9.42578125" style="563"/>
    <col min="730" max="730" width="11.42578125" style="563" customWidth="1"/>
    <col min="731" max="733" width="10.42578125" style="563" customWidth="1"/>
    <col min="734" max="734" width="4.5703125" style="563" customWidth="1"/>
    <col min="735" max="735" width="4.42578125" style="563" customWidth="1"/>
    <col min="736" max="737" width="6.5703125" style="563" customWidth="1"/>
    <col min="738" max="739" width="9.42578125" style="563"/>
    <col min="740" max="740" width="15.5703125" style="563" customWidth="1"/>
    <col min="741" max="741" width="9.42578125" style="563"/>
    <col min="742" max="743" width="6.5703125" style="563" customWidth="1"/>
    <col min="744" max="745" width="9.42578125" style="563"/>
    <col min="746" max="746" width="11.42578125" style="563" customWidth="1"/>
    <col min="747" max="747" width="9.42578125" style="563"/>
    <col min="748" max="749" width="6.5703125" style="563" customWidth="1"/>
    <col min="750" max="751" width="9.42578125" style="563"/>
    <col min="752" max="752" width="11.42578125" style="563" customWidth="1"/>
    <col min="753" max="753" width="9.42578125" style="563"/>
    <col min="754" max="754" width="6.5703125" style="563" customWidth="1"/>
    <col min="755" max="755" width="4.5703125" style="563" customWidth="1"/>
    <col min="756" max="757" width="9.42578125" style="563"/>
    <col min="758" max="758" width="11.42578125" style="563" customWidth="1"/>
    <col min="759" max="759" width="6.42578125" style="563" customWidth="1"/>
    <col min="760" max="760" width="4.5703125" style="563" customWidth="1"/>
    <col min="761" max="978" width="9.42578125" style="563"/>
    <col min="979" max="980" width="6.42578125" style="563" customWidth="1"/>
    <col min="981" max="984" width="10.42578125" style="563" customWidth="1"/>
    <col min="985" max="985" width="9.42578125" style="563"/>
    <col min="986" max="986" width="11.42578125" style="563" customWidth="1"/>
    <col min="987" max="989" width="10.42578125" style="563" customWidth="1"/>
    <col min="990" max="990" width="4.5703125" style="563" customWidth="1"/>
    <col min="991" max="991" width="4.42578125" style="563" customWidth="1"/>
    <col min="992" max="993" width="6.5703125" style="563" customWidth="1"/>
    <col min="994" max="995" width="9.42578125" style="563"/>
    <col min="996" max="996" width="15.5703125" style="563" customWidth="1"/>
    <col min="997" max="997" width="9.42578125" style="563"/>
    <col min="998" max="999" width="6.5703125" style="563" customWidth="1"/>
    <col min="1000" max="1001" width="9.42578125" style="563"/>
    <col min="1002" max="1002" width="11.42578125" style="563" customWidth="1"/>
    <col min="1003" max="1003" width="9.42578125" style="563"/>
    <col min="1004" max="1005" width="6.5703125" style="563" customWidth="1"/>
    <col min="1006" max="1007" width="9.42578125" style="563"/>
    <col min="1008" max="1008" width="11.42578125" style="563" customWidth="1"/>
    <col min="1009" max="1009" width="9.42578125" style="563"/>
    <col min="1010" max="1010" width="6.5703125" style="563" customWidth="1"/>
    <col min="1011" max="1011" width="4.5703125" style="563" customWidth="1"/>
    <col min="1012" max="1013" width="9.42578125" style="563"/>
    <col min="1014" max="1014" width="11.42578125" style="563" customWidth="1"/>
    <col min="1015" max="1015" width="6.42578125" style="563" customWidth="1"/>
    <col min="1016" max="1016" width="4.5703125" style="563" customWidth="1"/>
    <col min="1017" max="1234" width="9.42578125" style="563"/>
    <col min="1235" max="1236" width="6.42578125" style="563" customWidth="1"/>
    <col min="1237" max="1240" width="10.42578125" style="563" customWidth="1"/>
    <col min="1241" max="1241" width="9.42578125" style="563"/>
    <col min="1242" max="1242" width="11.42578125" style="563" customWidth="1"/>
    <col min="1243" max="1245" width="10.42578125" style="563" customWidth="1"/>
    <col min="1246" max="1246" width="4.5703125" style="563" customWidth="1"/>
    <col min="1247" max="1247" width="4.42578125" style="563" customWidth="1"/>
    <col min="1248" max="1249" width="6.5703125" style="563" customWidth="1"/>
    <col min="1250" max="1251" width="9.42578125" style="563"/>
    <col min="1252" max="1252" width="15.5703125" style="563" customWidth="1"/>
    <col min="1253" max="1253" width="9.42578125" style="563"/>
    <col min="1254" max="1255" width="6.5703125" style="563" customWidth="1"/>
    <col min="1256" max="1257" width="9.42578125" style="563"/>
    <col min="1258" max="1258" width="11.42578125" style="563" customWidth="1"/>
    <col min="1259" max="1259" width="9.42578125" style="563"/>
    <col min="1260" max="1261" width="6.5703125" style="563" customWidth="1"/>
    <col min="1262" max="1263" width="9.42578125" style="563"/>
    <col min="1264" max="1264" width="11.42578125" style="563" customWidth="1"/>
    <col min="1265" max="1265" width="9.42578125" style="563"/>
    <col min="1266" max="1266" width="6.5703125" style="563" customWidth="1"/>
    <col min="1267" max="1267" width="4.5703125" style="563" customWidth="1"/>
    <col min="1268" max="1269" width="9.42578125" style="563"/>
    <col min="1270" max="1270" width="11.42578125" style="563" customWidth="1"/>
    <col min="1271" max="1271" width="6.42578125" style="563" customWidth="1"/>
    <col min="1272" max="1272" width="4.5703125" style="563" customWidth="1"/>
    <col min="1273" max="1490" width="9.42578125" style="563"/>
    <col min="1491" max="1492" width="6.42578125" style="563" customWidth="1"/>
    <col min="1493" max="1496" width="10.42578125" style="563" customWidth="1"/>
    <col min="1497" max="1497" width="9.42578125" style="563"/>
    <col min="1498" max="1498" width="11.42578125" style="563" customWidth="1"/>
    <col min="1499" max="1501" width="10.42578125" style="563" customWidth="1"/>
    <col min="1502" max="1502" width="4.5703125" style="563" customWidth="1"/>
    <col min="1503" max="1503" width="4.42578125" style="563" customWidth="1"/>
    <col min="1504" max="1505" width="6.5703125" style="563" customWidth="1"/>
    <col min="1506" max="1507" width="9.42578125" style="563"/>
    <col min="1508" max="1508" width="15.5703125" style="563" customWidth="1"/>
    <col min="1509" max="1509" width="9.42578125" style="563"/>
    <col min="1510" max="1511" width="6.5703125" style="563" customWidth="1"/>
    <col min="1512" max="1513" width="9.42578125" style="563"/>
    <col min="1514" max="1514" width="11.42578125" style="563" customWidth="1"/>
    <col min="1515" max="1515" width="9.42578125" style="563"/>
    <col min="1516" max="1517" width="6.5703125" style="563" customWidth="1"/>
    <col min="1518" max="1519" width="9.42578125" style="563"/>
    <col min="1520" max="1520" width="11.42578125" style="563" customWidth="1"/>
    <col min="1521" max="1521" width="9.42578125" style="563"/>
    <col min="1522" max="1522" width="6.5703125" style="563" customWidth="1"/>
    <col min="1523" max="1523" width="4.5703125" style="563" customWidth="1"/>
    <col min="1524" max="1525" width="9.42578125" style="563"/>
    <col min="1526" max="1526" width="11.42578125" style="563" customWidth="1"/>
    <col min="1527" max="1527" width="6.42578125" style="563" customWidth="1"/>
    <col min="1528" max="1528" width="4.5703125" style="563" customWidth="1"/>
    <col min="1529" max="1746" width="9.42578125" style="563"/>
    <col min="1747" max="1748" width="6.42578125" style="563" customWidth="1"/>
    <col min="1749" max="1752" width="10.42578125" style="563" customWidth="1"/>
    <col min="1753" max="1753" width="9.42578125" style="563"/>
    <col min="1754" max="1754" width="11.42578125" style="563" customWidth="1"/>
    <col min="1755" max="1757" width="10.42578125" style="563" customWidth="1"/>
    <col min="1758" max="1758" width="4.5703125" style="563" customWidth="1"/>
    <col min="1759" max="1759" width="4.42578125" style="563" customWidth="1"/>
    <col min="1760" max="1761" width="6.5703125" style="563" customWidth="1"/>
    <col min="1762" max="1763" width="9.42578125" style="563"/>
    <col min="1764" max="1764" width="15.5703125" style="563" customWidth="1"/>
    <col min="1765" max="1765" width="9.42578125" style="563"/>
    <col min="1766" max="1767" width="6.5703125" style="563" customWidth="1"/>
    <col min="1768" max="1769" width="9.42578125" style="563"/>
    <col min="1770" max="1770" width="11.42578125" style="563" customWidth="1"/>
    <col min="1771" max="1771" width="9.42578125" style="563"/>
    <col min="1772" max="1773" width="6.5703125" style="563" customWidth="1"/>
    <col min="1774" max="1775" width="9.42578125" style="563"/>
    <col min="1776" max="1776" width="11.42578125" style="563" customWidth="1"/>
    <col min="1777" max="1777" width="9.42578125" style="563"/>
    <col min="1778" max="1778" width="6.5703125" style="563" customWidth="1"/>
    <col min="1779" max="1779" width="4.5703125" style="563" customWidth="1"/>
    <col min="1780" max="1781" width="9.42578125" style="563"/>
    <col min="1782" max="1782" width="11.42578125" style="563" customWidth="1"/>
    <col min="1783" max="1783" width="6.42578125" style="563" customWidth="1"/>
    <col min="1784" max="1784" width="4.5703125" style="563" customWidth="1"/>
    <col min="1785" max="2002" width="9.42578125" style="563"/>
    <col min="2003" max="2004" width="6.42578125" style="563" customWidth="1"/>
    <col min="2005" max="2008" width="10.42578125" style="563" customWidth="1"/>
    <col min="2009" max="2009" width="9.42578125" style="563"/>
    <col min="2010" max="2010" width="11.42578125" style="563" customWidth="1"/>
    <col min="2011" max="2013" width="10.42578125" style="563" customWidth="1"/>
    <col min="2014" max="2014" width="4.5703125" style="563" customWidth="1"/>
    <col min="2015" max="2015" width="4.42578125" style="563" customWidth="1"/>
    <col min="2016" max="2017" width="6.5703125" style="563" customWidth="1"/>
    <col min="2018" max="2019" width="9.42578125" style="563"/>
    <col min="2020" max="2020" width="15.5703125" style="563" customWidth="1"/>
    <col min="2021" max="2021" width="9.42578125" style="563"/>
    <col min="2022" max="2023" width="6.5703125" style="563" customWidth="1"/>
    <col min="2024" max="2025" width="9.42578125" style="563"/>
    <col min="2026" max="2026" width="11.42578125" style="563" customWidth="1"/>
    <col min="2027" max="2027" width="9.42578125" style="563"/>
    <col min="2028" max="2029" width="6.5703125" style="563" customWidth="1"/>
    <col min="2030" max="2031" width="9.42578125" style="563"/>
    <col min="2032" max="2032" width="11.42578125" style="563" customWidth="1"/>
    <col min="2033" max="2033" width="9.42578125" style="563"/>
    <col min="2034" max="2034" width="6.5703125" style="563" customWidth="1"/>
    <col min="2035" max="2035" width="4.5703125" style="563" customWidth="1"/>
    <col min="2036" max="2037" width="9.42578125" style="563"/>
    <col min="2038" max="2038" width="11.42578125" style="563" customWidth="1"/>
    <col min="2039" max="2039" width="6.42578125" style="563" customWidth="1"/>
    <col min="2040" max="2040" width="4.5703125" style="563" customWidth="1"/>
    <col min="2041" max="2258" width="9.42578125" style="563"/>
    <col min="2259" max="2260" width="6.42578125" style="563" customWidth="1"/>
    <col min="2261" max="2264" width="10.42578125" style="563" customWidth="1"/>
    <col min="2265" max="2265" width="9.42578125" style="563"/>
    <col min="2266" max="2266" width="11.42578125" style="563" customWidth="1"/>
    <col min="2267" max="2269" width="10.42578125" style="563" customWidth="1"/>
    <col min="2270" max="2270" width="4.5703125" style="563" customWidth="1"/>
    <col min="2271" max="2271" width="4.42578125" style="563" customWidth="1"/>
    <col min="2272" max="2273" width="6.5703125" style="563" customWidth="1"/>
    <col min="2274" max="2275" width="9.42578125" style="563"/>
    <col min="2276" max="2276" width="15.5703125" style="563" customWidth="1"/>
    <col min="2277" max="2277" width="9.42578125" style="563"/>
    <col min="2278" max="2279" width="6.5703125" style="563" customWidth="1"/>
    <col min="2280" max="2281" width="9.42578125" style="563"/>
    <col min="2282" max="2282" width="11.42578125" style="563" customWidth="1"/>
    <col min="2283" max="2283" width="9.42578125" style="563"/>
    <col min="2284" max="2285" width="6.5703125" style="563" customWidth="1"/>
    <col min="2286" max="2287" width="9.42578125" style="563"/>
    <col min="2288" max="2288" width="11.42578125" style="563" customWidth="1"/>
    <col min="2289" max="2289" width="9.42578125" style="563"/>
    <col min="2290" max="2290" width="6.5703125" style="563" customWidth="1"/>
    <col min="2291" max="2291" width="4.5703125" style="563" customWidth="1"/>
    <col min="2292" max="2293" width="9.42578125" style="563"/>
    <col min="2294" max="2294" width="11.42578125" style="563" customWidth="1"/>
    <col min="2295" max="2295" width="6.42578125" style="563" customWidth="1"/>
    <col min="2296" max="2296" width="4.5703125" style="563" customWidth="1"/>
    <col min="2297" max="2514" width="9.42578125" style="563"/>
    <col min="2515" max="2516" width="6.42578125" style="563" customWidth="1"/>
    <col min="2517" max="2520" width="10.42578125" style="563" customWidth="1"/>
    <col min="2521" max="2521" width="9.42578125" style="563"/>
    <col min="2522" max="2522" width="11.42578125" style="563" customWidth="1"/>
    <col min="2523" max="2525" width="10.42578125" style="563" customWidth="1"/>
    <col min="2526" max="2526" width="4.5703125" style="563" customWidth="1"/>
    <col min="2527" max="2527" width="4.42578125" style="563" customWidth="1"/>
    <col min="2528" max="2529" width="6.5703125" style="563" customWidth="1"/>
    <col min="2530" max="2531" width="9.42578125" style="563"/>
    <col min="2532" max="2532" width="15.5703125" style="563" customWidth="1"/>
    <col min="2533" max="2533" width="9.42578125" style="563"/>
    <col min="2534" max="2535" width="6.5703125" style="563" customWidth="1"/>
    <col min="2536" max="2537" width="9.42578125" style="563"/>
    <col min="2538" max="2538" width="11.42578125" style="563" customWidth="1"/>
    <col min="2539" max="2539" width="9.42578125" style="563"/>
    <col min="2540" max="2541" width="6.5703125" style="563" customWidth="1"/>
    <col min="2542" max="2543" width="9.42578125" style="563"/>
    <col min="2544" max="2544" width="11.42578125" style="563" customWidth="1"/>
    <col min="2545" max="2545" width="9.42578125" style="563"/>
    <col min="2546" max="2546" width="6.5703125" style="563" customWidth="1"/>
    <col min="2547" max="2547" width="4.5703125" style="563" customWidth="1"/>
    <col min="2548" max="2549" width="9.42578125" style="563"/>
    <col min="2550" max="2550" width="11.42578125" style="563" customWidth="1"/>
    <col min="2551" max="2551" width="6.42578125" style="563" customWidth="1"/>
    <col min="2552" max="2552" width="4.5703125" style="563" customWidth="1"/>
    <col min="2553" max="2770" width="9.42578125" style="563"/>
    <col min="2771" max="2772" width="6.42578125" style="563" customWidth="1"/>
    <col min="2773" max="2776" width="10.42578125" style="563" customWidth="1"/>
    <col min="2777" max="2777" width="9.42578125" style="563"/>
    <col min="2778" max="2778" width="11.42578125" style="563" customWidth="1"/>
    <col min="2779" max="2781" width="10.42578125" style="563" customWidth="1"/>
    <col min="2782" max="2782" width="4.5703125" style="563" customWidth="1"/>
    <col min="2783" max="2783" width="4.42578125" style="563" customWidth="1"/>
    <col min="2784" max="2785" width="6.5703125" style="563" customWidth="1"/>
    <col min="2786" max="2787" width="9.42578125" style="563"/>
    <col min="2788" max="2788" width="15.5703125" style="563" customWidth="1"/>
    <col min="2789" max="2789" width="9.42578125" style="563"/>
    <col min="2790" max="2791" width="6.5703125" style="563" customWidth="1"/>
    <col min="2792" max="2793" width="9.42578125" style="563"/>
    <col min="2794" max="2794" width="11.42578125" style="563" customWidth="1"/>
    <col min="2795" max="2795" width="9.42578125" style="563"/>
    <col min="2796" max="2797" width="6.5703125" style="563" customWidth="1"/>
    <col min="2798" max="2799" width="9.42578125" style="563"/>
    <col min="2800" max="2800" width="11.42578125" style="563" customWidth="1"/>
    <col min="2801" max="2801" width="9.42578125" style="563"/>
    <col min="2802" max="2802" width="6.5703125" style="563" customWidth="1"/>
    <col min="2803" max="2803" width="4.5703125" style="563" customWidth="1"/>
    <col min="2804" max="2805" width="9.42578125" style="563"/>
    <col min="2806" max="2806" width="11.42578125" style="563" customWidth="1"/>
    <col min="2807" max="2807" width="6.42578125" style="563" customWidth="1"/>
    <col min="2808" max="2808" width="4.5703125" style="563" customWidth="1"/>
    <col min="2809" max="3026" width="9.42578125" style="563"/>
    <col min="3027" max="3028" width="6.42578125" style="563" customWidth="1"/>
    <col min="3029" max="3032" width="10.42578125" style="563" customWidth="1"/>
    <col min="3033" max="3033" width="9.42578125" style="563"/>
    <col min="3034" max="3034" width="11.42578125" style="563" customWidth="1"/>
    <col min="3035" max="3037" width="10.42578125" style="563" customWidth="1"/>
    <col min="3038" max="3038" width="4.5703125" style="563" customWidth="1"/>
    <col min="3039" max="3039" width="4.42578125" style="563" customWidth="1"/>
    <col min="3040" max="3041" width="6.5703125" style="563" customWidth="1"/>
    <col min="3042" max="3043" width="9.42578125" style="563"/>
    <col min="3044" max="3044" width="15.5703125" style="563" customWidth="1"/>
    <col min="3045" max="3045" width="9.42578125" style="563"/>
    <col min="3046" max="3047" width="6.5703125" style="563" customWidth="1"/>
    <col min="3048" max="3049" width="9.42578125" style="563"/>
    <col min="3050" max="3050" width="11.42578125" style="563" customWidth="1"/>
    <col min="3051" max="3051" width="9.42578125" style="563"/>
    <col min="3052" max="3053" width="6.5703125" style="563" customWidth="1"/>
    <col min="3054" max="3055" width="9.42578125" style="563"/>
    <col min="3056" max="3056" width="11.42578125" style="563" customWidth="1"/>
    <col min="3057" max="3057" width="9.42578125" style="563"/>
    <col min="3058" max="3058" width="6.5703125" style="563" customWidth="1"/>
    <col min="3059" max="3059" width="4.5703125" style="563" customWidth="1"/>
    <col min="3060" max="3061" width="9.42578125" style="563"/>
    <col min="3062" max="3062" width="11.42578125" style="563" customWidth="1"/>
    <col min="3063" max="3063" width="6.42578125" style="563" customWidth="1"/>
    <col min="3064" max="3064" width="4.5703125" style="563" customWidth="1"/>
    <col min="3065" max="3282" width="9.42578125" style="563"/>
    <col min="3283" max="3284" width="6.42578125" style="563" customWidth="1"/>
    <col min="3285" max="3288" width="10.42578125" style="563" customWidth="1"/>
    <col min="3289" max="3289" width="9.42578125" style="563"/>
    <col min="3290" max="3290" width="11.42578125" style="563" customWidth="1"/>
    <col min="3291" max="3293" width="10.42578125" style="563" customWidth="1"/>
    <col min="3294" max="3294" width="4.5703125" style="563" customWidth="1"/>
    <col min="3295" max="3295" width="4.42578125" style="563" customWidth="1"/>
    <col min="3296" max="3297" width="6.5703125" style="563" customWidth="1"/>
    <col min="3298" max="3299" width="9.42578125" style="563"/>
    <col min="3300" max="3300" width="15.5703125" style="563" customWidth="1"/>
    <col min="3301" max="3301" width="9.42578125" style="563"/>
    <col min="3302" max="3303" width="6.5703125" style="563" customWidth="1"/>
    <col min="3304" max="3305" width="9.42578125" style="563"/>
    <col min="3306" max="3306" width="11.42578125" style="563" customWidth="1"/>
    <col min="3307" max="3307" width="9.42578125" style="563"/>
    <col min="3308" max="3309" width="6.5703125" style="563" customWidth="1"/>
    <col min="3310" max="3311" width="9.42578125" style="563"/>
    <col min="3312" max="3312" width="11.42578125" style="563" customWidth="1"/>
    <col min="3313" max="3313" width="9.42578125" style="563"/>
    <col min="3314" max="3314" width="6.5703125" style="563" customWidth="1"/>
    <col min="3315" max="3315" width="4.5703125" style="563" customWidth="1"/>
    <col min="3316" max="3317" width="9.42578125" style="563"/>
    <col min="3318" max="3318" width="11.42578125" style="563" customWidth="1"/>
    <col min="3319" max="3319" width="6.42578125" style="563" customWidth="1"/>
    <col min="3320" max="3320" width="4.5703125" style="563" customWidth="1"/>
    <col min="3321" max="3538" width="9.42578125" style="563"/>
    <col min="3539" max="3540" width="6.42578125" style="563" customWidth="1"/>
    <col min="3541" max="3544" width="10.42578125" style="563" customWidth="1"/>
    <col min="3545" max="3545" width="9.42578125" style="563"/>
    <col min="3546" max="3546" width="11.42578125" style="563" customWidth="1"/>
    <col min="3547" max="3549" width="10.42578125" style="563" customWidth="1"/>
    <col min="3550" max="3550" width="4.5703125" style="563" customWidth="1"/>
    <col min="3551" max="3551" width="4.42578125" style="563" customWidth="1"/>
    <col min="3552" max="3553" width="6.5703125" style="563" customWidth="1"/>
    <col min="3554" max="3555" width="9.42578125" style="563"/>
    <col min="3556" max="3556" width="15.5703125" style="563" customWidth="1"/>
    <col min="3557" max="3557" width="9.42578125" style="563"/>
    <col min="3558" max="3559" width="6.5703125" style="563" customWidth="1"/>
    <col min="3560" max="3561" width="9.42578125" style="563"/>
    <col min="3562" max="3562" width="11.42578125" style="563" customWidth="1"/>
    <col min="3563" max="3563" width="9.42578125" style="563"/>
    <col min="3564" max="3565" width="6.5703125" style="563" customWidth="1"/>
    <col min="3566" max="3567" width="9.42578125" style="563"/>
    <col min="3568" max="3568" width="11.42578125" style="563" customWidth="1"/>
    <col min="3569" max="3569" width="9.42578125" style="563"/>
    <col min="3570" max="3570" width="6.5703125" style="563" customWidth="1"/>
    <col min="3571" max="3571" width="4.5703125" style="563" customWidth="1"/>
    <col min="3572" max="3573" width="9.42578125" style="563"/>
    <col min="3574" max="3574" width="11.42578125" style="563" customWidth="1"/>
    <col min="3575" max="3575" width="6.42578125" style="563" customWidth="1"/>
    <col min="3576" max="3576" width="4.5703125" style="563" customWidth="1"/>
    <col min="3577" max="3794" width="9.42578125" style="563"/>
    <col min="3795" max="3796" width="6.42578125" style="563" customWidth="1"/>
    <col min="3797" max="3800" width="10.42578125" style="563" customWidth="1"/>
    <col min="3801" max="3801" width="9.42578125" style="563"/>
    <col min="3802" max="3802" width="11.42578125" style="563" customWidth="1"/>
    <col min="3803" max="3805" width="10.42578125" style="563" customWidth="1"/>
    <col min="3806" max="3806" width="4.5703125" style="563" customWidth="1"/>
    <col min="3807" max="3807" width="4.42578125" style="563" customWidth="1"/>
    <col min="3808" max="3809" width="6.5703125" style="563" customWidth="1"/>
    <col min="3810" max="3811" width="9.42578125" style="563"/>
    <col min="3812" max="3812" width="15.5703125" style="563" customWidth="1"/>
    <col min="3813" max="3813" width="9.42578125" style="563"/>
    <col min="3814" max="3815" width="6.5703125" style="563" customWidth="1"/>
    <col min="3816" max="3817" width="9.42578125" style="563"/>
    <col min="3818" max="3818" width="11.42578125" style="563" customWidth="1"/>
    <col min="3819" max="3819" width="9.42578125" style="563"/>
    <col min="3820" max="3821" width="6.5703125" style="563" customWidth="1"/>
    <col min="3822" max="3823" width="9.42578125" style="563"/>
    <col min="3824" max="3824" width="11.42578125" style="563" customWidth="1"/>
    <col min="3825" max="3825" width="9.42578125" style="563"/>
    <col min="3826" max="3826" width="6.5703125" style="563" customWidth="1"/>
    <col min="3827" max="3827" width="4.5703125" style="563" customWidth="1"/>
    <col min="3828" max="3829" width="9.42578125" style="563"/>
    <col min="3830" max="3830" width="11.42578125" style="563" customWidth="1"/>
    <col min="3831" max="3831" width="6.42578125" style="563" customWidth="1"/>
    <col min="3832" max="3832" width="4.5703125" style="563" customWidth="1"/>
    <col min="3833" max="4050" width="9.42578125" style="563"/>
    <col min="4051" max="4052" width="6.42578125" style="563" customWidth="1"/>
    <col min="4053" max="4056" width="10.42578125" style="563" customWidth="1"/>
    <col min="4057" max="4057" width="9.42578125" style="563"/>
    <col min="4058" max="4058" width="11.42578125" style="563" customWidth="1"/>
    <col min="4059" max="4061" width="10.42578125" style="563" customWidth="1"/>
    <col min="4062" max="4062" width="4.5703125" style="563" customWidth="1"/>
    <col min="4063" max="4063" width="4.42578125" style="563" customWidth="1"/>
    <col min="4064" max="4065" width="6.5703125" style="563" customWidth="1"/>
    <col min="4066" max="4067" width="9.42578125" style="563"/>
    <col min="4068" max="4068" width="15.5703125" style="563" customWidth="1"/>
    <col min="4069" max="4069" width="9.42578125" style="563"/>
    <col min="4070" max="4071" width="6.5703125" style="563" customWidth="1"/>
    <col min="4072" max="4073" width="9.42578125" style="563"/>
    <col min="4074" max="4074" width="11.42578125" style="563" customWidth="1"/>
    <col min="4075" max="4075" width="9.42578125" style="563"/>
    <col min="4076" max="4077" width="6.5703125" style="563" customWidth="1"/>
    <col min="4078" max="4079" width="9.42578125" style="563"/>
    <col min="4080" max="4080" width="11.42578125" style="563" customWidth="1"/>
    <col min="4081" max="4081" width="9.42578125" style="563"/>
    <col min="4082" max="4082" width="6.5703125" style="563" customWidth="1"/>
    <col min="4083" max="4083" width="4.5703125" style="563" customWidth="1"/>
    <col min="4084" max="4085" width="9.42578125" style="563"/>
    <col min="4086" max="4086" width="11.42578125" style="563" customWidth="1"/>
    <col min="4087" max="4087" width="6.42578125" style="563" customWidth="1"/>
    <col min="4088" max="4088" width="4.5703125" style="563" customWidth="1"/>
    <col min="4089" max="4306" width="9.42578125" style="563"/>
    <col min="4307" max="4308" width="6.42578125" style="563" customWidth="1"/>
    <col min="4309" max="4312" width="10.42578125" style="563" customWidth="1"/>
    <col min="4313" max="4313" width="9.42578125" style="563"/>
    <col min="4314" max="4314" width="11.42578125" style="563" customWidth="1"/>
    <col min="4315" max="4317" width="10.42578125" style="563" customWidth="1"/>
    <col min="4318" max="4318" width="4.5703125" style="563" customWidth="1"/>
    <col min="4319" max="4319" width="4.42578125" style="563" customWidth="1"/>
    <col min="4320" max="4321" width="6.5703125" style="563" customWidth="1"/>
    <col min="4322" max="4323" width="9.42578125" style="563"/>
    <col min="4324" max="4324" width="15.5703125" style="563" customWidth="1"/>
    <col min="4325" max="4325" width="9.42578125" style="563"/>
    <col min="4326" max="4327" width="6.5703125" style="563" customWidth="1"/>
    <col min="4328" max="4329" width="9.42578125" style="563"/>
    <col min="4330" max="4330" width="11.42578125" style="563" customWidth="1"/>
    <col min="4331" max="4331" width="9.42578125" style="563"/>
    <col min="4332" max="4333" width="6.5703125" style="563" customWidth="1"/>
    <col min="4334" max="4335" width="9.42578125" style="563"/>
    <col min="4336" max="4336" width="11.42578125" style="563" customWidth="1"/>
    <col min="4337" max="4337" width="9.42578125" style="563"/>
    <col min="4338" max="4338" width="6.5703125" style="563" customWidth="1"/>
    <col min="4339" max="4339" width="4.5703125" style="563" customWidth="1"/>
    <col min="4340" max="4341" width="9.42578125" style="563"/>
    <col min="4342" max="4342" width="11.42578125" style="563" customWidth="1"/>
    <col min="4343" max="4343" width="6.42578125" style="563" customWidth="1"/>
    <col min="4344" max="4344" width="4.5703125" style="563" customWidth="1"/>
    <col min="4345" max="4562" width="9.42578125" style="563"/>
    <col min="4563" max="4564" width="6.42578125" style="563" customWidth="1"/>
    <col min="4565" max="4568" width="10.42578125" style="563" customWidth="1"/>
    <col min="4569" max="4569" width="9.42578125" style="563"/>
    <col min="4570" max="4570" width="11.42578125" style="563" customWidth="1"/>
    <col min="4571" max="4573" width="10.42578125" style="563" customWidth="1"/>
    <col min="4574" max="4574" width="4.5703125" style="563" customWidth="1"/>
    <col min="4575" max="4575" width="4.42578125" style="563" customWidth="1"/>
    <col min="4576" max="4577" width="6.5703125" style="563" customWidth="1"/>
    <col min="4578" max="4579" width="9.42578125" style="563"/>
    <col min="4580" max="4580" width="15.5703125" style="563" customWidth="1"/>
    <col min="4581" max="4581" width="9.42578125" style="563"/>
    <col min="4582" max="4583" width="6.5703125" style="563" customWidth="1"/>
    <col min="4584" max="4585" width="9.42578125" style="563"/>
    <col min="4586" max="4586" width="11.42578125" style="563" customWidth="1"/>
    <col min="4587" max="4587" width="9.42578125" style="563"/>
    <col min="4588" max="4589" width="6.5703125" style="563" customWidth="1"/>
    <col min="4590" max="4591" width="9.42578125" style="563"/>
    <col min="4592" max="4592" width="11.42578125" style="563" customWidth="1"/>
    <col min="4593" max="4593" width="9.42578125" style="563"/>
    <col min="4594" max="4594" width="6.5703125" style="563" customWidth="1"/>
    <col min="4595" max="4595" width="4.5703125" style="563" customWidth="1"/>
    <col min="4596" max="4597" width="9.42578125" style="563"/>
    <col min="4598" max="4598" width="11.42578125" style="563" customWidth="1"/>
    <col min="4599" max="4599" width="6.42578125" style="563" customWidth="1"/>
    <col min="4600" max="4600" width="4.5703125" style="563" customWidth="1"/>
    <col min="4601" max="4818" width="9.42578125" style="563"/>
    <col min="4819" max="4820" width="6.42578125" style="563" customWidth="1"/>
    <col min="4821" max="4824" width="10.42578125" style="563" customWidth="1"/>
    <col min="4825" max="4825" width="9.42578125" style="563"/>
    <col min="4826" max="4826" width="11.42578125" style="563" customWidth="1"/>
    <col min="4827" max="4829" width="10.42578125" style="563" customWidth="1"/>
    <col min="4830" max="4830" width="4.5703125" style="563" customWidth="1"/>
    <col min="4831" max="4831" width="4.42578125" style="563" customWidth="1"/>
    <col min="4832" max="4833" width="6.5703125" style="563" customWidth="1"/>
    <col min="4834" max="4835" width="9.42578125" style="563"/>
    <col min="4836" max="4836" width="15.5703125" style="563" customWidth="1"/>
    <col min="4837" max="4837" width="9.42578125" style="563"/>
    <col min="4838" max="4839" width="6.5703125" style="563" customWidth="1"/>
    <col min="4840" max="4841" width="9.42578125" style="563"/>
    <col min="4842" max="4842" width="11.42578125" style="563" customWidth="1"/>
    <col min="4843" max="4843" width="9.42578125" style="563"/>
    <col min="4844" max="4845" width="6.5703125" style="563" customWidth="1"/>
    <col min="4846" max="4847" width="9.42578125" style="563"/>
    <col min="4848" max="4848" width="11.42578125" style="563" customWidth="1"/>
    <col min="4849" max="4849" width="9.42578125" style="563"/>
    <col min="4850" max="4850" width="6.5703125" style="563" customWidth="1"/>
    <col min="4851" max="4851" width="4.5703125" style="563" customWidth="1"/>
    <col min="4852" max="4853" width="9.42578125" style="563"/>
    <col min="4854" max="4854" width="11.42578125" style="563" customWidth="1"/>
    <col min="4855" max="4855" width="6.42578125" style="563" customWidth="1"/>
    <col min="4856" max="4856" width="4.5703125" style="563" customWidth="1"/>
    <col min="4857" max="5074" width="9.42578125" style="563"/>
    <col min="5075" max="5076" width="6.42578125" style="563" customWidth="1"/>
    <col min="5077" max="5080" width="10.42578125" style="563" customWidth="1"/>
    <col min="5081" max="5081" width="9.42578125" style="563"/>
    <col min="5082" max="5082" width="11.42578125" style="563" customWidth="1"/>
    <col min="5083" max="5085" width="10.42578125" style="563" customWidth="1"/>
    <col min="5086" max="5086" width="4.5703125" style="563" customWidth="1"/>
    <col min="5087" max="5087" width="4.42578125" style="563" customWidth="1"/>
    <col min="5088" max="5089" width="6.5703125" style="563" customWidth="1"/>
    <col min="5090" max="5091" width="9.42578125" style="563"/>
    <col min="5092" max="5092" width="15.5703125" style="563" customWidth="1"/>
    <col min="5093" max="5093" width="9.42578125" style="563"/>
    <col min="5094" max="5095" width="6.5703125" style="563" customWidth="1"/>
    <col min="5096" max="5097" width="9.42578125" style="563"/>
    <col min="5098" max="5098" width="11.42578125" style="563" customWidth="1"/>
    <col min="5099" max="5099" width="9.42578125" style="563"/>
    <col min="5100" max="5101" width="6.5703125" style="563" customWidth="1"/>
    <col min="5102" max="5103" width="9.42578125" style="563"/>
    <col min="5104" max="5104" width="11.42578125" style="563" customWidth="1"/>
    <col min="5105" max="5105" width="9.42578125" style="563"/>
    <col min="5106" max="5106" width="6.5703125" style="563" customWidth="1"/>
    <col min="5107" max="5107" width="4.5703125" style="563" customWidth="1"/>
    <col min="5108" max="5109" width="9.42578125" style="563"/>
    <col min="5110" max="5110" width="11.42578125" style="563" customWidth="1"/>
    <col min="5111" max="5111" width="6.42578125" style="563" customWidth="1"/>
    <col min="5112" max="5112" width="4.5703125" style="563" customWidth="1"/>
    <col min="5113" max="5330" width="9.42578125" style="563"/>
    <col min="5331" max="5332" width="6.42578125" style="563" customWidth="1"/>
    <col min="5333" max="5336" width="10.42578125" style="563" customWidth="1"/>
    <col min="5337" max="5337" width="9.42578125" style="563"/>
    <col min="5338" max="5338" width="11.42578125" style="563" customWidth="1"/>
    <col min="5339" max="5341" width="10.42578125" style="563" customWidth="1"/>
    <col min="5342" max="5342" width="4.5703125" style="563" customWidth="1"/>
    <col min="5343" max="5343" width="4.42578125" style="563" customWidth="1"/>
    <col min="5344" max="5345" width="6.5703125" style="563" customWidth="1"/>
    <col min="5346" max="5347" width="9.42578125" style="563"/>
    <col min="5348" max="5348" width="15.5703125" style="563" customWidth="1"/>
    <col min="5349" max="5349" width="9.42578125" style="563"/>
    <col min="5350" max="5351" width="6.5703125" style="563" customWidth="1"/>
    <col min="5352" max="5353" width="9.42578125" style="563"/>
    <col min="5354" max="5354" width="11.42578125" style="563" customWidth="1"/>
    <col min="5355" max="5355" width="9.42578125" style="563"/>
    <col min="5356" max="5357" width="6.5703125" style="563" customWidth="1"/>
    <col min="5358" max="5359" width="9.42578125" style="563"/>
    <col min="5360" max="5360" width="11.42578125" style="563" customWidth="1"/>
    <col min="5361" max="5361" width="9.42578125" style="563"/>
    <col min="5362" max="5362" width="6.5703125" style="563" customWidth="1"/>
    <col min="5363" max="5363" width="4.5703125" style="563" customWidth="1"/>
    <col min="5364" max="5365" width="9.42578125" style="563"/>
    <col min="5366" max="5366" width="11.42578125" style="563" customWidth="1"/>
    <col min="5367" max="5367" width="6.42578125" style="563" customWidth="1"/>
    <col min="5368" max="5368" width="4.5703125" style="563" customWidth="1"/>
    <col min="5369" max="5586" width="9.42578125" style="563"/>
    <col min="5587" max="5588" width="6.42578125" style="563" customWidth="1"/>
    <col min="5589" max="5592" width="10.42578125" style="563" customWidth="1"/>
    <col min="5593" max="5593" width="9.42578125" style="563"/>
    <col min="5594" max="5594" width="11.42578125" style="563" customWidth="1"/>
    <col min="5595" max="5597" width="10.42578125" style="563" customWidth="1"/>
    <col min="5598" max="5598" width="4.5703125" style="563" customWidth="1"/>
    <col min="5599" max="5599" width="4.42578125" style="563" customWidth="1"/>
    <col min="5600" max="5601" width="6.5703125" style="563" customWidth="1"/>
    <col min="5602" max="5603" width="9.42578125" style="563"/>
    <col min="5604" max="5604" width="15.5703125" style="563" customWidth="1"/>
    <col min="5605" max="5605" width="9.42578125" style="563"/>
    <col min="5606" max="5607" width="6.5703125" style="563" customWidth="1"/>
    <col min="5608" max="5609" width="9.42578125" style="563"/>
    <col min="5610" max="5610" width="11.42578125" style="563" customWidth="1"/>
    <col min="5611" max="5611" width="9.42578125" style="563"/>
    <col min="5612" max="5613" width="6.5703125" style="563" customWidth="1"/>
    <col min="5614" max="5615" width="9.42578125" style="563"/>
    <col min="5616" max="5616" width="11.42578125" style="563" customWidth="1"/>
    <col min="5617" max="5617" width="9.42578125" style="563"/>
    <col min="5618" max="5618" width="6.5703125" style="563" customWidth="1"/>
    <col min="5619" max="5619" width="4.5703125" style="563" customWidth="1"/>
    <col min="5620" max="5621" width="9.42578125" style="563"/>
    <col min="5622" max="5622" width="11.42578125" style="563" customWidth="1"/>
    <col min="5623" max="5623" width="6.42578125" style="563" customWidth="1"/>
    <col min="5624" max="5624" width="4.5703125" style="563" customWidth="1"/>
    <col min="5625" max="5842" width="9.42578125" style="563"/>
    <col min="5843" max="5844" width="6.42578125" style="563" customWidth="1"/>
    <col min="5845" max="5848" width="10.42578125" style="563" customWidth="1"/>
    <col min="5849" max="5849" width="9.42578125" style="563"/>
    <col min="5850" max="5850" width="11.42578125" style="563" customWidth="1"/>
    <col min="5851" max="5853" width="10.42578125" style="563" customWidth="1"/>
    <col min="5854" max="5854" width="4.5703125" style="563" customWidth="1"/>
    <col min="5855" max="5855" width="4.42578125" style="563" customWidth="1"/>
    <col min="5856" max="5857" width="6.5703125" style="563" customWidth="1"/>
    <col min="5858" max="5859" width="9.42578125" style="563"/>
    <col min="5860" max="5860" width="15.5703125" style="563" customWidth="1"/>
    <col min="5861" max="5861" width="9.42578125" style="563"/>
    <col min="5862" max="5863" width="6.5703125" style="563" customWidth="1"/>
    <col min="5864" max="5865" width="9.42578125" style="563"/>
    <col min="5866" max="5866" width="11.42578125" style="563" customWidth="1"/>
    <col min="5867" max="5867" width="9.42578125" style="563"/>
    <col min="5868" max="5869" width="6.5703125" style="563" customWidth="1"/>
    <col min="5870" max="5871" width="9.42578125" style="563"/>
    <col min="5872" max="5872" width="11.42578125" style="563" customWidth="1"/>
    <col min="5873" max="5873" width="9.42578125" style="563"/>
    <col min="5874" max="5874" width="6.5703125" style="563" customWidth="1"/>
    <col min="5875" max="5875" width="4.5703125" style="563" customWidth="1"/>
    <col min="5876" max="5877" width="9.42578125" style="563"/>
    <col min="5878" max="5878" width="11.42578125" style="563" customWidth="1"/>
    <col min="5879" max="5879" width="6.42578125" style="563" customWidth="1"/>
    <col min="5880" max="5880" width="4.5703125" style="563" customWidth="1"/>
    <col min="5881" max="6098" width="9.42578125" style="563"/>
    <col min="6099" max="6100" width="6.42578125" style="563" customWidth="1"/>
    <col min="6101" max="6104" width="10.42578125" style="563" customWidth="1"/>
    <col min="6105" max="6105" width="9.42578125" style="563"/>
    <col min="6106" max="6106" width="11.42578125" style="563" customWidth="1"/>
    <col min="6107" max="6109" width="10.42578125" style="563" customWidth="1"/>
    <col min="6110" max="6110" width="4.5703125" style="563" customWidth="1"/>
    <col min="6111" max="6111" width="4.42578125" style="563" customWidth="1"/>
    <col min="6112" max="6113" width="6.5703125" style="563" customWidth="1"/>
    <col min="6114" max="6115" width="9.42578125" style="563"/>
    <col min="6116" max="6116" width="15.5703125" style="563" customWidth="1"/>
    <col min="6117" max="6117" width="9.42578125" style="563"/>
    <col min="6118" max="6119" width="6.5703125" style="563" customWidth="1"/>
    <col min="6120" max="6121" width="9.42578125" style="563"/>
    <col min="6122" max="6122" width="11.42578125" style="563" customWidth="1"/>
    <col min="6123" max="6123" width="9.42578125" style="563"/>
    <col min="6124" max="6125" width="6.5703125" style="563" customWidth="1"/>
    <col min="6126" max="6127" width="9.42578125" style="563"/>
    <col min="6128" max="6128" width="11.42578125" style="563" customWidth="1"/>
    <col min="6129" max="6129" width="9.42578125" style="563"/>
    <col min="6130" max="6130" width="6.5703125" style="563" customWidth="1"/>
    <col min="6131" max="6131" width="4.5703125" style="563" customWidth="1"/>
    <col min="6132" max="6133" width="9.42578125" style="563"/>
    <col min="6134" max="6134" width="11.42578125" style="563" customWidth="1"/>
    <col min="6135" max="6135" width="6.42578125" style="563" customWidth="1"/>
    <col min="6136" max="6136" width="4.5703125" style="563" customWidth="1"/>
    <col min="6137" max="6354" width="9.42578125" style="563"/>
    <col min="6355" max="6356" width="6.42578125" style="563" customWidth="1"/>
    <col min="6357" max="6360" width="10.42578125" style="563" customWidth="1"/>
    <col min="6361" max="6361" width="9.42578125" style="563"/>
    <col min="6362" max="6362" width="11.42578125" style="563" customWidth="1"/>
    <col min="6363" max="6365" width="10.42578125" style="563" customWidth="1"/>
    <col min="6366" max="6366" width="4.5703125" style="563" customWidth="1"/>
    <col min="6367" max="6367" width="4.42578125" style="563" customWidth="1"/>
    <col min="6368" max="6369" width="6.5703125" style="563" customWidth="1"/>
    <col min="6370" max="6371" width="9.42578125" style="563"/>
    <col min="6372" max="6372" width="15.5703125" style="563" customWidth="1"/>
    <col min="6373" max="6373" width="9.42578125" style="563"/>
    <col min="6374" max="6375" width="6.5703125" style="563" customWidth="1"/>
    <col min="6376" max="6377" width="9.42578125" style="563"/>
    <col min="6378" max="6378" width="11.42578125" style="563" customWidth="1"/>
    <col min="6379" max="6379" width="9.42578125" style="563"/>
    <col min="6380" max="6381" width="6.5703125" style="563" customWidth="1"/>
    <col min="6382" max="6383" width="9.42578125" style="563"/>
    <col min="6384" max="6384" width="11.42578125" style="563" customWidth="1"/>
    <col min="6385" max="6385" width="9.42578125" style="563"/>
    <col min="6386" max="6386" width="6.5703125" style="563" customWidth="1"/>
    <col min="6387" max="6387" width="4.5703125" style="563" customWidth="1"/>
    <col min="6388" max="6389" width="9.42578125" style="563"/>
    <col min="6390" max="6390" width="11.42578125" style="563" customWidth="1"/>
    <col min="6391" max="6391" width="6.42578125" style="563" customWidth="1"/>
    <col min="6392" max="6392" width="4.5703125" style="563" customWidth="1"/>
    <col min="6393" max="6610" width="9.42578125" style="563"/>
    <col min="6611" max="6612" width="6.42578125" style="563" customWidth="1"/>
    <col min="6613" max="6616" width="10.42578125" style="563" customWidth="1"/>
    <col min="6617" max="6617" width="9.42578125" style="563"/>
    <col min="6618" max="6618" width="11.42578125" style="563" customWidth="1"/>
    <col min="6619" max="6621" width="10.42578125" style="563" customWidth="1"/>
    <col min="6622" max="6622" width="4.5703125" style="563" customWidth="1"/>
    <col min="6623" max="6623" width="4.42578125" style="563" customWidth="1"/>
    <col min="6624" max="6625" width="6.5703125" style="563" customWidth="1"/>
    <col min="6626" max="6627" width="9.42578125" style="563"/>
    <col min="6628" max="6628" width="15.5703125" style="563" customWidth="1"/>
    <col min="6629" max="6629" width="9.42578125" style="563"/>
    <col min="6630" max="6631" width="6.5703125" style="563" customWidth="1"/>
    <col min="6632" max="6633" width="9.42578125" style="563"/>
    <col min="6634" max="6634" width="11.42578125" style="563" customWidth="1"/>
    <col min="6635" max="6635" width="9.42578125" style="563"/>
    <col min="6636" max="6637" width="6.5703125" style="563" customWidth="1"/>
    <col min="6638" max="6639" width="9.42578125" style="563"/>
    <col min="6640" max="6640" width="11.42578125" style="563" customWidth="1"/>
    <col min="6641" max="6641" width="9.42578125" style="563"/>
    <col min="6642" max="6642" width="6.5703125" style="563" customWidth="1"/>
    <col min="6643" max="6643" width="4.5703125" style="563" customWidth="1"/>
    <col min="6644" max="6645" width="9.42578125" style="563"/>
    <col min="6646" max="6646" width="11.42578125" style="563" customWidth="1"/>
    <col min="6647" max="6647" width="6.42578125" style="563" customWidth="1"/>
    <col min="6648" max="6648" width="4.5703125" style="563" customWidth="1"/>
    <col min="6649" max="6866" width="9.42578125" style="563"/>
    <col min="6867" max="6868" width="6.42578125" style="563" customWidth="1"/>
    <col min="6869" max="6872" width="10.42578125" style="563" customWidth="1"/>
    <col min="6873" max="6873" width="9.42578125" style="563"/>
    <col min="6874" max="6874" width="11.42578125" style="563" customWidth="1"/>
    <col min="6875" max="6877" width="10.42578125" style="563" customWidth="1"/>
    <col min="6878" max="6878" width="4.5703125" style="563" customWidth="1"/>
    <col min="6879" max="6879" width="4.42578125" style="563" customWidth="1"/>
    <col min="6880" max="6881" width="6.5703125" style="563" customWidth="1"/>
    <col min="6882" max="6883" width="9.42578125" style="563"/>
    <col min="6884" max="6884" width="15.5703125" style="563" customWidth="1"/>
    <col min="6885" max="6885" width="9.42578125" style="563"/>
    <col min="6886" max="6887" width="6.5703125" style="563" customWidth="1"/>
    <col min="6888" max="6889" width="9.42578125" style="563"/>
    <col min="6890" max="6890" width="11.42578125" style="563" customWidth="1"/>
    <col min="6891" max="6891" width="9.42578125" style="563"/>
    <col min="6892" max="6893" width="6.5703125" style="563" customWidth="1"/>
    <col min="6894" max="6895" width="9.42578125" style="563"/>
    <col min="6896" max="6896" width="11.42578125" style="563" customWidth="1"/>
    <col min="6897" max="6897" width="9.42578125" style="563"/>
    <col min="6898" max="6898" width="6.5703125" style="563" customWidth="1"/>
    <col min="6899" max="6899" width="4.5703125" style="563" customWidth="1"/>
    <col min="6900" max="6901" width="9.42578125" style="563"/>
    <col min="6902" max="6902" width="11.42578125" style="563" customWidth="1"/>
    <col min="6903" max="6903" width="6.42578125" style="563" customWidth="1"/>
    <col min="6904" max="6904" width="4.5703125" style="563" customWidth="1"/>
    <col min="6905" max="7122" width="9.42578125" style="563"/>
    <col min="7123" max="7124" width="6.42578125" style="563" customWidth="1"/>
    <col min="7125" max="7128" width="10.42578125" style="563" customWidth="1"/>
    <col min="7129" max="7129" width="9.42578125" style="563"/>
    <col min="7130" max="7130" width="11.42578125" style="563" customWidth="1"/>
    <col min="7131" max="7133" width="10.42578125" style="563" customWidth="1"/>
    <col min="7134" max="7134" width="4.5703125" style="563" customWidth="1"/>
    <col min="7135" max="7135" width="4.42578125" style="563" customWidth="1"/>
    <col min="7136" max="7137" width="6.5703125" style="563" customWidth="1"/>
    <col min="7138" max="7139" width="9.42578125" style="563"/>
    <col min="7140" max="7140" width="15.5703125" style="563" customWidth="1"/>
    <col min="7141" max="7141" width="9.42578125" style="563"/>
    <col min="7142" max="7143" width="6.5703125" style="563" customWidth="1"/>
    <col min="7144" max="7145" width="9.42578125" style="563"/>
    <col min="7146" max="7146" width="11.42578125" style="563" customWidth="1"/>
    <col min="7147" max="7147" width="9.42578125" style="563"/>
    <col min="7148" max="7149" width="6.5703125" style="563" customWidth="1"/>
    <col min="7150" max="7151" width="9.42578125" style="563"/>
    <col min="7152" max="7152" width="11.42578125" style="563" customWidth="1"/>
    <col min="7153" max="7153" width="9.42578125" style="563"/>
    <col min="7154" max="7154" width="6.5703125" style="563" customWidth="1"/>
    <col min="7155" max="7155" width="4.5703125" style="563" customWidth="1"/>
    <col min="7156" max="7157" width="9.42578125" style="563"/>
    <col min="7158" max="7158" width="11.42578125" style="563" customWidth="1"/>
    <col min="7159" max="7159" width="6.42578125" style="563" customWidth="1"/>
    <col min="7160" max="7160" width="4.5703125" style="563" customWidth="1"/>
    <col min="7161" max="7378" width="9.42578125" style="563"/>
    <col min="7379" max="7380" width="6.42578125" style="563" customWidth="1"/>
    <col min="7381" max="7384" width="10.42578125" style="563" customWidth="1"/>
    <col min="7385" max="7385" width="9.42578125" style="563"/>
    <col min="7386" max="7386" width="11.42578125" style="563" customWidth="1"/>
    <col min="7387" max="7389" width="10.42578125" style="563" customWidth="1"/>
    <col min="7390" max="7390" width="4.5703125" style="563" customWidth="1"/>
    <col min="7391" max="7391" width="4.42578125" style="563" customWidth="1"/>
    <col min="7392" max="7393" width="6.5703125" style="563" customWidth="1"/>
    <col min="7394" max="7395" width="9.42578125" style="563"/>
    <col min="7396" max="7396" width="15.5703125" style="563" customWidth="1"/>
    <col min="7397" max="7397" width="9.42578125" style="563"/>
    <col min="7398" max="7399" width="6.5703125" style="563" customWidth="1"/>
    <col min="7400" max="7401" width="9.42578125" style="563"/>
    <col min="7402" max="7402" width="11.42578125" style="563" customWidth="1"/>
    <col min="7403" max="7403" width="9.42578125" style="563"/>
    <col min="7404" max="7405" width="6.5703125" style="563" customWidth="1"/>
    <col min="7406" max="7407" width="9.42578125" style="563"/>
    <col min="7408" max="7408" width="11.42578125" style="563" customWidth="1"/>
    <col min="7409" max="7409" width="9.42578125" style="563"/>
    <col min="7410" max="7410" width="6.5703125" style="563" customWidth="1"/>
    <col min="7411" max="7411" width="4.5703125" style="563" customWidth="1"/>
    <col min="7412" max="7413" width="9.42578125" style="563"/>
    <col min="7414" max="7414" width="11.42578125" style="563" customWidth="1"/>
    <col min="7415" max="7415" width="6.42578125" style="563" customWidth="1"/>
    <col min="7416" max="7416" width="4.5703125" style="563" customWidth="1"/>
    <col min="7417" max="7634" width="9.42578125" style="563"/>
    <col min="7635" max="7636" width="6.42578125" style="563" customWidth="1"/>
    <col min="7637" max="7640" width="10.42578125" style="563" customWidth="1"/>
    <col min="7641" max="7641" width="9.42578125" style="563"/>
    <col min="7642" max="7642" width="11.42578125" style="563" customWidth="1"/>
    <col min="7643" max="7645" width="10.42578125" style="563" customWidth="1"/>
    <col min="7646" max="7646" width="4.5703125" style="563" customWidth="1"/>
    <col min="7647" max="7647" width="4.42578125" style="563" customWidth="1"/>
    <col min="7648" max="7649" width="6.5703125" style="563" customWidth="1"/>
    <col min="7650" max="7651" width="9.42578125" style="563"/>
    <col min="7652" max="7652" width="15.5703125" style="563" customWidth="1"/>
    <col min="7653" max="7653" width="9.42578125" style="563"/>
    <col min="7654" max="7655" width="6.5703125" style="563" customWidth="1"/>
    <col min="7656" max="7657" width="9.42578125" style="563"/>
    <col min="7658" max="7658" width="11.42578125" style="563" customWidth="1"/>
    <col min="7659" max="7659" width="9.42578125" style="563"/>
    <col min="7660" max="7661" width="6.5703125" style="563" customWidth="1"/>
    <col min="7662" max="7663" width="9.42578125" style="563"/>
    <col min="7664" max="7664" width="11.42578125" style="563" customWidth="1"/>
    <col min="7665" max="7665" width="9.42578125" style="563"/>
    <col min="7666" max="7666" width="6.5703125" style="563" customWidth="1"/>
    <col min="7667" max="7667" width="4.5703125" style="563" customWidth="1"/>
    <col min="7668" max="7669" width="9.42578125" style="563"/>
    <col min="7670" max="7670" width="11.42578125" style="563" customWidth="1"/>
    <col min="7671" max="7671" width="6.42578125" style="563" customWidth="1"/>
    <col min="7672" max="7672" width="4.5703125" style="563" customWidth="1"/>
    <col min="7673" max="7890" width="9.42578125" style="563"/>
    <col min="7891" max="7892" width="6.42578125" style="563" customWidth="1"/>
    <col min="7893" max="7896" width="10.42578125" style="563" customWidth="1"/>
    <col min="7897" max="7897" width="9.42578125" style="563"/>
    <col min="7898" max="7898" width="11.42578125" style="563" customWidth="1"/>
    <col min="7899" max="7901" width="10.42578125" style="563" customWidth="1"/>
    <col min="7902" max="7902" width="4.5703125" style="563" customWidth="1"/>
    <col min="7903" max="7903" width="4.42578125" style="563" customWidth="1"/>
    <col min="7904" max="7905" width="6.5703125" style="563" customWidth="1"/>
    <col min="7906" max="7907" width="9.42578125" style="563"/>
    <col min="7908" max="7908" width="15.5703125" style="563" customWidth="1"/>
    <col min="7909" max="7909" width="9.42578125" style="563"/>
    <col min="7910" max="7911" width="6.5703125" style="563" customWidth="1"/>
    <col min="7912" max="7913" width="9.42578125" style="563"/>
    <col min="7914" max="7914" width="11.42578125" style="563" customWidth="1"/>
    <col min="7915" max="7915" width="9.42578125" style="563"/>
    <col min="7916" max="7917" width="6.5703125" style="563" customWidth="1"/>
    <col min="7918" max="7919" width="9.42578125" style="563"/>
    <col min="7920" max="7920" width="11.42578125" style="563" customWidth="1"/>
    <col min="7921" max="7921" width="9.42578125" style="563"/>
    <col min="7922" max="7922" width="6.5703125" style="563" customWidth="1"/>
    <col min="7923" max="7923" width="4.5703125" style="563" customWidth="1"/>
    <col min="7924" max="7925" width="9.42578125" style="563"/>
    <col min="7926" max="7926" width="11.42578125" style="563" customWidth="1"/>
    <col min="7927" max="7927" width="6.42578125" style="563" customWidth="1"/>
    <col min="7928" max="7928" width="4.5703125" style="563" customWidth="1"/>
    <col min="7929" max="8146" width="9.42578125" style="563"/>
    <col min="8147" max="8148" width="6.42578125" style="563" customWidth="1"/>
    <col min="8149" max="8152" width="10.42578125" style="563" customWidth="1"/>
    <col min="8153" max="8153" width="9.42578125" style="563"/>
    <col min="8154" max="8154" width="11.42578125" style="563" customWidth="1"/>
    <col min="8155" max="8157" width="10.42578125" style="563" customWidth="1"/>
    <col min="8158" max="8158" width="4.5703125" style="563" customWidth="1"/>
    <col min="8159" max="8159" width="4.42578125" style="563" customWidth="1"/>
    <col min="8160" max="8161" width="6.5703125" style="563" customWidth="1"/>
    <col min="8162" max="8163" width="9.42578125" style="563"/>
    <col min="8164" max="8164" width="15.5703125" style="563" customWidth="1"/>
    <col min="8165" max="8165" width="9.42578125" style="563"/>
    <col min="8166" max="8167" width="6.5703125" style="563" customWidth="1"/>
    <col min="8168" max="8169" width="9.42578125" style="563"/>
    <col min="8170" max="8170" width="11.42578125" style="563" customWidth="1"/>
    <col min="8171" max="8171" width="9.42578125" style="563"/>
    <col min="8172" max="8173" width="6.5703125" style="563" customWidth="1"/>
    <col min="8174" max="8175" width="9.42578125" style="563"/>
    <col min="8176" max="8176" width="11.42578125" style="563" customWidth="1"/>
    <col min="8177" max="8177" width="9.42578125" style="563"/>
    <col min="8178" max="8178" width="6.5703125" style="563" customWidth="1"/>
    <col min="8179" max="8179" width="4.5703125" style="563" customWidth="1"/>
    <col min="8180" max="8181" width="9.42578125" style="563"/>
    <col min="8182" max="8182" width="11.42578125" style="563" customWidth="1"/>
    <col min="8183" max="8183" width="6.42578125" style="563" customWidth="1"/>
    <col min="8184" max="8184" width="4.5703125" style="563" customWidth="1"/>
    <col min="8185" max="8402" width="9.42578125" style="563"/>
    <col min="8403" max="8404" width="6.42578125" style="563" customWidth="1"/>
    <col min="8405" max="8408" width="10.42578125" style="563" customWidth="1"/>
    <col min="8409" max="8409" width="9.42578125" style="563"/>
    <col min="8410" max="8410" width="11.42578125" style="563" customWidth="1"/>
    <col min="8411" max="8413" width="10.42578125" style="563" customWidth="1"/>
    <col min="8414" max="8414" width="4.5703125" style="563" customWidth="1"/>
    <col min="8415" max="8415" width="4.42578125" style="563" customWidth="1"/>
    <col min="8416" max="8417" width="6.5703125" style="563" customWidth="1"/>
    <col min="8418" max="8419" width="9.42578125" style="563"/>
    <col min="8420" max="8420" width="15.5703125" style="563" customWidth="1"/>
    <col min="8421" max="8421" width="9.42578125" style="563"/>
    <col min="8422" max="8423" width="6.5703125" style="563" customWidth="1"/>
    <col min="8424" max="8425" width="9.42578125" style="563"/>
    <col min="8426" max="8426" width="11.42578125" style="563" customWidth="1"/>
    <col min="8427" max="8427" width="9.42578125" style="563"/>
    <col min="8428" max="8429" width="6.5703125" style="563" customWidth="1"/>
    <col min="8430" max="8431" width="9.42578125" style="563"/>
    <col min="8432" max="8432" width="11.42578125" style="563" customWidth="1"/>
    <col min="8433" max="8433" width="9.42578125" style="563"/>
    <col min="8434" max="8434" width="6.5703125" style="563" customWidth="1"/>
    <col min="8435" max="8435" width="4.5703125" style="563" customWidth="1"/>
    <col min="8436" max="8437" width="9.42578125" style="563"/>
    <col min="8438" max="8438" width="11.42578125" style="563" customWidth="1"/>
    <col min="8439" max="8439" width="6.42578125" style="563" customWidth="1"/>
    <col min="8440" max="8440" width="4.5703125" style="563" customWidth="1"/>
    <col min="8441" max="8658" width="9.42578125" style="563"/>
    <col min="8659" max="8660" width="6.42578125" style="563" customWidth="1"/>
    <col min="8661" max="8664" width="10.42578125" style="563" customWidth="1"/>
    <col min="8665" max="8665" width="9.42578125" style="563"/>
    <col min="8666" max="8666" width="11.42578125" style="563" customWidth="1"/>
    <col min="8667" max="8669" width="10.42578125" style="563" customWidth="1"/>
    <col min="8670" max="8670" width="4.5703125" style="563" customWidth="1"/>
    <col min="8671" max="8671" width="4.42578125" style="563" customWidth="1"/>
    <col min="8672" max="8673" width="6.5703125" style="563" customWidth="1"/>
    <col min="8674" max="8675" width="9.42578125" style="563"/>
    <col min="8676" max="8676" width="15.5703125" style="563" customWidth="1"/>
    <col min="8677" max="8677" width="9.42578125" style="563"/>
    <col min="8678" max="8679" width="6.5703125" style="563" customWidth="1"/>
    <col min="8680" max="8681" width="9.42578125" style="563"/>
    <col min="8682" max="8682" width="11.42578125" style="563" customWidth="1"/>
    <col min="8683" max="8683" width="9.42578125" style="563"/>
    <col min="8684" max="8685" width="6.5703125" style="563" customWidth="1"/>
    <col min="8686" max="8687" width="9.42578125" style="563"/>
    <col min="8688" max="8688" width="11.42578125" style="563" customWidth="1"/>
    <col min="8689" max="8689" width="9.42578125" style="563"/>
    <col min="8690" max="8690" width="6.5703125" style="563" customWidth="1"/>
    <col min="8691" max="8691" width="4.5703125" style="563" customWidth="1"/>
    <col min="8692" max="8693" width="9.42578125" style="563"/>
    <col min="8694" max="8694" width="11.42578125" style="563" customWidth="1"/>
    <col min="8695" max="8695" width="6.42578125" style="563" customWidth="1"/>
    <col min="8696" max="8696" width="4.5703125" style="563" customWidth="1"/>
    <col min="8697" max="8914" width="9.42578125" style="563"/>
    <col min="8915" max="8916" width="6.42578125" style="563" customWidth="1"/>
    <col min="8917" max="8920" width="10.42578125" style="563" customWidth="1"/>
    <col min="8921" max="8921" width="9.42578125" style="563"/>
    <col min="8922" max="8922" width="11.42578125" style="563" customWidth="1"/>
    <col min="8923" max="8925" width="10.42578125" style="563" customWidth="1"/>
    <col min="8926" max="8926" width="4.5703125" style="563" customWidth="1"/>
    <col min="8927" max="8927" width="4.42578125" style="563" customWidth="1"/>
    <col min="8928" max="8929" width="6.5703125" style="563" customWidth="1"/>
    <col min="8930" max="8931" width="9.42578125" style="563"/>
    <col min="8932" max="8932" width="15.5703125" style="563" customWidth="1"/>
    <col min="8933" max="8933" width="9.42578125" style="563"/>
    <col min="8934" max="8935" width="6.5703125" style="563" customWidth="1"/>
    <col min="8936" max="8937" width="9.42578125" style="563"/>
    <col min="8938" max="8938" width="11.42578125" style="563" customWidth="1"/>
    <col min="8939" max="8939" width="9.42578125" style="563"/>
    <col min="8940" max="8941" width="6.5703125" style="563" customWidth="1"/>
    <col min="8942" max="8943" width="9.42578125" style="563"/>
    <col min="8944" max="8944" width="11.42578125" style="563" customWidth="1"/>
    <col min="8945" max="8945" width="9.42578125" style="563"/>
    <col min="8946" max="8946" width="6.5703125" style="563" customWidth="1"/>
    <col min="8947" max="8947" width="4.5703125" style="563" customWidth="1"/>
    <col min="8948" max="8949" width="9.42578125" style="563"/>
    <col min="8950" max="8950" width="11.42578125" style="563" customWidth="1"/>
    <col min="8951" max="8951" width="6.42578125" style="563" customWidth="1"/>
    <col min="8952" max="8952" width="4.5703125" style="563" customWidth="1"/>
    <col min="8953" max="9170" width="9.42578125" style="563"/>
    <col min="9171" max="9172" width="6.42578125" style="563" customWidth="1"/>
    <col min="9173" max="9176" width="10.42578125" style="563" customWidth="1"/>
    <col min="9177" max="9177" width="9.42578125" style="563"/>
    <col min="9178" max="9178" width="11.42578125" style="563" customWidth="1"/>
    <col min="9179" max="9181" width="10.42578125" style="563" customWidth="1"/>
    <col min="9182" max="9182" width="4.5703125" style="563" customWidth="1"/>
    <col min="9183" max="9183" width="4.42578125" style="563" customWidth="1"/>
    <col min="9184" max="9185" width="6.5703125" style="563" customWidth="1"/>
    <col min="9186" max="9187" width="9.42578125" style="563"/>
    <col min="9188" max="9188" width="15.5703125" style="563" customWidth="1"/>
    <col min="9189" max="9189" width="9.42578125" style="563"/>
    <col min="9190" max="9191" width="6.5703125" style="563" customWidth="1"/>
    <col min="9192" max="9193" width="9.42578125" style="563"/>
    <col min="9194" max="9194" width="11.42578125" style="563" customWidth="1"/>
    <col min="9195" max="9195" width="9.42578125" style="563"/>
    <col min="9196" max="9197" width="6.5703125" style="563" customWidth="1"/>
    <col min="9198" max="9199" width="9.42578125" style="563"/>
    <col min="9200" max="9200" width="11.42578125" style="563" customWidth="1"/>
    <col min="9201" max="9201" width="9.42578125" style="563"/>
    <col min="9202" max="9202" width="6.5703125" style="563" customWidth="1"/>
    <col min="9203" max="9203" width="4.5703125" style="563" customWidth="1"/>
    <col min="9204" max="9205" width="9.42578125" style="563"/>
    <col min="9206" max="9206" width="11.42578125" style="563" customWidth="1"/>
    <col min="9207" max="9207" width="6.42578125" style="563" customWidth="1"/>
    <col min="9208" max="9208" width="4.5703125" style="563" customWidth="1"/>
    <col min="9209" max="9426" width="9.42578125" style="563"/>
    <col min="9427" max="9428" width="6.42578125" style="563" customWidth="1"/>
    <col min="9429" max="9432" width="10.42578125" style="563" customWidth="1"/>
    <col min="9433" max="9433" width="9.42578125" style="563"/>
    <col min="9434" max="9434" width="11.42578125" style="563" customWidth="1"/>
    <col min="9435" max="9437" width="10.42578125" style="563" customWidth="1"/>
    <col min="9438" max="9438" width="4.5703125" style="563" customWidth="1"/>
    <col min="9439" max="9439" width="4.42578125" style="563" customWidth="1"/>
    <col min="9440" max="9441" width="6.5703125" style="563" customWidth="1"/>
    <col min="9442" max="9443" width="9.42578125" style="563"/>
    <col min="9444" max="9444" width="15.5703125" style="563" customWidth="1"/>
    <col min="9445" max="9445" width="9.42578125" style="563"/>
    <col min="9446" max="9447" width="6.5703125" style="563" customWidth="1"/>
    <col min="9448" max="9449" width="9.42578125" style="563"/>
    <col min="9450" max="9450" width="11.42578125" style="563" customWidth="1"/>
    <col min="9451" max="9451" width="9.42578125" style="563"/>
    <col min="9452" max="9453" width="6.5703125" style="563" customWidth="1"/>
    <col min="9454" max="9455" width="9.42578125" style="563"/>
    <col min="9456" max="9456" width="11.42578125" style="563" customWidth="1"/>
    <col min="9457" max="9457" width="9.42578125" style="563"/>
    <col min="9458" max="9458" width="6.5703125" style="563" customWidth="1"/>
    <col min="9459" max="9459" width="4.5703125" style="563" customWidth="1"/>
    <col min="9460" max="9461" width="9.42578125" style="563"/>
    <col min="9462" max="9462" width="11.42578125" style="563" customWidth="1"/>
    <col min="9463" max="9463" width="6.42578125" style="563" customWidth="1"/>
    <col min="9464" max="9464" width="4.5703125" style="563" customWidth="1"/>
    <col min="9465" max="9682" width="9.42578125" style="563"/>
    <col min="9683" max="9684" width="6.42578125" style="563" customWidth="1"/>
    <col min="9685" max="9688" width="10.42578125" style="563" customWidth="1"/>
    <col min="9689" max="9689" width="9.42578125" style="563"/>
    <col min="9690" max="9690" width="11.42578125" style="563" customWidth="1"/>
    <col min="9691" max="9693" width="10.42578125" style="563" customWidth="1"/>
    <col min="9694" max="9694" width="4.5703125" style="563" customWidth="1"/>
    <col min="9695" max="9695" width="4.42578125" style="563" customWidth="1"/>
    <col min="9696" max="9697" width="6.5703125" style="563" customWidth="1"/>
    <col min="9698" max="9699" width="9.42578125" style="563"/>
    <col min="9700" max="9700" width="15.5703125" style="563" customWidth="1"/>
    <col min="9701" max="9701" width="9.42578125" style="563"/>
    <col min="9702" max="9703" width="6.5703125" style="563" customWidth="1"/>
    <col min="9704" max="9705" width="9.42578125" style="563"/>
    <col min="9706" max="9706" width="11.42578125" style="563" customWidth="1"/>
    <col min="9707" max="9707" width="9.42578125" style="563"/>
    <col min="9708" max="9709" width="6.5703125" style="563" customWidth="1"/>
    <col min="9710" max="9711" width="9.42578125" style="563"/>
    <col min="9712" max="9712" width="11.42578125" style="563" customWidth="1"/>
    <col min="9713" max="9713" width="9.42578125" style="563"/>
    <col min="9714" max="9714" width="6.5703125" style="563" customWidth="1"/>
    <col min="9715" max="9715" width="4.5703125" style="563" customWidth="1"/>
    <col min="9716" max="9717" width="9.42578125" style="563"/>
    <col min="9718" max="9718" width="11.42578125" style="563" customWidth="1"/>
    <col min="9719" max="9719" width="6.42578125" style="563" customWidth="1"/>
    <col min="9720" max="9720" width="4.5703125" style="563" customWidth="1"/>
    <col min="9721" max="9938" width="9.42578125" style="563"/>
    <col min="9939" max="9940" width="6.42578125" style="563" customWidth="1"/>
    <col min="9941" max="9944" width="10.42578125" style="563" customWidth="1"/>
    <col min="9945" max="9945" width="9.42578125" style="563"/>
    <col min="9946" max="9946" width="11.42578125" style="563" customWidth="1"/>
    <col min="9947" max="9949" width="10.42578125" style="563" customWidth="1"/>
    <col min="9950" max="9950" width="4.5703125" style="563" customWidth="1"/>
    <col min="9951" max="9951" width="4.42578125" style="563" customWidth="1"/>
    <col min="9952" max="9953" width="6.5703125" style="563" customWidth="1"/>
    <col min="9954" max="9955" width="9.42578125" style="563"/>
    <col min="9956" max="9956" width="15.5703125" style="563" customWidth="1"/>
    <col min="9957" max="9957" width="9.42578125" style="563"/>
    <col min="9958" max="9959" width="6.5703125" style="563" customWidth="1"/>
    <col min="9960" max="9961" width="9.42578125" style="563"/>
    <col min="9962" max="9962" width="11.42578125" style="563" customWidth="1"/>
    <col min="9963" max="9963" width="9.42578125" style="563"/>
    <col min="9964" max="9965" width="6.5703125" style="563" customWidth="1"/>
    <col min="9966" max="9967" width="9.42578125" style="563"/>
    <col min="9968" max="9968" width="11.42578125" style="563" customWidth="1"/>
    <col min="9969" max="9969" width="9.42578125" style="563"/>
    <col min="9970" max="9970" width="6.5703125" style="563" customWidth="1"/>
    <col min="9971" max="9971" width="4.5703125" style="563" customWidth="1"/>
    <col min="9972" max="9973" width="9.42578125" style="563"/>
    <col min="9974" max="9974" width="11.42578125" style="563" customWidth="1"/>
    <col min="9975" max="9975" width="6.42578125" style="563" customWidth="1"/>
    <col min="9976" max="9976" width="4.5703125" style="563" customWidth="1"/>
    <col min="9977" max="10194" width="9.42578125" style="563"/>
    <col min="10195" max="10196" width="6.42578125" style="563" customWidth="1"/>
    <col min="10197" max="10200" width="10.42578125" style="563" customWidth="1"/>
    <col min="10201" max="10201" width="9.42578125" style="563"/>
    <col min="10202" max="10202" width="11.42578125" style="563" customWidth="1"/>
    <col min="10203" max="10205" width="10.42578125" style="563" customWidth="1"/>
    <col min="10206" max="10206" width="4.5703125" style="563" customWidth="1"/>
    <col min="10207" max="10207" width="4.42578125" style="563" customWidth="1"/>
    <col min="10208" max="10209" width="6.5703125" style="563" customWidth="1"/>
    <col min="10210" max="10211" width="9.42578125" style="563"/>
    <col min="10212" max="10212" width="15.5703125" style="563" customWidth="1"/>
    <col min="10213" max="10213" width="9.42578125" style="563"/>
    <col min="10214" max="10215" width="6.5703125" style="563" customWidth="1"/>
    <col min="10216" max="10217" width="9.42578125" style="563"/>
    <col min="10218" max="10218" width="11.42578125" style="563" customWidth="1"/>
    <col min="10219" max="10219" width="9.42578125" style="563"/>
    <col min="10220" max="10221" width="6.5703125" style="563" customWidth="1"/>
    <col min="10222" max="10223" width="9.42578125" style="563"/>
    <col min="10224" max="10224" width="11.42578125" style="563" customWidth="1"/>
    <col min="10225" max="10225" width="9.42578125" style="563"/>
    <col min="10226" max="10226" width="6.5703125" style="563" customWidth="1"/>
    <col min="10227" max="10227" width="4.5703125" style="563" customWidth="1"/>
    <col min="10228" max="10229" width="9.42578125" style="563"/>
    <col min="10230" max="10230" width="11.42578125" style="563" customWidth="1"/>
    <col min="10231" max="10231" width="6.42578125" style="563" customWidth="1"/>
    <col min="10232" max="10232" width="4.5703125" style="563" customWidth="1"/>
    <col min="10233" max="10450" width="9.42578125" style="563"/>
    <col min="10451" max="10452" width="6.42578125" style="563" customWidth="1"/>
    <col min="10453" max="10456" width="10.42578125" style="563" customWidth="1"/>
    <col min="10457" max="10457" width="9.42578125" style="563"/>
    <col min="10458" max="10458" width="11.42578125" style="563" customWidth="1"/>
    <col min="10459" max="10461" width="10.42578125" style="563" customWidth="1"/>
    <col min="10462" max="10462" width="4.5703125" style="563" customWidth="1"/>
    <col min="10463" max="10463" width="4.42578125" style="563" customWidth="1"/>
    <col min="10464" max="10465" width="6.5703125" style="563" customWidth="1"/>
    <col min="10466" max="10467" width="9.42578125" style="563"/>
    <col min="10468" max="10468" width="15.5703125" style="563" customWidth="1"/>
    <col min="10469" max="10469" width="9.42578125" style="563"/>
    <col min="10470" max="10471" width="6.5703125" style="563" customWidth="1"/>
    <col min="10472" max="10473" width="9.42578125" style="563"/>
    <col min="10474" max="10474" width="11.42578125" style="563" customWidth="1"/>
    <col min="10475" max="10475" width="9.42578125" style="563"/>
    <col min="10476" max="10477" width="6.5703125" style="563" customWidth="1"/>
    <col min="10478" max="10479" width="9.42578125" style="563"/>
    <col min="10480" max="10480" width="11.42578125" style="563" customWidth="1"/>
    <col min="10481" max="10481" width="9.42578125" style="563"/>
    <col min="10482" max="10482" width="6.5703125" style="563" customWidth="1"/>
    <col min="10483" max="10483" width="4.5703125" style="563" customWidth="1"/>
    <col min="10484" max="10485" width="9.42578125" style="563"/>
    <col min="10486" max="10486" width="11.42578125" style="563" customWidth="1"/>
    <col min="10487" max="10487" width="6.42578125" style="563" customWidth="1"/>
    <col min="10488" max="10488" width="4.5703125" style="563" customWidth="1"/>
    <col min="10489" max="10706" width="9.42578125" style="563"/>
    <col min="10707" max="10708" width="6.42578125" style="563" customWidth="1"/>
    <col min="10709" max="10712" width="10.42578125" style="563" customWidth="1"/>
    <col min="10713" max="10713" width="9.42578125" style="563"/>
    <col min="10714" max="10714" width="11.42578125" style="563" customWidth="1"/>
    <col min="10715" max="10717" width="10.42578125" style="563" customWidth="1"/>
    <col min="10718" max="10718" width="4.5703125" style="563" customWidth="1"/>
    <col min="10719" max="10719" width="4.42578125" style="563" customWidth="1"/>
    <col min="10720" max="10721" width="6.5703125" style="563" customWidth="1"/>
    <col min="10722" max="10723" width="9.42578125" style="563"/>
    <col min="10724" max="10724" width="15.5703125" style="563" customWidth="1"/>
    <col min="10725" max="10725" width="9.42578125" style="563"/>
    <col min="10726" max="10727" width="6.5703125" style="563" customWidth="1"/>
    <col min="10728" max="10729" width="9.42578125" style="563"/>
    <col min="10730" max="10730" width="11.42578125" style="563" customWidth="1"/>
    <col min="10731" max="10731" width="9.42578125" style="563"/>
    <col min="10732" max="10733" width="6.5703125" style="563" customWidth="1"/>
    <col min="10734" max="10735" width="9.42578125" style="563"/>
    <col min="10736" max="10736" width="11.42578125" style="563" customWidth="1"/>
    <col min="10737" max="10737" width="9.42578125" style="563"/>
    <col min="10738" max="10738" width="6.5703125" style="563" customWidth="1"/>
    <col min="10739" max="10739" width="4.5703125" style="563" customWidth="1"/>
    <col min="10740" max="10741" width="9.42578125" style="563"/>
    <col min="10742" max="10742" width="11.42578125" style="563" customWidth="1"/>
    <col min="10743" max="10743" width="6.42578125" style="563" customWidth="1"/>
    <col min="10744" max="10744" width="4.5703125" style="563" customWidth="1"/>
    <col min="10745" max="10962" width="9.42578125" style="563"/>
    <col min="10963" max="10964" width="6.42578125" style="563" customWidth="1"/>
    <col min="10965" max="10968" width="10.42578125" style="563" customWidth="1"/>
    <col min="10969" max="10969" width="9.42578125" style="563"/>
    <col min="10970" max="10970" width="11.42578125" style="563" customWidth="1"/>
    <col min="10971" max="10973" width="10.42578125" style="563" customWidth="1"/>
    <col min="10974" max="10974" width="4.5703125" style="563" customWidth="1"/>
    <col min="10975" max="10975" width="4.42578125" style="563" customWidth="1"/>
    <col min="10976" max="10977" width="6.5703125" style="563" customWidth="1"/>
    <col min="10978" max="10979" width="9.42578125" style="563"/>
    <col min="10980" max="10980" width="15.5703125" style="563" customWidth="1"/>
    <col min="10981" max="10981" width="9.42578125" style="563"/>
    <col min="10982" max="10983" width="6.5703125" style="563" customWidth="1"/>
    <col min="10984" max="10985" width="9.42578125" style="563"/>
    <col min="10986" max="10986" width="11.42578125" style="563" customWidth="1"/>
    <col min="10987" max="10987" width="9.42578125" style="563"/>
    <col min="10988" max="10989" width="6.5703125" style="563" customWidth="1"/>
    <col min="10990" max="10991" width="9.42578125" style="563"/>
    <col min="10992" max="10992" width="11.42578125" style="563" customWidth="1"/>
    <col min="10993" max="10993" width="9.42578125" style="563"/>
    <col min="10994" max="10994" width="6.5703125" style="563" customWidth="1"/>
    <col min="10995" max="10995" width="4.5703125" style="563" customWidth="1"/>
    <col min="10996" max="10997" width="9.42578125" style="563"/>
    <col min="10998" max="10998" width="11.42578125" style="563" customWidth="1"/>
    <col min="10999" max="10999" width="6.42578125" style="563" customWidth="1"/>
    <col min="11000" max="11000" width="4.5703125" style="563" customWidth="1"/>
    <col min="11001" max="11218" width="9.42578125" style="563"/>
    <col min="11219" max="11220" width="6.42578125" style="563" customWidth="1"/>
    <col min="11221" max="11224" width="10.42578125" style="563" customWidth="1"/>
    <col min="11225" max="11225" width="9.42578125" style="563"/>
    <col min="11226" max="11226" width="11.42578125" style="563" customWidth="1"/>
    <col min="11227" max="11229" width="10.42578125" style="563" customWidth="1"/>
    <col min="11230" max="11230" width="4.5703125" style="563" customWidth="1"/>
    <col min="11231" max="11231" width="4.42578125" style="563" customWidth="1"/>
    <col min="11232" max="11233" width="6.5703125" style="563" customWidth="1"/>
    <col min="11234" max="11235" width="9.42578125" style="563"/>
    <col min="11236" max="11236" width="15.5703125" style="563" customWidth="1"/>
    <col min="11237" max="11237" width="9.42578125" style="563"/>
    <col min="11238" max="11239" width="6.5703125" style="563" customWidth="1"/>
    <col min="11240" max="11241" width="9.42578125" style="563"/>
    <col min="11242" max="11242" width="11.42578125" style="563" customWidth="1"/>
    <col min="11243" max="11243" width="9.42578125" style="563"/>
    <col min="11244" max="11245" width="6.5703125" style="563" customWidth="1"/>
    <col min="11246" max="11247" width="9.42578125" style="563"/>
    <col min="11248" max="11248" width="11.42578125" style="563" customWidth="1"/>
    <col min="11249" max="11249" width="9.42578125" style="563"/>
    <col min="11250" max="11250" width="6.5703125" style="563" customWidth="1"/>
    <col min="11251" max="11251" width="4.5703125" style="563" customWidth="1"/>
    <col min="11252" max="11253" width="9.42578125" style="563"/>
    <col min="11254" max="11254" width="11.42578125" style="563" customWidth="1"/>
    <col min="11255" max="11255" width="6.42578125" style="563" customWidth="1"/>
    <col min="11256" max="11256" width="4.5703125" style="563" customWidth="1"/>
    <col min="11257" max="11474" width="9.42578125" style="563"/>
    <col min="11475" max="11476" width="6.42578125" style="563" customWidth="1"/>
    <col min="11477" max="11480" width="10.42578125" style="563" customWidth="1"/>
    <col min="11481" max="11481" width="9.42578125" style="563"/>
    <col min="11482" max="11482" width="11.42578125" style="563" customWidth="1"/>
    <col min="11483" max="11485" width="10.42578125" style="563" customWidth="1"/>
    <col min="11486" max="11486" width="4.5703125" style="563" customWidth="1"/>
    <col min="11487" max="11487" width="4.42578125" style="563" customWidth="1"/>
    <col min="11488" max="11489" width="6.5703125" style="563" customWidth="1"/>
    <col min="11490" max="11491" width="9.42578125" style="563"/>
    <col min="11492" max="11492" width="15.5703125" style="563" customWidth="1"/>
    <col min="11493" max="11493" width="9.42578125" style="563"/>
    <col min="11494" max="11495" width="6.5703125" style="563" customWidth="1"/>
    <col min="11496" max="11497" width="9.42578125" style="563"/>
    <col min="11498" max="11498" width="11.42578125" style="563" customWidth="1"/>
    <col min="11499" max="11499" width="9.42578125" style="563"/>
    <col min="11500" max="11501" width="6.5703125" style="563" customWidth="1"/>
    <col min="11502" max="11503" width="9.42578125" style="563"/>
    <col min="11504" max="11504" width="11.42578125" style="563" customWidth="1"/>
    <col min="11505" max="11505" width="9.42578125" style="563"/>
    <col min="11506" max="11506" width="6.5703125" style="563" customWidth="1"/>
    <col min="11507" max="11507" width="4.5703125" style="563" customWidth="1"/>
    <col min="11508" max="11509" width="9.42578125" style="563"/>
    <col min="11510" max="11510" width="11.42578125" style="563" customWidth="1"/>
    <col min="11511" max="11511" width="6.42578125" style="563" customWidth="1"/>
    <col min="11512" max="11512" width="4.5703125" style="563" customWidth="1"/>
    <col min="11513" max="11730" width="9.42578125" style="563"/>
    <col min="11731" max="11732" width="6.42578125" style="563" customWidth="1"/>
    <col min="11733" max="11736" width="10.42578125" style="563" customWidth="1"/>
    <col min="11737" max="11737" width="9.42578125" style="563"/>
    <col min="11738" max="11738" width="11.42578125" style="563" customWidth="1"/>
    <col min="11739" max="11741" width="10.42578125" style="563" customWidth="1"/>
    <col min="11742" max="11742" width="4.5703125" style="563" customWidth="1"/>
    <col min="11743" max="11743" width="4.42578125" style="563" customWidth="1"/>
    <col min="11744" max="11745" width="6.5703125" style="563" customWidth="1"/>
    <col min="11746" max="11747" width="9.42578125" style="563"/>
    <col min="11748" max="11748" width="15.5703125" style="563" customWidth="1"/>
    <col min="11749" max="11749" width="9.42578125" style="563"/>
    <col min="11750" max="11751" width="6.5703125" style="563" customWidth="1"/>
    <col min="11752" max="11753" width="9.42578125" style="563"/>
    <col min="11754" max="11754" width="11.42578125" style="563" customWidth="1"/>
    <col min="11755" max="11755" width="9.42578125" style="563"/>
    <col min="11756" max="11757" width="6.5703125" style="563" customWidth="1"/>
    <col min="11758" max="11759" width="9.42578125" style="563"/>
    <col min="11760" max="11760" width="11.42578125" style="563" customWidth="1"/>
    <col min="11761" max="11761" width="9.42578125" style="563"/>
    <col min="11762" max="11762" width="6.5703125" style="563" customWidth="1"/>
    <col min="11763" max="11763" width="4.5703125" style="563" customWidth="1"/>
    <col min="11764" max="11765" width="9.42578125" style="563"/>
    <col min="11766" max="11766" width="11.42578125" style="563" customWidth="1"/>
    <col min="11767" max="11767" width="6.42578125" style="563" customWidth="1"/>
    <col min="11768" max="11768" width="4.5703125" style="563" customWidth="1"/>
    <col min="11769" max="11986" width="9.42578125" style="563"/>
    <col min="11987" max="11988" width="6.42578125" style="563" customWidth="1"/>
    <col min="11989" max="11992" width="10.42578125" style="563" customWidth="1"/>
    <col min="11993" max="11993" width="9.42578125" style="563"/>
    <col min="11994" max="11994" width="11.42578125" style="563" customWidth="1"/>
    <col min="11995" max="11997" width="10.42578125" style="563" customWidth="1"/>
    <col min="11998" max="11998" width="4.5703125" style="563" customWidth="1"/>
    <col min="11999" max="11999" width="4.42578125" style="563" customWidth="1"/>
    <col min="12000" max="12001" width="6.5703125" style="563" customWidth="1"/>
    <col min="12002" max="12003" width="9.42578125" style="563"/>
    <col min="12004" max="12004" width="15.5703125" style="563" customWidth="1"/>
    <col min="12005" max="12005" width="9.42578125" style="563"/>
    <col min="12006" max="12007" width="6.5703125" style="563" customWidth="1"/>
    <col min="12008" max="12009" width="9.42578125" style="563"/>
    <col min="12010" max="12010" width="11.42578125" style="563" customWidth="1"/>
    <col min="12011" max="12011" width="9.42578125" style="563"/>
    <col min="12012" max="12013" width="6.5703125" style="563" customWidth="1"/>
    <col min="12014" max="12015" width="9.42578125" style="563"/>
    <col min="12016" max="12016" width="11.42578125" style="563" customWidth="1"/>
    <col min="12017" max="12017" width="9.42578125" style="563"/>
    <col min="12018" max="12018" width="6.5703125" style="563" customWidth="1"/>
    <col min="12019" max="12019" width="4.5703125" style="563" customWidth="1"/>
    <col min="12020" max="12021" width="9.42578125" style="563"/>
    <col min="12022" max="12022" width="11.42578125" style="563" customWidth="1"/>
    <col min="12023" max="12023" width="6.42578125" style="563" customWidth="1"/>
    <col min="12024" max="12024" width="4.5703125" style="563" customWidth="1"/>
    <col min="12025" max="12242" width="9.42578125" style="563"/>
    <col min="12243" max="12244" width="6.42578125" style="563" customWidth="1"/>
    <col min="12245" max="12248" width="10.42578125" style="563" customWidth="1"/>
    <col min="12249" max="12249" width="9.42578125" style="563"/>
    <col min="12250" max="12250" width="11.42578125" style="563" customWidth="1"/>
    <col min="12251" max="12253" width="10.42578125" style="563" customWidth="1"/>
    <col min="12254" max="12254" width="4.5703125" style="563" customWidth="1"/>
    <col min="12255" max="12255" width="4.42578125" style="563" customWidth="1"/>
    <col min="12256" max="12257" width="6.5703125" style="563" customWidth="1"/>
    <col min="12258" max="12259" width="9.42578125" style="563"/>
    <col min="12260" max="12260" width="15.5703125" style="563" customWidth="1"/>
    <col min="12261" max="12261" width="9.42578125" style="563"/>
    <col min="12262" max="12263" width="6.5703125" style="563" customWidth="1"/>
    <col min="12264" max="12265" width="9.42578125" style="563"/>
    <col min="12266" max="12266" width="11.42578125" style="563" customWidth="1"/>
    <col min="12267" max="12267" width="9.42578125" style="563"/>
    <col min="12268" max="12269" width="6.5703125" style="563" customWidth="1"/>
    <col min="12270" max="12271" width="9.42578125" style="563"/>
    <col min="12272" max="12272" width="11.42578125" style="563" customWidth="1"/>
    <col min="12273" max="12273" width="9.42578125" style="563"/>
    <col min="12274" max="12274" width="6.5703125" style="563" customWidth="1"/>
    <col min="12275" max="12275" width="4.5703125" style="563" customWidth="1"/>
    <col min="12276" max="12277" width="9.42578125" style="563"/>
    <col min="12278" max="12278" width="11.42578125" style="563" customWidth="1"/>
    <col min="12279" max="12279" width="6.42578125" style="563" customWidth="1"/>
    <col min="12280" max="12280" width="4.5703125" style="563" customWidth="1"/>
    <col min="12281" max="12498" width="9.42578125" style="563"/>
    <col min="12499" max="12500" width="6.42578125" style="563" customWidth="1"/>
    <col min="12501" max="12504" width="10.42578125" style="563" customWidth="1"/>
    <col min="12505" max="12505" width="9.42578125" style="563"/>
    <col min="12506" max="12506" width="11.42578125" style="563" customWidth="1"/>
    <col min="12507" max="12509" width="10.42578125" style="563" customWidth="1"/>
    <col min="12510" max="12510" width="4.5703125" style="563" customWidth="1"/>
    <col min="12511" max="12511" width="4.42578125" style="563" customWidth="1"/>
    <col min="12512" max="12513" width="6.5703125" style="563" customWidth="1"/>
    <col min="12514" max="12515" width="9.42578125" style="563"/>
    <col min="12516" max="12516" width="15.5703125" style="563" customWidth="1"/>
    <col min="12517" max="12517" width="9.42578125" style="563"/>
    <col min="12518" max="12519" width="6.5703125" style="563" customWidth="1"/>
    <col min="12520" max="12521" width="9.42578125" style="563"/>
    <col min="12522" max="12522" width="11.42578125" style="563" customWidth="1"/>
    <col min="12523" max="12523" width="9.42578125" style="563"/>
    <col min="12524" max="12525" width="6.5703125" style="563" customWidth="1"/>
    <col min="12526" max="12527" width="9.42578125" style="563"/>
    <col min="12528" max="12528" width="11.42578125" style="563" customWidth="1"/>
    <col min="12529" max="12529" width="9.42578125" style="563"/>
    <col min="12530" max="12530" width="6.5703125" style="563" customWidth="1"/>
    <col min="12531" max="12531" width="4.5703125" style="563" customWidth="1"/>
    <col min="12532" max="12533" width="9.42578125" style="563"/>
    <col min="12534" max="12534" width="11.42578125" style="563" customWidth="1"/>
    <col min="12535" max="12535" width="6.42578125" style="563" customWidth="1"/>
    <col min="12536" max="12536" width="4.5703125" style="563" customWidth="1"/>
    <col min="12537" max="12754" width="9.42578125" style="563"/>
    <col min="12755" max="12756" width="6.42578125" style="563" customWidth="1"/>
    <col min="12757" max="12760" width="10.42578125" style="563" customWidth="1"/>
    <col min="12761" max="12761" width="9.42578125" style="563"/>
    <col min="12762" max="12762" width="11.42578125" style="563" customWidth="1"/>
    <col min="12763" max="12765" width="10.42578125" style="563" customWidth="1"/>
    <col min="12766" max="12766" width="4.5703125" style="563" customWidth="1"/>
    <col min="12767" max="12767" width="4.42578125" style="563" customWidth="1"/>
    <col min="12768" max="12769" width="6.5703125" style="563" customWidth="1"/>
    <col min="12770" max="12771" width="9.42578125" style="563"/>
    <col min="12772" max="12772" width="15.5703125" style="563" customWidth="1"/>
    <col min="12773" max="12773" width="9.42578125" style="563"/>
    <col min="12774" max="12775" width="6.5703125" style="563" customWidth="1"/>
    <col min="12776" max="12777" width="9.42578125" style="563"/>
    <col min="12778" max="12778" width="11.42578125" style="563" customWidth="1"/>
    <col min="12779" max="12779" width="9.42578125" style="563"/>
    <col min="12780" max="12781" width="6.5703125" style="563" customWidth="1"/>
    <col min="12782" max="12783" width="9.42578125" style="563"/>
    <col min="12784" max="12784" width="11.42578125" style="563" customWidth="1"/>
    <col min="12785" max="12785" width="9.42578125" style="563"/>
    <col min="12786" max="12786" width="6.5703125" style="563" customWidth="1"/>
    <col min="12787" max="12787" width="4.5703125" style="563" customWidth="1"/>
    <col min="12788" max="12789" width="9.42578125" style="563"/>
    <col min="12790" max="12790" width="11.42578125" style="563" customWidth="1"/>
    <col min="12791" max="12791" width="6.42578125" style="563" customWidth="1"/>
    <col min="12792" max="12792" width="4.5703125" style="563" customWidth="1"/>
    <col min="12793" max="13010" width="9.42578125" style="563"/>
    <col min="13011" max="13012" width="6.42578125" style="563" customWidth="1"/>
    <col min="13013" max="13016" width="10.42578125" style="563" customWidth="1"/>
    <col min="13017" max="13017" width="9.42578125" style="563"/>
    <col min="13018" max="13018" width="11.42578125" style="563" customWidth="1"/>
    <col min="13019" max="13021" width="10.42578125" style="563" customWidth="1"/>
    <col min="13022" max="13022" width="4.5703125" style="563" customWidth="1"/>
    <col min="13023" max="13023" width="4.42578125" style="563" customWidth="1"/>
    <col min="13024" max="13025" width="6.5703125" style="563" customWidth="1"/>
    <col min="13026" max="13027" width="9.42578125" style="563"/>
    <col min="13028" max="13028" width="15.5703125" style="563" customWidth="1"/>
    <col min="13029" max="13029" width="9.42578125" style="563"/>
    <col min="13030" max="13031" width="6.5703125" style="563" customWidth="1"/>
    <col min="13032" max="13033" width="9.42578125" style="563"/>
    <col min="13034" max="13034" width="11.42578125" style="563" customWidth="1"/>
    <col min="13035" max="13035" width="9.42578125" style="563"/>
    <col min="13036" max="13037" width="6.5703125" style="563" customWidth="1"/>
    <col min="13038" max="13039" width="9.42578125" style="563"/>
    <col min="13040" max="13040" width="11.42578125" style="563" customWidth="1"/>
    <col min="13041" max="13041" width="9.42578125" style="563"/>
    <col min="13042" max="13042" width="6.5703125" style="563" customWidth="1"/>
    <col min="13043" max="13043" width="4.5703125" style="563" customWidth="1"/>
    <col min="13044" max="13045" width="9.42578125" style="563"/>
    <col min="13046" max="13046" width="11.42578125" style="563" customWidth="1"/>
    <col min="13047" max="13047" width="6.42578125" style="563" customWidth="1"/>
    <col min="13048" max="13048" width="4.5703125" style="563" customWidth="1"/>
    <col min="13049" max="13266" width="9.42578125" style="563"/>
    <col min="13267" max="13268" width="6.42578125" style="563" customWidth="1"/>
    <col min="13269" max="13272" width="10.42578125" style="563" customWidth="1"/>
    <col min="13273" max="13273" width="9.42578125" style="563"/>
    <col min="13274" max="13274" width="11.42578125" style="563" customWidth="1"/>
    <col min="13275" max="13277" width="10.42578125" style="563" customWidth="1"/>
    <col min="13278" max="13278" width="4.5703125" style="563" customWidth="1"/>
    <col min="13279" max="13279" width="4.42578125" style="563" customWidth="1"/>
    <col min="13280" max="13281" width="6.5703125" style="563" customWidth="1"/>
    <col min="13282" max="13283" width="9.42578125" style="563"/>
    <col min="13284" max="13284" width="15.5703125" style="563" customWidth="1"/>
    <col min="13285" max="13285" width="9.42578125" style="563"/>
    <col min="13286" max="13287" width="6.5703125" style="563" customWidth="1"/>
    <col min="13288" max="13289" width="9.42578125" style="563"/>
    <col min="13290" max="13290" width="11.42578125" style="563" customWidth="1"/>
    <col min="13291" max="13291" width="9.42578125" style="563"/>
    <col min="13292" max="13293" width="6.5703125" style="563" customWidth="1"/>
    <col min="13294" max="13295" width="9.42578125" style="563"/>
    <col min="13296" max="13296" width="11.42578125" style="563" customWidth="1"/>
    <col min="13297" max="13297" width="9.42578125" style="563"/>
    <col min="13298" max="13298" width="6.5703125" style="563" customWidth="1"/>
    <col min="13299" max="13299" width="4.5703125" style="563" customWidth="1"/>
    <col min="13300" max="13301" width="9.42578125" style="563"/>
    <col min="13302" max="13302" width="11.42578125" style="563" customWidth="1"/>
    <col min="13303" max="13303" width="6.42578125" style="563" customWidth="1"/>
    <col min="13304" max="13304" width="4.5703125" style="563" customWidth="1"/>
    <col min="13305" max="13522" width="9.42578125" style="563"/>
    <col min="13523" max="13524" width="6.42578125" style="563" customWidth="1"/>
    <col min="13525" max="13528" width="10.42578125" style="563" customWidth="1"/>
    <col min="13529" max="13529" width="9.42578125" style="563"/>
    <col min="13530" max="13530" width="11.42578125" style="563" customWidth="1"/>
    <col min="13531" max="13533" width="10.42578125" style="563" customWidth="1"/>
    <col min="13534" max="13534" width="4.5703125" style="563" customWidth="1"/>
    <col min="13535" max="13535" width="4.42578125" style="563" customWidth="1"/>
    <col min="13536" max="13537" width="6.5703125" style="563" customWidth="1"/>
    <col min="13538" max="13539" width="9.42578125" style="563"/>
    <col min="13540" max="13540" width="15.5703125" style="563" customWidth="1"/>
    <col min="13541" max="13541" width="9.42578125" style="563"/>
    <col min="13542" max="13543" width="6.5703125" style="563" customWidth="1"/>
    <col min="13544" max="13545" width="9.42578125" style="563"/>
    <col min="13546" max="13546" width="11.42578125" style="563" customWidth="1"/>
    <col min="13547" max="13547" width="9.42578125" style="563"/>
    <col min="13548" max="13549" width="6.5703125" style="563" customWidth="1"/>
    <col min="13550" max="13551" width="9.42578125" style="563"/>
    <col min="13552" max="13552" width="11.42578125" style="563" customWidth="1"/>
    <col min="13553" max="13553" width="9.42578125" style="563"/>
    <col min="13554" max="13554" width="6.5703125" style="563" customWidth="1"/>
    <col min="13555" max="13555" width="4.5703125" style="563" customWidth="1"/>
    <col min="13556" max="13557" width="9.42578125" style="563"/>
    <col min="13558" max="13558" width="11.42578125" style="563" customWidth="1"/>
    <col min="13559" max="13559" width="6.42578125" style="563" customWidth="1"/>
    <col min="13560" max="13560" width="4.5703125" style="563" customWidth="1"/>
    <col min="13561" max="13778" width="9.42578125" style="563"/>
    <col min="13779" max="13780" width="6.42578125" style="563" customWidth="1"/>
    <col min="13781" max="13784" width="10.42578125" style="563" customWidth="1"/>
    <col min="13785" max="13785" width="9.42578125" style="563"/>
    <col min="13786" max="13786" width="11.42578125" style="563" customWidth="1"/>
    <col min="13787" max="13789" width="10.42578125" style="563" customWidth="1"/>
    <col min="13790" max="13790" width="4.5703125" style="563" customWidth="1"/>
    <col min="13791" max="13791" width="4.42578125" style="563" customWidth="1"/>
    <col min="13792" max="13793" width="6.5703125" style="563" customWidth="1"/>
    <col min="13794" max="13795" width="9.42578125" style="563"/>
    <col min="13796" max="13796" width="15.5703125" style="563" customWidth="1"/>
    <col min="13797" max="13797" width="9.42578125" style="563"/>
    <col min="13798" max="13799" width="6.5703125" style="563" customWidth="1"/>
    <col min="13800" max="13801" width="9.42578125" style="563"/>
    <col min="13802" max="13802" width="11.42578125" style="563" customWidth="1"/>
    <col min="13803" max="13803" width="9.42578125" style="563"/>
    <col min="13804" max="13805" width="6.5703125" style="563" customWidth="1"/>
    <col min="13806" max="13807" width="9.42578125" style="563"/>
    <col min="13808" max="13808" width="11.42578125" style="563" customWidth="1"/>
    <col min="13809" max="13809" width="9.42578125" style="563"/>
    <col min="13810" max="13810" width="6.5703125" style="563" customWidth="1"/>
    <col min="13811" max="13811" width="4.5703125" style="563" customWidth="1"/>
    <col min="13812" max="13813" width="9.42578125" style="563"/>
    <col min="13814" max="13814" width="11.42578125" style="563" customWidth="1"/>
    <col min="13815" max="13815" width="6.42578125" style="563" customWidth="1"/>
    <col min="13816" max="13816" width="4.5703125" style="563" customWidth="1"/>
    <col min="13817" max="14034" width="9.42578125" style="563"/>
    <col min="14035" max="14036" width="6.42578125" style="563" customWidth="1"/>
    <col min="14037" max="14040" width="10.42578125" style="563" customWidth="1"/>
    <col min="14041" max="14041" width="9.42578125" style="563"/>
    <col min="14042" max="14042" width="11.42578125" style="563" customWidth="1"/>
    <col min="14043" max="14045" width="10.42578125" style="563" customWidth="1"/>
    <col min="14046" max="14046" width="4.5703125" style="563" customWidth="1"/>
    <col min="14047" max="14047" width="4.42578125" style="563" customWidth="1"/>
    <col min="14048" max="14049" width="6.5703125" style="563" customWidth="1"/>
    <col min="14050" max="14051" width="9.42578125" style="563"/>
    <col min="14052" max="14052" width="15.5703125" style="563" customWidth="1"/>
    <col min="14053" max="14053" width="9.42578125" style="563"/>
    <col min="14054" max="14055" width="6.5703125" style="563" customWidth="1"/>
    <col min="14056" max="14057" width="9.42578125" style="563"/>
    <col min="14058" max="14058" width="11.42578125" style="563" customWidth="1"/>
    <col min="14059" max="14059" width="9.42578125" style="563"/>
    <col min="14060" max="14061" width="6.5703125" style="563" customWidth="1"/>
    <col min="14062" max="14063" width="9.42578125" style="563"/>
    <col min="14064" max="14064" width="11.42578125" style="563" customWidth="1"/>
    <col min="14065" max="14065" width="9.42578125" style="563"/>
    <col min="14066" max="14066" width="6.5703125" style="563" customWidth="1"/>
    <col min="14067" max="14067" width="4.5703125" style="563" customWidth="1"/>
    <col min="14068" max="14069" width="9.42578125" style="563"/>
    <col min="14070" max="14070" width="11.42578125" style="563" customWidth="1"/>
    <col min="14071" max="14071" width="6.42578125" style="563" customWidth="1"/>
    <col min="14072" max="14072" width="4.5703125" style="563" customWidth="1"/>
    <col min="14073" max="14290" width="9.42578125" style="563"/>
    <col min="14291" max="14292" width="6.42578125" style="563" customWidth="1"/>
    <col min="14293" max="14296" width="10.42578125" style="563" customWidth="1"/>
    <col min="14297" max="14297" width="9.42578125" style="563"/>
    <col min="14298" max="14298" width="11.42578125" style="563" customWidth="1"/>
    <col min="14299" max="14301" width="10.42578125" style="563" customWidth="1"/>
    <col min="14302" max="14302" width="4.5703125" style="563" customWidth="1"/>
    <col min="14303" max="14303" width="4.42578125" style="563" customWidth="1"/>
    <col min="14304" max="14305" width="6.5703125" style="563" customWidth="1"/>
    <col min="14306" max="14307" width="9.42578125" style="563"/>
    <col min="14308" max="14308" width="15.5703125" style="563" customWidth="1"/>
    <col min="14309" max="14309" width="9.42578125" style="563"/>
    <col min="14310" max="14311" width="6.5703125" style="563" customWidth="1"/>
    <col min="14312" max="14313" width="9.42578125" style="563"/>
    <col min="14314" max="14314" width="11.42578125" style="563" customWidth="1"/>
    <col min="14315" max="14315" width="9.42578125" style="563"/>
    <col min="14316" max="14317" width="6.5703125" style="563" customWidth="1"/>
    <col min="14318" max="14319" width="9.42578125" style="563"/>
    <col min="14320" max="14320" width="11.42578125" style="563" customWidth="1"/>
    <col min="14321" max="14321" width="9.42578125" style="563"/>
    <col min="14322" max="14322" width="6.5703125" style="563" customWidth="1"/>
    <col min="14323" max="14323" width="4.5703125" style="563" customWidth="1"/>
    <col min="14324" max="14325" width="9.42578125" style="563"/>
    <col min="14326" max="14326" width="11.42578125" style="563" customWidth="1"/>
    <col min="14327" max="14327" width="6.42578125" style="563" customWidth="1"/>
    <col min="14328" max="14328" width="4.5703125" style="563" customWidth="1"/>
    <col min="14329" max="14546" width="9.42578125" style="563"/>
    <col min="14547" max="14548" width="6.42578125" style="563" customWidth="1"/>
    <col min="14549" max="14552" width="10.42578125" style="563" customWidth="1"/>
    <col min="14553" max="14553" width="9.42578125" style="563"/>
    <col min="14554" max="14554" width="11.42578125" style="563" customWidth="1"/>
    <col min="14555" max="14557" width="10.42578125" style="563" customWidth="1"/>
    <col min="14558" max="14558" width="4.5703125" style="563" customWidth="1"/>
    <col min="14559" max="14559" width="4.42578125" style="563" customWidth="1"/>
    <col min="14560" max="14561" width="6.5703125" style="563" customWidth="1"/>
    <col min="14562" max="14563" width="9.42578125" style="563"/>
    <col min="14564" max="14564" width="15.5703125" style="563" customWidth="1"/>
    <col min="14565" max="14565" width="9.42578125" style="563"/>
    <col min="14566" max="14567" width="6.5703125" style="563" customWidth="1"/>
    <col min="14568" max="14569" width="9.42578125" style="563"/>
    <col min="14570" max="14570" width="11.42578125" style="563" customWidth="1"/>
    <col min="14571" max="14571" width="9.42578125" style="563"/>
    <col min="14572" max="14573" width="6.5703125" style="563" customWidth="1"/>
    <col min="14574" max="14575" width="9.42578125" style="563"/>
    <col min="14576" max="14576" width="11.42578125" style="563" customWidth="1"/>
    <col min="14577" max="14577" width="9.42578125" style="563"/>
    <col min="14578" max="14578" width="6.5703125" style="563" customWidth="1"/>
    <col min="14579" max="14579" width="4.5703125" style="563" customWidth="1"/>
    <col min="14580" max="14581" width="9.42578125" style="563"/>
    <col min="14582" max="14582" width="11.42578125" style="563" customWidth="1"/>
    <col min="14583" max="14583" width="6.42578125" style="563" customWidth="1"/>
    <col min="14584" max="14584" width="4.5703125" style="563" customWidth="1"/>
    <col min="14585" max="14802" width="9.42578125" style="563"/>
    <col min="14803" max="14804" width="6.42578125" style="563" customWidth="1"/>
    <col min="14805" max="14808" width="10.42578125" style="563" customWidth="1"/>
    <col min="14809" max="14809" width="9.42578125" style="563"/>
    <col min="14810" max="14810" width="11.42578125" style="563" customWidth="1"/>
    <col min="14811" max="14813" width="10.42578125" style="563" customWidth="1"/>
    <col min="14814" max="14814" width="4.5703125" style="563" customWidth="1"/>
    <col min="14815" max="14815" width="4.42578125" style="563" customWidth="1"/>
    <col min="14816" max="14817" width="6.5703125" style="563" customWidth="1"/>
    <col min="14818" max="14819" width="9.42578125" style="563"/>
    <col min="14820" max="14820" width="15.5703125" style="563" customWidth="1"/>
    <col min="14821" max="14821" width="9.42578125" style="563"/>
    <col min="14822" max="14823" width="6.5703125" style="563" customWidth="1"/>
    <col min="14824" max="14825" width="9.42578125" style="563"/>
    <col min="14826" max="14826" width="11.42578125" style="563" customWidth="1"/>
    <col min="14827" max="14827" width="9.42578125" style="563"/>
    <col min="14828" max="14829" width="6.5703125" style="563" customWidth="1"/>
    <col min="14830" max="14831" width="9.42578125" style="563"/>
    <col min="14832" max="14832" width="11.42578125" style="563" customWidth="1"/>
    <col min="14833" max="14833" width="9.42578125" style="563"/>
    <col min="14834" max="14834" width="6.5703125" style="563" customWidth="1"/>
    <col min="14835" max="14835" width="4.5703125" style="563" customWidth="1"/>
    <col min="14836" max="14837" width="9.42578125" style="563"/>
    <col min="14838" max="14838" width="11.42578125" style="563" customWidth="1"/>
    <col min="14839" max="14839" width="6.42578125" style="563" customWidth="1"/>
    <col min="14840" max="14840" width="4.5703125" style="563" customWidth="1"/>
    <col min="14841" max="15058" width="9.42578125" style="563"/>
    <col min="15059" max="15060" width="6.42578125" style="563" customWidth="1"/>
    <col min="15061" max="15064" width="10.42578125" style="563" customWidth="1"/>
    <col min="15065" max="15065" width="9.42578125" style="563"/>
    <col min="15066" max="15066" width="11.42578125" style="563" customWidth="1"/>
    <col min="15067" max="15069" width="10.42578125" style="563" customWidth="1"/>
    <col min="15070" max="15070" width="4.5703125" style="563" customWidth="1"/>
    <col min="15071" max="15071" width="4.42578125" style="563" customWidth="1"/>
    <col min="15072" max="15073" width="6.5703125" style="563" customWidth="1"/>
    <col min="15074" max="15075" width="9.42578125" style="563"/>
    <col min="15076" max="15076" width="15.5703125" style="563" customWidth="1"/>
    <col min="15077" max="15077" width="9.42578125" style="563"/>
    <col min="15078" max="15079" width="6.5703125" style="563" customWidth="1"/>
    <col min="15080" max="15081" width="9.42578125" style="563"/>
    <col min="15082" max="15082" width="11.42578125" style="563" customWidth="1"/>
    <col min="15083" max="15083" width="9.42578125" style="563"/>
    <col min="15084" max="15085" width="6.5703125" style="563" customWidth="1"/>
    <col min="15086" max="15087" width="9.42578125" style="563"/>
    <col min="15088" max="15088" width="11.42578125" style="563" customWidth="1"/>
    <col min="15089" max="15089" width="9.42578125" style="563"/>
    <col min="15090" max="15090" width="6.5703125" style="563" customWidth="1"/>
    <col min="15091" max="15091" width="4.5703125" style="563" customWidth="1"/>
    <col min="15092" max="15093" width="9.42578125" style="563"/>
    <col min="15094" max="15094" width="11.42578125" style="563" customWidth="1"/>
    <col min="15095" max="15095" width="6.42578125" style="563" customWidth="1"/>
    <col min="15096" max="15096" width="4.5703125" style="563" customWidth="1"/>
    <col min="15097" max="15314" width="9.42578125" style="563"/>
    <col min="15315" max="15316" width="6.42578125" style="563" customWidth="1"/>
    <col min="15317" max="15320" width="10.42578125" style="563" customWidth="1"/>
    <col min="15321" max="15321" width="9.42578125" style="563"/>
    <col min="15322" max="15322" width="11.42578125" style="563" customWidth="1"/>
    <col min="15323" max="15325" width="10.42578125" style="563" customWidth="1"/>
    <col min="15326" max="15326" width="4.5703125" style="563" customWidth="1"/>
    <col min="15327" max="15327" width="4.42578125" style="563" customWidth="1"/>
    <col min="15328" max="15329" width="6.5703125" style="563" customWidth="1"/>
    <col min="15330" max="15331" width="9.42578125" style="563"/>
    <col min="15332" max="15332" width="15.5703125" style="563" customWidth="1"/>
    <col min="15333" max="15333" width="9.42578125" style="563"/>
    <col min="15334" max="15335" width="6.5703125" style="563" customWidth="1"/>
    <col min="15336" max="15337" width="9.42578125" style="563"/>
    <col min="15338" max="15338" width="11.42578125" style="563" customWidth="1"/>
    <col min="15339" max="15339" width="9.42578125" style="563"/>
    <col min="15340" max="15341" width="6.5703125" style="563" customWidth="1"/>
    <col min="15342" max="15343" width="9.42578125" style="563"/>
    <col min="15344" max="15344" width="11.42578125" style="563" customWidth="1"/>
    <col min="15345" max="15345" width="9.42578125" style="563"/>
    <col min="15346" max="15346" width="6.5703125" style="563" customWidth="1"/>
    <col min="15347" max="15347" width="4.5703125" style="563" customWidth="1"/>
    <col min="15348" max="15349" width="9.42578125" style="563"/>
    <col min="15350" max="15350" width="11.42578125" style="563" customWidth="1"/>
    <col min="15351" max="15351" width="6.42578125" style="563" customWidth="1"/>
    <col min="15352" max="15352" width="4.5703125" style="563" customWidth="1"/>
    <col min="15353" max="15570" width="9.42578125" style="563"/>
    <col min="15571" max="15572" width="6.42578125" style="563" customWidth="1"/>
    <col min="15573" max="15576" width="10.42578125" style="563" customWidth="1"/>
    <col min="15577" max="15577" width="9.42578125" style="563"/>
    <col min="15578" max="15578" width="11.42578125" style="563" customWidth="1"/>
    <col min="15579" max="15581" width="10.42578125" style="563" customWidth="1"/>
    <col min="15582" max="15582" width="4.5703125" style="563" customWidth="1"/>
    <col min="15583" max="15583" width="4.42578125" style="563" customWidth="1"/>
    <col min="15584" max="15585" width="6.5703125" style="563" customWidth="1"/>
    <col min="15586" max="15587" width="9.42578125" style="563"/>
    <col min="15588" max="15588" width="15.5703125" style="563" customWidth="1"/>
    <col min="15589" max="15589" width="9.42578125" style="563"/>
    <col min="15590" max="15591" width="6.5703125" style="563" customWidth="1"/>
    <col min="15592" max="15593" width="9.42578125" style="563"/>
    <col min="15594" max="15594" width="11.42578125" style="563" customWidth="1"/>
    <col min="15595" max="15595" width="9.42578125" style="563"/>
    <col min="15596" max="15597" width="6.5703125" style="563" customWidth="1"/>
    <col min="15598" max="15599" width="9.42578125" style="563"/>
    <col min="15600" max="15600" width="11.42578125" style="563" customWidth="1"/>
    <col min="15601" max="15601" width="9.42578125" style="563"/>
    <col min="15602" max="15602" width="6.5703125" style="563" customWidth="1"/>
    <col min="15603" max="15603" width="4.5703125" style="563" customWidth="1"/>
    <col min="15604" max="15605" width="9.42578125" style="563"/>
    <col min="15606" max="15606" width="11.42578125" style="563" customWidth="1"/>
    <col min="15607" max="15607" width="6.42578125" style="563" customWidth="1"/>
    <col min="15608" max="15608" width="4.5703125" style="563" customWidth="1"/>
    <col min="15609" max="15826" width="9.42578125" style="563"/>
    <col min="15827" max="15828" width="6.42578125" style="563" customWidth="1"/>
    <col min="15829" max="15832" width="10.42578125" style="563" customWidth="1"/>
    <col min="15833" max="15833" width="9.42578125" style="563"/>
    <col min="15834" max="15834" width="11.42578125" style="563" customWidth="1"/>
    <col min="15835" max="15837" width="10.42578125" style="563" customWidth="1"/>
    <col min="15838" max="15838" width="4.5703125" style="563" customWidth="1"/>
    <col min="15839" max="15839" width="4.42578125" style="563" customWidth="1"/>
    <col min="15840" max="15841" width="6.5703125" style="563" customWidth="1"/>
    <col min="15842" max="15843" width="9.42578125" style="563"/>
    <col min="15844" max="15844" width="15.5703125" style="563" customWidth="1"/>
    <col min="15845" max="15845" width="9.42578125" style="563"/>
    <col min="15846" max="15847" width="6.5703125" style="563" customWidth="1"/>
    <col min="15848" max="15849" width="9.42578125" style="563"/>
    <col min="15850" max="15850" width="11.42578125" style="563" customWidth="1"/>
    <col min="15851" max="15851" width="9.42578125" style="563"/>
    <col min="15852" max="15853" width="6.5703125" style="563" customWidth="1"/>
    <col min="15854" max="15855" width="9.42578125" style="563"/>
    <col min="15856" max="15856" width="11.42578125" style="563" customWidth="1"/>
    <col min="15857" max="15857" width="9.42578125" style="563"/>
    <col min="15858" max="15858" width="6.5703125" style="563" customWidth="1"/>
    <col min="15859" max="15859" width="4.5703125" style="563" customWidth="1"/>
    <col min="15860" max="15861" width="9.42578125" style="563"/>
    <col min="15862" max="15862" width="11.42578125" style="563" customWidth="1"/>
    <col min="15863" max="15863" width="6.42578125" style="563" customWidth="1"/>
    <col min="15864" max="15864" width="4.5703125" style="563" customWidth="1"/>
    <col min="15865" max="16082" width="9.42578125" style="563"/>
    <col min="16083" max="16084" width="6.42578125" style="563" customWidth="1"/>
    <col min="16085" max="16088" width="10.42578125" style="563" customWidth="1"/>
    <col min="16089" max="16089" width="9.42578125" style="563"/>
    <col min="16090" max="16090" width="11.42578125" style="563" customWidth="1"/>
    <col min="16091" max="16093" width="10.42578125" style="563" customWidth="1"/>
    <col min="16094" max="16094" width="4.5703125" style="563" customWidth="1"/>
    <col min="16095" max="16095" width="4.42578125" style="563" customWidth="1"/>
    <col min="16096" max="16097" width="6.5703125" style="563" customWidth="1"/>
    <col min="16098" max="16099" width="9.42578125" style="563"/>
    <col min="16100" max="16100" width="15.5703125" style="563" customWidth="1"/>
    <col min="16101" max="16101" width="9.42578125" style="563"/>
    <col min="16102" max="16103" width="6.5703125" style="563" customWidth="1"/>
    <col min="16104" max="16105" width="9.42578125" style="563"/>
    <col min="16106" max="16106" width="11.42578125" style="563" customWidth="1"/>
    <col min="16107" max="16107" width="9.42578125" style="563"/>
    <col min="16108" max="16109" width="6.5703125" style="563" customWidth="1"/>
    <col min="16110" max="16111" width="9.42578125" style="563"/>
    <col min="16112" max="16112" width="11.42578125" style="563" customWidth="1"/>
    <col min="16113" max="16113" width="9.42578125" style="563"/>
    <col min="16114" max="16114" width="6.5703125" style="563" customWidth="1"/>
    <col min="16115" max="16115" width="4.5703125" style="563" customWidth="1"/>
    <col min="16116" max="16117" width="9.42578125" style="563"/>
    <col min="16118" max="16118" width="11.42578125" style="563" customWidth="1"/>
    <col min="16119" max="16119" width="6.42578125" style="563" customWidth="1"/>
    <col min="16120" max="16120" width="4.5703125" style="563" customWidth="1"/>
    <col min="16121" max="16351" width="9.42578125" style="563"/>
    <col min="16352" max="16384" width="8.42578125" style="563" customWidth="1"/>
  </cols>
  <sheetData>
    <row r="2" spans="3:12" ht="15" customHeight="1"/>
    <row r="3" spans="3:12" ht="15" customHeight="1">
      <c r="C3" s="182"/>
      <c r="D3" s="183"/>
      <c r="E3" s="565" t="s">
        <v>370</v>
      </c>
      <c r="F3" s="565" t="s">
        <v>371</v>
      </c>
      <c r="G3" s="565" t="s">
        <v>372</v>
      </c>
      <c r="H3" s="565" t="s">
        <v>373</v>
      </c>
      <c r="I3" s="566" t="s">
        <v>374</v>
      </c>
    </row>
    <row r="4" spans="3:12" ht="15" customHeight="1" outlineLevel="1">
      <c r="C4" s="185" t="s">
        <v>493</v>
      </c>
      <c r="D4" s="186" t="s">
        <v>494</v>
      </c>
      <c r="E4" s="567" t="s">
        <v>470</v>
      </c>
      <c r="F4" s="567" t="s">
        <v>469</v>
      </c>
      <c r="G4" s="567" t="s">
        <v>471</v>
      </c>
      <c r="H4" s="567" t="s">
        <v>474</v>
      </c>
      <c r="I4" s="568" t="s">
        <v>475</v>
      </c>
    </row>
    <row r="5" spans="3:12" ht="15" customHeight="1" outlineLevel="1">
      <c r="C5" s="569"/>
      <c r="D5" s="569"/>
      <c r="E5" s="570"/>
      <c r="F5" s="570"/>
      <c r="G5" s="570"/>
      <c r="H5" s="570"/>
    </row>
    <row r="6" spans="3:12" ht="15" customHeight="1" outlineLevel="1">
      <c r="C6" s="571">
        <v>38473</v>
      </c>
      <c r="D6" s="572">
        <f>+C6</f>
        <v>38473</v>
      </c>
      <c r="E6" s="570"/>
      <c r="F6" s="570"/>
      <c r="G6" s="570"/>
      <c r="H6" s="570"/>
      <c r="I6" s="573">
        <v>100.73994713697958</v>
      </c>
      <c r="L6" s="574" t="s">
        <v>464</v>
      </c>
    </row>
    <row r="7" spans="3:12" ht="15" customHeight="1" outlineLevel="1">
      <c r="C7" s="571">
        <v>38504</v>
      </c>
      <c r="D7" s="572">
        <f t="shared" ref="D7:D70" si="0">+C7</f>
        <v>38504</v>
      </c>
      <c r="E7" s="570"/>
      <c r="F7" s="570"/>
      <c r="G7" s="570"/>
      <c r="H7" s="570"/>
      <c r="I7" s="573">
        <v>101.02724832328703</v>
      </c>
    </row>
    <row r="8" spans="3:12" ht="15" customHeight="1" outlineLevel="1">
      <c r="C8" s="571">
        <v>38534</v>
      </c>
      <c r="D8" s="572">
        <f t="shared" si="0"/>
        <v>38534</v>
      </c>
      <c r="E8" s="570"/>
      <c r="F8" s="570"/>
      <c r="G8" s="570"/>
      <c r="H8" s="570"/>
      <c r="I8" s="573">
        <v>100.06957770226219</v>
      </c>
    </row>
    <row r="9" spans="3:12" ht="15" customHeight="1" outlineLevel="1">
      <c r="C9" s="571">
        <v>38566</v>
      </c>
      <c r="D9" s="572">
        <f t="shared" si="0"/>
        <v>38566</v>
      </c>
      <c r="E9" s="570"/>
      <c r="F9" s="570"/>
      <c r="G9" s="570"/>
      <c r="H9" s="570"/>
      <c r="I9" s="573">
        <v>101.88915188220936</v>
      </c>
    </row>
    <row r="10" spans="3:12" ht="15" customHeight="1" outlineLevel="1">
      <c r="C10" s="571">
        <v>38598</v>
      </c>
      <c r="D10" s="572">
        <f t="shared" si="0"/>
        <v>38598</v>
      </c>
      <c r="E10" s="570"/>
      <c r="F10" s="570"/>
      <c r="G10" s="570"/>
      <c r="H10" s="570"/>
      <c r="I10" s="573">
        <v>100.16534476436468</v>
      </c>
    </row>
    <row r="11" spans="3:12" ht="15" customHeight="1" outlineLevel="1">
      <c r="C11" s="571">
        <v>38630</v>
      </c>
      <c r="D11" s="572">
        <f t="shared" si="0"/>
        <v>38630</v>
      </c>
      <c r="E11" s="570"/>
      <c r="F11" s="570"/>
      <c r="G11" s="570"/>
      <c r="H11" s="570"/>
      <c r="I11" s="573">
        <v>103.61295900005406</v>
      </c>
    </row>
    <row r="12" spans="3:12" ht="15" customHeight="1" outlineLevel="1">
      <c r="C12" s="571">
        <v>38657</v>
      </c>
      <c r="D12" s="572">
        <f t="shared" si="0"/>
        <v>38657</v>
      </c>
      <c r="E12" s="570"/>
      <c r="F12" s="570"/>
      <c r="G12" s="570"/>
      <c r="H12" s="570"/>
      <c r="I12" s="573">
        <v>104.28332843477143</v>
      </c>
    </row>
    <row r="13" spans="3:12" ht="15" customHeight="1" outlineLevel="1">
      <c r="C13" s="571">
        <v>38687</v>
      </c>
      <c r="D13" s="572">
        <f t="shared" si="0"/>
        <v>38687</v>
      </c>
      <c r="E13" s="570"/>
      <c r="F13" s="570"/>
      <c r="G13" s="570"/>
      <c r="H13" s="570"/>
      <c r="I13" s="573">
        <v>102.08068600641434</v>
      </c>
    </row>
    <row r="14" spans="3:12" ht="15" customHeight="1" outlineLevel="1">
      <c r="C14" s="571">
        <v>38718</v>
      </c>
      <c r="D14" s="572">
        <f t="shared" si="0"/>
        <v>38718</v>
      </c>
      <c r="E14" s="570"/>
      <c r="F14" s="570"/>
      <c r="G14" s="570"/>
      <c r="H14" s="570"/>
      <c r="I14" s="573">
        <v>103.51719193795157</v>
      </c>
    </row>
    <row r="15" spans="3:12" ht="15" customHeight="1" outlineLevel="1">
      <c r="C15" s="571">
        <v>38749</v>
      </c>
      <c r="D15" s="572">
        <f t="shared" si="0"/>
        <v>38749</v>
      </c>
      <c r="E15" s="570"/>
      <c r="F15" s="570"/>
      <c r="G15" s="570"/>
      <c r="H15" s="570"/>
      <c r="I15" s="573">
        <v>101.41031657169695</v>
      </c>
    </row>
    <row r="16" spans="3:12" ht="15" customHeight="1" outlineLevel="1">
      <c r="C16" s="571">
        <v>38777</v>
      </c>
      <c r="D16" s="572">
        <f t="shared" si="0"/>
        <v>38777</v>
      </c>
      <c r="E16" s="570"/>
      <c r="F16" s="570"/>
      <c r="G16" s="570"/>
      <c r="H16" s="570"/>
      <c r="I16" s="573">
        <v>102.65528837902923</v>
      </c>
    </row>
    <row r="17" spans="3:12" ht="15" customHeight="1" outlineLevel="1">
      <c r="C17" s="571">
        <v>38808</v>
      </c>
      <c r="D17" s="572">
        <f t="shared" si="0"/>
        <v>38808</v>
      </c>
      <c r="E17" s="570"/>
      <c r="F17" s="570"/>
      <c r="G17" s="570"/>
      <c r="H17" s="570"/>
      <c r="I17" s="573">
        <v>102.36798719272178</v>
      </c>
    </row>
    <row r="18" spans="3:12" ht="15" customHeight="1" outlineLevel="1">
      <c r="C18" s="571">
        <v>38838</v>
      </c>
      <c r="D18" s="572">
        <f t="shared" si="0"/>
        <v>38838</v>
      </c>
      <c r="E18" s="570"/>
      <c r="F18" s="570"/>
      <c r="G18" s="570"/>
      <c r="H18" s="570"/>
      <c r="I18" s="573">
        <v>102.08068600641434</v>
      </c>
    </row>
    <row r="19" spans="3:12" ht="15" customHeight="1" outlineLevel="1">
      <c r="C19" s="571">
        <v>38869</v>
      </c>
      <c r="D19" s="572">
        <f t="shared" si="0"/>
        <v>38869</v>
      </c>
      <c r="E19" s="570"/>
      <c r="F19" s="570"/>
      <c r="G19" s="570"/>
      <c r="H19" s="570"/>
      <c r="I19" s="573">
        <v>105.71983436630867</v>
      </c>
    </row>
    <row r="20" spans="3:12" ht="15" customHeight="1" outlineLevel="1">
      <c r="C20" s="571">
        <v>38899</v>
      </c>
      <c r="D20" s="572">
        <f t="shared" si="0"/>
        <v>38899</v>
      </c>
      <c r="E20" s="570"/>
      <c r="F20" s="570"/>
      <c r="G20" s="570"/>
      <c r="H20" s="570"/>
      <c r="I20" s="573">
        <v>106.19866967682108</v>
      </c>
    </row>
    <row r="21" spans="3:12" ht="15" customHeight="1" outlineLevel="1">
      <c r="C21" s="571">
        <v>38931</v>
      </c>
      <c r="D21" s="572">
        <f t="shared" si="0"/>
        <v>38931</v>
      </c>
      <c r="E21" s="570"/>
      <c r="F21" s="570"/>
      <c r="G21" s="570"/>
      <c r="H21" s="570"/>
      <c r="I21" s="573">
        <v>104.66639668318136</v>
      </c>
    </row>
    <row r="22" spans="3:12" ht="15" customHeight="1" outlineLevel="1">
      <c r="C22" s="571">
        <v>38963</v>
      </c>
      <c r="D22" s="572">
        <f t="shared" si="0"/>
        <v>38963</v>
      </c>
      <c r="E22" s="570"/>
      <c r="F22" s="570"/>
      <c r="G22" s="570"/>
      <c r="H22" s="570"/>
      <c r="I22" s="573">
        <v>104.95369786948881</v>
      </c>
    </row>
    <row r="23" spans="3:12" ht="15" customHeight="1" outlineLevel="1">
      <c r="C23" s="571">
        <v>38995</v>
      </c>
      <c r="D23" s="572">
        <f t="shared" si="0"/>
        <v>38995</v>
      </c>
      <c r="E23" s="570"/>
      <c r="F23" s="570"/>
      <c r="G23" s="570"/>
      <c r="H23" s="570"/>
      <c r="I23" s="573">
        <v>107.15634029784592</v>
      </c>
    </row>
    <row r="24" spans="3:12" ht="15" customHeight="1" outlineLevel="1">
      <c r="C24" s="571">
        <v>39027</v>
      </c>
      <c r="D24" s="572">
        <f t="shared" si="0"/>
        <v>39027</v>
      </c>
      <c r="E24" s="570"/>
      <c r="F24" s="570"/>
      <c r="G24" s="570"/>
      <c r="H24" s="570"/>
      <c r="I24" s="573">
        <v>105.43253318000123</v>
      </c>
      <c r="K24" s="575"/>
    </row>
    <row r="25" spans="3:12" ht="15" customHeight="1" outlineLevel="1">
      <c r="C25" s="571">
        <v>39052</v>
      </c>
      <c r="D25" s="572">
        <f t="shared" si="0"/>
        <v>39052</v>
      </c>
      <c r="E25" s="570"/>
      <c r="F25" s="570"/>
      <c r="G25" s="570"/>
      <c r="H25" s="570"/>
      <c r="I25" s="573">
        <v>108.20977798097323</v>
      </c>
    </row>
    <row r="26" spans="3:12" ht="15" customHeight="1" outlineLevel="1">
      <c r="C26" s="571">
        <v>39083</v>
      </c>
      <c r="D26" s="572">
        <f t="shared" si="0"/>
        <v>39083</v>
      </c>
      <c r="E26" s="570"/>
      <c r="F26" s="570"/>
      <c r="G26" s="570"/>
      <c r="H26" s="570"/>
      <c r="I26" s="573">
        <v>109.74205097461295</v>
      </c>
      <c r="L26" s="576" t="s">
        <v>477</v>
      </c>
    </row>
    <row r="27" spans="3:12" ht="15" customHeight="1" outlineLevel="1">
      <c r="C27" s="571">
        <v>39114</v>
      </c>
      <c r="D27" s="572">
        <f t="shared" si="0"/>
        <v>39114</v>
      </c>
      <c r="E27" s="570"/>
      <c r="F27" s="570"/>
      <c r="G27" s="570"/>
      <c r="H27" s="570"/>
      <c r="I27" s="573">
        <v>108.01824385676827</v>
      </c>
      <c r="K27" s="575"/>
    </row>
    <row r="28" spans="3:12" ht="15" customHeight="1" outlineLevel="1">
      <c r="C28" s="571">
        <v>39142</v>
      </c>
      <c r="D28" s="572">
        <f t="shared" si="0"/>
        <v>39142</v>
      </c>
      <c r="E28" s="570"/>
      <c r="F28" s="570"/>
      <c r="G28" s="570"/>
      <c r="H28" s="570"/>
      <c r="I28" s="573">
        <v>107.2521073599484</v>
      </c>
    </row>
    <row r="29" spans="3:12" ht="15" customHeight="1" outlineLevel="1">
      <c r="C29" s="571">
        <v>39173</v>
      </c>
      <c r="D29" s="572">
        <f t="shared" si="0"/>
        <v>39173</v>
      </c>
      <c r="E29" s="570"/>
      <c r="F29" s="570"/>
      <c r="G29" s="570"/>
      <c r="H29" s="570"/>
      <c r="I29" s="573">
        <v>109.45474978830551</v>
      </c>
      <c r="L29" s="574" t="s">
        <v>473</v>
      </c>
    </row>
    <row r="30" spans="3:12" ht="15" customHeight="1" outlineLevel="1">
      <c r="C30" s="571">
        <v>39203</v>
      </c>
      <c r="D30" s="572">
        <f t="shared" si="0"/>
        <v>39203</v>
      </c>
      <c r="E30" s="570"/>
      <c r="F30" s="570"/>
      <c r="G30" s="570"/>
      <c r="H30" s="570"/>
      <c r="I30" s="573">
        <v>108.40131210517819</v>
      </c>
      <c r="K30" s="575"/>
    </row>
    <row r="31" spans="3:12" ht="15" customHeight="1" outlineLevel="1">
      <c r="C31" s="571">
        <v>39234</v>
      </c>
      <c r="D31" s="572">
        <f t="shared" si="0"/>
        <v>39234</v>
      </c>
      <c r="E31" s="570"/>
      <c r="F31" s="570"/>
      <c r="G31" s="570"/>
      <c r="H31" s="570"/>
      <c r="I31" s="573">
        <v>108.97591447779308</v>
      </c>
    </row>
    <row r="32" spans="3:12" ht="15" customHeight="1" outlineLevel="1">
      <c r="C32" s="571">
        <v>39264</v>
      </c>
      <c r="D32" s="572">
        <f t="shared" si="0"/>
        <v>39264</v>
      </c>
      <c r="E32" s="570"/>
      <c r="F32" s="570"/>
      <c r="G32" s="570"/>
      <c r="H32" s="570"/>
      <c r="I32" s="573">
        <v>110.0293521609204</v>
      </c>
    </row>
    <row r="33" spans="1:12" ht="15" customHeight="1" outlineLevel="1">
      <c r="C33" s="571">
        <v>39295</v>
      </c>
      <c r="D33" s="572">
        <f t="shared" si="0"/>
        <v>39295</v>
      </c>
      <c r="E33" s="570"/>
      <c r="F33" s="570"/>
      <c r="G33" s="570"/>
      <c r="H33" s="570"/>
      <c r="I33" s="573">
        <v>109.07168153989556</v>
      </c>
      <c r="K33" s="575"/>
    </row>
    <row r="34" spans="1:12" ht="15" customHeight="1" outlineLevel="1">
      <c r="C34" s="571">
        <v>39326</v>
      </c>
      <c r="D34" s="572">
        <f t="shared" si="0"/>
        <v>39326</v>
      </c>
      <c r="E34" s="570"/>
      <c r="F34" s="570"/>
      <c r="G34" s="570"/>
      <c r="H34" s="570"/>
      <c r="I34" s="573">
        <v>107.34787442205088</v>
      </c>
    </row>
    <row r="35" spans="1:12" ht="15" customHeight="1" outlineLevel="1">
      <c r="C35" s="571">
        <v>39356</v>
      </c>
      <c r="D35" s="572">
        <f t="shared" si="0"/>
        <v>39356</v>
      </c>
      <c r="E35" s="570"/>
      <c r="F35" s="570"/>
      <c r="G35" s="570"/>
      <c r="H35" s="570"/>
      <c r="I35" s="573">
        <v>109.07168153989556</v>
      </c>
    </row>
    <row r="36" spans="1:12" ht="15" customHeight="1" outlineLevel="1">
      <c r="C36" s="571">
        <v>39387</v>
      </c>
      <c r="D36" s="572">
        <f t="shared" si="0"/>
        <v>39387</v>
      </c>
      <c r="E36" s="570"/>
      <c r="F36" s="570"/>
      <c r="G36" s="570"/>
      <c r="H36" s="570"/>
      <c r="I36" s="573">
        <v>108.20977798097323</v>
      </c>
      <c r="K36" s="575"/>
    </row>
    <row r="37" spans="1:12" ht="15" customHeight="1" outlineLevel="1">
      <c r="C37" s="571">
        <v>39417</v>
      </c>
      <c r="D37" s="572">
        <f t="shared" si="0"/>
        <v>39417</v>
      </c>
      <c r="E37" s="570"/>
      <c r="F37" s="570"/>
      <c r="G37" s="570"/>
      <c r="H37" s="570"/>
      <c r="I37" s="573">
        <v>100.6441800748771</v>
      </c>
    </row>
    <row r="38" spans="1:12" ht="15" customHeight="1" outlineLevel="1">
      <c r="C38" s="571">
        <v>39448</v>
      </c>
      <c r="D38" s="572">
        <f t="shared" si="0"/>
        <v>39448</v>
      </c>
      <c r="I38" s="573">
        <v>102.65528837902923</v>
      </c>
    </row>
    <row r="39" spans="1:12" ht="15" customHeight="1" outlineLevel="1">
      <c r="C39" s="571">
        <v>39480</v>
      </c>
      <c r="D39" s="572">
        <f t="shared" si="0"/>
        <v>39480</v>
      </c>
      <c r="I39" s="573">
        <v>99.590742391749785</v>
      </c>
      <c r="K39" s="575"/>
    </row>
    <row r="40" spans="1:12" ht="15" customHeight="1" outlineLevel="1">
      <c r="C40" s="571">
        <v>39512</v>
      </c>
      <c r="D40" s="572">
        <f t="shared" si="0"/>
        <v>39512</v>
      </c>
      <c r="I40" s="573">
        <v>99.87804357805723</v>
      </c>
    </row>
    <row r="41" spans="1:12" ht="15" customHeight="1">
      <c r="C41" s="571">
        <v>39544</v>
      </c>
      <c r="D41" s="572">
        <f t="shared" si="0"/>
        <v>39544</v>
      </c>
      <c r="E41" s="578"/>
      <c r="F41" s="578"/>
      <c r="G41" s="578"/>
      <c r="H41" s="578"/>
      <c r="I41" s="573">
        <v>101.21878244749199</v>
      </c>
    </row>
    <row r="42" spans="1:12" ht="15" customHeight="1">
      <c r="A42" s="579"/>
      <c r="B42" s="580"/>
      <c r="C42" s="571">
        <v>39576</v>
      </c>
      <c r="D42" s="572">
        <f t="shared" si="0"/>
        <v>39576</v>
      </c>
      <c r="E42" s="578">
        <v>109.69671927191348</v>
      </c>
      <c r="F42" s="578">
        <v>102.67470310968454</v>
      </c>
      <c r="G42" s="578">
        <v>98.284631164932989</v>
      </c>
      <c r="H42" s="578">
        <v>107.96705834600449</v>
      </c>
      <c r="I42" s="573">
        <v>96.838929065066765</v>
      </c>
      <c r="K42" s="575"/>
    </row>
    <row r="43" spans="1:12" ht="15" customHeight="1">
      <c r="A43" s="581"/>
      <c r="B43" s="582"/>
      <c r="C43" s="571">
        <v>39608</v>
      </c>
      <c r="D43" s="572">
        <f t="shared" si="0"/>
        <v>39608</v>
      </c>
      <c r="E43" s="578">
        <v>108.53883224051695</v>
      </c>
      <c r="F43" s="578">
        <v>103.2319824664846</v>
      </c>
      <c r="G43" s="578">
        <v>97.536920294610894</v>
      </c>
      <c r="H43" s="578">
        <v>98.88369167308808</v>
      </c>
      <c r="I43" s="573">
        <v>88.417605499564459</v>
      </c>
    </row>
    <row r="44" spans="1:12" ht="15" customHeight="1">
      <c r="A44" s="579">
        <v>2008</v>
      </c>
      <c r="B44" s="580" t="s">
        <v>173</v>
      </c>
      <c r="C44" s="571">
        <v>39640</v>
      </c>
      <c r="D44" s="572">
        <f t="shared" si="0"/>
        <v>39640</v>
      </c>
      <c r="E44" s="578">
        <v>108.94035544789159</v>
      </c>
      <c r="F44" s="578">
        <v>103.62031424297743</v>
      </c>
      <c r="G44" s="578">
        <v>100.1718430260278</v>
      </c>
      <c r="H44" s="578">
        <v>106.8768615507539</v>
      </c>
      <c r="I44" s="573">
        <v>91.479904977928939</v>
      </c>
    </row>
    <row r="45" spans="1:12" ht="15" customHeight="1">
      <c r="A45" s="579"/>
      <c r="B45" s="580"/>
      <c r="C45" s="571">
        <v>39672</v>
      </c>
      <c r="D45" s="572">
        <f t="shared" si="0"/>
        <v>39672</v>
      </c>
      <c r="E45" s="578">
        <v>108.2231976619514</v>
      </c>
      <c r="F45" s="578">
        <v>104.4407024821611</v>
      </c>
      <c r="G45" s="578">
        <v>99.951050213381492</v>
      </c>
      <c r="H45" s="578">
        <v>100.10750847684788</v>
      </c>
      <c r="I45" s="573">
        <v>93.202448434508952</v>
      </c>
      <c r="K45" s="575"/>
    </row>
    <row r="46" spans="1:12" ht="15" customHeight="1">
      <c r="A46" s="579"/>
      <c r="B46" s="580"/>
      <c r="C46" s="571">
        <v>39704</v>
      </c>
      <c r="D46" s="572">
        <f t="shared" si="0"/>
        <v>39704</v>
      </c>
      <c r="E46" s="578">
        <v>108.21189860094762</v>
      </c>
      <c r="F46" s="578">
        <v>102.15561562925865</v>
      </c>
      <c r="G46" s="578">
        <v>104.64131309219282</v>
      </c>
      <c r="H46" s="578">
        <v>101.16503990118802</v>
      </c>
      <c r="I46" s="573">
        <v>92.723964141014505</v>
      </c>
    </row>
    <row r="47" spans="1:12" ht="15" customHeight="1">
      <c r="A47" s="579"/>
      <c r="B47" s="580"/>
      <c r="C47" s="571">
        <v>39736</v>
      </c>
      <c r="D47" s="572">
        <f t="shared" si="0"/>
        <v>39736</v>
      </c>
      <c r="E47" s="578">
        <v>106.98191268815143</v>
      </c>
      <c r="F47" s="578">
        <v>102.07312994165402</v>
      </c>
      <c r="G47" s="578">
        <v>95.314400675139623</v>
      </c>
      <c r="H47" s="578">
        <v>100.46962425650617</v>
      </c>
      <c r="I47" s="573">
        <v>95.020688749787865</v>
      </c>
      <c r="L47" s="576" t="s">
        <v>476</v>
      </c>
    </row>
    <row r="48" spans="1:12" ht="15" customHeight="1">
      <c r="A48" s="579"/>
      <c r="B48" s="580"/>
      <c r="C48" s="571">
        <v>39768</v>
      </c>
      <c r="D48" s="572">
        <f t="shared" si="0"/>
        <v>39768</v>
      </c>
      <c r="E48" s="578">
        <v>103.35925552409867</v>
      </c>
      <c r="F48" s="578">
        <v>83.869052956084559</v>
      </c>
      <c r="G48" s="578">
        <v>91.241555169261787</v>
      </c>
      <c r="H48" s="578">
        <v>93.279302550073382</v>
      </c>
      <c r="I48" s="573">
        <v>94.255113880196745</v>
      </c>
      <c r="K48" s="575"/>
    </row>
    <row r="49" spans="1:11" ht="15" customHeight="1">
      <c r="A49" s="579"/>
      <c r="B49" s="580"/>
      <c r="C49" s="571">
        <v>39800</v>
      </c>
      <c r="D49" s="572">
        <f t="shared" si="0"/>
        <v>39800</v>
      </c>
      <c r="E49" s="578">
        <v>99.050571409054967</v>
      </c>
      <c r="F49" s="578">
        <v>87.177012238934779</v>
      </c>
      <c r="G49" s="578">
        <v>90.359536694950762</v>
      </c>
      <c r="H49" s="578">
        <v>90.042443901937816</v>
      </c>
      <c r="I49" s="573">
        <v>86.120880890791113</v>
      </c>
    </row>
    <row r="50" spans="1:11" ht="15" customHeight="1">
      <c r="A50" s="579"/>
      <c r="B50" s="580"/>
      <c r="C50" s="571">
        <v>39814</v>
      </c>
      <c r="D50" s="572">
        <f t="shared" si="0"/>
        <v>39814</v>
      </c>
      <c r="E50" s="578">
        <v>98.601633956135132</v>
      </c>
      <c r="F50" s="578">
        <v>80.742460810968652</v>
      </c>
      <c r="G50" s="578">
        <v>90.557717558640078</v>
      </c>
      <c r="H50" s="578">
        <v>87.811887273680469</v>
      </c>
      <c r="I50" s="573">
        <v>88.417605499564459</v>
      </c>
    </row>
    <row r="51" spans="1:11" ht="15" customHeight="1">
      <c r="A51" s="579"/>
      <c r="B51" s="580"/>
      <c r="C51" s="571">
        <v>39845</v>
      </c>
      <c r="D51" s="572">
        <f t="shared" si="0"/>
        <v>39845</v>
      </c>
      <c r="E51" s="578">
        <v>94.877520233992001</v>
      </c>
      <c r="F51" s="578">
        <v>78.863197345994166</v>
      </c>
      <c r="G51" s="578">
        <v>86.89600098378294</v>
      </c>
      <c r="H51" s="578">
        <v>84.256026763733828</v>
      </c>
      <c r="I51" s="573">
        <v>86.886455760382219</v>
      </c>
      <c r="K51" s="575"/>
    </row>
    <row r="52" spans="1:11" ht="15" customHeight="1">
      <c r="A52" s="579"/>
      <c r="B52" s="580"/>
      <c r="C52" s="571">
        <v>39873</v>
      </c>
      <c r="D52" s="572">
        <f t="shared" si="0"/>
        <v>39873</v>
      </c>
      <c r="E52" s="578">
        <v>98.633050439883704</v>
      </c>
      <c r="F52" s="578">
        <v>77.543451419722501</v>
      </c>
      <c r="G52" s="578">
        <v>86.867417073512996</v>
      </c>
      <c r="H52" s="578">
        <v>81.590466198044084</v>
      </c>
      <c r="I52" s="573">
        <v>86.312274608188886</v>
      </c>
    </row>
    <row r="53" spans="1:11" ht="15" customHeight="1">
      <c r="A53" s="579"/>
      <c r="B53" s="580"/>
      <c r="C53" s="571">
        <v>39904</v>
      </c>
      <c r="D53" s="572">
        <f t="shared" si="0"/>
        <v>39904</v>
      </c>
      <c r="E53" s="578">
        <v>92.981152892305715</v>
      </c>
      <c r="F53" s="578">
        <v>74.528801856134805</v>
      </c>
      <c r="G53" s="578">
        <v>85.211627330282681</v>
      </c>
      <c r="H53" s="578">
        <v>80.982771032614764</v>
      </c>
      <c r="I53" s="573">
        <v>84.589731151608873</v>
      </c>
    </row>
    <row r="54" spans="1:11" ht="15" customHeight="1">
      <c r="A54" s="579"/>
      <c r="B54" s="580"/>
      <c r="C54" s="571">
        <v>39934</v>
      </c>
      <c r="D54" s="572">
        <f t="shared" si="0"/>
        <v>39934</v>
      </c>
      <c r="E54" s="578">
        <v>92.326336667317705</v>
      </c>
      <c r="F54" s="578">
        <v>76.472164634688369</v>
      </c>
      <c r="G54" s="578">
        <v>82.280621719391917</v>
      </c>
      <c r="H54" s="578">
        <v>81.200247658253545</v>
      </c>
      <c r="I54" s="573">
        <v>89.183180369155579</v>
      </c>
      <c r="K54" s="575"/>
    </row>
    <row r="55" spans="1:11" ht="15" customHeight="1">
      <c r="C55" s="571">
        <v>39965</v>
      </c>
      <c r="D55" s="572">
        <f t="shared" si="0"/>
        <v>39965</v>
      </c>
      <c r="E55" s="578">
        <v>90.629933906152672</v>
      </c>
      <c r="F55" s="578">
        <v>73.655506536319919</v>
      </c>
      <c r="G55" s="578">
        <v>83.471037649968849</v>
      </c>
      <c r="H55" s="578">
        <v>79.970903217688132</v>
      </c>
      <c r="I55" s="573">
        <v>85.738093455995539</v>
      </c>
    </row>
    <row r="56" spans="1:11" ht="15" customHeight="1">
      <c r="A56" s="579">
        <v>2009</v>
      </c>
      <c r="B56" s="580" t="s">
        <v>175</v>
      </c>
      <c r="C56" s="571">
        <v>39995</v>
      </c>
      <c r="D56" s="572">
        <f t="shared" si="0"/>
        <v>39995</v>
      </c>
      <c r="E56" s="578">
        <v>86.692456836179105</v>
      </c>
      <c r="F56" s="578">
        <v>74.750385101307586</v>
      </c>
      <c r="G56" s="578">
        <v>80.168422024359074</v>
      </c>
      <c r="H56" s="578">
        <v>77.079371940987158</v>
      </c>
      <c r="I56" s="573">
        <v>80.283372510158813</v>
      </c>
    </row>
    <row r="57" spans="1:11" ht="15" customHeight="1">
      <c r="A57" s="579"/>
      <c r="B57" s="580"/>
      <c r="C57" s="571">
        <v>40026</v>
      </c>
      <c r="D57" s="572">
        <f t="shared" si="0"/>
        <v>40026</v>
      </c>
      <c r="E57" s="578">
        <v>84.355616905136571</v>
      </c>
      <c r="F57" s="578">
        <v>76.394954768529018</v>
      </c>
      <c r="G57" s="578">
        <v>78.121717289796194</v>
      </c>
      <c r="H57" s="578">
        <v>78.222808641824145</v>
      </c>
      <c r="I57" s="573">
        <v>77.221073031794347</v>
      </c>
      <c r="K57" s="575"/>
    </row>
    <row r="58" spans="1:11" ht="15" customHeight="1">
      <c r="A58" s="579"/>
      <c r="B58" s="580"/>
      <c r="C58" s="571">
        <v>40058</v>
      </c>
      <c r="D58" s="572">
        <f t="shared" si="0"/>
        <v>40058</v>
      </c>
      <c r="E58" s="578">
        <v>83.450378361036059</v>
      </c>
      <c r="F58" s="578">
        <v>79.847736675618819</v>
      </c>
      <c r="G58" s="578">
        <v>83.434847488301997</v>
      </c>
      <c r="H58" s="578">
        <v>83.312926835141525</v>
      </c>
      <c r="I58" s="573">
        <v>86.790758901683333</v>
      </c>
    </row>
    <row r="59" spans="1:11" ht="15" customHeight="1">
      <c r="A59" s="579"/>
      <c r="B59" s="580"/>
      <c r="C59" s="571">
        <v>40087</v>
      </c>
      <c r="D59" s="572">
        <f t="shared" si="0"/>
        <v>40087</v>
      </c>
      <c r="E59" s="578">
        <v>83.071824063877699</v>
      </c>
      <c r="F59" s="578">
        <v>82.174118556970427</v>
      </c>
      <c r="G59" s="578">
        <v>86.237680122363372</v>
      </c>
      <c r="H59" s="578">
        <v>87.19625571233054</v>
      </c>
      <c r="I59" s="573">
        <v>87.652030629973339</v>
      </c>
    </row>
    <row r="60" spans="1:11" ht="15" customHeight="1">
      <c r="A60" s="579"/>
      <c r="B60" s="580"/>
      <c r="C60" s="571">
        <v>40147</v>
      </c>
      <c r="D60" s="572">
        <f t="shared" si="0"/>
        <v>40147</v>
      </c>
      <c r="E60" s="578">
        <v>83.707444914671143</v>
      </c>
      <c r="F60" s="578">
        <v>81.59533946118141</v>
      </c>
      <c r="G60" s="578">
        <v>87.64312363612936</v>
      </c>
      <c r="H60" s="578">
        <v>85.769423460094004</v>
      </c>
      <c r="I60" s="573">
        <v>88.800392934360019</v>
      </c>
      <c r="K60" s="575"/>
    </row>
    <row r="61" spans="1:11" ht="15" customHeight="1">
      <c r="A61" s="579"/>
      <c r="B61" s="580"/>
      <c r="C61" s="571">
        <v>40148</v>
      </c>
      <c r="D61" s="572">
        <f t="shared" si="0"/>
        <v>40148</v>
      </c>
      <c r="E61" s="578">
        <v>80.941739406215504</v>
      </c>
      <c r="F61" s="578">
        <v>83.713057727096142</v>
      </c>
      <c r="G61" s="578">
        <v>86.243722994080898</v>
      </c>
      <c r="H61" s="578">
        <v>87.103395877640892</v>
      </c>
      <c r="I61" s="573">
        <v>83.632762564619966</v>
      </c>
    </row>
    <row r="62" spans="1:11" ht="15" customHeight="1">
      <c r="A62" s="579"/>
      <c r="B62" s="580"/>
      <c r="C62" s="571">
        <v>40180</v>
      </c>
      <c r="D62" s="572">
        <f t="shared" si="0"/>
        <v>40180</v>
      </c>
      <c r="E62" s="578">
        <v>82.563802962029996</v>
      </c>
      <c r="F62" s="578">
        <v>82.032284820586597</v>
      </c>
      <c r="G62" s="578">
        <v>81.198443263504743</v>
      </c>
      <c r="H62" s="578">
        <v>86.781322221573376</v>
      </c>
      <c r="I62" s="573">
        <v>82.00591596673884</v>
      </c>
    </row>
    <row r="63" spans="1:11" ht="15" customHeight="1">
      <c r="A63" s="579"/>
      <c r="B63" s="580"/>
      <c r="C63" s="571">
        <v>40212</v>
      </c>
      <c r="D63" s="572">
        <f t="shared" si="0"/>
        <v>40212</v>
      </c>
      <c r="E63" s="578">
        <v>83.159156050467516</v>
      </c>
      <c r="F63" s="578">
        <v>81.275430997223197</v>
      </c>
      <c r="G63" s="578">
        <v>84.863872236925161</v>
      </c>
      <c r="H63" s="578">
        <v>87.547975876152066</v>
      </c>
      <c r="I63" s="573">
        <v>84.302640575512186</v>
      </c>
      <c r="K63" s="575"/>
    </row>
    <row r="64" spans="1:11" ht="15" customHeight="1">
      <c r="A64" s="579"/>
      <c r="B64" s="580"/>
      <c r="C64" s="571">
        <v>40244</v>
      </c>
      <c r="D64" s="572">
        <f t="shared" si="0"/>
        <v>40244</v>
      </c>
      <c r="E64" s="578">
        <v>82.594673707855748</v>
      </c>
      <c r="F64" s="578">
        <v>83.132693106856436</v>
      </c>
      <c r="G64" s="578">
        <v>84.13557289806829</v>
      </c>
      <c r="H64" s="578">
        <v>85.970692202809801</v>
      </c>
      <c r="I64" s="573">
        <v>80.09197879276104</v>
      </c>
    </row>
    <row r="65" spans="1:11" ht="15" customHeight="1">
      <c r="A65" s="579"/>
      <c r="B65" s="580"/>
      <c r="C65" s="571">
        <v>40276</v>
      </c>
      <c r="D65" s="572">
        <f t="shared" si="0"/>
        <v>40276</v>
      </c>
      <c r="E65" s="578">
        <v>83.617557374858222</v>
      </c>
      <c r="F65" s="578">
        <v>85.442134255493897</v>
      </c>
      <c r="G65" s="578">
        <v>83.482715295234911</v>
      </c>
      <c r="H65" s="578">
        <v>89.856550377677394</v>
      </c>
      <c r="I65" s="573">
        <v>84.781124869006646</v>
      </c>
    </row>
    <row r="66" spans="1:11" ht="15" customHeight="1">
      <c r="A66" s="579"/>
      <c r="B66" s="580"/>
      <c r="C66" s="571">
        <v>40299</v>
      </c>
      <c r="D66" s="572">
        <f t="shared" si="0"/>
        <v>40299</v>
      </c>
      <c r="E66" s="578">
        <v>83.910573466750051</v>
      </c>
      <c r="F66" s="578">
        <v>84.756025519835234</v>
      </c>
      <c r="G66" s="578">
        <v>86.839748678577422</v>
      </c>
      <c r="H66" s="578">
        <v>88.638937768370141</v>
      </c>
      <c r="I66" s="573">
        <v>84.68542801030776</v>
      </c>
      <c r="K66" s="575"/>
    </row>
    <row r="67" spans="1:11" ht="15" customHeight="1">
      <c r="A67" s="579"/>
      <c r="B67" s="580"/>
      <c r="C67" s="571">
        <v>40330</v>
      </c>
      <c r="D67" s="572">
        <f t="shared" si="0"/>
        <v>40330</v>
      </c>
      <c r="E67" s="578">
        <v>85.389910162958316</v>
      </c>
      <c r="F67" s="578">
        <v>86.872882777255825</v>
      </c>
      <c r="G67" s="578">
        <v>88.698498988101974</v>
      </c>
      <c r="H67" s="578">
        <v>88.678929169680259</v>
      </c>
      <c r="I67" s="573">
        <v>84.111246858114413</v>
      </c>
    </row>
    <row r="68" spans="1:11" ht="15" customHeight="1">
      <c r="A68" s="579">
        <v>2010</v>
      </c>
      <c r="B68" s="580" t="s">
        <v>130</v>
      </c>
      <c r="C68" s="571">
        <v>40360</v>
      </c>
      <c r="D68" s="572">
        <f t="shared" si="0"/>
        <v>40360</v>
      </c>
      <c r="E68" s="578">
        <v>82.765917679650272</v>
      </c>
      <c r="F68" s="578">
        <v>87.806868394876687</v>
      </c>
      <c r="G68" s="578">
        <v>88.911058665168355</v>
      </c>
      <c r="H68" s="578">
        <v>89.992239658921108</v>
      </c>
      <c r="I68" s="573">
        <v>85.546699738597766</v>
      </c>
    </row>
    <row r="69" spans="1:11" ht="15" customHeight="1">
      <c r="A69" s="579"/>
      <c r="B69" s="580"/>
      <c r="C69" s="571">
        <v>40391</v>
      </c>
      <c r="D69" s="572">
        <f t="shared" si="0"/>
        <v>40391</v>
      </c>
      <c r="E69" s="578">
        <v>86.710497140511578</v>
      </c>
      <c r="F69" s="578">
        <v>89.185367057283017</v>
      </c>
      <c r="G69" s="578">
        <v>89.96944853778146</v>
      </c>
      <c r="H69" s="578">
        <v>90.900244918734685</v>
      </c>
      <c r="I69" s="573">
        <v>84.494034292909973</v>
      </c>
      <c r="K69" s="575"/>
    </row>
    <row r="70" spans="1:11" ht="15" customHeight="1">
      <c r="A70" s="579"/>
      <c r="B70" s="580"/>
      <c r="C70" s="571">
        <v>40423</v>
      </c>
      <c r="D70" s="572">
        <f t="shared" si="0"/>
        <v>40423</v>
      </c>
      <c r="E70" s="578">
        <v>84.358571819070974</v>
      </c>
      <c r="F70" s="578">
        <v>89.860346181172147</v>
      </c>
      <c r="G70" s="578">
        <v>89.510478879189421</v>
      </c>
      <c r="H70" s="578">
        <v>91.374565930794262</v>
      </c>
      <c r="I70" s="573">
        <v>85.833790314694426</v>
      </c>
    </row>
    <row r="71" spans="1:11" ht="15" customHeight="1">
      <c r="A71" s="579"/>
      <c r="B71" s="580"/>
      <c r="C71" s="571">
        <v>40452</v>
      </c>
      <c r="D71" s="572">
        <f t="shared" ref="D71:D134" si="1">+C71</f>
        <v>40452</v>
      </c>
      <c r="E71" s="578">
        <v>85.488815220784332</v>
      </c>
      <c r="F71" s="578">
        <v>88.255513373513367</v>
      </c>
      <c r="G71" s="578">
        <v>88.680250401002013</v>
      </c>
      <c r="H71" s="578">
        <v>91.800324666789507</v>
      </c>
      <c r="I71" s="573">
        <v>84.398337434211086</v>
      </c>
    </row>
    <row r="72" spans="1:11" ht="15" customHeight="1">
      <c r="A72" s="579"/>
      <c r="B72" s="580"/>
      <c r="C72" s="571">
        <v>40512</v>
      </c>
      <c r="D72" s="572">
        <f t="shared" si="1"/>
        <v>40512</v>
      </c>
      <c r="E72" s="578">
        <v>84.848271006982628</v>
      </c>
      <c r="F72" s="578">
        <v>89.499119325731414</v>
      </c>
      <c r="G72" s="578">
        <v>88.399562174815713</v>
      </c>
      <c r="H72" s="578">
        <v>92.740231667105263</v>
      </c>
      <c r="I72" s="573">
        <v>85.259609162501093</v>
      </c>
      <c r="K72" s="575"/>
    </row>
    <row r="73" spans="1:11" ht="15" customHeight="1">
      <c r="A73" s="579"/>
      <c r="B73" s="580"/>
      <c r="C73" s="571">
        <v>40513</v>
      </c>
      <c r="D73" s="572">
        <f t="shared" si="1"/>
        <v>40513</v>
      </c>
      <c r="E73" s="578">
        <v>85.607456845657268</v>
      </c>
      <c r="F73" s="578">
        <v>91.003468411258751</v>
      </c>
      <c r="G73" s="578">
        <v>90.480412085646265</v>
      </c>
      <c r="H73" s="578">
        <v>93.470729889069887</v>
      </c>
      <c r="I73" s="573">
        <v>84.494034292909973</v>
      </c>
    </row>
    <row r="74" spans="1:11" ht="15" customHeight="1">
      <c r="A74" s="579"/>
      <c r="B74" s="580"/>
      <c r="C74" s="571">
        <v>40545</v>
      </c>
      <c r="D74" s="572">
        <f t="shared" si="1"/>
        <v>40545</v>
      </c>
      <c r="E74" s="578">
        <v>86.309291857449807</v>
      </c>
      <c r="F74" s="578">
        <v>89.359990943793676</v>
      </c>
      <c r="G74" s="578">
        <v>93.431897295607769</v>
      </c>
      <c r="H74" s="578">
        <v>92.752170294466708</v>
      </c>
      <c r="I74" s="573">
        <v>85.929487173393326</v>
      </c>
    </row>
    <row r="75" spans="1:11" ht="15" customHeight="1">
      <c r="A75" s="579"/>
      <c r="B75" s="580"/>
      <c r="C75" s="571">
        <v>40577</v>
      </c>
      <c r="D75" s="572">
        <f t="shared" si="1"/>
        <v>40577</v>
      </c>
      <c r="E75" s="578">
        <v>87.374796262222105</v>
      </c>
      <c r="F75" s="578">
        <v>98.572014453564108</v>
      </c>
      <c r="G75" s="578">
        <v>93.257758234489046</v>
      </c>
      <c r="H75" s="578">
        <v>95.577121892580237</v>
      </c>
      <c r="I75" s="573">
        <v>85.355306021199979</v>
      </c>
      <c r="K75" s="575"/>
    </row>
    <row r="76" spans="1:11" ht="15" customHeight="1">
      <c r="A76" s="579"/>
      <c r="B76" s="580"/>
      <c r="C76" s="571">
        <v>40609</v>
      </c>
      <c r="D76" s="572">
        <f t="shared" si="1"/>
        <v>40609</v>
      </c>
      <c r="E76" s="578">
        <v>86.947471972889645</v>
      </c>
      <c r="F76" s="578">
        <v>95.239737083692631</v>
      </c>
      <c r="G76" s="578">
        <v>91.650110816222281</v>
      </c>
      <c r="H76" s="578">
        <v>96.24559124985268</v>
      </c>
      <c r="I76" s="573">
        <v>77.699557325288794</v>
      </c>
    </row>
    <row r="77" spans="1:11" ht="15" customHeight="1">
      <c r="A77" s="579"/>
      <c r="B77" s="580"/>
      <c r="C77" s="571">
        <v>40641</v>
      </c>
      <c r="D77" s="572">
        <f t="shared" si="1"/>
        <v>40641</v>
      </c>
      <c r="E77" s="578">
        <v>88.180541339619325</v>
      </c>
      <c r="F77" s="578">
        <v>96.689111015578391</v>
      </c>
      <c r="G77" s="578">
        <v>93.747370943407049</v>
      </c>
      <c r="H77" s="578">
        <v>94.835280885060371</v>
      </c>
      <c r="I77" s="573">
        <v>84.972518586404419</v>
      </c>
    </row>
    <row r="78" spans="1:11" ht="15" customHeight="1">
      <c r="A78" s="579"/>
      <c r="B78" s="580"/>
      <c r="C78" s="571">
        <v>40664</v>
      </c>
      <c r="D78" s="572">
        <f t="shared" si="1"/>
        <v>40664</v>
      </c>
      <c r="E78" s="578">
        <v>90.73994494495156</v>
      </c>
      <c r="F78" s="578">
        <v>96.819488171184162</v>
      </c>
      <c r="G78" s="578">
        <v>94.883059224089948</v>
      </c>
      <c r="H78" s="578">
        <v>96.552372837381512</v>
      </c>
      <c r="I78" s="573">
        <v>85.833790314694426</v>
      </c>
      <c r="K78" s="575"/>
    </row>
    <row r="79" spans="1:11" ht="15" customHeight="1">
      <c r="A79" s="579"/>
      <c r="B79" s="580"/>
      <c r="C79" s="571">
        <v>40695</v>
      </c>
      <c r="D79" s="572">
        <f t="shared" si="1"/>
        <v>40695</v>
      </c>
      <c r="E79" s="578">
        <v>88.720650155259349</v>
      </c>
      <c r="F79" s="578">
        <v>95.901369637010291</v>
      </c>
      <c r="G79" s="578">
        <v>94.640202459621406</v>
      </c>
      <c r="H79" s="578">
        <v>97.214030375778506</v>
      </c>
      <c r="I79" s="573">
        <v>89.278877227854466</v>
      </c>
    </row>
    <row r="80" spans="1:11" ht="15" customHeight="1">
      <c r="A80" s="579">
        <v>2011</v>
      </c>
      <c r="B80" s="580" t="s">
        <v>131</v>
      </c>
      <c r="C80" s="571">
        <v>40725</v>
      </c>
      <c r="D80" s="572">
        <f t="shared" si="1"/>
        <v>40725</v>
      </c>
      <c r="E80" s="578">
        <v>89.006984767873931</v>
      </c>
      <c r="F80" s="578">
        <v>94.342606205705522</v>
      </c>
      <c r="G80" s="578">
        <v>95.610240375209401</v>
      </c>
      <c r="H80" s="578">
        <v>96.515942481932441</v>
      </c>
      <c r="I80" s="573">
        <v>91.575601836627825</v>
      </c>
    </row>
    <row r="81" spans="1:11" ht="15" customHeight="1">
      <c r="A81" s="579"/>
      <c r="B81" s="580"/>
      <c r="C81" s="571">
        <v>40756</v>
      </c>
      <c r="D81" s="572">
        <f t="shared" si="1"/>
        <v>40756</v>
      </c>
      <c r="E81" s="578">
        <v>87.922623767883337</v>
      </c>
      <c r="F81" s="578">
        <v>94.409252232513253</v>
      </c>
      <c r="G81" s="578">
        <v>93.286255684753016</v>
      </c>
      <c r="H81" s="578">
        <v>96.821695796233186</v>
      </c>
      <c r="I81" s="573">
        <v>86.695062042984446</v>
      </c>
      <c r="K81" s="575"/>
    </row>
    <row r="82" spans="1:11" ht="15" customHeight="1">
      <c r="A82" s="579"/>
      <c r="B82" s="580"/>
      <c r="C82" s="571">
        <v>40788</v>
      </c>
      <c r="D82" s="572">
        <f t="shared" si="1"/>
        <v>40788</v>
      </c>
      <c r="E82" s="578">
        <v>89.599283282623446</v>
      </c>
      <c r="F82" s="578">
        <v>94.054214608405516</v>
      </c>
      <c r="G82" s="578">
        <v>96.893901186463168</v>
      </c>
      <c r="H82" s="578">
        <v>95.718875620508101</v>
      </c>
      <c r="I82" s="573">
        <v>88.608999216962246</v>
      </c>
    </row>
    <row r="83" spans="1:11" ht="15" customHeight="1">
      <c r="A83" s="579"/>
      <c r="B83" s="580"/>
      <c r="C83" s="571">
        <v>40817</v>
      </c>
      <c r="D83" s="572">
        <f t="shared" si="1"/>
        <v>40817</v>
      </c>
      <c r="E83" s="578">
        <v>89.299777104938173</v>
      </c>
      <c r="F83" s="578">
        <v>93.07988847293224</v>
      </c>
      <c r="G83" s="578">
        <v>93.168969660291793</v>
      </c>
      <c r="H83" s="578">
        <v>96.158882755068547</v>
      </c>
      <c r="I83" s="573">
        <v>89.470270945252253</v>
      </c>
    </row>
    <row r="84" spans="1:11" ht="15" customHeight="1">
      <c r="A84" s="579"/>
      <c r="B84" s="580"/>
      <c r="C84" s="571">
        <v>40877</v>
      </c>
      <c r="D84" s="572">
        <f t="shared" si="1"/>
        <v>40877</v>
      </c>
      <c r="E84" s="578">
        <v>89.659836904065614</v>
      </c>
      <c r="F84" s="578">
        <v>91.617815327192673</v>
      </c>
      <c r="G84" s="578">
        <v>93.956771868713247</v>
      </c>
      <c r="H84" s="578">
        <v>95.047960334226872</v>
      </c>
      <c r="I84" s="573">
        <v>91.671298695326712</v>
      </c>
      <c r="K84" s="575"/>
    </row>
    <row r="85" spans="1:11" ht="15" customHeight="1">
      <c r="A85" s="579"/>
      <c r="B85" s="580"/>
      <c r="C85" s="571">
        <v>40878</v>
      </c>
      <c r="D85" s="572">
        <f t="shared" si="1"/>
        <v>40878</v>
      </c>
      <c r="E85" s="578">
        <v>89.172334290844262</v>
      </c>
      <c r="F85" s="578">
        <v>90.311259719598226</v>
      </c>
      <c r="G85" s="578">
        <v>90.995792979535835</v>
      </c>
      <c r="H85" s="578">
        <v>94.632238167426394</v>
      </c>
      <c r="I85" s="573">
        <v>97.413110217260112</v>
      </c>
    </row>
    <row r="86" spans="1:11" ht="15" customHeight="1">
      <c r="A86" s="579"/>
      <c r="B86" s="580"/>
      <c r="C86" s="571">
        <v>40910</v>
      </c>
      <c r="D86" s="572">
        <f t="shared" si="1"/>
        <v>40910</v>
      </c>
      <c r="E86" s="578">
        <v>85.263130271646645</v>
      </c>
      <c r="F86" s="578">
        <v>90.83664378628221</v>
      </c>
      <c r="G86" s="578">
        <v>90.282870050409826</v>
      </c>
      <c r="H86" s="578">
        <v>98.125270505978463</v>
      </c>
      <c r="I86" s="573">
        <v>100.09262226082903</v>
      </c>
    </row>
    <row r="87" spans="1:11" ht="15" customHeight="1">
      <c r="A87" s="579"/>
      <c r="B87" s="580"/>
      <c r="C87" s="571">
        <v>40942</v>
      </c>
      <c r="D87" s="572">
        <f t="shared" si="1"/>
        <v>40942</v>
      </c>
      <c r="E87" s="578">
        <v>86.329200489079454</v>
      </c>
      <c r="F87" s="578">
        <v>88.612454947965702</v>
      </c>
      <c r="G87" s="578">
        <v>88.793055715955276</v>
      </c>
      <c r="H87" s="578">
        <v>93.09589123563029</v>
      </c>
      <c r="I87" s="573">
        <v>95.116385608486752</v>
      </c>
      <c r="K87" s="575"/>
    </row>
    <row r="88" spans="1:11" ht="15" customHeight="1">
      <c r="A88" s="579"/>
      <c r="B88" s="580"/>
      <c r="C88" s="571">
        <v>40975</v>
      </c>
      <c r="D88" s="572">
        <f t="shared" si="1"/>
        <v>40975</v>
      </c>
      <c r="E88" s="578">
        <v>86.774201733217438</v>
      </c>
      <c r="F88" s="578">
        <v>87.943301220125335</v>
      </c>
      <c r="G88" s="578">
        <v>93.791902809766725</v>
      </c>
      <c r="H88" s="578">
        <v>92.412081415753988</v>
      </c>
      <c r="I88" s="573">
        <v>89.278877227854466</v>
      </c>
    </row>
    <row r="89" spans="1:11" ht="15" customHeight="1">
      <c r="A89" s="579"/>
      <c r="B89" s="580"/>
      <c r="C89" s="571">
        <v>41007</v>
      </c>
      <c r="D89" s="572">
        <f t="shared" si="1"/>
        <v>41007</v>
      </c>
      <c r="E89" s="578">
        <v>86.704167348203185</v>
      </c>
      <c r="F89" s="578">
        <v>93.541600279645564</v>
      </c>
      <c r="G89" s="578">
        <v>90.982671688150432</v>
      </c>
      <c r="H89" s="578">
        <v>92.553070000860743</v>
      </c>
      <c r="I89" s="573">
        <v>86.120880890791113</v>
      </c>
    </row>
    <row r="90" spans="1:11" ht="15" customHeight="1">
      <c r="A90" s="579"/>
      <c r="B90" s="580"/>
      <c r="C90" s="571">
        <v>41030</v>
      </c>
      <c r="D90" s="572">
        <f t="shared" si="1"/>
        <v>41030</v>
      </c>
      <c r="E90" s="578">
        <v>86.588432068534161</v>
      </c>
      <c r="F90" s="578">
        <v>87.218525568973718</v>
      </c>
      <c r="G90" s="578">
        <v>90.045166087724567</v>
      </c>
      <c r="H90" s="578">
        <v>93.085877409200421</v>
      </c>
      <c r="I90" s="573">
        <v>82.3887034015344</v>
      </c>
      <c r="K90" s="575"/>
    </row>
    <row r="91" spans="1:11" ht="15" customHeight="1">
      <c r="A91" s="579"/>
      <c r="B91" s="580"/>
      <c r="C91" s="571">
        <v>41061</v>
      </c>
      <c r="D91" s="572">
        <f t="shared" si="1"/>
        <v>41061</v>
      </c>
      <c r="E91" s="578">
        <v>88.200180697503569</v>
      </c>
      <c r="F91" s="578">
        <v>88.409986638399346</v>
      </c>
      <c r="G91" s="578">
        <v>86.6717175101019</v>
      </c>
      <c r="H91" s="578">
        <v>92.372995460290667</v>
      </c>
      <c r="I91" s="573">
        <v>85.738093455995539</v>
      </c>
    </row>
    <row r="92" spans="1:11" ht="15" customHeight="1">
      <c r="A92" s="579">
        <v>2012</v>
      </c>
      <c r="B92" s="580" t="s">
        <v>132</v>
      </c>
      <c r="C92" s="571">
        <v>41091</v>
      </c>
      <c r="D92" s="572">
        <f t="shared" si="1"/>
        <v>41091</v>
      </c>
      <c r="E92" s="578">
        <v>87.989295821290284</v>
      </c>
      <c r="F92" s="578">
        <v>88.899762692282707</v>
      </c>
      <c r="G92" s="578">
        <v>85.463252080119318</v>
      </c>
      <c r="H92" s="578">
        <v>92.91753664535463</v>
      </c>
      <c r="I92" s="573">
        <v>87.939121206070013</v>
      </c>
    </row>
    <row r="93" spans="1:11" ht="15" customHeight="1">
      <c r="A93" s="579"/>
      <c r="B93" s="580"/>
      <c r="C93" s="571">
        <v>41122</v>
      </c>
      <c r="D93" s="572">
        <f t="shared" si="1"/>
        <v>41122</v>
      </c>
      <c r="E93" s="578">
        <v>88.539661682471348</v>
      </c>
      <c r="F93" s="578">
        <v>87.742596501549599</v>
      </c>
      <c r="G93" s="578">
        <v>86.000441283955823</v>
      </c>
      <c r="H93" s="578">
        <v>93.837114121113913</v>
      </c>
      <c r="I93" s="573">
        <v>83.632762564619966</v>
      </c>
      <c r="K93" s="575"/>
    </row>
    <row r="94" spans="1:11" ht="15" customHeight="1">
      <c r="A94" s="579"/>
      <c r="B94" s="580"/>
      <c r="C94" s="571">
        <v>41154</v>
      </c>
      <c r="D94" s="572">
        <f t="shared" si="1"/>
        <v>41154</v>
      </c>
      <c r="E94" s="578">
        <v>88.826940222576965</v>
      </c>
      <c r="F94" s="578">
        <v>84.242804373945106</v>
      </c>
      <c r="G94" s="578">
        <v>85.621984836501341</v>
      </c>
      <c r="H94" s="578">
        <v>91.057735804600426</v>
      </c>
      <c r="I94" s="573">
        <v>83.53706570592108</v>
      </c>
    </row>
    <row r="95" spans="1:11" ht="15" customHeight="1">
      <c r="A95" s="579"/>
      <c r="B95" s="580"/>
      <c r="C95" s="571">
        <v>41183</v>
      </c>
      <c r="D95" s="572">
        <f t="shared" si="1"/>
        <v>41183</v>
      </c>
      <c r="E95" s="578">
        <v>90.774107255809113</v>
      </c>
      <c r="F95" s="578">
        <v>88.539392603709658</v>
      </c>
      <c r="G95" s="578">
        <v>88.710999050829656</v>
      </c>
      <c r="H95" s="578">
        <v>93.247644917420757</v>
      </c>
      <c r="I95" s="573">
        <v>83.441368847222179</v>
      </c>
    </row>
    <row r="96" spans="1:11" ht="15" customHeight="1">
      <c r="A96" s="579"/>
      <c r="B96" s="580"/>
      <c r="C96" s="571">
        <v>41243</v>
      </c>
      <c r="D96" s="572">
        <f t="shared" si="1"/>
        <v>41243</v>
      </c>
      <c r="E96" s="578">
        <v>90.327364632525644</v>
      </c>
      <c r="F96" s="578">
        <v>89.678871946282726</v>
      </c>
      <c r="G96" s="578">
        <v>89.756724878972364</v>
      </c>
      <c r="H96" s="578">
        <v>93.82209929566001</v>
      </c>
      <c r="I96" s="573">
        <v>81.048947379749933</v>
      </c>
      <c r="K96" s="575"/>
    </row>
    <row r="97" spans="1:11" ht="15" customHeight="1">
      <c r="A97" s="579"/>
      <c r="B97" s="580"/>
      <c r="C97" s="571">
        <v>41244</v>
      </c>
      <c r="D97" s="572">
        <f t="shared" si="1"/>
        <v>41244</v>
      </c>
      <c r="E97" s="578">
        <v>91.507427923556364</v>
      </c>
      <c r="F97" s="578">
        <v>87.186018257557464</v>
      </c>
      <c r="G97" s="578">
        <v>89.384076940438035</v>
      </c>
      <c r="H97" s="578">
        <v>93.108768455916788</v>
      </c>
      <c r="I97" s="573">
        <v>82.197309684136627</v>
      </c>
    </row>
    <row r="98" spans="1:11" ht="15" customHeight="1">
      <c r="A98" s="579"/>
      <c r="B98" s="580"/>
      <c r="C98" s="571">
        <v>41276</v>
      </c>
      <c r="D98" s="572">
        <f t="shared" si="1"/>
        <v>41276</v>
      </c>
      <c r="E98" s="578">
        <v>89.872235216589729</v>
      </c>
      <c r="F98" s="578">
        <v>89.866311617372446</v>
      </c>
      <c r="G98" s="578">
        <v>90.420963289393427</v>
      </c>
      <c r="H98" s="578">
        <v>94.261321936953067</v>
      </c>
      <c r="I98" s="573">
        <v>84.876821727705533</v>
      </c>
    </row>
    <row r="99" spans="1:11" ht="15" customHeight="1">
      <c r="A99" s="579"/>
      <c r="B99" s="580"/>
      <c r="C99" s="571">
        <v>41308</v>
      </c>
      <c r="D99" s="572">
        <f t="shared" si="1"/>
        <v>41308</v>
      </c>
      <c r="E99" s="578">
        <v>92.693010953748001</v>
      </c>
      <c r="F99" s="578">
        <v>90.573579644277302</v>
      </c>
      <c r="G99" s="578">
        <v>93.155397448067802</v>
      </c>
      <c r="H99" s="578">
        <v>93.211853910249914</v>
      </c>
      <c r="I99" s="573">
        <v>83.058581412426634</v>
      </c>
      <c r="K99" s="575"/>
    </row>
    <row r="100" spans="1:11" ht="15" customHeight="1">
      <c r="A100" s="579"/>
      <c r="B100" s="580"/>
      <c r="C100" s="571">
        <v>41340</v>
      </c>
      <c r="D100" s="572">
        <f t="shared" si="1"/>
        <v>41340</v>
      </c>
      <c r="E100" s="578">
        <v>93.670640499709549</v>
      </c>
      <c r="F100" s="578">
        <v>90.230998657891362</v>
      </c>
      <c r="G100" s="578">
        <v>96.26025963037965</v>
      </c>
      <c r="H100" s="578">
        <v>94.620091451600729</v>
      </c>
      <c r="I100" s="573">
        <v>83.441368847222179</v>
      </c>
    </row>
    <row r="101" spans="1:11" ht="15" customHeight="1">
      <c r="A101" s="579"/>
      <c r="B101" s="580"/>
      <c r="C101" s="571">
        <v>41372</v>
      </c>
      <c r="D101" s="572">
        <f t="shared" si="1"/>
        <v>41372</v>
      </c>
      <c r="E101" s="578">
        <v>89.76361764680513</v>
      </c>
      <c r="F101" s="578">
        <v>89.022662073977685</v>
      </c>
      <c r="G101" s="578">
        <v>89.565390232334522</v>
      </c>
      <c r="H101" s="578">
        <v>93.790673874245527</v>
      </c>
      <c r="I101" s="573">
        <v>85.546699738597766</v>
      </c>
    </row>
    <row r="102" spans="1:11" ht="15" customHeight="1">
      <c r="A102" s="579"/>
      <c r="B102" s="580"/>
      <c r="C102" s="571">
        <v>41395</v>
      </c>
      <c r="D102" s="572">
        <f t="shared" si="1"/>
        <v>41395</v>
      </c>
      <c r="E102" s="578">
        <v>90.318225535082917</v>
      </c>
      <c r="F102" s="578">
        <v>89.808417098454143</v>
      </c>
      <c r="G102" s="578">
        <v>93.086948111131846</v>
      </c>
      <c r="H102" s="578">
        <v>94.373960716928721</v>
      </c>
      <c r="I102" s="573">
        <v>86.59936518428556</v>
      </c>
      <c r="K102" s="575"/>
    </row>
    <row r="103" spans="1:11" ht="15" customHeight="1">
      <c r="A103" s="579"/>
      <c r="B103" s="580"/>
      <c r="C103" s="571">
        <v>41426</v>
      </c>
      <c r="D103" s="572">
        <f t="shared" si="1"/>
        <v>41426</v>
      </c>
      <c r="E103" s="578">
        <v>88.563390520516847</v>
      </c>
      <c r="F103" s="578">
        <v>93.014881380875408</v>
      </c>
      <c r="G103" s="578">
        <v>93.577063807255925</v>
      </c>
      <c r="H103" s="578">
        <v>94.907289785976914</v>
      </c>
      <c r="I103" s="573">
        <v>90.140148956144472</v>
      </c>
    </row>
    <row r="104" spans="1:11" ht="15" customHeight="1">
      <c r="A104" s="579">
        <v>2013</v>
      </c>
      <c r="B104" s="580" t="s">
        <v>133</v>
      </c>
      <c r="C104" s="571">
        <v>41456</v>
      </c>
      <c r="D104" s="572">
        <f t="shared" si="1"/>
        <v>41456</v>
      </c>
      <c r="E104" s="578">
        <v>89.265042634715655</v>
      </c>
      <c r="F104" s="578">
        <v>94.435007264199101</v>
      </c>
      <c r="G104" s="578">
        <v>99.235124775555391</v>
      </c>
      <c r="H104" s="578">
        <v>94.140028735232193</v>
      </c>
      <c r="I104" s="573">
        <v>96.169051054174545</v>
      </c>
    </row>
    <row r="105" spans="1:11" ht="15" customHeight="1">
      <c r="A105" s="579"/>
      <c r="B105" s="580"/>
      <c r="C105" s="571">
        <v>41487</v>
      </c>
      <c r="D105" s="572">
        <f t="shared" si="1"/>
        <v>41487</v>
      </c>
      <c r="E105" s="578">
        <v>88.210958086894507</v>
      </c>
      <c r="F105" s="578">
        <v>92.55401004290087</v>
      </c>
      <c r="G105" s="578">
        <v>97.596119176966909</v>
      </c>
      <c r="H105" s="578">
        <v>93.41993641644936</v>
      </c>
      <c r="I105" s="573">
        <v>95.116385608486752</v>
      </c>
      <c r="K105" s="575"/>
    </row>
    <row r="106" spans="1:11" ht="15" customHeight="1">
      <c r="A106" s="579"/>
      <c r="B106" s="580"/>
      <c r="C106" s="571">
        <v>41519</v>
      </c>
      <c r="D106" s="572">
        <f t="shared" si="1"/>
        <v>41519</v>
      </c>
      <c r="E106" s="578">
        <v>87.163122791778889</v>
      </c>
      <c r="F106" s="578">
        <v>94.272248418506365</v>
      </c>
      <c r="G106" s="578">
        <v>93.13957595267793</v>
      </c>
      <c r="H106" s="578">
        <v>93.580920281565483</v>
      </c>
      <c r="I106" s="573">
        <v>92.149782988821173</v>
      </c>
    </row>
    <row r="107" spans="1:11" ht="15" customHeight="1">
      <c r="A107" s="579"/>
      <c r="B107" s="580"/>
      <c r="C107" s="571">
        <v>41548</v>
      </c>
      <c r="D107" s="572">
        <f t="shared" si="1"/>
        <v>41548</v>
      </c>
      <c r="E107" s="578">
        <v>85.550760181417473</v>
      </c>
      <c r="F107" s="578">
        <v>96.542557880484267</v>
      </c>
      <c r="G107" s="578">
        <v>94.855146810554317</v>
      </c>
      <c r="H107" s="578">
        <v>94.224831821229628</v>
      </c>
      <c r="I107" s="573">
        <v>87.843424347371126</v>
      </c>
    </row>
    <row r="108" spans="1:11" ht="15" customHeight="1">
      <c r="A108" s="579"/>
      <c r="B108" s="580"/>
      <c r="C108" s="571">
        <v>41608</v>
      </c>
      <c r="D108" s="572">
        <f t="shared" si="1"/>
        <v>41608</v>
      </c>
      <c r="E108" s="578">
        <v>85.025681337639469</v>
      </c>
      <c r="F108" s="578">
        <v>96.331813649530645</v>
      </c>
      <c r="G108" s="578">
        <v>93.390404408158943</v>
      </c>
      <c r="H108" s="578">
        <v>93.446692841371785</v>
      </c>
      <c r="I108" s="573">
        <v>88.800392934360019</v>
      </c>
      <c r="K108" s="575"/>
    </row>
    <row r="109" spans="1:11" ht="15" customHeight="1">
      <c r="A109" s="579"/>
      <c r="B109" s="580"/>
      <c r="C109" s="571">
        <v>41609</v>
      </c>
      <c r="D109" s="572">
        <f t="shared" si="1"/>
        <v>41609</v>
      </c>
      <c r="E109" s="578">
        <v>85.207126387051034</v>
      </c>
      <c r="F109" s="578">
        <v>96.918015577453176</v>
      </c>
      <c r="G109" s="578">
        <v>96.380414735817908</v>
      </c>
      <c r="H109" s="578">
        <v>94.371747430767428</v>
      </c>
      <c r="I109" s="573">
        <v>87.843424347371126</v>
      </c>
    </row>
    <row r="110" spans="1:11" ht="15" customHeight="1">
      <c r="A110" s="579"/>
      <c r="B110" s="580"/>
      <c r="C110" s="571">
        <v>41640</v>
      </c>
      <c r="D110" s="572">
        <f t="shared" si="1"/>
        <v>41640</v>
      </c>
      <c r="E110" s="578">
        <v>86.122236811766953</v>
      </c>
      <c r="F110" s="578">
        <v>98.059366075872859</v>
      </c>
      <c r="G110" s="578">
        <v>93.808223813486023</v>
      </c>
      <c r="H110" s="578">
        <v>94.199329350431185</v>
      </c>
      <c r="I110" s="573">
        <v>93.011054717111179</v>
      </c>
    </row>
    <row r="111" spans="1:11" ht="15" customHeight="1">
      <c r="A111" s="579"/>
      <c r="B111" s="580"/>
      <c r="C111" s="571">
        <v>41671</v>
      </c>
      <c r="D111" s="572">
        <f t="shared" si="1"/>
        <v>41671</v>
      </c>
      <c r="E111" s="578">
        <v>86.585879812541933</v>
      </c>
      <c r="F111" s="578">
        <v>100.75814793684152</v>
      </c>
      <c r="G111" s="578">
        <v>97.38277226241371</v>
      </c>
      <c r="H111" s="578">
        <v>96.710945598680169</v>
      </c>
      <c r="I111" s="573">
        <v>92.628267282315619</v>
      </c>
      <c r="K111" s="575"/>
    </row>
    <row r="112" spans="1:11" ht="15" customHeight="1">
      <c r="A112" s="579"/>
      <c r="B112" s="580"/>
      <c r="C112" s="571">
        <v>41699</v>
      </c>
      <c r="D112" s="572">
        <f t="shared" si="1"/>
        <v>41699</v>
      </c>
      <c r="E112" s="578">
        <v>89.966592571006743</v>
      </c>
      <c r="F112" s="578">
        <v>100.62441140454291</v>
      </c>
      <c r="G112" s="578">
        <v>92.050172288718173</v>
      </c>
      <c r="H112" s="578">
        <v>97.469511415637953</v>
      </c>
      <c r="I112" s="573">
        <v>88.896089793058906</v>
      </c>
    </row>
    <row r="113" spans="1:11" ht="15" customHeight="1">
      <c r="A113" s="579"/>
      <c r="B113" s="580"/>
      <c r="C113" s="571">
        <v>41730</v>
      </c>
      <c r="D113" s="572">
        <f t="shared" si="1"/>
        <v>41730</v>
      </c>
      <c r="E113" s="578">
        <v>88.921277495368571</v>
      </c>
      <c r="F113" s="578">
        <v>98.139657621380437</v>
      </c>
      <c r="G113" s="578">
        <v>96.726867032784966</v>
      </c>
      <c r="H113" s="578">
        <v>97.4498571146529</v>
      </c>
      <c r="I113" s="573">
        <v>87.269243195177779</v>
      </c>
    </row>
    <row r="114" spans="1:11" ht="15" customHeight="1">
      <c r="A114" s="579"/>
      <c r="B114" s="580"/>
      <c r="C114" s="571">
        <v>41760</v>
      </c>
      <c r="D114" s="572">
        <f t="shared" si="1"/>
        <v>41760</v>
      </c>
      <c r="E114" s="578">
        <v>88.568709076310668</v>
      </c>
      <c r="F114" s="578">
        <v>101.11907630670275</v>
      </c>
      <c r="G114" s="578">
        <v>95.592741802779415</v>
      </c>
      <c r="H114" s="578">
        <v>97.487425818703414</v>
      </c>
      <c r="I114" s="573">
        <v>85.929487173393326</v>
      </c>
      <c r="K114" s="575"/>
    </row>
    <row r="115" spans="1:11" ht="15" customHeight="1">
      <c r="C115" s="571">
        <v>41791</v>
      </c>
      <c r="D115" s="572">
        <f t="shared" si="1"/>
        <v>41791</v>
      </c>
      <c r="E115" s="578">
        <v>89.768256824790797</v>
      </c>
      <c r="F115" s="578">
        <v>97.950755944242488</v>
      </c>
      <c r="G115" s="578">
        <v>97.38397202928634</v>
      </c>
      <c r="H115" s="578">
        <v>98.037535147682092</v>
      </c>
      <c r="I115" s="573">
        <v>90.235845814843373</v>
      </c>
    </row>
    <row r="116" spans="1:11" ht="15" customHeight="1">
      <c r="A116" s="579">
        <v>2014</v>
      </c>
      <c r="B116" s="580" t="s">
        <v>134</v>
      </c>
      <c r="C116" s="571">
        <v>41821</v>
      </c>
      <c r="D116" s="572">
        <f t="shared" si="1"/>
        <v>41821</v>
      </c>
      <c r="E116" s="578">
        <v>89.314383487305705</v>
      </c>
      <c r="F116" s="578">
        <v>98.79512954506599</v>
      </c>
      <c r="G116" s="578">
        <v>97.306435306057097</v>
      </c>
      <c r="H116" s="578">
        <v>97.394454109510264</v>
      </c>
      <c r="I116" s="573">
        <v>90.522936390940032</v>
      </c>
    </row>
    <row r="117" spans="1:11" ht="15" customHeight="1">
      <c r="C117" s="571">
        <v>41852</v>
      </c>
      <c r="D117" s="572">
        <f t="shared" si="1"/>
        <v>41852</v>
      </c>
      <c r="E117" s="578">
        <v>89.862884256683913</v>
      </c>
      <c r="F117" s="578">
        <v>106.26155702897054</v>
      </c>
      <c r="G117" s="578">
        <v>94.351486423711833</v>
      </c>
      <c r="H117" s="578">
        <v>96.684198372093817</v>
      </c>
      <c r="I117" s="573">
        <v>92.054086130122272</v>
      </c>
      <c r="K117" s="575"/>
    </row>
    <row r="118" spans="1:11" ht="15" customHeight="1">
      <c r="C118" s="571">
        <v>41883</v>
      </c>
      <c r="D118" s="572">
        <f t="shared" si="1"/>
        <v>41883</v>
      </c>
      <c r="E118" s="578">
        <v>90.70129948347352</v>
      </c>
      <c r="F118" s="578">
        <v>101.01076457563856</v>
      </c>
      <c r="G118" s="578">
        <v>96.993124727879902</v>
      </c>
      <c r="H118" s="578">
        <v>97.340088541517588</v>
      </c>
      <c r="I118" s="573">
        <v>91.479904977928939</v>
      </c>
    </row>
    <row r="119" spans="1:11" ht="15" customHeight="1">
      <c r="C119" s="571">
        <v>41913</v>
      </c>
      <c r="D119" s="572">
        <f t="shared" si="1"/>
        <v>41913</v>
      </c>
      <c r="E119" s="578">
        <v>89.974075658177881</v>
      </c>
      <c r="F119" s="578">
        <v>98.442727192065178</v>
      </c>
      <c r="G119" s="578">
        <v>97.421852924287506</v>
      </c>
      <c r="H119" s="578">
        <v>96.750100435008463</v>
      </c>
      <c r="I119" s="573">
        <v>91.479904977928939</v>
      </c>
    </row>
    <row r="120" spans="1:11" ht="15" customHeight="1">
      <c r="C120" s="571">
        <v>41944</v>
      </c>
      <c r="D120" s="572">
        <f t="shared" si="1"/>
        <v>41944</v>
      </c>
      <c r="E120" s="578">
        <v>90.908249272359811</v>
      </c>
      <c r="F120" s="578">
        <v>99.118217893824138</v>
      </c>
      <c r="G120" s="578">
        <v>100.00931497086714</v>
      </c>
      <c r="H120" s="578">
        <v>100.14427612177313</v>
      </c>
      <c r="I120" s="573">
        <v>91.001420684434493</v>
      </c>
      <c r="K120" s="575"/>
    </row>
    <row r="121" spans="1:11" ht="15" customHeight="1">
      <c r="A121" s="187"/>
      <c r="B121" s="188"/>
      <c r="C121" s="189">
        <v>41974</v>
      </c>
      <c r="D121" s="190">
        <f t="shared" si="1"/>
        <v>41974</v>
      </c>
      <c r="E121" s="583">
        <v>90.381695493244706</v>
      </c>
      <c r="F121" s="583">
        <v>102.85532171745828</v>
      </c>
      <c r="G121" s="583">
        <v>100.55302782962654</v>
      </c>
      <c r="H121" s="583">
        <v>98.169329264653939</v>
      </c>
      <c r="I121" s="584">
        <v>90.905723825735606</v>
      </c>
    </row>
    <row r="122" spans="1:11" ht="15" customHeight="1">
      <c r="C122" s="571">
        <v>42005</v>
      </c>
      <c r="D122" s="572">
        <f t="shared" si="1"/>
        <v>42005</v>
      </c>
      <c r="E122" s="578">
        <v>91.376779966226366</v>
      </c>
      <c r="F122" s="578">
        <v>98.619184410244756</v>
      </c>
      <c r="G122" s="578">
        <v>102.73344571649689</v>
      </c>
      <c r="H122" s="578">
        <v>99.784460000235143</v>
      </c>
      <c r="I122" s="573">
        <v>99.422744249936798</v>
      </c>
    </row>
    <row r="123" spans="1:11" ht="15" customHeight="1">
      <c r="C123" s="571">
        <v>42036</v>
      </c>
      <c r="D123" s="572">
        <f t="shared" si="1"/>
        <v>42036</v>
      </c>
      <c r="E123" s="578">
        <v>91.214928277080602</v>
      </c>
      <c r="F123" s="578">
        <v>99.748597065644717</v>
      </c>
      <c r="G123" s="578">
        <v>99.889310346110889</v>
      </c>
      <c r="H123" s="578">
        <v>101.75827661382161</v>
      </c>
      <c r="I123" s="573">
        <v>99.327047391237912</v>
      </c>
      <c r="K123" s="575"/>
    </row>
    <row r="124" spans="1:11" ht="15" customHeight="1">
      <c r="C124" s="571">
        <v>42064</v>
      </c>
      <c r="D124" s="572">
        <f t="shared" si="1"/>
        <v>42064</v>
      </c>
      <c r="E124" s="578">
        <v>90.13799489130453</v>
      </c>
      <c r="F124" s="578">
        <v>102.19934698967654</v>
      </c>
      <c r="G124" s="578">
        <v>104.9919712684755</v>
      </c>
      <c r="H124" s="578">
        <v>98.657672366410523</v>
      </c>
      <c r="I124" s="573">
        <v>100.09262226082903</v>
      </c>
    </row>
    <row r="125" spans="1:11" ht="15" customHeight="1">
      <c r="C125" s="571">
        <v>42095</v>
      </c>
      <c r="D125" s="572">
        <f t="shared" si="1"/>
        <v>42095</v>
      </c>
      <c r="E125" s="578">
        <v>92.423093992909457</v>
      </c>
      <c r="F125" s="578">
        <v>104.23854700138629</v>
      </c>
      <c r="G125" s="578">
        <v>102.39482759813083</v>
      </c>
      <c r="H125" s="578">
        <v>102.80185222793574</v>
      </c>
      <c r="I125" s="573">
        <v>101.04959084781792</v>
      </c>
    </row>
    <row r="126" spans="1:11" ht="15" customHeight="1">
      <c r="C126" s="571">
        <v>42125</v>
      </c>
      <c r="D126" s="572">
        <f t="shared" si="1"/>
        <v>42125</v>
      </c>
      <c r="E126" s="578">
        <v>92.812930472513045</v>
      </c>
      <c r="F126" s="578">
        <v>106.45400840881817</v>
      </c>
      <c r="G126" s="578">
        <v>104.06564437917278</v>
      </c>
      <c r="H126" s="578">
        <v>102.98742056391755</v>
      </c>
      <c r="I126" s="573">
        <v>99.901228543431245</v>
      </c>
      <c r="K126" s="575"/>
    </row>
    <row r="127" spans="1:11" ht="15" customHeight="1">
      <c r="C127" s="571">
        <v>42156</v>
      </c>
      <c r="D127" s="572">
        <f t="shared" si="1"/>
        <v>42156</v>
      </c>
      <c r="E127" s="578">
        <v>92.634201665745053</v>
      </c>
      <c r="F127" s="578">
        <v>105.31990508817488</v>
      </c>
      <c r="G127" s="578">
        <v>101.72997724738987</v>
      </c>
      <c r="H127" s="578">
        <v>103.18513756797921</v>
      </c>
      <c r="I127" s="573">
        <v>103.63340603268796</v>
      </c>
    </row>
    <row r="128" spans="1:11" ht="15" customHeight="1">
      <c r="A128" s="579">
        <v>2015</v>
      </c>
      <c r="B128" s="580" t="s">
        <v>146</v>
      </c>
      <c r="C128" s="571">
        <v>42186</v>
      </c>
      <c r="D128" s="572">
        <f t="shared" si="1"/>
        <v>42186</v>
      </c>
      <c r="E128" s="578">
        <v>93.309699343211236</v>
      </c>
      <c r="F128" s="578">
        <v>103.42300999904627</v>
      </c>
      <c r="G128" s="578">
        <v>104.3237363218655</v>
      </c>
      <c r="H128" s="578">
        <v>109.0168361329599</v>
      </c>
      <c r="I128" s="573">
        <v>104.49467776097796</v>
      </c>
    </row>
    <row r="129" spans="1:11" ht="15" customHeight="1">
      <c r="C129" s="571">
        <v>42217</v>
      </c>
      <c r="D129" s="572">
        <f t="shared" si="1"/>
        <v>42217</v>
      </c>
      <c r="E129" s="578">
        <v>94.342653482845961</v>
      </c>
      <c r="F129" s="578">
        <v>103.53012642950317</v>
      </c>
      <c r="G129" s="578">
        <v>107.32006720669901</v>
      </c>
      <c r="H129" s="578">
        <v>102.20834854945717</v>
      </c>
      <c r="I129" s="573">
        <v>105.64304006536464</v>
      </c>
      <c r="K129" s="575"/>
    </row>
    <row r="130" spans="1:11" ht="15" customHeight="1">
      <c r="C130" s="571">
        <v>42248</v>
      </c>
      <c r="D130" s="572">
        <f t="shared" si="1"/>
        <v>42248</v>
      </c>
      <c r="E130" s="578">
        <v>95.281534160089905</v>
      </c>
      <c r="F130" s="578">
        <v>102.14263883340604</v>
      </c>
      <c r="G130" s="578">
        <v>108.24874936146551</v>
      </c>
      <c r="H130" s="578">
        <v>102.4064634022248</v>
      </c>
      <c r="I130" s="573">
        <v>104.01619346748352</v>
      </c>
    </row>
    <row r="131" spans="1:11" ht="15" customHeight="1">
      <c r="C131" s="571">
        <v>42278</v>
      </c>
      <c r="D131" s="572">
        <f t="shared" si="1"/>
        <v>42278</v>
      </c>
      <c r="E131" s="578">
        <v>96.489106899015411</v>
      </c>
      <c r="F131" s="578">
        <v>104.03933299845511</v>
      </c>
      <c r="G131" s="578">
        <v>110.12342995765509</v>
      </c>
      <c r="H131" s="578">
        <v>106.15496748941571</v>
      </c>
      <c r="I131" s="573">
        <v>102.38934686960238</v>
      </c>
    </row>
    <row r="132" spans="1:11" ht="15" customHeight="1">
      <c r="C132" s="571">
        <v>42309</v>
      </c>
      <c r="D132" s="572">
        <f t="shared" si="1"/>
        <v>42309</v>
      </c>
      <c r="E132" s="578">
        <v>96.788265399875925</v>
      </c>
      <c r="F132" s="578">
        <v>105.4997546236045</v>
      </c>
      <c r="G132" s="578">
        <v>107.31023581733619</v>
      </c>
      <c r="H132" s="578">
        <v>105.34242315985927</v>
      </c>
      <c r="I132" s="573">
        <v>107.55697723934244</v>
      </c>
      <c r="K132" s="575"/>
    </row>
    <row r="133" spans="1:11" ht="15" customHeight="1">
      <c r="C133" s="571">
        <v>42339</v>
      </c>
      <c r="D133" s="572">
        <f t="shared" si="1"/>
        <v>42339</v>
      </c>
      <c r="E133" s="578">
        <v>97.683722958395776</v>
      </c>
      <c r="F133" s="578">
        <v>106.62748495479282</v>
      </c>
      <c r="G133" s="578">
        <v>108.11257128019723</v>
      </c>
      <c r="H133" s="578">
        <v>105.97785530148889</v>
      </c>
      <c r="I133" s="573">
        <v>106.40861493495576</v>
      </c>
    </row>
    <row r="134" spans="1:11" ht="15" customHeight="1">
      <c r="C134" s="571">
        <v>42370</v>
      </c>
      <c r="D134" s="572">
        <f t="shared" si="1"/>
        <v>42370</v>
      </c>
      <c r="E134" s="578">
        <v>97.64447791071521</v>
      </c>
      <c r="F134" s="578">
        <v>103.78279845024078</v>
      </c>
      <c r="G134" s="578">
        <v>108.86157045627365</v>
      </c>
      <c r="H134" s="578">
        <v>107.60554960418658</v>
      </c>
      <c r="I134" s="573">
        <v>109.66230813071802</v>
      </c>
    </row>
    <row r="135" spans="1:11" ht="15" customHeight="1">
      <c r="C135" s="571">
        <v>42401</v>
      </c>
      <c r="D135" s="572">
        <f t="shared" ref="D135:D198" si="2">+C135</f>
        <v>42401</v>
      </c>
      <c r="E135" s="578">
        <v>97.726014489951339</v>
      </c>
      <c r="F135" s="578">
        <v>102.10219682024483</v>
      </c>
      <c r="G135" s="578">
        <v>108.822045692622</v>
      </c>
      <c r="H135" s="578">
        <v>106.52947817524823</v>
      </c>
      <c r="I135" s="573">
        <v>107.07849294584798</v>
      </c>
      <c r="K135" s="575"/>
    </row>
    <row r="136" spans="1:11" ht="15" customHeight="1">
      <c r="C136" s="571">
        <v>42430</v>
      </c>
      <c r="D136" s="572">
        <f t="shared" si="2"/>
        <v>42430</v>
      </c>
      <c r="E136" s="578">
        <v>98.104259737195989</v>
      </c>
      <c r="F136" s="578">
        <v>102.06833478735865</v>
      </c>
      <c r="G136" s="578">
        <v>105.20711995521026</v>
      </c>
      <c r="H136" s="578">
        <v>105.0163890466425</v>
      </c>
      <c r="I136" s="573">
        <v>105.45164634796686</v>
      </c>
    </row>
    <row r="137" spans="1:11" ht="15" customHeight="1">
      <c r="C137" s="571">
        <v>42461</v>
      </c>
      <c r="D137" s="572">
        <f t="shared" si="2"/>
        <v>42461</v>
      </c>
      <c r="E137" s="578">
        <v>97.943326186064027</v>
      </c>
      <c r="F137" s="578">
        <v>104.67471429348605</v>
      </c>
      <c r="G137" s="578">
        <v>106.85735458824045</v>
      </c>
      <c r="H137" s="578">
        <v>105.8673618705122</v>
      </c>
      <c r="I137" s="573">
        <v>104.30328404358018</v>
      </c>
    </row>
    <row r="138" spans="1:11" ht="15" customHeight="1">
      <c r="C138" s="571">
        <v>42491</v>
      </c>
      <c r="D138" s="572">
        <f t="shared" si="2"/>
        <v>42491</v>
      </c>
      <c r="E138" s="578">
        <v>98.07930112951621</v>
      </c>
      <c r="F138" s="578">
        <v>102.28777981091916</v>
      </c>
      <c r="G138" s="578">
        <v>107.45274673955799</v>
      </c>
      <c r="H138" s="578">
        <v>105.24968671791342</v>
      </c>
      <c r="I138" s="573">
        <v>101.52807514131237</v>
      </c>
      <c r="K138" s="575"/>
    </row>
    <row r="139" spans="1:11" ht="15" customHeight="1">
      <c r="C139" s="571">
        <v>42522</v>
      </c>
      <c r="D139" s="572">
        <f t="shared" si="2"/>
        <v>42522</v>
      </c>
      <c r="E139" s="578">
        <v>98.324355307456742</v>
      </c>
      <c r="F139" s="578">
        <v>104.66589159163621</v>
      </c>
      <c r="G139" s="578">
        <v>110.74250451747736</v>
      </c>
      <c r="H139" s="578">
        <v>105.57597113894569</v>
      </c>
      <c r="I139" s="573">
        <v>103.44201231529017</v>
      </c>
    </row>
    <row r="140" spans="1:11" ht="15" customHeight="1">
      <c r="A140" s="579">
        <v>2016</v>
      </c>
      <c r="B140" s="580" t="s">
        <v>364</v>
      </c>
      <c r="C140" s="571">
        <v>42552</v>
      </c>
      <c r="D140" s="572">
        <f t="shared" si="2"/>
        <v>42552</v>
      </c>
      <c r="E140" s="578">
        <v>99.452024747264772</v>
      </c>
      <c r="F140" s="578">
        <v>103.74571312078102</v>
      </c>
      <c r="G140" s="578">
        <v>107.01931135674083</v>
      </c>
      <c r="H140" s="578">
        <v>107.80432116006833</v>
      </c>
      <c r="I140" s="573">
        <v>101.43237828261348</v>
      </c>
    </row>
    <row r="141" spans="1:11" ht="15" customHeight="1">
      <c r="A141" s="577" t="s">
        <v>365</v>
      </c>
      <c r="B141" s="563" t="s">
        <v>365</v>
      </c>
      <c r="C141" s="571">
        <v>42583</v>
      </c>
      <c r="D141" s="572">
        <f t="shared" si="2"/>
        <v>42583</v>
      </c>
      <c r="E141" s="578">
        <v>100.04986587332483</v>
      </c>
      <c r="F141" s="578">
        <v>106.24190956871522</v>
      </c>
      <c r="G141" s="578">
        <v>106.40461047263602</v>
      </c>
      <c r="H141" s="578">
        <v>110.87024963445387</v>
      </c>
      <c r="I141" s="573">
        <v>101.71946885871016</v>
      </c>
      <c r="K141" s="575"/>
    </row>
    <row r="142" spans="1:11" ht="15" customHeight="1">
      <c r="A142" s="577" t="s">
        <v>366</v>
      </c>
      <c r="B142" s="563" t="s">
        <v>366</v>
      </c>
      <c r="C142" s="571">
        <v>42614</v>
      </c>
      <c r="D142" s="572">
        <f t="shared" si="2"/>
        <v>42614</v>
      </c>
      <c r="E142" s="578">
        <v>100.40132279417128</v>
      </c>
      <c r="F142" s="578">
        <v>105.0248385814913</v>
      </c>
      <c r="G142" s="578">
        <v>107.45715142926423</v>
      </c>
      <c r="H142" s="578">
        <v>110.88018064998104</v>
      </c>
      <c r="I142" s="573">
        <v>105.93013064146132</v>
      </c>
    </row>
    <row r="143" spans="1:11" ht="15" customHeight="1">
      <c r="A143" s="577" t="s">
        <v>366</v>
      </c>
      <c r="B143" s="563" t="s">
        <v>366</v>
      </c>
      <c r="C143" s="571">
        <v>42644</v>
      </c>
      <c r="D143" s="572">
        <f t="shared" si="2"/>
        <v>42644</v>
      </c>
      <c r="E143" s="578">
        <v>100.80054834528711</v>
      </c>
      <c r="F143" s="578">
        <v>106.86807375731885</v>
      </c>
      <c r="G143" s="578">
        <v>106.26999572939407</v>
      </c>
      <c r="H143" s="578">
        <v>109.77757282225031</v>
      </c>
      <c r="I143" s="573">
        <v>108.32255210893356</v>
      </c>
    </row>
    <row r="144" spans="1:11" ht="15" customHeight="1">
      <c r="A144" s="577" t="s">
        <v>366</v>
      </c>
      <c r="B144" s="563" t="s">
        <v>366</v>
      </c>
      <c r="C144" s="571">
        <v>42675</v>
      </c>
      <c r="D144" s="572">
        <f t="shared" si="2"/>
        <v>42675</v>
      </c>
      <c r="E144" s="578">
        <v>102.10999570871293</v>
      </c>
      <c r="F144" s="578">
        <v>105.34415030345356</v>
      </c>
      <c r="G144" s="578">
        <v>110.12249497784646</v>
      </c>
      <c r="H144" s="578">
        <v>109.57195724083591</v>
      </c>
      <c r="I144" s="573">
        <v>107.55697723934244</v>
      </c>
      <c r="K144" s="575"/>
    </row>
    <row r="145" spans="1:11" ht="15" customHeight="1">
      <c r="A145" s="577" t="s">
        <v>366</v>
      </c>
      <c r="B145" s="563" t="s">
        <v>366</v>
      </c>
      <c r="C145" s="571">
        <v>42705</v>
      </c>
      <c r="D145" s="572">
        <f t="shared" si="2"/>
        <v>42705</v>
      </c>
      <c r="E145" s="578">
        <v>102.788720713064</v>
      </c>
      <c r="F145" s="578">
        <v>106.00898232651899</v>
      </c>
      <c r="G145" s="578">
        <v>108.60073769625694</v>
      </c>
      <c r="H145" s="578">
        <v>109.43905520219253</v>
      </c>
      <c r="I145" s="573">
        <v>109.08812697852468</v>
      </c>
    </row>
    <row r="146" spans="1:11" ht="15" customHeight="1">
      <c r="C146" s="571">
        <v>42736</v>
      </c>
      <c r="D146" s="572">
        <f t="shared" si="2"/>
        <v>42736</v>
      </c>
      <c r="E146" s="578">
        <v>101.96863177451965</v>
      </c>
      <c r="F146" s="578">
        <v>106.78034978085066</v>
      </c>
      <c r="G146" s="578">
        <v>108.12740202868387</v>
      </c>
      <c r="H146" s="578">
        <v>107.9683846914167</v>
      </c>
      <c r="I146" s="573">
        <v>109.18382383722357</v>
      </c>
    </row>
    <row r="147" spans="1:11" ht="15" customHeight="1">
      <c r="C147" s="571">
        <v>42767</v>
      </c>
      <c r="D147" s="572">
        <f t="shared" si="2"/>
        <v>42767</v>
      </c>
      <c r="E147" s="578">
        <v>102.42380811556018</v>
      </c>
      <c r="F147" s="578">
        <v>105.05634516822687</v>
      </c>
      <c r="G147" s="578">
        <v>106.00023317959676</v>
      </c>
      <c r="H147" s="578">
        <v>107.6186826122016</v>
      </c>
      <c r="I147" s="573">
        <v>111.00206415250247</v>
      </c>
      <c r="K147" s="575"/>
    </row>
    <row r="148" spans="1:11" ht="15" customHeight="1">
      <c r="C148" s="571">
        <v>42795</v>
      </c>
      <c r="D148" s="572">
        <f t="shared" si="2"/>
        <v>42795</v>
      </c>
      <c r="E148" s="578">
        <v>104.43521756591373</v>
      </c>
      <c r="F148" s="578">
        <v>114.06366268124285</v>
      </c>
      <c r="G148" s="578">
        <v>108.06279563979679</v>
      </c>
      <c r="H148" s="578">
        <v>108.59970008798996</v>
      </c>
      <c r="I148" s="573">
        <v>106.9827960871491</v>
      </c>
    </row>
    <row r="149" spans="1:11" ht="15" customHeight="1">
      <c r="C149" s="571">
        <v>42826</v>
      </c>
      <c r="D149" s="572">
        <f t="shared" si="2"/>
        <v>42826</v>
      </c>
      <c r="E149" s="578">
        <v>104.81430790122062</v>
      </c>
      <c r="F149" s="578">
        <v>112.00559510345522</v>
      </c>
      <c r="G149" s="578">
        <v>108.02379515293491</v>
      </c>
      <c r="H149" s="578">
        <v>107.9450789047129</v>
      </c>
      <c r="I149" s="573">
        <v>103.44201231529017</v>
      </c>
    </row>
    <row r="150" spans="1:11" ht="15" customHeight="1">
      <c r="C150" s="571">
        <v>42856</v>
      </c>
      <c r="D150" s="572">
        <f t="shared" si="2"/>
        <v>42856</v>
      </c>
      <c r="E150" s="578">
        <v>104.27130873954785</v>
      </c>
      <c r="F150" s="578">
        <v>108.99645374671695</v>
      </c>
      <c r="G150" s="578">
        <v>107.41460600751209</v>
      </c>
      <c r="H150" s="578">
        <v>108.18109075687693</v>
      </c>
      <c r="I150" s="573">
        <v>103.2506185978924</v>
      </c>
      <c r="K150" s="575"/>
    </row>
    <row r="151" spans="1:11" ht="15" customHeight="1">
      <c r="C151" s="571">
        <v>42887</v>
      </c>
      <c r="D151" s="572">
        <f t="shared" si="2"/>
        <v>42887</v>
      </c>
      <c r="E151" s="578">
        <v>102.7930826570007</v>
      </c>
      <c r="F151" s="578">
        <v>108.42639820415422</v>
      </c>
      <c r="G151" s="578">
        <v>110.05127788792223</v>
      </c>
      <c r="H151" s="578">
        <v>110.04674974541928</v>
      </c>
      <c r="I151" s="573">
        <v>105.45164634796686</v>
      </c>
    </row>
    <row r="152" spans="1:11" ht="15" customHeight="1">
      <c r="A152" s="579">
        <v>2017</v>
      </c>
      <c r="B152" s="580" t="s">
        <v>367</v>
      </c>
      <c r="C152" s="571">
        <v>42917</v>
      </c>
      <c r="D152" s="572">
        <f t="shared" si="2"/>
        <v>42917</v>
      </c>
      <c r="E152" s="578">
        <v>105.37006431214709</v>
      </c>
      <c r="F152" s="578">
        <v>112.66646020940115</v>
      </c>
      <c r="G152" s="578">
        <v>110.59689799846082</v>
      </c>
      <c r="H152" s="578">
        <v>109.4297069967397</v>
      </c>
      <c r="I152" s="573">
        <v>108.32255210893356</v>
      </c>
    </row>
    <row r="153" spans="1:11" ht="15" customHeight="1">
      <c r="C153" s="571">
        <v>42948</v>
      </c>
      <c r="D153" s="572">
        <f t="shared" si="2"/>
        <v>42948</v>
      </c>
      <c r="E153" s="578">
        <v>105.74987707287988</v>
      </c>
      <c r="F153" s="578">
        <v>117.01447221976025</v>
      </c>
      <c r="G153" s="578">
        <v>114.18632609526509</v>
      </c>
      <c r="H153" s="578">
        <v>107.94426634592999</v>
      </c>
      <c r="I153" s="573">
        <v>108.03546153283689</v>
      </c>
      <c r="K153" s="575"/>
    </row>
    <row r="154" spans="1:11" ht="15" customHeight="1">
      <c r="C154" s="571">
        <v>42979</v>
      </c>
      <c r="D154" s="572">
        <f t="shared" si="2"/>
        <v>42979</v>
      </c>
      <c r="E154" s="578">
        <v>105.22271917718524</v>
      </c>
      <c r="F154" s="578">
        <v>110.43299141789593</v>
      </c>
      <c r="G154" s="578">
        <v>111.03373972500543</v>
      </c>
      <c r="H154" s="578">
        <v>106.00655947363782</v>
      </c>
      <c r="I154" s="573">
        <v>107.939764674138</v>
      </c>
    </row>
    <row r="155" spans="1:11" ht="15" customHeight="1">
      <c r="C155" s="571">
        <v>43009</v>
      </c>
      <c r="D155" s="572">
        <f t="shared" si="2"/>
        <v>43009</v>
      </c>
      <c r="E155" s="578">
        <v>105.90983268885655</v>
      </c>
      <c r="F155" s="578">
        <v>111.44441204660289</v>
      </c>
      <c r="G155" s="578">
        <v>110.79275355270948</v>
      </c>
      <c r="H155" s="578">
        <v>107.59180761063425</v>
      </c>
      <c r="I155" s="573">
        <v>107.74837095674022</v>
      </c>
    </row>
    <row r="156" spans="1:11" ht="15" customHeight="1">
      <c r="C156" s="571">
        <v>43040</v>
      </c>
      <c r="D156" s="572">
        <f t="shared" si="2"/>
        <v>43040</v>
      </c>
      <c r="E156" s="578">
        <v>106.68138639694078</v>
      </c>
      <c r="F156" s="578">
        <v>110.65650246690132</v>
      </c>
      <c r="G156" s="578">
        <v>111.06440949549821</v>
      </c>
      <c r="H156" s="578">
        <v>108.73509963760768</v>
      </c>
      <c r="I156" s="573">
        <v>109.27952069592246</v>
      </c>
      <c r="K156" s="575"/>
    </row>
    <row r="157" spans="1:11" ht="15" customHeight="1">
      <c r="C157" s="571">
        <v>43070</v>
      </c>
      <c r="D157" s="572">
        <f t="shared" si="2"/>
        <v>43070</v>
      </c>
      <c r="E157" s="578">
        <v>106.68114251855003</v>
      </c>
      <c r="F157" s="578">
        <v>107.89964281311359</v>
      </c>
      <c r="G157" s="578">
        <v>110.37872900201677</v>
      </c>
      <c r="H157" s="578">
        <v>109.4995099829121</v>
      </c>
      <c r="I157" s="573">
        <v>110.04509556551358</v>
      </c>
    </row>
    <row r="158" spans="1:11" ht="15" customHeight="1">
      <c r="C158" s="571">
        <v>43101</v>
      </c>
      <c r="D158" s="572">
        <f t="shared" si="2"/>
        <v>43101</v>
      </c>
      <c r="E158" s="578">
        <v>106.60472388796885</v>
      </c>
      <c r="F158" s="578">
        <v>114.49212171723414</v>
      </c>
      <c r="G158" s="578">
        <v>109.35019597898231</v>
      </c>
      <c r="H158" s="578">
        <v>109.66869939059076</v>
      </c>
      <c r="I158" s="573">
        <v>112.82030446778138</v>
      </c>
    </row>
    <row r="159" spans="1:11" ht="15" customHeight="1">
      <c r="C159" s="571">
        <v>43132</v>
      </c>
      <c r="D159" s="572">
        <f t="shared" si="2"/>
        <v>43132</v>
      </c>
      <c r="E159" s="578">
        <v>107.55690003689611</v>
      </c>
      <c r="F159" s="578">
        <v>114.88082118521406</v>
      </c>
      <c r="G159" s="578">
        <v>110.57889764859334</v>
      </c>
      <c r="H159" s="578">
        <v>107.28403645558492</v>
      </c>
      <c r="I159" s="573">
        <v>114.5428479243614</v>
      </c>
      <c r="K159" s="575"/>
    </row>
    <row r="160" spans="1:11" ht="15" customHeight="1">
      <c r="C160" s="571">
        <v>43160</v>
      </c>
      <c r="D160" s="572">
        <f t="shared" si="2"/>
        <v>43160</v>
      </c>
      <c r="E160" s="578">
        <v>107.29258716897311</v>
      </c>
      <c r="F160" s="578">
        <v>111.4497075780973</v>
      </c>
      <c r="G160" s="578">
        <v>106.20308396751408</v>
      </c>
      <c r="H160" s="578">
        <v>105.63674396855642</v>
      </c>
      <c r="I160" s="573">
        <v>110.23648928291135</v>
      </c>
    </row>
    <row r="161" spans="1:11" ht="15" customHeight="1">
      <c r="C161" s="571">
        <v>43191</v>
      </c>
      <c r="D161" s="572">
        <f t="shared" si="2"/>
        <v>43191</v>
      </c>
      <c r="E161" s="578">
        <v>108.58119050302032</v>
      </c>
      <c r="F161" s="578">
        <v>110.54270873199724</v>
      </c>
      <c r="G161" s="578">
        <v>113.57690546687019</v>
      </c>
      <c r="H161" s="578">
        <v>107.86221164668278</v>
      </c>
      <c r="I161" s="573">
        <v>109.66230813071802</v>
      </c>
    </row>
    <row r="162" spans="1:11" ht="15" customHeight="1">
      <c r="C162" s="571">
        <v>43221</v>
      </c>
      <c r="D162" s="572">
        <f t="shared" si="2"/>
        <v>43221</v>
      </c>
      <c r="E162" s="578">
        <v>110.14023581880851</v>
      </c>
      <c r="F162" s="578">
        <v>111.63583594208295</v>
      </c>
      <c r="G162" s="578">
        <v>112.92594613424011</v>
      </c>
      <c r="H162" s="578">
        <v>110.29607847016462</v>
      </c>
      <c r="I162" s="573">
        <v>113.10739504387806</v>
      </c>
      <c r="K162" s="575"/>
    </row>
    <row r="163" spans="1:11" ht="15" customHeight="1">
      <c r="C163" s="571">
        <v>43252</v>
      </c>
      <c r="D163" s="572">
        <f t="shared" si="2"/>
        <v>43252</v>
      </c>
      <c r="E163" s="578">
        <v>110.2633368446272</v>
      </c>
      <c r="F163" s="578">
        <v>113.20937951021064</v>
      </c>
      <c r="G163" s="578">
        <v>114.27126347181493</v>
      </c>
      <c r="H163" s="578">
        <v>105.63029536066902</v>
      </c>
      <c r="I163" s="573">
        <v>110.14079242421246</v>
      </c>
    </row>
    <row r="164" spans="1:11" ht="15" customHeight="1">
      <c r="A164" s="579">
        <v>2018</v>
      </c>
      <c r="B164" s="580" t="s">
        <v>368</v>
      </c>
      <c r="C164" s="571">
        <v>43282</v>
      </c>
      <c r="D164" s="572">
        <f t="shared" si="2"/>
        <v>43282</v>
      </c>
      <c r="E164" s="578">
        <v>109.65050528416306</v>
      </c>
      <c r="F164" s="578">
        <v>110.9833023691568</v>
      </c>
      <c r="G164" s="578">
        <v>109.72681252226516</v>
      </c>
      <c r="H164" s="578">
        <v>105.21140858620868</v>
      </c>
      <c r="I164" s="573">
        <v>111.95903273949138</v>
      </c>
    </row>
    <row r="165" spans="1:11" ht="15" customHeight="1">
      <c r="C165" s="571">
        <v>43313</v>
      </c>
      <c r="D165" s="572">
        <f t="shared" si="2"/>
        <v>43313</v>
      </c>
      <c r="E165" s="578">
        <v>109.68637274399947</v>
      </c>
      <c r="F165" s="578">
        <v>110.37364553275194</v>
      </c>
      <c r="G165" s="578">
        <v>108.12861391544027</v>
      </c>
      <c r="H165" s="578">
        <v>106.11663807955159</v>
      </c>
      <c r="I165" s="573">
        <v>112.82030446778138</v>
      </c>
      <c r="K165" s="575"/>
    </row>
    <row r="166" spans="1:11" ht="15" customHeight="1">
      <c r="C166" s="571">
        <v>43344</v>
      </c>
      <c r="D166" s="572">
        <f t="shared" si="2"/>
        <v>43344</v>
      </c>
      <c r="E166" s="578">
        <v>110.90314814558084</v>
      </c>
      <c r="F166" s="578">
        <v>113.39972404784319</v>
      </c>
      <c r="G166" s="578">
        <v>105.69704723008024</v>
      </c>
      <c r="H166" s="578">
        <v>105.31418970703575</v>
      </c>
      <c r="I166" s="573">
        <v>111.38485158729803</v>
      </c>
    </row>
    <row r="167" spans="1:11" ht="15" customHeight="1">
      <c r="C167" s="571">
        <v>43374</v>
      </c>
      <c r="D167" s="572">
        <f t="shared" si="2"/>
        <v>43374</v>
      </c>
      <c r="E167" s="578">
        <v>110.36755604288061</v>
      </c>
      <c r="F167" s="578">
        <v>113.26245573627116</v>
      </c>
      <c r="G167" s="578">
        <v>105.3929123149284</v>
      </c>
      <c r="H167" s="578">
        <v>105.75513936595182</v>
      </c>
      <c r="I167" s="573">
        <v>112.43751703298582</v>
      </c>
    </row>
    <row r="168" spans="1:11" ht="15" customHeight="1">
      <c r="C168" s="571">
        <v>43405</v>
      </c>
      <c r="D168" s="572">
        <f t="shared" si="2"/>
        <v>43405</v>
      </c>
      <c r="E168" s="578">
        <v>110.54234441391641</v>
      </c>
      <c r="F168" s="578">
        <v>112.34960440529049</v>
      </c>
      <c r="G168" s="578">
        <v>102.4576563465333</v>
      </c>
      <c r="H168" s="578">
        <v>106.20084145195709</v>
      </c>
      <c r="I168" s="573">
        <v>114.35145420696362</v>
      </c>
      <c r="K168" s="575"/>
    </row>
    <row r="169" spans="1:11" ht="15" customHeight="1">
      <c r="C169" s="571">
        <v>43435</v>
      </c>
      <c r="D169" s="572">
        <f t="shared" si="2"/>
        <v>43435</v>
      </c>
      <c r="E169" s="578">
        <v>111.40436947413002</v>
      </c>
      <c r="F169" s="578">
        <v>111.3311623616169</v>
      </c>
      <c r="G169" s="578">
        <v>106.50254093719451</v>
      </c>
      <c r="H169" s="578">
        <v>109.30984724677697</v>
      </c>
      <c r="I169" s="573">
        <v>113.39448561997472</v>
      </c>
    </row>
    <row r="170" spans="1:11" ht="15" customHeight="1">
      <c r="C170" s="571">
        <v>43466</v>
      </c>
      <c r="D170" s="572">
        <f t="shared" si="2"/>
        <v>43466</v>
      </c>
      <c r="E170" s="578">
        <v>111.89596612991052</v>
      </c>
      <c r="F170" s="578">
        <v>109.03039290123138</v>
      </c>
      <c r="G170" s="578">
        <v>111.63076474856332</v>
      </c>
      <c r="H170" s="578">
        <v>106.27237094326308</v>
      </c>
      <c r="I170" s="573">
        <v>114.6385447830603</v>
      </c>
    </row>
    <row r="171" spans="1:11" ht="15" customHeight="1">
      <c r="C171" s="571">
        <v>43497</v>
      </c>
      <c r="D171" s="572">
        <f t="shared" si="2"/>
        <v>43497</v>
      </c>
      <c r="E171" s="578">
        <v>112.43074973063119</v>
      </c>
      <c r="F171" s="578">
        <v>112.16874458938354</v>
      </c>
      <c r="G171" s="578">
        <v>108.58100703908325</v>
      </c>
      <c r="H171" s="578">
        <v>107.44180767338072</v>
      </c>
      <c r="I171" s="573">
        <v>114.35145420696362</v>
      </c>
      <c r="K171" s="575"/>
    </row>
    <row r="172" spans="1:11" ht="15" customHeight="1">
      <c r="C172" s="571">
        <v>43525</v>
      </c>
      <c r="D172" s="572">
        <f t="shared" si="2"/>
        <v>43525</v>
      </c>
      <c r="E172" s="578">
        <v>114.07374091033108</v>
      </c>
      <c r="F172" s="578">
        <v>112.66766329428546</v>
      </c>
      <c r="G172" s="578">
        <v>110.25851110300776</v>
      </c>
      <c r="H172" s="578">
        <v>110.44783580016814</v>
      </c>
      <c r="I172" s="573">
        <v>112.82030446778138</v>
      </c>
    </row>
    <row r="173" spans="1:11" ht="15" customHeight="1">
      <c r="C173" s="571">
        <v>43556</v>
      </c>
      <c r="D173" s="572">
        <f t="shared" si="2"/>
        <v>43556</v>
      </c>
      <c r="E173" s="578">
        <v>111.30042205814654</v>
      </c>
      <c r="F173" s="578">
        <v>107.36588697615082</v>
      </c>
      <c r="G173" s="578">
        <v>107.36143140220564</v>
      </c>
      <c r="H173" s="578">
        <v>109.29067665045184</v>
      </c>
      <c r="I173" s="573">
        <v>114.35145420696362</v>
      </c>
    </row>
    <row r="174" spans="1:11" ht="15" customHeight="1">
      <c r="C174" s="571">
        <v>43586</v>
      </c>
      <c r="D174" s="572">
        <f t="shared" si="2"/>
        <v>43586</v>
      </c>
      <c r="E174" s="578">
        <v>111.22254987130967</v>
      </c>
      <c r="F174" s="578">
        <v>107.96690818215426</v>
      </c>
      <c r="G174" s="578">
        <v>106.13962149959448</v>
      </c>
      <c r="H174" s="578">
        <v>109.12662254602279</v>
      </c>
      <c r="I174" s="573">
        <v>115.02133221785584</v>
      </c>
      <c r="K174" s="575"/>
    </row>
    <row r="175" spans="1:11" ht="15" customHeight="1">
      <c r="C175" s="571">
        <v>43617</v>
      </c>
      <c r="D175" s="572">
        <f t="shared" si="2"/>
        <v>43617</v>
      </c>
      <c r="E175" s="578">
        <v>110.63105134602702</v>
      </c>
      <c r="F175" s="578">
        <v>106.97536520342319</v>
      </c>
      <c r="G175" s="578">
        <v>105.31777002592666</v>
      </c>
      <c r="H175" s="578">
        <v>107.32300438354976</v>
      </c>
      <c r="I175" s="573">
        <v>116.26539138094142</v>
      </c>
    </row>
    <row r="176" spans="1:11" ht="15" customHeight="1">
      <c r="A176" s="579">
        <v>2019</v>
      </c>
      <c r="B176" s="580" t="s">
        <v>369</v>
      </c>
      <c r="C176" s="571">
        <v>43647</v>
      </c>
      <c r="D176" s="572">
        <f t="shared" si="2"/>
        <v>43647</v>
      </c>
      <c r="E176" s="578">
        <v>110.86777498127965</v>
      </c>
      <c r="F176" s="578">
        <v>110.33362258232209</v>
      </c>
      <c r="G176" s="578">
        <v>106.11383755375665</v>
      </c>
      <c r="H176" s="578">
        <v>107.54266319183614</v>
      </c>
      <c r="I176" s="573">
        <v>112.53321389168471</v>
      </c>
    </row>
    <row r="177" spans="1:11" ht="15" customHeight="1">
      <c r="C177" s="571">
        <v>43678</v>
      </c>
      <c r="D177" s="572">
        <f t="shared" si="2"/>
        <v>43678</v>
      </c>
      <c r="E177" s="578">
        <v>113.93824282990452</v>
      </c>
      <c r="F177" s="578">
        <v>107.43823534776374</v>
      </c>
      <c r="G177" s="578">
        <v>103.15564492967223</v>
      </c>
      <c r="H177" s="578">
        <v>105.91358979741894</v>
      </c>
      <c r="I177" s="573">
        <v>113.5858793373725</v>
      </c>
      <c r="K177" s="575"/>
    </row>
    <row r="178" spans="1:11" ht="15" customHeight="1">
      <c r="C178" s="571">
        <v>43709</v>
      </c>
      <c r="D178" s="572">
        <f t="shared" si="2"/>
        <v>43709</v>
      </c>
      <c r="E178" s="578">
        <v>111.30775416949328</v>
      </c>
      <c r="F178" s="578">
        <v>108.96347092647036</v>
      </c>
      <c r="G178" s="578">
        <v>108.08835221822808</v>
      </c>
      <c r="H178" s="578">
        <v>110.46742085147989</v>
      </c>
      <c r="I178" s="573">
        <v>115.02133221785584</v>
      </c>
    </row>
    <row r="179" spans="1:11" ht="15" customHeight="1">
      <c r="C179" s="571">
        <v>43739</v>
      </c>
      <c r="D179" s="572">
        <f t="shared" si="2"/>
        <v>43739</v>
      </c>
      <c r="E179" s="578">
        <v>114.20117783376456</v>
      </c>
      <c r="F179" s="578">
        <v>107.6135855114054</v>
      </c>
      <c r="G179" s="578">
        <v>109.999967110264</v>
      </c>
      <c r="H179" s="578">
        <v>110.54016190840738</v>
      </c>
      <c r="I179" s="573">
        <v>115.21272593525363</v>
      </c>
    </row>
    <row r="180" spans="1:11" ht="15" customHeight="1">
      <c r="C180" s="571">
        <v>43770</v>
      </c>
      <c r="D180" s="572">
        <f t="shared" si="2"/>
        <v>43770</v>
      </c>
      <c r="E180" s="578">
        <v>108.6337112687724</v>
      </c>
      <c r="F180" s="578">
        <v>110.47367739087315</v>
      </c>
      <c r="G180" s="578">
        <v>112.97321920141529</v>
      </c>
      <c r="H180" s="578">
        <v>110.4531271737991</v>
      </c>
      <c r="I180" s="573">
        <v>116.4567850983392</v>
      </c>
      <c r="K180" s="575"/>
    </row>
    <row r="181" spans="1:11" ht="15" customHeight="1">
      <c r="C181" s="571">
        <v>43800</v>
      </c>
      <c r="D181" s="572">
        <f t="shared" si="2"/>
        <v>43800</v>
      </c>
      <c r="E181" s="578">
        <v>111.94164694684183</v>
      </c>
      <c r="F181" s="578">
        <v>111.16241848698071</v>
      </c>
      <c r="G181" s="578">
        <v>109.52476792056382</v>
      </c>
      <c r="H181" s="578">
        <v>109.82439001615309</v>
      </c>
      <c r="I181" s="573">
        <v>116.55248195703808</v>
      </c>
    </row>
    <row r="182" spans="1:11" ht="15" customHeight="1">
      <c r="C182" s="571">
        <v>43831</v>
      </c>
      <c r="D182" s="572">
        <f t="shared" si="2"/>
        <v>43831</v>
      </c>
      <c r="E182" s="578">
        <v>112.53076868372038</v>
      </c>
      <c r="F182" s="578">
        <v>111.32997218593631</v>
      </c>
      <c r="G182" s="578">
        <v>110.92286493530858</v>
      </c>
      <c r="H182" s="578">
        <v>109.37812007550383</v>
      </c>
      <c r="I182" s="573">
        <v>120.18896258759591</v>
      </c>
    </row>
    <row r="183" spans="1:11" ht="15" customHeight="1">
      <c r="C183" s="571">
        <v>43862</v>
      </c>
      <c r="D183" s="572">
        <f t="shared" si="2"/>
        <v>43862</v>
      </c>
      <c r="E183" s="578">
        <v>111.48703041760362</v>
      </c>
      <c r="F183" s="578">
        <v>105.23363450317004</v>
      </c>
      <c r="G183" s="578">
        <v>114.92849868633772</v>
      </c>
      <c r="H183" s="578">
        <v>107.47114053835296</v>
      </c>
      <c r="I183" s="573">
        <v>118.94490342451033</v>
      </c>
      <c r="K183" s="575"/>
    </row>
    <row r="184" spans="1:11" ht="15" customHeight="1">
      <c r="C184" s="571">
        <v>43891</v>
      </c>
      <c r="D184" s="572">
        <f t="shared" si="2"/>
        <v>43891</v>
      </c>
      <c r="E184" s="578">
        <v>106.54766945288742</v>
      </c>
      <c r="F184" s="578">
        <v>98.868939634436089</v>
      </c>
      <c r="G184" s="578">
        <v>102.62814664507297</v>
      </c>
      <c r="H184" s="578">
        <v>95.308994555477753</v>
      </c>
      <c r="I184" s="573">
        <v>109.47091441332023</v>
      </c>
    </row>
    <row r="185" spans="1:11" ht="15" customHeight="1">
      <c r="C185" s="571">
        <v>43922</v>
      </c>
      <c r="D185" s="572">
        <f t="shared" si="2"/>
        <v>43922</v>
      </c>
      <c r="E185" s="578">
        <v>90.957854451106826</v>
      </c>
      <c r="F185" s="578">
        <v>67.689621077152253</v>
      </c>
      <c r="G185" s="578">
        <v>64.482427304425016</v>
      </c>
      <c r="H185" s="578">
        <v>56.270171503533099</v>
      </c>
      <c r="I185" s="573">
        <v>88.130514923467786</v>
      </c>
    </row>
    <row r="186" spans="1:11" ht="15" customHeight="1">
      <c r="C186" s="571">
        <v>43952</v>
      </c>
      <c r="D186" s="572">
        <f t="shared" si="2"/>
        <v>43952</v>
      </c>
      <c r="E186" s="578">
        <v>94.958038357796667</v>
      </c>
      <c r="F186" s="578">
        <v>79.456230449726178</v>
      </c>
      <c r="G186" s="578">
        <v>68.969297997309653</v>
      </c>
      <c r="H186" s="578">
        <v>62.72559754690662</v>
      </c>
      <c r="I186" s="573">
        <v>94.829295032390078</v>
      </c>
      <c r="K186" s="575"/>
    </row>
    <row r="187" spans="1:11" ht="15" customHeight="1">
      <c r="C187" s="571">
        <v>43983</v>
      </c>
      <c r="D187" s="572">
        <f t="shared" si="2"/>
        <v>43983</v>
      </c>
      <c r="E187" s="578">
        <v>97.951233541238707</v>
      </c>
      <c r="F187" s="578">
        <v>85.011652233430951</v>
      </c>
      <c r="G187" s="578">
        <v>83.584095066603268</v>
      </c>
      <c r="H187" s="578">
        <v>69.091763922245249</v>
      </c>
      <c r="I187" s="573">
        <v>102.86783116309684</v>
      </c>
    </row>
    <row r="188" spans="1:11" ht="15" customHeight="1">
      <c r="A188" s="585" t="s">
        <v>186</v>
      </c>
      <c r="B188" s="586" t="s">
        <v>46</v>
      </c>
      <c r="C188" s="571">
        <v>44013</v>
      </c>
      <c r="D188" s="572">
        <f t="shared" si="2"/>
        <v>44013</v>
      </c>
      <c r="E188" s="578">
        <v>100.7646418188689</v>
      </c>
      <c r="F188" s="578">
        <v>86.516008016438661</v>
      </c>
      <c r="G188" s="578">
        <v>77.262602543485031</v>
      </c>
      <c r="H188" s="578">
        <v>69.242916565473891</v>
      </c>
      <c r="I188" s="573">
        <v>101.71946885871016</v>
      </c>
    </row>
    <row r="189" spans="1:11" ht="15" customHeight="1">
      <c r="C189" s="571">
        <v>44044</v>
      </c>
      <c r="D189" s="572">
        <f t="shared" si="2"/>
        <v>44044</v>
      </c>
      <c r="E189" s="578">
        <v>99.517095953410347</v>
      </c>
      <c r="F189" s="578">
        <v>93.263941585135768</v>
      </c>
      <c r="G189" s="578">
        <v>83.474030443989591</v>
      </c>
      <c r="H189" s="578">
        <v>85.407207029449353</v>
      </c>
      <c r="I189" s="573">
        <v>105.0688589131713</v>
      </c>
      <c r="K189" s="575"/>
    </row>
    <row r="190" spans="1:11" ht="15" customHeight="1">
      <c r="C190" s="571">
        <v>44075</v>
      </c>
      <c r="D190" s="572">
        <f t="shared" si="2"/>
        <v>44075</v>
      </c>
      <c r="E190" s="578">
        <v>101.12916467173447</v>
      </c>
      <c r="F190" s="578">
        <v>92.347315327080437</v>
      </c>
      <c r="G190" s="578">
        <v>85.625695083374339</v>
      </c>
      <c r="H190" s="578">
        <v>82.636617471399404</v>
      </c>
      <c r="I190" s="573">
        <v>101.24098456521571</v>
      </c>
    </row>
    <row r="191" spans="1:11" ht="15" customHeight="1">
      <c r="C191" s="571">
        <v>44105</v>
      </c>
      <c r="D191" s="572">
        <f t="shared" si="2"/>
        <v>44105</v>
      </c>
      <c r="E191" s="578">
        <v>102.5716356277922</v>
      </c>
      <c r="F191" s="578">
        <v>93.05659739778126</v>
      </c>
      <c r="G191" s="578">
        <v>84.309907931866675</v>
      </c>
      <c r="H191" s="578">
        <v>85.128148132097223</v>
      </c>
      <c r="I191" s="573">
        <v>101.71946885871016</v>
      </c>
    </row>
    <row r="192" spans="1:11" ht="15" customHeight="1">
      <c r="C192" s="571">
        <v>44136</v>
      </c>
      <c r="D192" s="572">
        <f t="shared" si="2"/>
        <v>44136</v>
      </c>
      <c r="E192" s="578">
        <v>100.29287223298624</v>
      </c>
      <c r="F192" s="578">
        <v>91.084974486050399</v>
      </c>
      <c r="G192" s="578">
        <v>83.284918893636601</v>
      </c>
      <c r="H192" s="578">
        <v>79.856870694673049</v>
      </c>
      <c r="I192" s="573">
        <v>103.44201231529017</v>
      </c>
    </row>
    <row r="193" spans="1:16" ht="15" customHeight="1">
      <c r="C193" s="571">
        <v>44166</v>
      </c>
      <c r="D193" s="572">
        <f t="shared" si="2"/>
        <v>44166</v>
      </c>
      <c r="E193" s="578">
        <v>101.19195730041297</v>
      </c>
      <c r="F193" s="578">
        <v>96.709219205994231</v>
      </c>
      <c r="G193" s="578">
        <v>86.19793819962922</v>
      </c>
      <c r="H193" s="578">
        <v>80.249549148621952</v>
      </c>
      <c r="I193" s="573">
        <v>100.37971283692571</v>
      </c>
    </row>
    <row r="194" spans="1:16" ht="15" customHeight="1">
      <c r="C194" s="587">
        <v>80721</v>
      </c>
      <c r="D194" s="572">
        <f t="shared" si="2"/>
        <v>80721</v>
      </c>
      <c r="E194" s="578">
        <v>102.133548554623</v>
      </c>
      <c r="F194" s="578">
        <v>99.114227716376845</v>
      </c>
      <c r="G194" s="578">
        <v>88.111156806251159</v>
      </c>
      <c r="H194" s="578">
        <v>82.827560352718024</v>
      </c>
      <c r="I194" s="573">
        <v>103.1549217391935</v>
      </c>
    </row>
    <row r="195" spans="1:16" ht="15" customHeight="1">
      <c r="C195" s="587">
        <v>80752</v>
      </c>
      <c r="D195" s="572">
        <f t="shared" si="2"/>
        <v>80752</v>
      </c>
      <c r="E195" s="578">
        <v>102.713513088163</v>
      </c>
      <c r="F195" s="578">
        <v>101.94152412586575</v>
      </c>
      <c r="G195" s="578">
        <v>92.286568183099945</v>
      </c>
      <c r="H195" s="578">
        <v>85.512829817823047</v>
      </c>
      <c r="I195" s="573">
        <v>105.35594948926797</v>
      </c>
    </row>
    <row r="196" spans="1:16" ht="15" customHeight="1">
      <c r="C196" s="587">
        <v>80780</v>
      </c>
      <c r="D196" s="572">
        <f t="shared" si="2"/>
        <v>80780</v>
      </c>
      <c r="E196" s="578">
        <v>104.63027079080311</v>
      </c>
      <c r="F196" s="578">
        <v>100.56640224705927</v>
      </c>
      <c r="G196" s="578">
        <v>99.410752786555818</v>
      </c>
      <c r="H196" s="578">
        <v>94.978768638549752</v>
      </c>
      <c r="I196" s="573">
        <v>106.21722121755798</v>
      </c>
    </row>
    <row r="197" spans="1:16" ht="15" customHeight="1">
      <c r="C197" s="587">
        <v>80811</v>
      </c>
      <c r="D197" s="572">
        <f t="shared" si="2"/>
        <v>80811</v>
      </c>
      <c r="E197" s="578">
        <v>104.33321505934873</v>
      </c>
      <c r="F197" s="578">
        <v>101.9068848480204</v>
      </c>
      <c r="G197" s="578">
        <v>87.374618541692627</v>
      </c>
      <c r="H197" s="578">
        <v>86.095405062450098</v>
      </c>
      <c r="I197" s="573">
        <v>105.35594948926797</v>
      </c>
    </row>
    <row r="198" spans="1:16" ht="15" customHeight="1">
      <c r="C198" s="587">
        <v>80841</v>
      </c>
      <c r="D198" s="572">
        <f t="shared" si="2"/>
        <v>80841</v>
      </c>
      <c r="E198" s="578">
        <v>105.34659014985503</v>
      </c>
      <c r="F198" s="578">
        <v>104.41685494639775</v>
      </c>
      <c r="G198" s="578">
        <v>88.829951934286967</v>
      </c>
      <c r="H198" s="578">
        <v>96.352679920548297</v>
      </c>
      <c r="I198" s="573">
        <v>112.6289107503836</v>
      </c>
    </row>
    <row r="199" spans="1:16" ht="15" customHeight="1">
      <c r="C199" s="587">
        <v>80872</v>
      </c>
      <c r="D199" s="572">
        <f t="shared" ref="D199:D217" si="3">+C199</f>
        <v>80872</v>
      </c>
      <c r="E199" s="578">
        <v>105.79502034321582</v>
      </c>
      <c r="F199" s="578">
        <v>106.22745329882818</v>
      </c>
      <c r="G199" s="578">
        <v>107.87867793219988</v>
      </c>
      <c r="H199" s="578">
        <v>100.34241135743001</v>
      </c>
      <c r="I199" s="573">
        <v>111.6719421633947</v>
      </c>
      <c r="K199" s="588"/>
      <c r="L199" s="589"/>
      <c r="M199" s="589"/>
      <c r="N199" s="589"/>
      <c r="O199" s="589"/>
      <c r="P199" s="589"/>
    </row>
    <row r="200" spans="1:16" ht="15" customHeight="1">
      <c r="A200" s="585" t="s">
        <v>187</v>
      </c>
      <c r="B200" s="586" t="s">
        <v>47</v>
      </c>
      <c r="C200" s="587">
        <v>80902</v>
      </c>
      <c r="D200" s="572">
        <f t="shared" si="3"/>
        <v>80902</v>
      </c>
      <c r="E200" s="578">
        <v>105.67178099529967</v>
      </c>
      <c r="F200" s="578">
        <v>110.75957251321213</v>
      </c>
      <c r="G200" s="578">
        <v>105.47323877214897</v>
      </c>
      <c r="H200" s="578">
        <v>106.62802069918982</v>
      </c>
      <c r="I200" s="573">
        <v>110.33218614161024</v>
      </c>
      <c r="K200" s="590"/>
      <c r="L200" s="589"/>
      <c r="M200" s="589"/>
      <c r="N200" s="589"/>
      <c r="O200" s="589"/>
      <c r="P200" s="589"/>
    </row>
    <row r="201" spans="1:16" ht="15" customHeight="1">
      <c r="C201" s="587">
        <v>80933</v>
      </c>
      <c r="D201" s="572">
        <f t="shared" si="3"/>
        <v>80933</v>
      </c>
      <c r="E201" s="578">
        <v>107.34186929972662</v>
      </c>
      <c r="F201" s="578">
        <v>113.79466885410058</v>
      </c>
      <c r="G201" s="578">
        <v>107.89529588804041</v>
      </c>
      <c r="H201" s="578">
        <v>112.78804270248246</v>
      </c>
      <c r="I201" s="573">
        <v>110.42788300030914</v>
      </c>
    </row>
    <row r="202" spans="1:16" ht="15" customHeight="1">
      <c r="C202" s="587">
        <v>80964</v>
      </c>
      <c r="D202" s="572">
        <f t="shared" si="3"/>
        <v>80964</v>
      </c>
      <c r="E202" s="578">
        <v>106.63216250795809</v>
      </c>
      <c r="F202" s="578">
        <v>112.42042065219989</v>
      </c>
      <c r="G202" s="578">
        <v>109.58095037160908</v>
      </c>
      <c r="H202" s="578">
        <v>113.88606603803905</v>
      </c>
      <c r="I202" s="573">
        <v>107.55697723934244</v>
      </c>
    </row>
    <row r="203" spans="1:16" ht="15" customHeight="1">
      <c r="C203" s="587">
        <v>80994</v>
      </c>
      <c r="D203" s="572">
        <f t="shared" si="3"/>
        <v>80994</v>
      </c>
      <c r="E203" s="578">
        <v>107.24224721001889</v>
      </c>
      <c r="F203" s="578">
        <v>107.43015470853537</v>
      </c>
      <c r="G203" s="578">
        <v>108.05387104432882</v>
      </c>
      <c r="H203" s="578">
        <v>109.66759589766616</v>
      </c>
      <c r="I203" s="573">
        <v>104.1118903261824</v>
      </c>
    </row>
    <row r="204" spans="1:16" ht="15" customHeight="1">
      <c r="C204" s="587">
        <v>81025</v>
      </c>
      <c r="D204" s="572">
        <f t="shared" si="3"/>
        <v>81025</v>
      </c>
      <c r="E204" s="578">
        <v>109.05623601851636</v>
      </c>
      <c r="F204" s="578">
        <v>110.06602134972997</v>
      </c>
      <c r="G204" s="578">
        <v>109.44933300439902</v>
      </c>
      <c r="H204" s="578">
        <v>107.49242630844205</v>
      </c>
      <c r="I204" s="573">
        <v>102.58074058700016</v>
      </c>
    </row>
    <row r="205" spans="1:16" ht="15" customHeight="1">
      <c r="C205" s="587">
        <v>81055</v>
      </c>
      <c r="D205" s="572">
        <f t="shared" si="3"/>
        <v>81055</v>
      </c>
      <c r="E205" s="578">
        <v>108.45781029312805</v>
      </c>
      <c r="F205" s="578">
        <v>108.24307440542606</v>
      </c>
      <c r="G205" s="578">
        <v>110.36506420128761</v>
      </c>
      <c r="H205" s="578">
        <v>105.63635192326696</v>
      </c>
      <c r="I205" s="573">
        <v>107.46128038064354</v>
      </c>
    </row>
    <row r="206" spans="1:16" ht="15" customHeight="1">
      <c r="C206" s="587">
        <v>117610</v>
      </c>
      <c r="D206" s="572">
        <f t="shared" si="3"/>
        <v>117610</v>
      </c>
      <c r="E206" s="578">
        <v>109.5135536345302</v>
      </c>
      <c r="F206" s="578">
        <v>108.2546783690167</v>
      </c>
      <c r="G206" s="578">
        <v>109.11898060700319</v>
      </c>
      <c r="H206" s="578">
        <v>107.83636408422633</v>
      </c>
      <c r="I206" s="573">
        <v>105.54734320666574</v>
      </c>
    </row>
    <row r="207" spans="1:16" ht="15" customHeight="1">
      <c r="C207" s="587">
        <v>117641</v>
      </c>
      <c r="D207" s="572">
        <f t="shared" si="3"/>
        <v>117641</v>
      </c>
      <c r="E207" s="578">
        <v>109.62056683412462</v>
      </c>
      <c r="F207" s="578">
        <v>107.2849074572925</v>
      </c>
      <c r="G207" s="578">
        <v>101.193283727203</v>
      </c>
      <c r="H207" s="578">
        <v>108.33929454020723</v>
      </c>
      <c r="I207" s="573">
        <v>97.987291369453445</v>
      </c>
    </row>
    <row r="208" spans="1:16" ht="15" customHeight="1">
      <c r="C208" s="587">
        <v>117669</v>
      </c>
      <c r="D208" s="572">
        <f t="shared" si="3"/>
        <v>117669</v>
      </c>
      <c r="E208" s="578">
        <v>108.0975142065173</v>
      </c>
      <c r="F208" s="578">
        <v>108.67571222799546</v>
      </c>
      <c r="G208" s="578">
        <v>97.985506562301637</v>
      </c>
      <c r="H208" s="578">
        <v>107.76074941197287</v>
      </c>
      <c r="I208" s="573">
        <v>96.934625923765665</v>
      </c>
    </row>
    <row r="209" spans="1:9" ht="15" customHeight="1">
      <c r="C209" s="587">
        <v>117700</v>
      </c>
      <c r="D209" s="572">
        <f t="shared" si="3"/>
        <v>117700</v>
      </c>
      <c r="E209" s="578">
        <v>107.69580773980209</v>
      </c>
      <c r="F209" s="578">
        <v>111.5320245327278</v>
      </c>
      <c r="G209" s="578">
        <v>100.70882505668239</v>
      </c>
      <c r="H209" s="578">
        <v>107.44274598135199</v>
      </c>
      <c r="I209" s="573">
        <v>98.561472521646792</v>
      </c>
    </row>
    <row r="210" spans="1:9" ht="15" customHeight="1">
      <c r="C210" s="587">
        <v>117730</v>
      </c>
      <c r="D210" s="572">
        <f t="shared" si="3"/>
        <v>117730</v>
      </c>
      <c r="E210" s="578">
        <v>107.50992439004764</v>
      </c>
      <c r="F210" s="578">
        <v>110.02295408594885</v>
      </c>
      <c r="G210" s="578">
        <v>106.12149848138087</v>
      </c>
      <c r="H210" s="578">
        <v>108.29230776219876</v>
      </c>
      <c r="I210" s="573">
        <v>95.212082467185638</v>
      </c>
    </row>
    <row r="211" spans="1:9" ht="15" customHeight="1">
      <c r="C211" s="587">
        <v>117761</v>
      </c>
      <c r="D211" s="572">
        <f t="shared" si="3"/>
        <v>117761</v>
      </c>
      <c r="E211" s="578">
        <v>107.74643054031175</v>
      </c>
      <c r="F211" s="578">
        <v>113.9400459867001</v>
      </c>
      <c r="G211" s="578">
        <v>105.37401502777259</v>
      </c>
      <c r="H211" s="578">
        <v>110.7990851270857</v>
      </c>
      <c r="I211" s="573">
        <v>92.245479847520059</v>
      </c>
    </row>
    <row r="212" spans="1:9" ht="15" customHeight="1">
      <c r="A212" s="585" t="s">
        <v>188</v>
      </c>
      <c r="B212" s="586" t="s">
        <v>48</v>
      </c>
      <c r="C212" s="587">
        <v>117791</v>
      </c>
      <c r="D212" s="572">
        <f t="shared" si="3"/>
        <v>117791</v>
      </c>
      <c r="E212" s="578">
        <v>107.3043163233428</v>
      </c>
      <c r="F212" s="578">
        <v>105.88251966469416</v>
      </c>
      <c r="G212" s="578">
        <v>107.63921823844153</v>
      </c>
      <c r="H212" s="578">
        <v>112.38355799494033</v>
      </c>
      <c r="I212" s="573">
        <v>89.853058380047813</v>
      </c>
    </row>
    <row r="213" spans="1:9" ht="15" customHeight="1">
      <c r="C213" s="587">
        <v>117822</v>
      </c>
      <c r="D213" s="572">
        <f t="shared" si="3"/>
        <v>117822</v>
      </c>
      <c r="E213" s="578">
        <v>108.03587121319816</v>
      </c>
      <c r="F213" s="578">
        <v>104.83596515673105</v>
      </c>
      <c r="G213" s="578">
        <v>103.36201119359967</v>
      </c>
      <c r="H213" s="578">
        <v>109.08243908759667</v>
      </c>
      <c r="I213" s="573">
        <v>91.001420684434493</v>
      </c>
    </row>
    <row r="214" spans="1:9" ht="15" customHeight="1">
      <c r="C214" s="587">
        <v>117853</v>
      </c>
      <c r="D214" s="572">
        <f t="shared" si="3"/>
        <v>117853</v>
      </c>
      <c r="E214" s="578">
        <v>108.41168721467565</v>
      </c>
      <c r="F214" s="578">
        <v>106.26671959082601</v>
      </c>
      <c r="G214" s="578">
        <v>99.391193179441089</v>
      </c>
      <c r="H214" s="578">
        <v>100.66221293162698</v>
      </c>
      <c r="I214" s="573">
        <v>92.532570423616733</v>
      </c>
    </row>
    <row r="215" spans="1:9" ht="15" customHeight="1">
      <c r="C215" s="587">
        <v>117883</v>
      </c>
      <c r="D215" s="572">
        <f t="shared" si="3"/>
        <v>117883</v>
      </c>
      <c r="E215" s="578">
        <v>108.06688790696414</v>
      </c>
      <c r="F215" s="578">
        <v>108.29575859018463</v>
      </c>
      <c r="G215" s="578">
        <v>102.48260032239457</v>
      </c>
      <c r="H215" s="578">
        <v>108.09173943528974</v>
      </c>
      <c r="I215" s="573">
        <v>93.776629586702299</v>
      </c>
    </row>
    <row r="216" spans="1:9" ht="15" customHeight="1">
      <c r="C216" s="587">
        <v>117914</v>
      </c>
      <c r="D216" s="572">
        <f t="shared" si="3"/>
        <v>117914</v>
      </c>
      <c r="E216" s="578">
        <v>107.63333340135168</v>
      </c>
      <c r="F216" s="578">
        <v>107.61681756715227</v>
      </c>
      <c r="G216" s="578">
        <v>102.29242601364921</v>
      </c>
      <c r="H216" s="578">
        <v>110.28780013587578</v>
      </c>
      <c r="I216" s="573">
        <v>95.690566760680099</v>
      </c>
    </row>
    <row r="217" spans="1:9" ht="15" customHeight="1">
      <c r="C217" s="587">
        <v>117944</v>
      </c>
      <c r="D217" s="572">
        <f t="shared" si="3"/>
        <v>117944</v>
      </c>
      <c r="E217" s="578">
        <v>107.56333083460221</v>
      </c>
      <c r="F217" s="578">
        <v>107.89044790981079</v>
      </c>
      <c r="G217" s="578">
        <v>103.48058655348781</v>
      </c>
      <c r="H217" s="578">
        <v>108.63739853322892</v>
      </c>
      <c r="I217" s="573">
        <v>98.944259956442352</v>
      </c>
    </row>
    <row r="218" spans="1:9" ht="15" customHeight="1">
      <c r="C218" s="587">
        <v>154499</v>
      </c>
      <c r="D218" s="572">
        <v>154499</v>
      </c>
      <c r="E218" s="578">
        <v>107.46599211407731</v>
      </c>
      <c r="F218" s="578">
        <v>102.6762037218987</v>
      </c>
      <c r="G218" s="578">
        <v>107.42127995490119</v>
      </c>
      <c r="H218" s="578">
        <v>106.35741177561928</v>
      </c>
      <c r="I218" s="573">
        <v>98.848563097743465</v>
      </c>
    </row>
    <row r="219" spans="1:9" ht="15" customHeight="1">
      <c r="C219" s="587">
        <v>154530</v>
      </c>
      <c r="D219" s="572">
        <v>154530</v>
      </c>
      <c r="E219" s="578">
        <v>108.35493462213857</v>
      </c>
      <c r="F219" s="578">
        <v>111.94220873375168</v>
      </c>
      <c r="G219" s="578">
        <v>109.15455199212192</v>
      </c>
      <c r="H219" s="578">
        <v>106.47985027288772</v>
      </c>
      <c r="I219" s="573">
        <v>101.91086257610793</v>
      </c>
    </row>
    <row r="220" spans="1:9" ht="15" customHeight="1">
      <c r="C220" s="587">
        <v>154558</v>
      </c>
      <c r="D220" s="572">
        <v>154558</v>
      </c>
      <c r="E220" s="578">
        <v>111.02551362149492</v>
      </c>
      <c r="F220" s="578">
        <v>109.37335358445907</v>
      </c>
      <c r="G220" s="578">
        <v>105.94940088776472</v>
      </c>
      <c r="H220" s="578">
        <v>108.5279948999171</v>
      </c>
      <c r="I220" s="573">
        <v>97.508807075958998</v>
      </c>
    </row>
    <row r="221" spans="1:9" ht="15" customHeight="1">
      <c r="C221" s="587">
        <v>154589</v>
      </c>
      <c r="D221" s="572">
        <v>154589</v>
      </c>
      <c r="E221" s="578">
        <v>109.60864952714613</v>
      </c>
      <c r="F221" s="578">
        <v>108.47370683599306</v>
      </c>
      <c r="G221" s="578">
        <v>114.02931530258287</v>
      </c>
      <c r="H221" s="578">
        <v>110.5945993509487</v>
      </c>
      <c r="I221" s="573">
        <v>101.3366814239146</v>
      </c>
    </row>
    <row r="222" spans="1:9" ht="15" customHeight="1">
      <c r="C222" s="587">
        <v>154619</v>
      </c>
      <c r="D222" s="572">
        <v>154619</v>
      </c>
      <c r="E222" s="578">
        <v>109.46114909284225</v>
      </c>
      <c r="F222" s="578">
        <v>107.79917962972041</v>
      </c>
      <c r="G222" s="578">
        <v>110.43913996610667</v>
      </c>
      <c r="H222" s="578">
        <v>108.39758790516473</v>
      </c>
      <c r="I222" s="573">
        <v>103.63340603268796</v>
      </c>
    </row>
    <row r="223" spans="1:9" ht="15" customHeight="1">
      <c r="C223" s="587">
        <v>154650</v>
      </c>
      <c r="D223" s="572">
        <v>154650</v>
      </c>
      <c r="E223" s="578">
        <v>109.76598283089214</v>
      </c>
      <c r="F223" s="578">
        <v>105.58600175280226</v>
      </c>
      <c r="G223" s="578">
        <v>110.71340738266767</v>
      </c>
      <c r="H223" s="578">
        <v>107.24695973045425</v>
      </c>
      <c r="I223" s="573">
        <v>105.1645557718702</v>
      </c>
    </row>
    <row r="224" spans="1:9" ht="15" customHeight="1">
      <c r="A224" s="585" t="s">
        <v>189</v>
      </c>
      <c r="B224" s="586" t="s">
        <v>49</v>
      </c>
      <c r="C224" s="587">
        <v>154680</v>
      </c>
      <c r="D224" s="572">
        <v>154680</v>
      </c>
      <c r="E224" s="578">
        <v>112.89106566043981</v>
      </c>
      <c r="F224" s="578">
        <v>105.10795576261226</v>
      </c>
      <c r="G224" s="578">
        <v>109.68697101672804</v>
      </c>
      <c r="H224" s="578">
        <v>106.43165249088639</v>
      </c>
      <c r="I224" s="573">
        <v>101.71946885871016</v>
      </c>
    </row>
    <row r="225" spans="1:11" ht="15" customHeight="1">
      <c r="C225" s="587">
        <v>154711</v>
      </c>
      <c r="D225" s="572">
        <v>154711</v>
      </c>
      <c r="E225" s="578">
        <v>111.87724216100814</v>
      </c>
      <c r="F225" s="578">
        <v>102.73883079116402</v>
      </c>
      <c r="G225" s="578">
        <v>111.26542351597897</v>
      </c>
      <c r="H225" s="578">
        <v>105.29798069631541</v>
      </c>
      <c r="I225" s="573">
        <v>100.2840159782268</v>
      </c>
    </row>
    <row r="226" spans="1:11" ht="15" customHeight="1">
      <c r="C226" s="587">
        <v>154742</v>
      </c>
      <c r="D226" s="572">
        <v>154742</v>
      </c>
      <c r="E226" s="578">
        <v>111.13957359267435</v>
      </c>
      <c r="F226" s="578">
        <v>103.30136733502283</v>
      </c>
      <c r="G226" s="578">
        <v>109.78138143016452</v>
      </c>
      <c r="H226" s="578">
        <v>105.17610918598344</v>
      </c>
      <c r="I226" s="573">
        <v>102.29365001090349</v>
      </c>
    </row>
    <row r="227" spans="1:11" ht="15" customHeight="1">
      <c r="C227" s="587">
        <v>154772</v>
      </c>
      <c r="D227" s="572">
        <v>154772</v>
      </c>
      <c r="E227" s="578">
        <v>110.18915761770594</v>
      </c>
      <c r="F227" s="578">
        <v>106.59535960259102</v>
      </c>
      <c r="G227" s="578">
        <v>111.99891578937843</v>
      </c>
      <c r="H227" s="578">
        <v>105.8661641196294</v>
      </c>
      <c r="I227" s="573">
        <v>103.92049660878462</v>
      </c>
    </row>
    <row r="228" spans="1:11" ht="15" customHeight="1">
      <c r="C228" s="587">
        <v>154803</v>
      </c>
      <c r="D228" s="572">
        <v>154803</v>
      </c>
      <c r="E228" s="578">
        <v>112.23573326800999</v>
      </c>
      <c r="F228" s="578">
        <v>106.89706868711009</v>
      </c>
      <c r="G228" s="578">
        <v>111.19431231821677</v>
      </c>
      <c r="H228" s="578">
        <v>106.75903172068209</v>
      </c>
      <c r="I228" s="573">
        <v>107.17418980454688</v>
      </c>
    </row>
    <row r="229" spans="1:11" ht="15" customHeight="1">
      <c r="C229" s="191">
        <v>154833</v>
      </c>
      <c r="D229" s="702">
        <v>154833</v>
      </c>
      <c r="E229" s="578">
        <v>112.15576866150917</v>
      </c>
      <c r="F229" s="578">
        <v>106.84817255047238</v>
      </c>
      <c r="G229" s="578">
        <v>110.72722983893976</v>
      </c>
      <c r="H229" s="578">
        <v>108.38762850238405</v>
      </c>
      <c r="I229" s="573">
        <v>107.07849294584798</v>
      </c>
      <c r="J229" s="74"/>
    </row>
    <row r="230" spans="1:11">
      <c r="C230" s="191">
        <v>191389</v>
      </c>
      <c r="D230" s="702">
        <v>191389</v>
      </c>
      <c r="E230" s="578">
        <v>113.57189128396193</v>
      </c>
      <c r="F230" s="578">
        <v>106.69284927504262</v>
      </c>
      <c r="G230" s="578">
        <v>110.6097571261414</v>
      </c>
      <c r="H230" s="578">
        <v>110.35379290355108</v>
      </c>
      <c r="I230" s="573">
        <v>109.18382383722357</v>
      </c>
      <c r="J230" s="74"/>
    </row>
    <row r="231" spans="1:11">
      <c r="C231" s="587">
        <v>191420</v>
      </c>
      <c r="D231" s="572">
        <v>191420</v>
      </c>
      <c r="E231" s="593">
        <v>109.10281428291677</v>
      </c>
      <c r="F231" s="593">
        <v>104.15180478991465</v>
      </c>
      <c r="G231" s="593">
        <v>112.90194473659814</v>
      </c>
      <c r="H231" s="593">
        <v>110.70532655093677</v>
      </c>
      <c r="I231" s="573">
        <v>108.41824896763245</v>
      </c>
    </row>
    <row r="232" spans="1:11">
      <c r="C232" s="587">
        <v>191449</v>
      </c>
      <c r="D232" s="572">
        <v>191449</v>
      </c>
      <c r="E232" s="593">
        <v>110.65250701877991</v>
      </c>
      <c r="F232" s="593">
        <v>109.92690531808449</v>
      </c>
      <c r="G232" s="593">
        <v>112.75897120745894</v>
      </c>
      <c r="H232" s="593">
        <v>111.74247246184973</v>
      </c>
      <c r="I232" s="573">
        <v>109.47091441332023</v>
      </c>
    </row>
    <row r="233" spans="1:11">
      <c r="C233" s="587">
        <v>191480</v>
      </c>
      <c r="D233" s="572">
        <v>191480</v>
      </c>
      <c r="E233" s="593">
        <v>110.50491423137032</v>
      </c>
      <c r="F233" s="593">
        <v>101.27857228691512</v>
      </c>
      <c r="G233" s="593">
        <v>110.41966967816542</v>
      </c>
      <c r="H233" s="593">
        <v>108.35806013714254</v>
      </c>
      <c r="I233" s="573">
        <v>110.42788300030914</v>
      </c>
    </row>
    <row r="234" spans="1:11">
      <c r="C234" s="587">
        <v>191510</v>
      </c>
      <c r="D234" s="572">
        <v>191510</v>
      </c>
      <c r="E234" s="593">
        <v>110.30311595390707</v>
      </c>
      <c r="F234" s="593">
        <v>99.056483608742212</v>
      </c>
      <c r="G234" s="593">
        <v>111.06051882237463</v>
      </c>
      <c r="H234" s="593">
        <v>108.29619780895131</v>
      </c>
      <c r="I234" s="573">
        <v>113.29878876127583</v>
      </c>
      <c r="K234" s="181"/>
    </row>
    <row r="235" spans="1:11">
      <c r="C235" s="587">
        <v>191541</v>
      </c>
      <c r="D235" s="572">
        <v>191541</v>
      </c>
      <c r="E235" s="593">
        <v>111.42672786186338</v>
      </c>
      <c r="F235" s="593">
        <v>103.21393602250183</v>
      </c>
      <c r="G235" s="593">
        <v>111.93527738014467</v>
      </c>
      <c r="H235" s="593">
        <v>104.34581445537826</v>
      </c>
      <c r="I235" s="573">
        <v>108.99243011982578</v>
      </c>
    </row>
    <row r="236" spans="1:11">
      <c r="A236" s="585" t="s">
        <v>513</v>
      </c>
      <c r="B236" s="586" t="s">
        <v>514</v>
      </c>
      <c r="C236" s="587">
        <v>191571</v>
      </c>
      <c r="D236" s="572">
        <v>191571</v>
      </c>
      <c r="E236" s="593">
        <v>109.90861725244577</v>
      </c>
      <c r="F236" s="593">
        <v>103.26067759667868</v>
      </c>
      <c r="G236" s="593">
        <v>106.83336624150378</v>
      </c>
      <c r="H236" s="593">
        <v>106.19608694585294</v>
      </c>
      <c r="I236" s="573">
        <v>108.41824896763245</v>
      </c>
    </row>
    <row r="237" spans="1:11">
      <c r="C237" s="587">
        <v>191602</v>
      </c>
      <c r="D237" s="572">
        <v>191602</v>
      </c>
      <c r="E237" s="593">
        <v>108.89554020178278</v>
      </c>
      <c r="F237" s="593">
        <v>108.70493570341411</v>
      </c>
      <c r="G237" s="593">
        <v>106.13379808401389</v>
      </c>
      <c r="H237" s="593">
        <v>108.13637851032608</v>
      </c>
      <c r="I237" s="573">
        <v>105.93013064146132</v>
      </c>
    </row>
    <row r="238" spans="1:11">
      <c r="C238" s="587">
        <v>191633</v>
      </c>
      <c r="D238" s="572">
        <v>191633</v>
      </c>
      <c r="E238" s="593">
        <v>111.04660838785435</v>
      </c>
      <c r="F238" s="593">
        <v>104.33257823767016</v>
      </c>
      <c r="G238" s="593">
        <v>113.7145185129643</v>
      </c>
      <c r="H238" s="593">
        <v>107.7464174019207</v>
      </c>
      <c r="I238" s="573">
        <v>104.39898090227908</v>
      </c>
    </row>
    <row r="239" spans="1:11">
      <c r="C239" s="587">
        <v>191663</v>
      </c>
      <c r="D239" s="572">
        <v>191663</v>
      </c>
      <c r="E239" s="593">
        <v>110.89278622795308</v>
      </c>
      <c r="F239" s="593">
        <v>103.79106123669762</v>
      </c>
      <c r="G239" s="593">
        <v>112.48458204886367</v>
      </c>
      <c r="H239" s="593">
        <v>107.48775743614914</v>
      </c>
      <c r="I239" s="593">
        <v>105.64304006536464</v>
      </c>
    </row>
    <row r="240" spans="1:11">
      <c r="C240" s="587">
        <v>191694</v>
      </c>
      <c r="D240" s="572">
        <v>191694</v>
      </c>
      <c r="E240" s="593">
        <v>107.15344379686356</v>
      </c>
      <c r="F240" s="593">
        <v>99.932895775497641</v>
      </c>
      <c r="G240" s="593">
        <v>110.62765681317414</v>
      </c>
      <c r="H240" s="593">
        <v>110.46267005513424</v>
      </c>
      <c r="I240" s="593">
        <v>107.17418980454688</v>
      </c>
    </row>
    <row r="241" spans="1:9">
      <c r="C241" s="587">
        <v>191724</v>
      </c>
      <c r="D241" s="572">
        <v>191724</v>
      </c>
      <c r="E241" s="593">
        <v>112.11279913625052</v>
      </c>
      <c r="F241" s="593">
        <v>100.57983058139487</v>
      </c>
      <c r="G241" s="593">
        <v>111.49055845842841</v>
      </c>
      <c r="H241" s="593">
        <v>110.43525918699424</v>
      </c>
      <c r="I241" s="593">
        <v>105.26025263056908</v>
      </c>
    </row>
    <row r="242" spans="1:9">
      <c r="C242" s="191">
        <v>228279</v>
      </c>
      <c r="D242" s="702">
        <v>228279</v>
      </c>
      <c r="E242" s="593">
        <v>110.37645471144111</v>
      </c>
      <c r="F242" s="593">
        <v>103.69929541919566</v>
      </c>
      <c r="G242" s="593">
        <v>108.80601296631991</v>
      </c>
      <c r="H242" s="593">
        <v>105.7322200283901</v>
      </c>
      <c r="I242" s="593">
        <v>104.20758718488129</v>
      </c>
    </row>
    <row r="243" spans="1:9">
      <c r="C243" s="587">
        <v>228310</v>
      </c>
      <c r="D243" s="572">
        <v>228310</v>
      </c>
      <c r="E243" s="593">
        <v>111.31024837561242</v>
      </c>
      <c r="F243" s="593">
        <v>101.09284901102761</v>
      </c>
      <c r="G243" s="593">
        <v>107.64331852556043</v>
      </c>
      <c r="H243" s="593">
        <v>109.2460490812238</v>
      </c>
      <c r="I243" s="593">
        <v>103.05922488049461</v>
      </c>
    </row>
    <row r="244" spans="1:9">
      <c r="C244" s="587">
        <v>228338</v>
      </c>
      <c r="D244" s="572">
        <v>228338</v>
      </c>
      <c r="E244" s="593">
        <v>109.58394787393513</v>
      </c>
      <c r="F244" s="593">
        <v>101.00657006859112</v>
      </c>
      <c r="G244" s="593">
        <v>108.13351593144495</v>
      </c>
      <c r="H244" s="593">
        <v>103.3422733708382</v>
      </c>
      <c r="I244" s="593">
        <v>105.1645557718702</v>
      </c>
    </row>
    <row r="245" spans="1:9">
      <c r="C245" s="587">
        <v>228369</v>
      </c>
      <c r="D245" s="572">
        <v>228369</v>
      </c>
      <c r="E245" s="593">
        <v>111.74154360432325</v>
      </c>
      <c r="F245" s="593">
        <v>102.37178690414203</v>
      </c>
      <c r="G245" s="593">
        <v>102.07447043796262</v>
      </c>
      <c r="H245" s="593">
        <v>103.63137315686929</v>
      </c>
      <c r="I245" s="593">
        <v>105.0688589131713</v>
      </c>
    </row>
    <row r="246" spans="1:9">
      <c r="C246" s="587">
        <v>228399</v>
      </c>
      <c r="D246" s="572">
        <v>228399</v>
      </c>
      <c r="E246" s="593">
        <v>112.14790449508689</v>
      </c>
      <c r="F246" s="593">
        <v>102.55059294339506</v>
      </c>
      <c r="G246" s="593">
        <v>101.04943389538828</v>
      </c>
      <c r="H246" s="593">
        <v>104.34486058369428</v>
      </c>
      <c r="I246" s="593">
        <v>106.21722121755798</v>
      </c>
    </row>
    <row r="247" spans="1:9">
      <c r="C247" s="587">
        <v>228430</v>
      </c>
      <c r="D247" s="572">
        <v>228430</v>
      </c>
      <c r="E247" s="593">
        <v>110.29898639584498</v>
      </c>
      <c r="F247" s="593">
        <v>103.50533464182276</v>
      </c>
      <c r="G247" s="593">
        <v>98.865852159844934</v>
      </c>
      <c r="H247" s="593">
        <v>103.56463093810102</v>
      </c>
      <c r="I247" s="593">
        <v>108.8967332611269</v>
      </c>
    </row>
    <row r="248" spans="1:9">
      <c r="A248" s="585" t="s">
        <v>534</v>
      </c>
      <c r="B248" s="586" t="s">
        <v>533</v>
      </c>
      <c r="C248" s="587">
        <v>228460</v>
      </c>
      <c r="D248" s="572">
        <v>228460</v>
      </c>
      <c r="E248" s="593">
        <v>111.74741305940331</v>
      </c>
      <c r="F248" s="593">
        <v>104.10782400688871</v>
      </c>
      <c r="G248" s="593">
        <v>103.51720719215798</v>
      </c>
      <c r="H248" s="593">
        <v>100.03359673472929</v>
      </c>
      <c r="I248" s="593">
        <v>108.32255210893356</v>
      </c>
    </row>
    <row r="249" spans="1:9">
      <c r="C249" s="587">
        <v>228491</v>
      </c>
      <c r="D249" s="572">
        <v>228491</v>
      </c>
      <c r="E249" s="593">
        <v>110.52965526636915</v>
      </c>
      <c r="F249" s="593">
        <v>103.01713260288801</v>
      </c>
      <c r="G249" s="593">
        <v>103.16094668136358</v>
      </c>
      <c r="H249" s="593">
        <v>111.63538142149072</v>
      </c>
      <c r="I249" s="593">
        <v>107.36558352194466</v>
      </c>
    </row>
    <row r="250" spans="1:9">
      <c r="C250" s="587">
        <v>228522</v>
      </c>
      <c r="D250" s="572">
        <v>228522</v>
      </c>
      <c r="E250" s="593">
        <v>109.78835745039028</v>
      </c>
      <c r="F250" s="593">
        <v>104.84558243589284</v>
      </c>
      <c r="G250" s="593">
        <v>103.80818748943004</v>
      </c>
      <c r="H250" s="593">
        <v>103.41410932955823</v>
      </c>
      <c r="I250" s="593">
        <v>108.80103640242801</v>
      </c>
    </row>
    <row r="251" spans="1:9">
      <c r="C251" s="587">
        <v>228552</v>
      </c>
      <c r="D251" s="572">
        <v>228552</v>
      </c>
      <c r="E251" s="593">
        <v>110.518703486284</v>
      </c>
      <c r="F251" s="593">
        <v>103.26344437037558</v>
      </c>
      <c r="G251" s="593">
        <v>102.60345087124763</v>
      </c>
      <c r="H251" s="593">
        <v>107.86390235159817</v>
      </c>
      <c r="I251" s="593">
        <v>109.18382383722357</v>
      </c>
    </row>
    <row r="252" spans="1:9">
      <c r="C252" s="587">
        <v>228583</v>
      </c>
      <c r="D252" s="572">
        <v>228583</v>
      </c>
      <c r="E252" s="593">
        <v>110.99479691981736</v>
      </c>
      <c r="F252" s="593">
        <v>105.07103414054828</v>
      </c>
      <c r="G252" s="593">
        <v>105.70457234790713</v>
      </c>
      <c r="H252" s="593">
        <v>102.87586108436129</v>
      </c>
      <c r="I252" s="593">
        <v>109.56661127201913</v>
      </c>
    </row>
    <row r="253" spans="1:9">
      <c r="C253" s="587">
        <v>228613</v>
      </c>
      <c r="D253" s="572">
        <v>228613</v>
      </c>
      <c r="E253" s="593">
        <v>110.69952531773285</v>
      </c>
      <c r="F253" s="593">
        <v>105.28013624281968</v>
      </c>
      <c r="G253" s="593">
        <v>104.64553625509868</v>
      </c>
      <c r="H253" s="593">
        <v>104.69957605789921</v>
      </c>
      <c r="I253" s="593">
        <v>111.57624530469582</v>
      </c>
    </row>
    <row r="254" spans="1:9">
      <c r="C254" s="591">
        <v>228644</v>
      </c>
      <c r="D254" s="592">
        <v>228644</v>
      </c>
      <c r="E254" s="593">
        <v>110.96388806753009</v>
      </c>
      <c r="F254" s="593">
        <v>101.20134888236927</v>
      </c>
      <c r="G254" s="593">
        <v>101.29891025929155</v>
      </c>
      <c r="H254" s="593">
        <v>107.33467821024645</v>
      </c>
      <c r="I254" s="593">
        <v>110.90636729380358</v>
      </c>
    </row>
    <row r="255" spans="1:9">
      <c r="C255" s="191">
        <v>228675</v>
      </c>
      <c r="D255" s="702">
        <v>228675</v>
      </c>
      <c r="E255" s="593"/>
      <c r="F255" s="593"/>
      <c r="G255" s="593"/>
      <c r="H255" s="593"/>
      <c r="I255" s="593"/>
    </row>
    <row r="256" spans="1:9">
      <c r="C256" s="587">
        <v>228703</v>
      </c>
      <c r="D256" s="572">
        <v>228703</v>
      </c>
      <c r="E256" s="593"/>
      <c r="F256" s="593"/>
      <c r="G256" s="593"/>
      <c r="H256" s="593"/>
      <c r="I256" s="593"/>
    </row>
    <row r="257" spans="3:9">
      <c r="C257" s="587">
        <v>228734</v>
      </c>
      <c r="D257" s="572">
        <v>228734</v>
      </c>
      <c r="E257" s="593"/>
      <c r="F257" s="593"/>
      <c r="G257" s="593"/>
      <c r="H257" s="593"/>
      <c r="I257" s="593"/>
    </row>
    <row r="258" spans="3:9">
      <c r="C258" s="587">
        <v>228764</v>
      </c>
      <c r="D258" s="572">
        <v>228764</v>
      </c>
    </row>
    <row r="259" spans="3:9">
      <c r="C259" s="587">
        <v>228795</v>
      </c>
      <c r="D259" s="572">
        <v>228795</v>
      </c>
    </row>
    <row r="260" spans="3:9">
      <c r="C260" s="587">
        <v>228825</v>
      </c>
      <c r="D260" s="572">
        <v>228825</v>
      </c>
    </row>
    <row r="261" spans="3:9">
      <c r="C261" s="587">
        <v>228856</v>
      </c>
      <c r="D261" s="572">
        <v>228856</v>
      </c>
    </row>
    <row r="262" spans="3:9">
      <c r="C262" s="587">
        <v>228887</v>
      </c>
      <c r="D262" s="572">
        <v>228887</v>
      </c>
    </row>
    <row r="263" spans="3:9">
      <c r="C263" s="587">
        <v>228917</v>
      </c>
      <c r="D263" s="572">
        <v>228917</v>
      </c>
    </row>
    <row r="264" spans="3:9">
      <c r="C264" s="587">
        <v>228948</v>
      </c>
      <c r="D264" s="572">
        <v>228948</v>
      </c>
      <c r="E264" s="563"/>
    </row>
    <row r="265" spans="3:9">
      <c r="C265" s="823">
        <v>228978</v>
      </c>
      <c r="D265" s="822">
        <v>228978</v>
      </c>
    </row>
  </sheetData>
  <sheetProtection algorithmName="SHA-512" hashValue="692lKyE5MHNC2/TNDN4w/5nVZZYLsPj7leLb+di0C8VTqR+p8Lx9907lQ7yc9xh+lTK/r8N0kkwDRgtiVckusw==" saltValue="9/mesKsAZcXgTyYHWxXgTw=="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B84C-6236-4BB1-B926-0E0289E36C5F}">
  <sheetPr codeName="List7"/>
  <dimension ref="A1:W172"/>
  <sheetViews>
    <sheetView zoomScale="80" zoomScaleNormal="80" workbookViewId="0">
      <pane xSplit="4" ySplit="3" topLeftCell="E4" activePane="bottomRight" state="frozen"/>
      <selection activeCell="C19" sqref="C19:H20"/>
      <selection pane="topRight" activeCell="C19" sqref="C19:H20"/>
      <selection pane="bottomLeft" activeCell="C19" sqref="C19:H20"/>
      <selection pane="bottomRight" activeCell="L27" sqref="L27:L28"/>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0" width="15.42578125" style="56" customWidth="1"/>
    <col min="11" max="16384" width="11.42578125" style="54"/>
  </cols>
  <sheetData>
    <row r="1" spans="1:16">
      <c r="D1" s="55"/>
      <c r="F1" s="608"/>
      <c r="H1" s="608"/>
    </row>
    <row r="2" spans="1:16">
      <c r="D2" s="55"/>
    </row>
    <row r="3" spans="1:16" s="57" customFormat="1" ht="56.25">
      <c r="B3" s="241"/>
      <c r="C3" s="241"/>
      <c r="D3" s="241"/>
      <c r="E3" s="444" t="s">
        <v>376</v>
      </c>
      <c r="F3" s="444" t="s">
        <v>377</v>
      </c>
      <c r="G3" s="444" t="s">
        <v>378</v>
      </c>
      <c r="H3" s="444" t="s">
        <v>379</v>
      </c>
      <c r="I3" s="445" t="s">
        <v>380</v>
      </c>
      <c r="J3" s="445" t="s">
        <v>381</v>
      </c>
    </row>
    <row r="4" spans="1:16" s="57" customFormat="1" ht="45">
      <c r="C4" s="239" t="s">
        <v>493</v>
      </c>
      <c r="D4" s="240" t="s">
        <v>494</v>
      </c>
      <c r="E4" s="443" t="s">
        <v>382</v>
      </c>
      <c r="F4" s="443" t="s">
        <v>383</v>
      </c>
      <c r="G4" s="443" t="s">
        <v>378</v>
      </c>
      <c r="H4" s="443" t="s">
        <v>379</v>
      </c>
      <c r="I4" s="454" t="s">
        <v>384</v>
      </c>
      <c r="J4" s="249" t="s">
        <v>385</v>
      </c>
    </row>
    <row r="5" spans="1:16" s="57" customFormat="1">
      <c r="B5" s="609"/>
      <c r="C5" s="609"/>
      <c r="D5" s="237"/>
      <c r="E5" s="610"/>
      <c r="F5" s="610"/>
      <c r="G5" s="610"/>
      <c r="H5" s="610"/>
      <c r="I5" s="611"/>
      <c r="J5" s="612"/>
    </row>
    <row r="6" spans="1:16">
      <c r="C6" s="235">
        <v>41640</v>
      </c>
      <c r="D6" s="238">
        <f>+C6</f>
        <v>41640</v>
      </c>
      <c r="E6" s="58">
        <v>0.85267288868706181</v>
      </c>
      <c r="F6" s="58">
        <v>0.72864688561975255</v>
      </c>
      <c r="G6" s="58">
        <v>0.88962745002310828</v>
      </c>
      <c r="H6" s="58">
        <v>0.72369298592654452</v>
      </c>
    </row>
    <row r="7" spans="1:16">
      <c r="C7" s="236">
        <v>41671</v>
      </c>
      <c r="D7" s="238">
        <f t="shared" ref="D7:D70" si="0">+C7</f>
        <v>41671</v>
      </c>
      <c r="E7" s="58">
        <v>0.85311487316425183</v>
      </c>
      <c r="F7" s="58">
        <v>0.72710464395342644</v>
      </c>
      <c r="G7" s="58">
        <v>0.82385980816702498</v>
      </c>
      <c r="H7" s="58">
        <v>0.70500400789633944</v>
      </c>
    </row>
    <row r="8" spans="1:16">
      <c r="C8" s="235">
        <v>41699</v>
      </c>
      <c r="D8" s="238">
        <f t="shared" si="0"/>
        <v>41699</v>
      </c>
      <c r="E8" s="58">
        <v>0.85339534344866197</v>
      </c>
      <c r="F8" s="58">
        <v>0.72605093230195106</v>
      </c>
      <c r="G8" s="58">
        <v>0.8297619203464297</v>
      </c>
      <c r="H8" s="58">
        <v>0.73547905647800815</v>
      </c>
      <c r="I8" s="59">
        <v>-0.31000119084960431</v>
      </c>
      <c r="J8" s="59">
        <v>-2.1331766867245818</v>
      </c>
      <c r="L8" s="56" t="s">
        <v>421</v>
      </c>
      <c r="M8" s="56"/>
      <c r="P8" s="56"/>
    </row>
    <row r="9" spans="1:16">
      <c r="C9" s="236">
        <v>41730</v>
      </c>
      <c r="D9" s="238">
        <f t="shared" si="0"/>
        <v>41730</v>
      </c>
      <c r="E9" s="58">
        <v>0.85427855096039396</v>
      </c>
      <c r="F9" s="58">
        <v>0.72641999914345134</v>
      </c>
      <c r="G9" s="58">
        <v>0.84542164654493845</v>
      </c>
      <c r="H9" s="58">
        <v>0.72253028037965294</v>
      </c>
    </row>
    <row r="10" spans="1:16">
      <c r="C10" s="235">
        <v>41760</v>
      </c>
      <c r="D10" s="238">
        <f t="shared" si="0"/>
        <v>41760</v>
      </c>
      <c r="E10" s="58">
        <v>0.85611868179981487</v>
      </c>
      <c r="F10" s="58">
        <v>0.72884487203394177</v>
      </c>
      <c r="G10" s="58">
        <v>0.83977492219751826</v>
      </c>
      <c r="H10" s="58">
        <v>0.72335674713298703</v>
      </c>
      <c r="L10" s="60"/>
    </row>
    <row r="11" spans="1:16">
      <c r="C11" s="236">
        <v>41791</v>
      </c>
      <c r="D11" s="238">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35">
        <v>41821</v>
      </c>
      <c r="D12" s="238">
        <f t="shared" si="0"/>
        <v>41821</v>
      </c>
      <c r="E12" s="58">
        <v>0.86328746213133112</v>
      </c>
      <c r="F12" s="58">
        <v>0.74054989673011984</v>
      </c>
      <c r="G12" s="58">
        <v>0.89145414365208298</v>
      </c>
      <c r="H12" s="58">
        <v>0.74461933609030051</v>
      </c>
      <c r="L12" s="60"/>
      <c r="M12" s="61"/>
      <c r="N12" s="62"/>
      <c r="O12" s="61"/>
    </row>
    <row r="13" spans="1:16">
      <c r="C13" s="236">
        <v>41852</v>
      </c>
      <c r="D13" s="238">
        <f t="shared" si="0"/>
        <v>41852</v>
      </c>
      <c r="E13" s="58">
        <v>0.8684340152354183</v>
      </c>
      <c r="F13" s="58">
        <v>0.74956177883407737</v>
      </c>
      <c r="G13" s="58">
        <v>0.88005266395002801</v>
      </c>
      <c r="H13" s="58">
        <v>0.73362908823092443</v>
      </c>
      <c r="L13" s="60"/>
      <c r="M13" s="61"/>
      <c r="N13" s="62"/>
      <c r="O13" s="61"/>
    </row>
    <row r="14" spans="1:16">
      <c r="C14" s="235">
        <v>41883</v>
      </c>
      <c r="D14" s="238">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36">
        <v>41913</v>
      </c>
      <c r="D15" s="238">
        <f t="shared" si="0"/>
        <v>41913</v>
      </c>
      <c r="E15" s="58">
        <v>0.88276615696182981</v>
      </c>
      <c r="F15" s="58">
        <v>0.77221535512441319</v>
      </c>
      <c r="G15" s="58">
        <v>0.84219855348210682</v>
      </c>
      <c r="H15" s="58">
        <v>0.72944521360430004</v>
      </c>
      <c r="L15" s="60"/>
      <c r="M15" s="61"/>
      <c r="N15" s="62"/>
      <c r="O15" s="61"/>
    </row>
    <row r="16" spans="1:16">
      <c r="C16" s="235">
        <v>41944</v>
      </c>
      <c r="D16" s="238">
        <f t="shared" si="0"/>
        <v>41944</v>
      </c>
      <c r="E16" s="58">
        <v>0.89224314175915942</v>
      </c>
      <c r="F16" s="58">
        <v>0.78499265271793561</v>
      </c>
      <c r="G16" s="58">
        <v>0.90036218327345874</v>
      </c>
      <c r="H16" s="58">
        <v>0.8192547889500803</v>
      </c>
      <c r="L16" s="60"/>
      <c r="M16" s="61"/>
      <c r="N16" s="62"/>
      <c r="O16" s="61"/>
    </row>
    <row r="17" spans="1:23">
      <c r="C17" s="236">
        <v>41974</v>
      </c>
      <c r="D17" s="238">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35">
        <v>42005</v>
      </c>
      <c r="D18" s="238">
        <f t="shared" si="0"/>
        <v>42005</v>
      </c>
      <c r="E18" s="58">
        <v>0.91483048362749253</v>
      </c>
      <c r="F18" s="58">
        <v>0.81119766629439027</v>
      </c>
      <c r="G18" s="58">
        <v>0.88932267788559183</v>
      </c>
      <c r="H18" s="58">
        <v>0.78403557453382222</v>
      </c>
      <c r="L18" s="60"/>
      <c r="M18" s="61"/>
      <c r="N18" s="62"/>
      <c r="O18" s="61"/>
    </row>
    <row r="19" spans="1:23">
      <c r="C19" s="236">
        <v>42036</v>
      </c>
      <c r="D19" s="238">
        <f t="shared" si="0"/>
        <v>42036</v>
      </c>
      <c r="E19" s="58">
        <v>0.92779291898274863</v>
      </c>
      <c r="F19" s="58">
        <v>0.82373715275427972</v>
      </c>
      <c r="G19" s="58">
        <v>0.94690838748534623</v>
      </c>
      <c r="H19" s="58">
        <v>0.86119135800054569</v>
      </c>
      <c r="L19" s="60"/>
      <c r="M19" s="61"/>
      <c r="N19" s="62"/>
      <c r="O19" s="61"/>
    </row>
    <row r="20" spans="1:23">
      <c r="C20" s="235">
        <v>42064</v>
      </c>
      <c r="D20" s="238">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36">
        <v>42095</v>
      </c>
      <c r="D21" s="238">
        <f t="shared" si="0"/>
        <v>42095</v>
      </c>
      <c r="E21" s="58">
        <v>0.95553673225313329</v>
      </c>
      <c r="F21" s="58">
        <v>0.84446592689664068</v>
      </c>
      <c r="G21" s="58">
        <v>0.98281984637946429</v>
      </c>
      <c r="H21" s="58">
        <v>0.8414660640662448</v>
      </c>
      <c r="L21" s="60"/>
      <c r="M21" s="61"/>
      <c r="N21" s="62"/>
      <c r="O21" s="61"/>
    </row>
    <row r="22" spans="1:23">
      <c r="C22" s="235">
        <v>42125</v>
      </c>
      <c r="D22" s="238">
        <f t="shared" si="0"/>
        <v>42125</v>
      </c>
      <c r="E22" s="58">
        <v>0.96824740492310279</v>
      </c>
      <c r="F22" s="58">
        <v>0.85187676809734658</v>
      </c>
      <c r="G22" s="58">
        <v>0.94884873859547969</v>
      </c>
      <c r="H22" s="58">
        <v>0.84663335999781619</v>
      </c>
      <c r="L22" s="60"/>
      <c r="M22" s="61"/>
      <c r="N22" s="62"/>
      <c r="O22" s="61"/>
    </row>
    <row r="23" spans="1:23">
      <c r="C23" s="236">
        <v>42156</v>
      </c>
      <c r="D23" s="238">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35">
        <v>42186</v>
      </c>
      <c r="D24" s="238">
        <f t="shared" si="0"/>
        <v>42186</v>
      </c>
      <c r="E24" s="58">
        <v>0.98540111829581645</v>
      </c>
      <c r="F24" s="58">
        <v>0.86016848914609245</v>
      </c>
      <c r="G24" s="58">
        <v>0.98918436163476431</v>
      </c>
      <c r="H24" s="58">
        <v>0.86513715235911604</v>
      </c>
      <c r="L24" s="60"/>
      <c r="M24" s="61"/>
      <c r="N24" s="62"/>
      <c r="O24" s="61"/>
    </row>
    <row r="25" spans="1:23">
      <c r="C25" s="236">
        <v>42217</v>
      </c>
      <c r="D25" s="238">
        <f t="shared" si="0"/>
        <v>42217</v>
      </c>
      <c r="E25" s="58">
        <v>0.98892369327169605</v>
      </c>
      <c r="F25" s="58">
        <v>0.86229001966547403</v>
      </c>
      <c r="G25" s="58">
        <v>0.86478974281303078</v>
      </c>
      <c r="H25" s="58">
        <v>0.78808250411245773</v>
      </c>
      <c r="L25" s="60"/>
      <c r="M25" s="61"/>
      <c r="N25" s="62"/>
      <c r="O25" s="61"/>
    </row>
    <row r="26" spans="1:23" ht="11.25" customHeight="1">
      <c r="C26" s="235">
        <v>42248</v>
      </c>
      <c r="D26" s="238">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51"/>
      <c r="S26" s="851"/>
      <c r="T26" s="851"/>
      <c r="U26" s="851"/>
      <c r="V26" s="851"/>
      <c r="W26" s="851"/>
    </row>
    <row r="27" spans="1:23">
      <c r="C27" s="236">
        <v>42278</v>
      </c>
      <c r="D27" s="238">
        <f t="shared" si="0"/>
        <v>42278</v>
      </c>
      <c r="E27" s="58">
        <v>0.98779728798232747</v>
      </c>
      <c r="F27" s="58">
        <v>0.86693330196466745</v>
      </c>
      <c r="G27" s="58">
        <v>0.97618392825209188</v>
      </c>
      <c r="H27" s="58">
        <v>0.84947721146652977</v>
      </c>
      <c r="L27" s="827" t="s">
        <v>560</v>
      </c>
      <c r="M27" s="61"/>
      <c r="N27" s="62"/>
      <c r="O27" s="61"/>
      <c r="R27" s="851"/>
      <c r="S27" s="851"/>
      <c r="T27" s="851"/>
      <c r="U27" s="851"/>
      <c r="V27" s="851"/>
      <c r="W27" s="851"/>
    </row>
    <row r="28" spans="1:23">
      <c r="C28" s="235">
        <v>42309</v>
      </c>
      <c r="D28" s="238">
        <f t="shared" si="0"/>
        <v>42309</v>
      </c>
      <c r="E28" s="58">
        <v>0.98480361084904666</v>
      </c>
      <c r="F28" s="58">
        <v>0.87031654523267643</v>
      </c>
      <c r="G28" s="58">
        <v>1.036249226085018</v>
      </c>
      <c r="H28" s="58">
        <v>0.96234951831080617</v>
      </c>
      <c r="L28" s="53" t="s">
        <v>360</v>
      </c>
    </row>
    <row r="29" spans="1:23">
      <c r="C29" s="236">
        <v>42339</v>
      </c>
      <c r="D29" s="238">
        <f t="shared" si="0"/>
        <v>42339</v>
      </c>
      <c r="E29" s="58">
        <v>0.98115821509429746</v>
      </c>
      <c r="F29" s="58">
        <v>0.87432884231045027</v>
      </c>
      <c r="G29" s="58">
        <v>0.87249239948253265</v>
      </c>
      <c r="H29" s="58">
        <v>0.84337211799528033</v>
      </c>
      <c r="I29" s="59">
        <v>0.4994895949558753</v>
      </c>
      <c r="J29" s="59">
        <v>4.0256784953562885</v>
      </c>
    </row>
    <row r="30" spans="1:23">
      <c r="A30" s="63"/>
      <c r="B30" s="63"/>
      <c r="C30" s="235">
        <v>42370</v>
      </c>
      <c r="D30" s="238">
        <f t="shared" si="0"/>
        <v>42370</v>
      </c>
      <c r="E30" s="58">
        <v>0.97766751839980504</v>
      </c>
      <c r="F30" s="58">
        <v>0.87908676115251827</v>
      </c>
      <c r="G30" s="58">
        <v>0.95419159262057984</v>
      </c>
      <c r="H30" s="58">
        <v>0.86230675739687346</v>
      </c>
      <c r="L30" s="56" t="s">
        <v>420</v>
      </c>
      <c r="M30" s="56"/>
      <c r="P30" s="56"/>
    </row>
    <row r="31" spans="1:23">
      <c r="A31" s="63"/>
      <c r="B31" s="63"/>
      <c r="C31" s="236">
        <v>42401</v>
      </c>
      <c r="D31" s="238">
        <f t="shared" si="0"/>
        <v>42401</v>
      </c>
      <c r="E31" s="58">
        <v>0.97524263262331246</v>
      </c>
      <c r="F31" s="58">
        <v>0.88442389142498379</v>
      </c>
      <c r="G31" s="58">
        <v>0.96678803560996451</v>
      </c>
      <c r="H31" s="58">
        <v>0.91250290414280244</v>
      </c>
    </row>
    <row r="32" spans="1:23">
      <c r="A32" s="63"/>
      <c r="B32" s="63"/>
      <c r="C32" s="235">
        <v>42430</v>
      </c>
      <c r="D32" s="238">
        <f t="shared" si="0"/>
        <v>42430</v>
      </c>
      <c r="E32" s="58">
        <v>0.9748374843651727</v>
      </c>
      <c r="F32" s="58">
        <v>0.89013329729805013</v>
      </c>
      <c r="G32" s="58">
        <v>0.96020158106236231</v>
      </c>
      <c r="H32" s="58">
        <v>0.85010618932869475</v>
      </c>
      <c r="I32" s="59">
        <v>-0.12978998788298668</v>
      </c>
      <c r="J32" s="59">
        <v>-1.1405171002408849</v>
      </c>
      <c r="L32" s="60"/>
    </row>
    <row r="33" spans="1:15">
      <c r="A33" s="63"/>
      <c r="B33" s="63"/>
      <c r="C33" s="236">
        <v>42461</v>
      </c>
      <c r="D33" s="238">
        <f t="shared" si="0"/>
        <v>42461</v>
      </c>
      <c r="E33" s="58">
        <v>0.97752688278210342</v>
      </c>
      <c r="F33" s="58">
        <v>0.89645558251006385</v>
      </c>
      <c r="G33" s="58">
        <v>0.98204371096850873</v>
      </c>
      <c r="H33" s="58">
        <v>0.9296328934957454</v>
      </c>
      <c r="L33" s="60"/>
      <c r="M33" s="61"/>
      <c r="N33" s="62"/>
      <c r="O33" s="61"/>
    </row>
    <row r="34" spans="1:15">
      <c r="A34" s="63"/>
      <c r="B34" s="63"/>
      <c r="C34" s="235">
        <v>42491</v>
      </c>
      <c r="D34" s="238">
        <f t="shared" si="0"/>
        <v>42491</v>
      </c>
      <c r="E34" s="58">
        <v>0.98438497184341678</v>
      </c>
      <c r="F34" s="58">
        <v>0.90386865534215655</v>
      </c>
      <c r="G34" s="58">
        <v>1.0389389492992969</v>
      </c>
      <c r="H34" s="58">
        <v>0.93972310083885424</v>
      </c>
      <c r="L34" s="60"/>
      <c r="M34" s="61"/>
      <c r="N34" s="62"/>
      <c r="O34" s="61"/>
    </row>
    <row r="35" spans="1:15">
      <c r="A35" s="63"/>
      <c r="B35" s="63"/>
      <c r="C35" s="236">
        <v>42522</v>
      </c>
      <c r="D35" s="238">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3">
        <v>2016</v>
      </c>
      <c r="B36" s="63" t="s">
        <v>136</v>
      </c>
      <c r="C36" s="235">
        <v>42552</v>
      </c>
      <c r="D36" s="238">
        <f t="shared" si="0"/>
        <v>42552</v>
      </c>
      <c r="E36" s="58">
        <v>1.0127195430717997</v>
      </c>
      <c r="F36" s="58">
        <v>0.92336879920445969</v>
      </c>
      <c r="G36" s="58">
        <v>0.98276809419828814</v>
      </c>
      <c r="H36" s="58">
        <v>0.88671745743019137</v>
      </c>
      <c r="L36" s="60"/>
      <c r="M36" s="61"/>
      <c r="N36" s="62"/>
      <c r="O36" s="61"/>
    </row>
    <row r="37" spans="1:15">
      <c r="A37" s="63"/>
      <c r="B37" s="63"/>
      <c r="C37" s="236">
        <v>42583</v>
      </c>
      <c r="D37" s="238">
        <f t="shared" si="0"/>
        <v>42583</v>
      </c>
      <c r="E37" s="58">
        <v>1.0333837353406317</v>
      </c>
      <c r="F37" s="58">
        <v>0.93555282621342895</v>
      </c>
      <c r="G37" s="58">
        <v>1.0157143925794634</v>
      </c>
      <c r="H37" s="58">
        <v>0.91130619429057991</v>
      </c>
      <c r="L37" s="60"/>
      <c r="M37" s="61"/>
      <c r="N37" s="62"/>
      <c r="O37" s="61"/>
    </row>
    <row r="38" spans="1:15">
      <c r="A38" s="63"/>
      <c r="B38" s="63"/>
      <c r="C38" s="235">
        <v>42614</v>
      </c>
      <c r="D38" s="238">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3"/>
      <c r="B39" s="63"/>
      <c r="C39" s="236">
        <v>42644</v>
      </c>
      <c r="D39" s="238">
        <f t="shared" si="0"/>
        <v>42644</v>
      </c>
      <c r="E39" s="58">
        <v>1.0800411459960615</v>
      </c>
      <c r="F39" s="58">
        <v>0.96219907837287821</v>
      </c>
      <c r="G39" s="58">
        <v>1.0572418472516036</v>
      </c>
      <c r="H39" s="58">
        <v>0.96388704739083697</v>
      </c>
      <c r="L39" s="60"/>
      <c r="M39" s="61"/>
      <c r="N39" s="62"/>
      <c r="O39" s="61"/>
    </row>
    <row r="40" spans="1:15">
      <c r="A40" s="63"/>
      <c r="B40" s="63"/>
      <c r="C40" s="235">
        <v>42675</v>
      </c>
      <c r="D40" s="238">
        <f t="shared" si="0"/>
        <v>42675</v>
      </c>
      <c r="E40" s="58">
        <v>1.1021666672575867</v>
      </c>
      <c r="F40" s="58">
        <v>0.97569262298169979</v>
      </c>
      <c r="G40" s="58">
        <v>1.1065153706384194</v>
      </c>
      <c r="H40" s="58">
        <v>0.96913540641647555</v>
      </c>
      <c r="L40" s="60"/>
      <c r="M40" s="61"/>
      <c r="N40" s="62"/>
      <c r="O40" s="61"/>
    </row>
    <row r="41" spans="1:15">
      <c r="A41" s="63"/>
      <c r="B41" s="63"/>
      <c r="C41" s="236">
        <v>42705</v>
      </c>
      <c r="D41" s="238">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3"/>
      <c r="B42" s="63"/>
      <c r="C42" s="235">
        <v>42736</v>
      </c>
      <c r="D42" s="238">
        <f t="shared" si="0"/>
        <v>42736</v>
      </c>
      <c r="E42" s="58">
        <v>1.1357658050172643</v>
      </c>
      <c r="F42" s="58">
        <v>1.0004387290015837</v>
      </c>
      <c r="G42" s="58">
        <v>1.1620734868948306</v>
      </c>
      <c r="H42" s="58">
        <v>1.0377437988520386</v>
      </c>
      <c r="L42" s="60"/>
      <c r="M42" s="61"/>
      <c r="N42" s="62"/>
      <c r="O42" s="61"/>
    </row>
    <row r="43" spans="1:15">
      <c r="A43" s="63"/>
      <c r="B43" s="63"/>
      <c r="C43" s="236">
        <v>42767</v>
      </c>
      <c r="D43" s="238">
        <f t="shared" si="0"/>
        <v>42767</v>
      </c>
      <c r="E43" s="58">
        <v>1.1461713647322944</v>
      </c>
      <c r="F43" s="58">
        <v>1.0111304289845668</v>
      </c>
      <c r="G43" s="58">
        <v>1.1797872547015926</v>
      </c>
      <c r="H43" s="58">
        <v>1.0421097797225858</v>
      </c>
      <c r="L43" s="60"/>
      <c r="M43" s="61"/>
      <c r="N43" s="62"/>
      <c r="O43" s="61"/>
    </row>
    <row r="44" spans="1:15">
      <c r="A44" s="63"/>
      <c r="B44" s="63"/>
      <c r="C44" s="235">
        <v>42795</v>
      </c>
      <c r="D44" s="238">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3"/>
      <c r="B45" s="63"/>
      <c r="C45" s="236">
        <v>42826</v>
      </c>
      <c r="D45" s="238">
        <f t="shared" si="0"/>
        <v>42826</v>
      </c>
      <c r="E45" s="58">
        <v>1.1570188315201102</v>
      </c>
      <c r="F45" s="58">
        <v>1.0294224679039974</v>
      </c>
      <c r="G45" s="58">
        <v>1.0745990539194237</v>
      </c>
      <c r="H45" s="58">
        <v>0.96001550476383646</v>
      </c>
      <c r="L45" s="60"/>
      <c r="M45" s="61"/>
      <c r="N45" s="62"/>
      <c r="O45" s="61"/>
    </row>
    <row r="46" spans="1:15">
      <c r="A46" s="63"/>
      <c r="B46" s="63"/>
      <c r="C46" s="235">
        <v>42856</v>
      </c>
      <c r="D46" s="238">
        <f t="shared" si="0"/>
        <v>42856</v>
      </c>
      <c r="E46" s="58">
        <v>1.1593180273869728</v>
      </c>
      <c r="F46" s="58">
        <v>1.0369061917660938</v>
      </c>
      <c r="G46" s="58">
        <v>1.1376623935372656</v>
      </c>
      <c r="H46" s="58">
        <v>1.0077742215838663</v>
      </c>
      <c r="L46" s="60"/>
      <c r="M46" s="61"/>
      <c r="N46" s="62"/>
      <c r="O46" s="61"/>
    </row>
    <row r="47" spans="1:15">
      <c r="A47" s="63"/>
      <c r="B47" s="63"/>
      <c r="C47" s="236">
        <v>42887</v>
      </c>
      <c r="D47" s="238">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3">
        <v>2017</v>
      </c>
      <c r="B48" s="63" t="s">
        <v>43</v>
      </c>
      <c r="C48" s="235">
        <v>42917</v>
      </c>
      <c r="D48" s="238">
        <f t="shared" si="0"/>
        <v>42917</v>
      </c>
      <c r="E48" s="58">
        <v>1.1622577578556126</v>
      </c>
      <c r="F48" s="58">
        <v>1.0493269616465808</v>
      </c>
      <c r="G48" s="58">
        <v>1.121881254033684</v>
      </c>
      <c r="H48" s="58">
        <v>1.0035217246815877</v>
      </c>
      <c r="L48" s="60"/>
      <c r="M48" s="61"/>
      <c r="N48" s="62"/>
      <c r="O48" s="61"/>
    </row>
    <row r="49" spans="1:15">
      <c r="A49" s="63"/>
      <c r="B49" s="63"/>
      <c r="C49" s="236">
        <v>42948</v>
      </c>
      <c r="D49" s="238">
        <f t="shared" si="0"/>
        <v>42948</v>
      </c>
      <c r="E49" s="58">
        <v>1.1648346998180281</v>
      </c>
      <c r="F49" s="58">
        <v>1.0547144602746148</v>
      </c>
      <c r="G49" s="58">
        <v>1.1716161518914774</v>
      </c>
      <c r="H49" s="58">
        <v>1.0940462116410159</v>
      </c>
      <c r="L49" s="827" t="s">
        <v>561</v>
      </c>
      <c r="M49" s="61"/>
      <c r="N49" s="62"/>
      <c r="O49" s="61"/>
    </row>
    <row r="50" spans="1:15" ht="11.25" customHeight="1">
      <c r="A50" s="63"/>
      <c r="B50" s="63"/>
      <c r="C50" s="235">
        <v>42979</v>
      </c>
      <c r="D50" s="238">
        <f t="shared" si="0"/>
        <v>42979</v>
      </c>
      <c r="E50" s="58">
        <v>1.1685576310597185</v>
      </c>
      <c r="F50" s="58">
        <v>1.0593335102236749</v>
      </c>
      <c r="G50" s="58">
        <v>1.1612905968510785</v>
      </c>
      <c r="H50" s="58">
        <v>1.0653364467335611</v>
      </c>
      <c r="I50" s="59">
        <v>3.4134771395483767</v>
      </c>
      <c r="J50" s="59">
        <v>5.6214662354013569</v>
      </c>
      <c r="L50" s="54" t="s">
        <v>386</v>
      </c>
      <c r="M50" s="61"/>
      <c r="N50" s="62"/>
      <c r="O50" s="61"/>
    </row>
    <row r="51" spans="1:15">
      <c r="A51" s="63"/>
      <c r="B51" s="63"/>
      <c r="C51" s="236">
        <v>43009</v>
      </c>
      <c r="D51" s="238">
        <f t="shared" si="0"/>
        <v>43009</v>
      </c>
      <c r="E51" s="58">
        <v>1.1734798570223033</v>
      </c>
      <c r="F51" s="58">
        <v>1.0629789367788849</v>
      </c>
      <c r="G51" s="58">
        <v>1.1867080631964817</v>
      </c>
      <c r="H51" s="58">
        <v>1.074838611904698</v>
      </c>
    </row>
    <row r="52" spans="1:15">
      <c r="A52" s="63"/>
      <c r="B52" s="63"/>
      <c r="C52" s="235">
        <v>43040</v>
      </c>
      <c r="D52" s="238">
        <f t="shared" si="0"/>
        <v>43040</v>
      </c>
      <c r="E52" s="58">
        <v>1.1791231210087321</v>
      </c>
      <c r="F52" s="58">
        <v>1.0653123035376508</v>
      </c>
      <c r="G52" s="58">
        <v>1.2470525452716732</v>
      </c>
      <c r="H52" s="58">
        <v>1.1028036774585068</v>
      </c>
    </row>
    <row r="53" spans="1:15">
      <c r="A53" s="63"/>
      <c r="B53" s="63"/>
      <c r="C53" s="236">
        <v>43070</v>
      </c>
      <c r="D53" s="238">
        <f t="shared" si="0"/>
        <v>43070</v>
      </c>
      <c r="E53" s="58">
        <v>1.1850280282378447</v>
      </c>
      <c r="F53" s="58">
        <v>1.0662717867048488</v>
      </c>
      <c r="G53" s="58">
        <v>1.2455173971394438</v>
      </c>
      <c r="H53" s="58">
        <v>1.0840361602697035</v>
      </c>
      <c r="I53" s="59">
        <v>6.4979385898920725</v>
      </c>
      <c r="J53" s="59">
        <v>3.1228913243752032</v>
      </c>
    </row>
    <row r="54" spans="1:15">
      <c r="C54" s="235">
        <v>43101</v>
      </c>
      <c r="D54" s="238">
        <f t="shared" si="0"/>
        <v>43101</v>
      </c>
      <c r="E54" s="58">
        <v>1.1910424223889393</v>
      </c>
      <c r="F54" s="58">
        <v>1.0660449702257069</v>
      </c>
      <c r="G54" s="58">
        <v>1.1759346476151138</v>
      </c>
      <c r="H54" s="58">
        <v>1.0559035721817382</v>
      </c>
    </row>
    <row r="55" spans="1:15">
      <c r="C55" s="236">
        <v>43132</v>
      </c>
      <c r="D55" s="238">
        <f t="shared" si="0"/>
        <v>43132</v>
      </c>
      <c r="E55" s="58">
        <v>1.1971043100333683</v>
      </c>
      <c r="F55" s="58">
        <v>1.064985341852082</v>
      </c>
      <c r="G55" s="58">
        <v>1.1333528156061836</v>
      </c>
      <c r="H55" s="58">
        <v>1.0299397270724988</v>
      </c>
    </row>
    <row r="56" spans="1:15">
      <c r="C56" s="235">
        <v>43160</v>
      </c>
      <c r="D56" s="238">
        <f t="shared" si="0"/>
        <v>43160</v>
      </c>
      <c r="E56" s="58">
        <v>1.2030065010936501</v>
      </c>
      <c r="F56" s="58">
        <v>1.063789542983127</v>
      </c>
      <c r="G56" s="58">
        <v>1.1480819540887535</v>
      </c>
      <c r="H56" s="58">
        <v>1.0429181761643327</v>
      </c>
      <c r="I56" s="59">
        <v>-6.031307989212479</v>
      </c>
      <c r="J56" s="59">
        <v>-4.0751096794749486</v>
      </c>
    </row>
    <row r="57" spans="1:15">
      <c r="C57" s="236">
        <v>43191</v>
      </c>
      <c r="D57" s="238">
        <f t="shared" si="0"/>
        <v>43191</v>
      </c>
      <c r="E57" s="58">
        <v>1.208768325893212</v>
      </c>
      <c r="F57" s="58">
        <v>1.0634040191330332</v>
      </c>
      <c r="G57" s="58">
        <v>1.2160094837873452</v>
      </c>
      <c r="H57" s="58">
        <v>1.0745077684530453</v>
      </c>
    </row>
    <row r="58" spans="1:15">
      <c r="C58" s="235">
        <v>43221</v>
      </c>
      <c r="D58" s="238">
        <f t="shared" si="0"/>
        <v>43221</v>
      </c>
      <c r="E58" s="58">
        <v>1.2149553252620129</v>
      </c>
      <c r="F58" s="58">
        <v>1.064981862413005</v>
      </c>
      <c r="G58" s="58">
        <v>1.2390761111224544</v>
      </c>
      <c r="H58" s="58">
        <v>1.0545114962131816</v>
      </c>
    </row>
    <row r="59" spans="1:15">
      <c r="C59" s="236">
        <v>43252</v>
      </c>
      <c r="D59" s="238">
        <f t="shared" si="0"/>
        <v>43252</v>
      </c>
      <c r="E59" s="58">
        <v>1.2216474918751652</v>
      </c>
      <c r="F59" s="58">
        <v>1.0689545735887289</v>
      </c>
      <c r="G59" s="58">
        <v>1.234386731103911</v>
      </c>
      <c r="H59" s="58">
        <v>1.0700476104016032</v>
      </c>
      <c r="I59" s="59">
        <v>6.7132805520170251</v>
      </c>
      <c r="J59" s="59">
        <v>2.247068055574772</v>
      </c>
    </row>
    <row r="60" spans="1:15">
      <c r="A60" s="63">
        <v>2018</v>
      </c>
      <c r="B60" s="63" t="s">
        <v>44</v>
      </c>
      <c r="C60" s="235">
        <v>43282</v>
      </c>
      <c r="D60" s="238">
        <f t="shared" si="0"/>
        <v>43282</v>
      </c>
      <c r="E60" s="58">
        <v>1.2291028489871663</v>
      </c>
      <c r="F60" s="58">
        <v>1.0756734305111673</v>
      </c>
      <c r="G60" s="58">
        <v>1.2179421955294094</v>
      </c>
      <c r="H60" s="58">
        <v>1.0896801574524428</v>
      </c>
    </row>
    <row r="61" spans="1:15">
      <c r="C61" s="236">
        <v>43313</v>
      </c>
      <c r="D61" s="238">
        <f t="shared" si="0"/>
        <v>43313</v>
      </c>
      <c r="E61" s="58">
        <v>1.2368722803996162</v>
      </c>
      <c r="F61" s="58">
        <v>1.0847293237975195</v>
      </c>
      <c r="G61" s="58">
        <v>1.2775331423941707</v>
      </c>
      <c r="H61" s="58">
        <v>1.206032189183003</v>
      </c>
    </row>
    <row r="62" spans="1:15">
      <c r="C62" s="235">
        <v>43344</v>
      </c>
      <c r="D62" s="238">
        <f t="shared" si="0"/>
        <v>43344</v>
      </c>
      <c r="E62" s="58">
        <v>1.2443010119053555</v>
      </c>
      <c r="F62" s="58">
        <v>1.0952870796530567</v>
      </c>
      <c r="G62" s="58">
        <v>1.2274795822224647</v>
      </c>
      <c r="H62" s="58">
        <v>1.0806733277283997</v>
      </c>
      <c r="I62" s="59">
        <v>0.90751715079294115</v>
      </c>
      <c r="J62" s="59">
        <v>5.5428287754145913</v>
      </c>
    </row>
    <row r="63" spans="1:15">
      <c r="C63" s="236">
        <v>43374</v>
      </c>
      <c r="D63" s="238">
        <f t="shared" si="0"/>
        <v>43374</v>
      </c>
      <c r="E63" s="58">
        <v>1.2504971966547402</v>
      </c>
      <c r="F63" s="58">
        <v>1.106346044268214</v>
      </c>
      <c r="G63" s="58">
        <v>1.2740295402774102</v>
      </c>
      <c r="H63" s="58">
        <v>1.1124010935918436</v>
      </c>
    </row>
    <row r="64" spans="1:15">
      <c r="C64" s="235">
        <v>43405</v>
      </c>
      <c r="D64" s="238">
        <f t="shared" si="0"/>
        <v>43405</v>
      </c>
      <c r="E64" s="58">
        <v>1.254758390588671</v>
      </c>
      <c r="F64" s="58">
        <v>1.116819330873527</v>
      </c>
      <c r="G64" s="58">
        <v>1.2340154168760611</v>
      </c>
      <c r="H64" s="58">
        <v>1.1084842688025456</v>
      </c>
    </row>
    <row r="65" spans="1:10">
      <c r="C65" s="236">
        <v>43435</v>
      </c>
      <c r="D65" s="238">
        <f t="shared" si="0"/>
        <v>43435</v>
      </c>
      <c r="E65" s="58">
        <v>1.2569152145174363</v>
      </c>
      <c r="F65" s="58">
        <v>1.1259413667709186</v>
      </c>
      <c r="G65" s="58">
        <v>1.2099103092040668</v>
      </c>
      <c r="H65" s="58">
        <v>1.0961628391860814</v>
      </c>
      <c r="I65" s="59">
        <v>-0.13429262227839445</v>
      </c>
      <c r="J65" s="59">
        <v>-1.7574257951013124</v>
      </c>
    </row>
    <row r="66" spans="1:10">
      <c r="C66" s="235">
        <v>43466</v>
      </c>
      <c r="D66" s="238">
        <f t="shared" si="0"/>
        <v>43466</v>
      </c>
      <c r="E66" s="58">
        <v>1.2573751288539781</v>
      </c>
      <c r="F66" s="58">
        <v>1.1333484938943266</v>
      </c>
      <c r="G66" s="58">
        <v>1.2482647006694396</v>
      </c>
      <c r="H66" s="58">
        <v>1.1373852635945392</v>
      </c>
    </row>
    <row r="67" spans="1:10">
      <c r="C67" s="236">
        <v>43497</v>
      </c>
      <c r="D67" s="238">
        <f t="shared" si="0"/>
        <v>43497</v>
      </c>
      <c r="E67" s="58">
        <v>1.2564362042399724</v>
      </c>
      <c r="F67" s="58">
        <v>1.1385074012164396</v>
      </c>
      <c r="G67" s="58">
        <v>1.2890035974864622</v>
      </c>
      <c r="H67" s="58">
        <v>1.1684118952226847</v>
      </c>
    </row>
    <row r="68" spans="1:10">
      <c r="C68" s="235">
        <v>43525</v>
      </c>
      <c r="D68" s="238">
        <f t="shared" si="0"/>
        <v>43525</v>
      </c>
      <c r="E68" s="58">
        <v>1.2540745951475865</v>
      </c>
      <c r="F68" s="58">
        <v>1.1409669676351053</v>
      </c>
      <c r="G68" s="58">
        <v>1.3057755534486806</v>
      </c>
      <c r="H68" s="58">
        <v>1.1718823268681364</v>
      </c>
      <c r="I68" s="59">
        <v>3.3644456774110836</v>
      </c>
      <c r="J68" s="59">
        <v>4.8425972232889052</v>
      </c>
    </row>
    <row r="69" spans="1:10">
      <c r="C69" s="236">
        <v>43556</v>
      </c>
      <c r="D69" s="238">
        <f t="shared" si="0"/>
        <v>43556</v>
      </c>
      <c r="E69" s="58">
        <v>1.2507493875788604</v>
      </c>
      <c r="F69" s="58">
        <v>1.1404786328838723</v>
      </c>
      <c r="G69" s="58">
        <v>1.2435559891420334</v>
      </c>
      <c r="H69" s="58">
        <v>1.1420446070659034</v>
      </c>
    </row>
    <row r="70" spans="1:10">
      <c r="C70" s="235">
        <v>43586</v>
      </c>
      <c r="D70" s="238">
        <f t="shared" si="0"/>
        <v>43586</v>
      </c>
      <c r="E70" s="58">
        <v>1.2470832504334877</v>
      </c>
      <c r="F70" s="58">
        <v>1.1373398289740684</v>
      </c>
      <c r="G70" s="58">
        <v>1.2770436267413325</v>
      </c>
      <c r="H70" s="58">
        <v>1.1644252778188553</v>
      </c>
    </row>
    <row r="71" spans="1:10">
      <c r="C71" s="236">
        <v>43617</v>
      </c>
      <c r="D71" s="238">
        <f t="shared" ref="D71:D125" si="1">+C71</f>
        <v>43617</v>
      </c>
      <c r="E71" s="58">
        <v>1.2442794237949228</v>
      </c>
      <c r="F71" s="58">
        <v>1.1325324386035764</v>
      </c>
      <c r="G71" s="58">
        <v>1.1938795130405155</v>
      </c>
      <c r="H71" s="58">
        <v>1.0798133376660259</v>
      </c>
      <c r="I71" s="59">
        <v>-3.3453878655852805</v>
      </c>
      <c r="J71" s="59">
        <v>-2.628081843389424</v>
      </c>
    </row>
    <row r="72" spans="1:10">
      <c r="A72" s="63">
        <v>2019</v>
      </c>
      <c r="B72" s="63" t="s">
        <v>45</v>
      </c>
      <c r="C72" s="235">
        <v>43647</v>
      </c>
      <c r="D72" s="238">
        <f t="shared" si="1"/>
        <v>43647</v>
      </c>
      <c r="E72" s="58">
        <v>1.2433027350092321</v>
      </c>
      <c r="F72" s="58">
        <v>1.1268747841763598</v>
      </c>
      <c r="G72" s="58">
        <v>1.4699118142006358</v>
      </c>
      <c r="H72" s="58">
        <v>1.3572048185330714</v>
      </c>
    </row>
    <row r="73" spans="1:10">
      <c r="C73" s="236">
        <v>43678</v>
      </c>
      <c r="D73" s="238">
        <f t="shared" si="1"/>
        <v>43678</v>
      </c>
      <c r="E73" s="58">
        <v>1.2445881217984203</v>
      </c>
      <c r="F73" s="58">
        <v>1.1214847917900514</v>
      </c>
      <c r="G73" s="58">
        <v>1.2087045712637032</v>
      </c>
      <c r="H73" s="58">
        <v>1.0632508884107355</v>
      </c>
    </row>
    <row r="74" spans="1:10">
      <c r="C74" s="235">
        <v>43709</v>
      </c>
      <c r="D74" s="238">
        <f t="shared" si="1"/>
        <v>43709</v>
      </c>
      <c r="E74" s="58">
        <v>1.2489602461148708</v>
      </c>
      <c r="F74" s="58">
        <v>1.118065107597598</v>
      </c>
      <c r="G74" s="58">
        <v>1.2733102096609104</v>
      </c>
      <c r="H74" s="58">
        <v>1.1498487019876862</v>
      </c>
      <c r="I74" s="59">
        <v>6.3924835208364357</v>
      </c>
      <c r="J74" s="59">
        <v>5.4343117301951764</v>
      </c>
    </row>
    <row r="75" spans="1:10">
      <c r="C75" s="236">
        <v>43739</v>
      </c>
      <c r="D75" s="238">
        <f t="shared" si="1"/>
        <v>43739</v>
      </c>
      <c r="E75" s="58">
        <v>1.2569783014121119</v>
      </c>
      <c r="F75" s="58">
        <v>1.1180353125627709</v>
      </c>
      <c r="G75" s="58">
        <v>1.2400103809448604</v>
      </c>
      <c r="H75" s="58">
        <v>1.115250748909056</v>
      </c>
    </row>
    <row r="76" spans="1:10">
      <c r="C76" s="235">
        <v>43770</v>
      </c>
      <c r="D76" s="238">
        <f t="shared" si="1"/>
        <v>43770</v>
      </c>
      <c r="E76" s="58">
        <v>1.2686399782981614</v>
      </c>
      <c r="F76" s="58">
        <v>1.1222349703551167</v>
      </c>
      <c r="G76" s="58">
        <v>1.2428411039609728</v>
      </c>
      <c r="H76" s="58">
        <v>1.1004349268757307</v>
      </c>
    </row>
    <row r="77" spans="1:10">
      <c r="C77" s="236">
        <v>43800</v>
      </c>
      <c r="D77" s="238">
        <f t="shared" si="1"/>
        <v>43800</v>
      </c>
      <c r="E77" s="58">
        <v>1.2840933893856947</v>
      </c>
      <c r="F77" s="58">
        <v>1.1312863049413708</v>
      </c>
      <c r="G77" s="58">
        <v>1.2570367747103774</v>
      </c>
      <c r="H77" s="58">
        <v>1.0978230661854576</v>
      </c>
      <c r="I77" s="59">
        <v>-5.3654421560003271</v>
      </c>
      <c r="J77" s="59">
        <v>-7.1925426391891705</v>
      </c>
    </row>
    <row r="78" spans="1:10">
      <c r="A78" s="63"/>
      <c r="B78" s="63"/>
      <c r="C78" s="235">
        <v>43831</v>
      </c>
      <c r="D78" s="238">
        <f t="shared" si="1"/>
        <v>43831</v>
      </c>
      <c r="E78" s="58">
        <v>1.3027850017709017</v>
      </c>
      <c r="F78" s="58">
        <v>1.1450498810511935</v>
      </c>
      <c r="G78" s="58">
        <v>1.342145097256993</v>
      </c>
      <c r="H78" s="58">
        <v>1.1590006383112159</v>
      </c>
    </row>
    <row r="79" spans="1:10">
      <c r="A79" s="63"/>
      <c r="B79" s="63"/>
      <c r="C79" s="236">
        <v>43862</v>
      </c>
      <c r="D79" s="238">
        <f t="shared" si="1"/>
        <v>43862</v>
      </c>
      <c r="E79" s="58">
        <v>1.3232729946604342</v>
      </c>
      <c r="F79" s="58">
        <v>1.162650433666558</v>
      </c>
      <c r="G79" s="58">
        <v>1.3880548361929523</v>
      </c>
      <c r="H79" s="58">
        <v>1.2887301647322373</v>
      </c>
    </row>
    <row r="80" spans="1:10">
      <c r="A80" s="63"/>
      <c r="B80" s="63"/>
      <c r="C80" s="235">
        <v>43891</v>
      </c>
      <c r="D80" s="238">
        <f t="shared" si="1"/>
        <v>43891</v>
      </c>
      <c r="E80" s="58">
        <v>1.2444184642127691</v>
      </c>
      <c r="F80" s="58">
        <v>1.1321966957264833</v>
      </c>
      <c r="G80" s="58">
        <v>1.1652087166525109</v>
      </c>
      <c r="H80" s="58">
        <v>1.0352463916780501</v>
      </c>
      <c r="I80" s="59">
        <v>4.1584234525286377</v>
      </c>
      <c r="J80" s="59">
        <v>5.1144712734480606</v>
      </c>
    </row>
    <row r="81" spans="1:10">
      <c r="A81" s="63"/>
      <c r="B81" s="63"/>
      <c r="C81" s="236">
        <v>43922</v>
      </c>
      <c r="D81" s="238">
        <f t="shared" si="1"/>
        <v>43922</v>
      </c>
      <c r="E81" s="58">
        <v>1.2630168894267744</v>
      </c>
      <c r="F81" s="58">
        <v>1.1526247448978726</v>
      </c>
      <c r="G81" s="58">
        <v>0.94842232172898788</v>
      </c>
      <c r="H81" s="58">
        <v>0.88062152364841395</v>
      </c>
    </row>
    <row r="82" spans="1:10">
      <c r="A82" s="63"/>
      <c r="B82" s="63"/>
      <c r="C82" s="235">
        <v>43952</v>
      </c>
      <c r="D82" s="238">
        <f t="shared" si="1"/>
        <v>43952</v>
      </c>
      <c r="E82" s="58">
        <v>1.2800999869431928</v>
      </c>
      <c r="F82" s="58">
        <v>1.1724789829772821</v>
      </c>
      <c r="G82" s="58">
        <v>1.0173068072852125</v>
      </c>
      <c r="H82" s="58">
        <v>0.94722355983593642</v>
      </c>
    </row>
    <row r="83" spans="1:10">
      <c r="A83" s="63"/>
      <c r="B83" s="63"/>
      <c r="C83" s="236">
        <v>43983</v>
      </c>
      <c r="D83" s="238">
        <f t="shared" si="1"/>
        <v>43983</v>
      </c>
      <c r="E83" s="58">
        <v>1.2957190884845906</v>
      </c>
      <c r="F83" s="58">
        <v>1.1904185369682578</v>
      </c>
      <c r="G83" s="58">
        <v>1.2219196670832013</v>
      </c>
      <c r="H83" s="58">
        <v>1.1078808136121732</v>
      </c>
      <c r="I83" s="59">
        <v>-18.169078460778167</v>
      </c>
      <c r="J83" s="59">
        <v>-15.712169992222329</v>
      </c>
    </row>
    <row r="84" spans="1:10">
      <c r="A84" s="63">
        <v>2020</v>
      </c>
      <c r="B84" s="63" t="s">
        <v>46</v>
      </c>
      <c r="C84" s="235">
        <v>44013</v>
      </c>
      <c r="D84" s="238">
        <f t="shared" si="1"/>
        <v>44013</v>
      </c>
      <c r="E84" s="58">
        <v>1.3102032316730099</v>
      </c>
      <c r="F84" s="58">
        <v>1.2058394069684404</v>
      </c>
      <c r="G84" s="58">
        <v>1.2591220151936247</v>
      </c>
      <c r="H84" s="58">
        <v>1.1405121271780654</v>
      </c>
    </row>
    <row r="85" spans="1:10">
      <c r="A85" s="63"/>
      <c r="B85" s="63"/>
      <c r="C85" s="236">
        <v>44044</v>
      </c>
      <c r="D85" s="238">
        <f t="shared" si="1"/>
        <v>44044</v>
      </c>
      <c r="E85" s="58">
        <v>1.3243416734839029</v>
      </c>
      <c r="F85" s="58">
        <v>1.218639139490785</v>
      </c>
      <c r="G85" s="58">
        <v>1.2006680533549905</v>
      </c>
      <c r="H85" s="58">
        <v>1.1253197927828247</v>
      </c>
    </row>
    <row r="86" spans="1:10">
      <c r="A86" s="63"/>
      <c r="B86" s="63"/>
      <c r="C86" s="235">
        <v>44075</v>
      </c>
      <c r="D86" s="238">
        <f t="shared" si="1"/>
        <v>44075</v>
      </c>
      <c r="E86" s="58">
        <v>1.3393759947851853</v>
      </c>
      <c r="F86" s="58">
        <v>1.2293756747493698</v>
      </c>
      <c r="G86" s="58">
        <v>1.3127535910688641</v>
      </c>
      <c r="H86" s="58">
        <v>1.1899977924725038</v>
      </c>
      <c r="I86" s="59">
        <v>18.348786235050653</v>
      </c>
      <c r="J86" s="59">
        <v>17.71636159395058</v>
      </c>
    </row>
    <row r="87" spans="1:10">
      <c r="A87" s="63"/>
      <c r="B87" s="63"/>
      <c r="C87" s="236">
        <v>44105</v>
      </c>
      <c r="D87" s="238">
        <f t="shared" si="1"/>
        <v>44105</v>
      </c>
      <c r="E87" s="58">
        <v>1.3558456217604815</v>
      </c>
      <c r="F87" s="58">
        <v>1.2389304205739247</v>
      </c>
      <c r="G87" s="58">
        <v>1.339327826682652</v>
      </c>
      <c r="H87" s="58">
        <v>1.2321809867069877</v>
      </c>
    </row>
    <row r="88" spans="1:10">
      <c r="A88" s="63"/>
      <c r="B88" s="63"/>
      <c r="C88" s="235">
        <v>44136</v>
      </c>
      <c r="D88" s="238">
        <f t="shared" si="1"/>
        <v>44136</v>
      </c>
      <c r="E88" s="58">
        <v>1.3736726221751281</v>
      </c>
      <c r="F88" s="58">
        <v>1.2482863072379304</v>
      </c>
      <c r="G88" s="58">
        <v>1.3016019838028967</v>
      </c>
      <c r="H88" s="58">
        <v>1.2036907709332338</v>
      </c>
    </row>
    <row r="89" spans="1:10">
      <c r="A89" s="63"/>
      <c r="B89" s="63"/>
      <c r="C89" s="236">
        <v>44166</v>
      </c>
      <c r="D89" s="238">
        <f t="shared" si="1"/>
        <v>44166</v>
      </c>
      <c r="E89" s="58">
        <v>1.3919215303503167</v>
      </c>
      <c r="F89" s="58">
        <v>1.2579386942412811</v>
      </c>
      <c r="G89" s="58">
        <v>1.3181917516002286</v>
      </c>
      <c r="H89" s="58">
        <v>1.2213768763943087</v>
      </c>
      <c r="I89" s="59">
        <v>4.9456790776336987</v>
      </c>
      <c r="J89" s="59">
        <v>5.8283809782776927</v>
      </c>
    </row>
    <row r="90" spans="1:10">
      <c r="A90" s="63"/>
      <c r="B90" s="63"/>
      <c r="C90" s="235">
        <v>44197</v>
      </c>
      <c r="D90" s="238">
        <f t="shared" si="1"/>
        <v>44197</v>
      </c>
      <c r="E90" s="58">
        <v>1.4101705627736472</v>
      </c>
      <c r="F90" s="58">
        <v>1.2682009328012132</v>
      </c>
      <c r="G90" s="58">
        <v>1.3873939762656244</v>
      </c>
      <c r="H90" s="58">
        <v>1.223945035491449</v>
      </c>
    </row>
    <row r="91" spans="1:10">
      <c r="A91" s="63"/>
      <c r="B91" s="63"/>
      <c r="C91" s="236">
        <v>44228</v>
      </c>
      <c r="D91" s="238">
        <f t="shared" si="1"/>
        <v>44228</v>
      </c>
      <c r="E91" s="58">
        <v>1.427790813924948</v>
      </c>
      <c r="F91" s="58">
        <v>1.2791292833903671</v>
      </c>
      <c r="G91" s="58">
        <v>1.3882528114035142</v>
      </c>
      <c r="H91" s="58">
        <v>1.2257146149496561</v>
      </c>
    </row>
    <row r="92" spans="1:10">
      <c r="A92" s="63"/>
      <c r="B92" s="63"/>
      <c r="C92" s="235">
        <v>44256</v>
      </c>
      <c r="D92" s="238">
        <f t="shared" si="1"/>
        <v>44256</v>
      </c>
      <c r="E92" s="58">
        <v>1.4449069067681015</v>
      </c>
      <c r="F92" s="58">
        <v>1.2910865027594327</v>
      </c>
      <c r="G92" s="58">
        <v>1.493832309793095</v>
      </c>
      <c r="H92" s="58">
        <v>1.307372450658538</v>
      </c>
      <c r="I92" s="59">
        <v>7.8390504183698511</v>
      </c>
      <c r="J92" s="59">
        <v>2.7283752637576697</v>
      </c>
    </row>
    <row r="93" spans="1:10">
      <c r="A93" s="63"/>
      <c r="B93" s="63"/>
      <c r="C93" s="236">
        <v>44287</v>
      </c>
      <c r="D93" s="238">
        <f t="shared" si="1"/>
        <v>44287</v>
      </c>
      <c r="E93" s="58">
        <v>1.4621687254579183</v>
      </c>
      <c r="F93" s="58">
        <v>1.304345031147701</v>
      </c>
      <c r="G93" s="58">
        <v>1.518411982002146</v>
      </c>
      <c r="H93" s="58">
        <v>1.3695662214617461</v>
      </c>
    </row>
    <row r="94" spans="1:10">
      <c r="A94" s="63"/>
      <c r="B94" s="63"/>
      <c r="C94" s="235">
        <v>44317</v>
      </c>
      <c r="D94" s="238">
        <f t="shared" si="1"/>
        <v>44317</v>
      </c>
      <c r="E94" s="58">
        <v>1.4798423842515465</v>
      </c>
      <c r="F94" s="58">
        <v>1.3191150267288314</v>
      </c>
      <c r="G94" s="58">
        <v>1.4624934170723292</v>
      </c>
      <c r="H94" s="58">
        <v>1.3538833368296517</v>
      </c>
    </row>
    <row r="95" spans="1:10">
      <c r="A95" s="63"/>
      <c r="B95" s="63"/>
      <c r="C95" s="236">
        <v>44348</v>
      </c>
      <c r="D95" s="238">
        <f t="shared" si="1"/>
        <v>44348</v>
      </c>
      <c r="E95" s="58">
        <v>1.4983191954635107</v>
      </c>
      <c r="F95" s="58">
        <v>1.3353904248294848</v>
      </c>
      <c r="G95" s="58">
        <v>1.5714338006237223</v>
      </c>
      <c r="H95" s="58">
        <v>1.3538125454998817</v>
      </c>
      <c r="I95" s="59">
        <v>6.6251665783794351</v>
      </c>
      <c r="J95" s="59">
        <v>8.5234832728181402</v>
      </c>
    </row>
    <row r="96" spans="1:10">
      <c r="A96" s="63">
        <v>2021</v>
      </c>
      <c r="B96" s="63" t="s">
        <v>47</v>
      </c>
      <c r="C96" s="235">
        <v>44378</v>
      </c>
      <c r="D96" s="238">
        <f t="shared" si="1"/>
        <v>44378</v>
      </c>
      <c r="E96" s="58">
        <v>1.5177977336618378</v>
      </c>
      <c r="F96" s="58">
        <v>1.3534807297587854</v>
      </c>
      <c r="G96" s="58">
        <v>1.4728605431113295</v>
      </c>
      <c r="H96" s="58">
        <v>1.2743302614847751</v>
      </c>
    </row>
    <row r="97" spans="1:10">
      <c r="A97" s="63"/>
      <c r="B97" s="63"/>
      <c r="C97" s="236">
        <v>44409</v>
      </c>
      <c r="D97" s="238">
        <f t="shared" si="1"/>
        <v>44409</v>
      </c>
      <c r="E97" s="58">
        <v>1.5394792569816982</v>
      </c>
      <c r="F97" s="58">
        <v>1.3739722288967455</v>
      </c>
      <c r="G97" s="58">
        <v>1.4653553606145906</v>
      </c>
      <c r="H97" s="58">
        <v>1.3621335971565594</v>
      </c>
    </row>
    <row r="98" spans="1:10">
      <c r="A98" s="63"/>
      <c r="B98" s="63"/>
      <c r="C98" s="235">
        <v>44440</v>
      </c>
      <c r="D98" s="238">
        <f t="shared" si="1"/>
        <v>44440</v>
      </c>
      <c r="E98" s="58">
        <v>1.565120152735217</v>
      </c>
      <c r="F98" s="58">
        <v>1.3973343279413277</v>
      </c>
      <c r="G98" s="58">
        <v>1.5232827724249083</v>
      </c>
      <c r="H98" s="58">
        <v>1.3369749098239907</v>
      </c>
      <c r="I98" s="59">
        <v>-1.995469132734911</v>
      </c>
      <c r="J98" s="59">
        <v>-2.546398359561266</v>
      </c>
    </row>
    <row r="99" spans="1:10">
      <c r="A99" s="63"/>
      <c r="B99" s="63"/>
      <c r="C99" s="236">
        <v>44470</v>
      </c>
      <c r="D99" s="238">
        <f t="shared" si="1"/>
        <v>44470</v>
      </c>
      <c r="E99" s="58">
        <v>1.5965258056751361</v>
      </c>
      <c r="F99" s="58">
        <v>1.423390179303244</v>
      </c>
      <c r="G99" s="58">
        <v>1.6164903535208528</v>
      </c>
      <c r="H99" s="58">
        <v>1.409008251205119</v>
      </c>
      <c r="I99" s="59"/>
      <c r="J99" s="59"/>
    </row>
    <row r="100" spans="1:10">
      <c r="A100" s="63"/>
      <c r="B100" s="63"/>
      <c r="C100" s="235">
        <v>44501</v>
      </c>
      <c r="D100" s="238">
        <f t="shared" si="1"/>
        <v>44501</v>
      </c>
      <c r="E100" s="58">
        <v>1.6357727151721422</v>
      </c>
      <c r="F100" s="58">
        <v>1.4519481859027836</v>
      </c>
      <c r="G100" s="58">
        <v>1.7020294278775074</v>
      </c>
      <c r="H100" s="58">
        <v>1.4633452546027115</v>
      </c>
      <c r="I100" s="59"/>
      <c r="J100" s="59"/>
    </row>
    <row r="101" spans="1:10">
      <c r="A101" s="63"/>
      <c r="B101" s="63"/>
      <c r="C101" s="236">
        <v>44531</v>
      </c>
      <c r="D101" s="238">
        <f t="shared" si="1"/>
        <v>44531</v>
      </c>
      <c r="E101" s="58">
        <v>1.6834673862016225</v>
      </c>
      <c r="F101" s="58">
        <v>1.4824505251873201</v>
      </c>
      <c r="G101" s="58">
        <v>1.6111402669780388</v>
      </c>
      <c r="H101" s="58">
        <v>1.4719033499150964</v>
      </c>
      <c r="I101" s="59">
        <v>10.493365709781585</v>
      </c>
      <c r="J101" s="59">
        <v>9.3324223390719254</v>
      </c>
    </row>
    <row r="102" spans="1:10">
      <c r="A102" s="63"/>
      <c r="B102" s="63"/>
      <c r="C102" s="235">
        <v>44562</v>
      </c>
      <c r="D102" s="238">
        <f t="shared" si="1"/>
        <v>44562</v>
      </c>
      <c r="E102" s="58">
        <v>1.7388992919909145</v>
      </c>
      <c r="F102" s="58">
        <v>1.5137271461388091</v>
      </c>
      <c r="G102" s="58">
        <v>1.7616512811754079</v>
      </c>
      <c r="H102" s="58">
        <v>1.5362648068356108</v>
      </c>
      <c r="I102" s="59"/>
      <c r="J102" s="59"/>
    </row>
    <row r="103" spans="1:10">
      <c r="A103" s="63"/>
      <c r="B103" s="63"/>
      <c r="C103" s="236">
        <v>44593</v>
      </c>
      <c r="D103" s="238">
        <f t="shared" si="1"/>
        <v>44593</v>
      </c>
      <c r="E103" s="58">
        <v>1.8000565540881253</v>
      </c>
      <c r="F103" s="58">
        <v>1.5440952829238794</v>
      </c>
      <c r="G103" s="58">
        <v>1.7815699417742801</v>
      </c>
      <c r="H103" s="58">
        <v>1.5445881981270744</v>
      </c>
      <c r="I103" s="59"/>
      <c r="J103" s="59"/>
    </row>
    <row r="104" spans="1:10">
      <c r="A104" s="63"/>
      <c r="B104" s="63"/>
      <c r="C104" s="235">
        <v>44621</v>
      </c>
      <c r="D104" s="238">
        <f t="shared" si="1"/>
        <v>44621</v>
      </c>
      <c r="E104" s="58">
        <v>1.8638298793529597</v>
      </c>
      <c r="F104" s="58">
        <v>1.5718844416855804</v>
      </c>
      <c r="G104" s="58">
        <v>1.8113472075509114</v>
      </c>
      <c r="H104" s="58">
        <v>1.5811950728899089</v>
      </c>
      <c r="I104" s="59">
        <v>8.6194256389777735</v>
      </c>
      <c r="J104" s="59">
        <v>7.3152033289887868</v>
      </c>
    </row>
    <row r="105" spans="1:10">
      <c r="A105" s="63"/>
      <c r="B105" s="63"/>
      <c r="C105" s="236">
        <v>44652</v>
      </c>
      <c r="D105" s="238">
        <f t="shared" si="1"/>
        <v>44652</v>
      </c>
      <c r="E105" s="58">
        <v>1.9258294165395069</v>
      </c>
      <c r="F105" s="58">
        <v>1.595571366766652</v>
      </c>
      <c r="G105" s="58">
        <v>1.8996051929024125</v>
      </c>
      <c r="H105" s="58">
        <v>1.6085707563877698</v>
      </c>
      <c r="I105" s="59"/>
      <c r="J105" s="59"/>
    </row>
    <row r="106" spans="1:10">
      <c r="A106" s="63"/>
      <c r="B106" s="63"/>
      <c r="C106" s="235">
        <v>44682</v>
      </c>
      <c r="D106" s="238">
        <f t="shared" si="1"/>
        <v>44682</v>
      </c>
      <c r="E106" s="58">
        <v>1.9818775051721738</v>
      </c>
      <c r="F106" s="58">
        <v>1.6144807144256927</v>
      </c>
      <c r="G106" s="58">
        <v>1.9699064306932954</v>
      </c>
      <c r="H106" s="58">
        <v>1.6551565058925115</v>
      </c>
      <c r="I106" s="59"/>
      <c r="J106" s="59"/>
    </row>
    <row r="107" spans="1:10">
      <c r="A107" s="63"/>
      <c r="B107" s="63"/>
      <c r="C107" s="236">
        <v>44713</v>
      </c>
      <c r="D107" s="238">
        <f t="shared" si="1"/>
        <v>44713</v>
      </c>
      <c r="E107" s="58">
        <v>2.0284192040631597</v>
      </c>
      <c r="F107" s="58">
        <v>1.6288348173276519</v>
      </c>
      <c r="G107" s="58">
        <v>2.0965117053657165</v>
      </c>
      <c r="H107" s="58">
        <v>1.5980528601771053</v>
      </c>
      <c r="I107" s="59">
        <v>11.419312431938806</v>
      </c>
      <c r="J107" s="59">
        <v>4.284212459190087</v>
      </c>
    </row>
    <row r="108" spans="1:10">
      <c r="A108" s="63">
        <v>2022</v>
      </c>
      <c r="B108" s="63" t="s">
        <v>48</v>
      </c>
      <c r="C108" s="235">
        <v>44743</v>
      </c>
      <c r="D108" s="238">
        <f t="shared" si="1"/>
        <v>44743</v>
      </c>
      <c r="E108" s="58">
        <v>2.0625038668032363</v>
      </c>
      <c r="F108" s="58">
        <v>1.6391983530000056</v>
      </c>
      <c r="G108" s="58">
        <v>2.09667767622657</v>
      </c>
      <c r="H108" s="58">
        <v>1.6448951712514412</v>
      </c>
      <c r="I108" s="59"/>
      <c r="J108" s="59"/>
    </row>
    <row r="109" spans="1:10">
      <c r="A109" s="63"/>
      <c r="B109" s="63"/>
      <c r="C109" s="236">
        <v>44774</v>
      </c>
      <c r="D109" s="238">
        <f t="shared" si="1"/>
        <v>44774</v>
      </c>
      <c r="E109" s="58">
        <v>2.0829695196889135</v>
      </c>
      <c r="F109" s="58">
        <v>1.6464550724933222</v>
      </c>
      <c r="G109" s="58">
        <v>2.1612468778770224</v>
      </c>
      <c r="H109" s="58">
        <v>1.6330001339030595</v>
      </c>
      <c r="I109" s="59"/>
      <c r="J109" s="59"/>
    </row>
    <row r="110" spans="1:10">
      <c r="A110" s="63"/>
      <c r="B110" s="63"/>
      <c r="C110" s="235">
        <v>44805</v>
      </c>
      <c r="D110" s="238">
        <f t="shared" si="1"/>
        <v>44805</v>
      </c>
      <c r="E110" s="58">
        <v>2.088919193000049</v>
      </c>
      <c r="F110" s="58">
        <v>1.6511696254368757</v>
      </c>
      <c r="G110" s="58">
        <v>2.3484002303965834</v>
      </c>
      <c r="H110" s="58">
        <v>1.6581334354354078</v>
      </c>
      <c r="I110" s="59">
        <v>10.732466506298692</v>
      </c>
      <c r="J110" s="59">
        <v>1.5271899646294997</v>
      </c>
    </row>
    <row r="111" spans="1:10">
      <c r="A111" s="63"/>
      <c r="B111" s="63"/>
      <c r="C111" s="235">
        <v>44835</v>
      </c>
      <c r="D111" s="238">
        <f t="shared" si="1"/>
        <v>44835</v>
      </c>
      <c r="E111" s="58">
        <v>2.0805668542371736</v>
      </c>
      <c r="F111" s="58">
        <v>1.6539389570840031</v>
      </c>
      <c r="G111" s="58">
        <v>2.0598824452271196</v>
      </c>
      <c r="H111" s="58">
        <v>1.6392664142677442</v>
      </c>
      <c r="I111" s="59"/>
      <c r="J111" s="59"/>
    </row>
    <row r="112" spans="1:10">
      <c r="A112" s="63"/>
      <c r="B112" s="63"/>
      <c r="C112" s="235">
        <v>44866</v>
      </c>
      <c r="D112" s="238">
        <f t="shared" si="1"/>
        <v>44866</v>
      </c>
      <c r="E112" s="58">
        <v>2.0594027252930625</v>
      </c>
      <c r="F112" s="58">
        <v>1.6548571367759217</v>
      </c>
      <c r="G112" s="58">
        <v>2.1315697320377684</v>
      </c>
      <c r="H112" s="58">
        <v>1.6584014320061689</v>
      </c>
      <c r="I112" s="59"/>
      <c r="J112" s="59"/>
    </row>
    <row r="113" spans="1:16">
      <c r="A113" s="63"/>
      <c r="B113" s="63"/>
      <c r="C113" s="235">
        <v>44896</v>
      </c>
      <c r="D113" s="238">
        <f t="shared" si="1"/>
        <v>44896</v>
      </c>
      <c r="E113" s="58">
        <v>2.0288102536426695</v>
      </c>
      <c r="F113" s="58">
        <v>1.65411099438821</v>
      </c>
      <c r="G113" s="58">
        <v>2.0078455121201908</v>
      </c>
      <c r="H113" s="58">
        <v>1.6481227664017162</v>
      </c>
      <c r="I113" s="59">
        <v>-6.1611729424818549</v>
      </c>
      <c r="J113" s="59">
        <v>0.19776773189035168</v>
      </c>
    </row>
    <row r="114" spans="1:16">
      <c r="A114" s="63"/>
      <c r="B114" s="63"/>
      <c r="C114" s="235">
        <v>44927</v>
      </c>
      <c r="D114" s="238">
        <f t="shared" si="1"/>
        <v>44927</v>
      </c>
      <c r="E114" s="58">
        <v>1.992975746981019</v>
      </c>
      <c r="F114" s="58">
        <v>1.6522915284603203</v>
      </c>
      <c r="G114" s="58">
        <v>1.9146417676134282</v>
      </c>
      <c r="H114" s="58">
        <v>1.6853879426179601</v>
      </c>
      <c r="I114" s="59"/>
      <c r="J114" s="59"/>
    </row>
    <row r="115" spans="1:16">
      <c r="A115" s="63"/>
      <c r="B115" s="63"/>
      <c r="C115" s="235">
        <v>44958</v>
      </c>
      <c r="D115" s="238">
        <f t="shared" si="1"/>
        <v>44958</v>
      </c>
      <c r="E115" s="58">
        <v>1.9560583968677534</v>
      </c>
      <c r="F115" s="58">
        <v>1.6498632673378817</v>
      </c>
      <c r="G115" s="58">
        <v>1.9039072691900993</v>
      </c>
      <c r="H115" s="58">
        <v>1.6414956071669935</v>
      </c>
      <c r="I115" s="59"/>
      <c r="J115" s="59"/>
    </row>
    <row r="116" spans="1:16">
      <c r="A116" s="63"/>
      <c r="B116" s="63"/>
      <c r="C116" s="235">
        <v>44986</v>
      </c>
      <c r="D116" s="238">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35">
        <v>45017</v>
      </c>
      <c r="D117" s="238">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35">
        <v>45047</v>
      </c>
      <c r="D118" s="238">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35">
        <v>45078</v>
      </c>
      <c r="D119" s="238">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35">
        <v>45108</v>
      </c>
      <c r="D120" s="238">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35">
        <v>45139</v>
      </c>
      <c r="D121" s="238">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35">
        <v>45170</v>
      </c>
      <c r="D122" s="238">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35">
        <v>45200</v>
      </c>
      <c r="D123" s="238">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35">
        <v>45231</v>
      </c>
      <c r="D124" s="238">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35">
        <v>45261</v>
      </c>
      <c r="D125" s="238">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56">
        <f t="shared" ref="C126:C149" si="2">+D126</f>
        <v>45292</v>
      </c>
      <c r="D126" s="238">
        <v>45292</v>
      </c>
      <c r="E126" s="58">
        <v>1.930125482541079</v>
      </c>
      <c r="F126" s="58">
        <v>1.7075745021748714</v>
      </c>
      <c r="G126" s="58">
        <v>1.9134643886731919</v>
      </c>
      <c r="H126" s="58">
        <v>1.7357641086897642</v>
      </c>
      <c r="K126" s="54"/>
      <c r="L126" s="54"/>
      <c r="M126" s="54"/>
      <c r="N126" s="54"/>
      <c r="O126" s="54"/>
      <c r="P126" s="54"/>
    </row>
    <row r="127" spans="1:16" s="56" customFormat="1">
      <c r="A127" s="54"/>
      <c r="B127" s="54"/>
      <c r="C127" s="256">
        <f t="shared" si="2"/>
        <v>45324</v>
      </c>
      <c r="D127" s="238">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c r="A128" s="54"/>
      <c r="B128" s="54"/>
      <c r="C128" s="256">
        <f t="shared" si="2"/>
        <v>45354</v>
      </c>
      <c r="D128" s="238">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c r="A129" s="54"/>
      <c r="B129" s="54"/>
      <c r="C129" s="256">
        <f t="shared" si="2"/>
        <v>45386</v>
      </c>
      <c r="D129" s="238">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c r="A130" s="54"/>
      <c r="B130" s="54"/>
      <c r="C130" s="256">
        <f t="shared" si="2"/>
        <v>45417</v>
      </c>
      <c r="D130" s="238">
        <v>45417</v>
      </c>
      <c r="E130" s="58">
        <v>1.9550767601707131</v>
      </c>
      <c r="F130" s="58">
        <v>1.7236563357778285</v>
      </c>
      <c r="G130" s="58">
        <v>1.9706205420697775</v>
      </c>
      <c r="H130" s="58">
        <v>1.6869025775019912</v>
      </c>
      <c r="K130" s="54"/>
      <c r="L130" s="54"/>
      <c r="M130" s="54"/>
      <c r="N130" s="54"/>
      <c r="O130" s="54"/>
      <c r="P130" s="54"/>
    </row>
    <row r="131" spans="1:16" s="56" customFormat="1">
      <c r="A131" s="54"/>
      <c r="B131" s="54"/>
      <c r="C131" s="256">
        <f t="shared" si="2"/>
        <v>45449</v>
      </c>
      <c r="D131" s="238">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c r="A132" s="54">
        <v>2024</v>
      </c>
      <c r="B132" s="54" t="s">
        <v>514</v>
      </c>
      <c r="C132" s="256">
        <f t="shared" si="2"/>
        <v>45480</v>
      </c>
      <c r="D132" s="238">
        <v>45480</v>
      </c>
      <c r="E132" s="58">
        <v>1.9739273176244132</v>
      </c>
      <c r="F132" s="58">
        <v>1.7366408632202501</v>
      </c>
      <c r="G132" s="58">
        <v>2.1798400359121497</v>
      </c>
      <c r="H132" s="58">
        <v>1.7561127709189546</v>
      </c>
      <c r="K132" s="54"/>
      <c r="L132" s="54"/>
      <c r="M132" s="54"/>
      <c r="N132" s="54"/>
      <c r="O132" s="54"/>
      <c r="P132" s="54"/>
    </row>
    <row r="133" spans="1:16" s="56" customFormat="1">
      <c r="A133" s="54"/>
      <c r="B133" s="54"/>
      <c r="C133" s="256">
        <f t="shared" si="2"/>
        <v>45512</v>
      </c>
      <c r="D133" s="238">
        <v>45512</v>
      </c>
      <c r="E133" s="58">
        <v>1.9904207384062829</v>
      </c>
      <c r="F133" s="58">
        <v>1.746087737302231</v>
      </c>
      <c r="G133" s="58">
        <v>1.886388541766304</v>
      </c>
      <c r="H133" s="58">
        <v>1.5876342324638923</v>
      </c>
      <c r="K133" s="54"/>
      <c r="L133" s="54"/>
      <c r="M133" s="54"/>
      <c r="N133" s="54"/>
      <c r="O133" s="54"/>
      <c r="P133" s="54"/>
    </row>
    <row r="134" spans="1:16" s="56" customFormat="1">
      <c r="A134" s="54"/>
      <c r="B134" s="54"/>
      <c r="C134" s="256">
        <f t="shared" si="2"/>
        <v>45544</v>
      </c>
      <c r="D134" s="238">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c r="A135" s="54"/>
      <c r="B135" s="54"/>
      <c r="C135" s="256">
        <f t="shared" si="2"/>
        <v>45575</v>
      </c>
      <c r="D135" s="238">
        <v>45575</v>
      </c>
      <c r="E135" s="58">
        <v>2.0349469056077836</v>
      </c>
      <c r="F135" s="58">
        <v>1.7693079540049876</v>
      </c>
      <c r="G135" s="58">
        <v>2.0107813228051215</v>
      </c>
      <c r="H135" s="58">
        <v>1.7959347827492964</v>
      </c>
      <c r="K135" s="54"/>
      <c r="L135" s="54"/>
      <c r="M135" s="54"/>
      <c r="N135" s="54"/>
      <c r="O135" s="54"/>
      <c r="P135" s="54"/>
    </row>
    <row r="136" spans="1:16" s="56" customFormat="1">
      <c r="A136" s="54"/>
      <c r="B136" s="54"/>
      <c r="C136" s="256">
        <f t="shared" si="2"/>
        <v>45607</v>
      </c>
      <c r="D136" s="238">
        <v>45607</v>
      </c>
      <c r="E136" s="58">
        <v>2.0610812596202952</v>
      </c>
      <c r="F136" s="58">
        <v>1.7820137794913093</v>
      </c>
      <c r="G136" s="58">
        <v>2.0846662587369562</v>
      </c>
      <c r="H136" s="58">
        <v>1.7803722082377555</v>
      </c>
      <c r="K136" s="54"/>
      <c r="L136" s="54"/>
      <c r="M136" s="54"/>
      <c r="N136" s="54"/>
      <c r="O136" s="54"/>
      <c r="P136" s="54"/>
    </row>
    <row r="137" spans="1:16" s="56" customFormat="1">
      <c r="A137" s="54"/>
      <c r="B137" s="54"/>
      <c r="C137" s="256">
        <f t="shared" si="2"/>
        <v>45638</v>
      </c>
      <c r="D137" s="238">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c r="A138" s="54"/>
      <c r="B138" s="54"/>
      <c r="C138" s="256">
        <f t="shared" si="2"/>
        <v>45669</v>
      </c>
      <c r="D138" s="238">
        <v>45669</v>
      </c>
      <c r="E138" s="58">
        <v>2.1168533836210739</v>
      </c>
      <c r="F138" s="58">
        <v>1.8080501908854372</v>
      </c>
      <c r="G138" s="58">
        <v>2.2287118262028422</v>
      </c>
      <c r="H138" s="58">
        <v>1.8044933119747675</v>
      </c>
      <c r="K138" s="54"/>
      <c r="L138" s="54"/>
      <c r="M138" s="54"/>
      <c r="N138" s="54"/>
      <c r="O138" s="54"/>
      <c r="P138" s="54"/>
    </row>
    <row r="139" spans="1:16" s="56" customFormat="1">
      <c r="A139" s="54"/>
      <c r="B139" s="54"/>
      <c r="C139" s="256">
        <f t="shared" si="2"/>
        <v>45700</v>
      </c>
      <c r="D139" s="238">
        <v>45700</v>
      </c>
      <c r="E139" s="58">
        <v>2.1437433232857561</v>
      </c>
      <c r="F139" s="58">
        <v>1.8209257497631086</v>
      </c>
      <c r="G139" s="58">
        <v>2.1996698821661576</v>
      </c>
      <c r="H139" s="58">
        <v>1.8723547864489558</v>
      </c>
      <c r="K139" s="54"/>
      <c r="L139" s="54"/>
      <c r="M139" s="54"/>
      <c r="N139" s="54"/>
      <c r="O139" s="54"/>
      <c r="P139" s="54"/>
    </row>
    <row r="140" spans="1:16" s="56" customFormat="1">
      <c r="A140" s="54"/>
      <c r="B140" s="54"/>
      <c r="C140" s="256">
        <f t="shared" si="2"/>
        <v>45728</v>
      </c>
      <c r="D140" s="238">
        <v>45728</v>
      </c>
      <c r="E140" s="58">
        <v>2.1680394808839973</v>
      </c>
      <c r="F140" s="58">
        <v>1.8339121137215302</v>
      </c>
      <c r="G140" s="58">
        <v>2.1375534139480106</v>
      </c>
      <c r="H140" s="58">
        <v>1.8338732648982747</v>
      </c>
      <c r="I140" s="56">
        <v>4.4936187875866693</v>
      </c>
      <c r="J140" s="56">
        <v>1.3681199333335172</v>
      </c>
      <c r="K140" s="54"/>
      <c r="L140" s="54"/>
      <c r="M140" s="54"/>
      <c r="N140" s="54"/>
      <c r="O140" s="54"/>
      <c r="P140" s="54"/>
    </row>
    <row r="141" spans="1:16">
      <c r="C141" s="256">
        <f t="shared" si="2"/>
        <v>45759</v>
      </c>
      <c r="D141" s="238">
        <v>45759</v>
      </c>
      <c r="E141" s="58">
        <v>2.1887577096507091</v>
      </c>
      <c r="F141" s="58">
        <v>1.847246449317367</v>
      </c>
      <c r="G141" s="58">
        <v>2.0016124996518676</v>
      </c>
      <c r="H141" s="58">
        <v>1.7766990403957379</v>
      </c>
    </row>
    <row r="142" spans="1:16">
      <c r="C142" s="256">
        <f t="shared" si="2"/>
        <v>45789</v>
      </c>
      <c r="D142" s="238">
        <v>45789</v>
      </c>
      <c r="E142" s="56">
        <v>2.2058569180597569</v>
      </c>
      <c r="F142" s="56">
        <v>1.8608798667208579</v>
      </c>
      <c r="G142" s="56">
        <v>2.0683283283447076</v>
      </c>
      <c r="H142" s="56">
        <v>1.7745426980170016</v>
      </c>
    </row>
    <row r="143" spans="1:16">
      <c r="C143" s="256">
        <f t="shared" si="2"/>
        <v>45820</v>
      </c>
      <c r="D143" s="238">
        <v>45820</v>
      </c>
      <c r="E143" s="56">
        <v>2.2201662229133698</v>
      </c>
      <c r="F143" s="56">
        <v>1.8747703971945988</v>
      </c>
      <c r="G143" s="56">
        <v>2.0355134090820579</v>
      </c>
      <c r="H143" s="56">
        <v>1.8555995519908808</v>
      </c>
      <c r="I143" s="56">
        <v>-7.0131805547886898</v>
      </c>
      <c r="J143" s="56">
        <v>-1.8850539896605483</v>
      </c>
    </row>
    <row r="144" spans="1:16">
      <c r="A144" s="54">
        <v>2025</v>
      </c>
      <c r="B144" s="798" t="s">
        <v>533</v>
      </c>
      <c r="C144" s="256">
        <f t="shared" si="2"/>
        <v>45850</v>
      </c>
      <c r="D144" s="238">
        <v>45850</v>
      </c>
      <c r="E144" s="58">
        <v>2.2328511984691475</v>
      </c>
      <c r="F144" s="58">
        <v>1.8884590296345163</v>
      </c>
      <c r="G144" s="58">
        <v>2.0218050377206356</v>
      </c>
      <c r="H144" s="58">
        <v>1.8151305826351014</v>
      </c>
    </row>
    <row r="145" spans="3:10">
      <c r="C145" s="256">
        <f t="shared" si="2"/>
        <v>45881</v>
      </c>
      <c r="D145" s="238">
        <v>45881</v>
      </c>
      <c r="E145" s="58">
        <v>2.2456426627196171</v>
      </c>
      <c r="F145" s="58">
        <v>1.9019794369891951</v>
      </c>
      <c r="G145" s="58">
        <v>2.1325027987926632</v>
      </c>
      <c r="H145" s="58">
        <v>1.8604510207703537</v>
      </c>
    </row>
    <row r="146" spans="3:10">
      <c r="C146" s="256">
        <f t="shared" si="2"/>
        <v>45912</v>
      </c>
      <c r="D146" s="238">
        <v>45912</v>
      </c>
      <c r="E146" s="58">
        <v>2.2594157998031119</v>
      </c>
      <c r="F146" s="58">
        <v>1.9153062108423504</v>
      </c>
      <c r="G146" s="58">
        <v>2.1320872218920295</v>
      </c>
      <c r="H146" s="58">
        <v>1.8982538944471219</v>
      </c>
      <c r="I146" s="56">
        <v>2.9635931136431424</v>
      </c>
      <c r="J146" s="56">
        <v>3.0885723933740792</v>
      </c>
    </row>
    <row r="147" spans="3:10">
      <c r="C147" s="256">
        <f t="shared" si="2"/>
        <v>45942</v>
      </c>
      <c r="D147" s="238">
        <v>45942</v>
      </c>
      <c r="E147" s="56">
        <v>2.2737996812534282</v>
      </c>
      <c r="F147" s="56">
        <v>1.9278519038797</v>
      </c>
      <c r="G147" s="56">
        <v>2.1926758246683318</v>
      </c>
      <c r="H147" s="56">
        <v>1.9221122417450296</v>
      </c>
    </row>
    <row r="148" spans="3:10">
      <c r="C148" s="256">
        <f t="shared" si="2"/>
        <v>45973</v>
      </c>
      <c r="D148" s="238">
        <v>45973</v>
      </c>
      <c r="E148" s="56">
        <v>2.2875677270439674</v>
      </c>
      <c r="F148" s="56">
        <v>1.9396552902373634</v>
      </c>
      <c r="G148" s="56">
        <v>2.0188902726263729</v>
      </c>
      <c r="H148" s="56">
        <v>1.8211791896697045</v>
      </c>
    </row>
    <row r="149" spans="3:10">
      <c r="C149" s="256">
        <f t="shared" si="2"/>
        <v>46003</v>
      </c>
      <c r="D149" s="238">
        <v>46003</v>
      </c>
      <c r="I149" s="56">
        <v>0.49239806358242788</v>
      </c>
      <c r="J149" s="56">
        <v>0.73740334255217022</v>
      </c>
    </row>
    <row r="150" spans="3:10">
      <c r="J150" s="64"/>
    </row>
    <row r="151" spans="3:10">
      <c r="J151" s="64"/>
    </row>
    <row r="152" spans="3:10">
      <c r="J152" s="64"/>
    </row>
    <row r="153" spans="3:10">
      <c r="J153" s="64"/>
    </row>
    <row r="154" spans="3:10">
      <c r="J154" s="64"/>
    </row>
    <row r="155" spans="3:10">
      <c r="J155" s="64"/>
    </row>
    <row r="156" spans="3:10">
      <c r="J156" s="64"/>
    </row>
    <row r="157" spans="3:10">
      <c r="J157" s="64"/>
    </row>
    <row r="158" spans="3:10">
      <c r="J158" s="64"/>
    </row>
    <row r="159" spans="3:10">
      <c r="J159" s="64"/>
    </row>
    <row r="160" spans="3:10">
      <c r="J160" s="64"/>
    </row>
    <row r="161" spans="10:10">
      <c r="J161" s="64"/>
    </row>
    <row r="162" spans="10:10">
      <c r="J162" s="64"/>
    </row>
    <row r="163" spans="10:10">
      <c r="J163" s="64"/>
    </row>
    <row r="164" spans="10:10">
      <c r="J164" s="64"/>
    </row>
    <row r="165" spans="10:10">
      <c r="J165" s="64"/>
    </row>
    <row r="166" spans="10:10">
      <c r="J166" s="64"/>
    </row>
    <row r="167" spans="10:10">
      <c r="J167" s="64"/>
    </row>
    <row r="168" spans="10:10">
      <c r="J168" s="64"/>
    </row>
    <row r="169" spans="10:10">
      <c r="J169" s="64"/>
    </row>
    <row r="170" spans="10:10">
      <c r="J170" s="64"/>
    </row>
    <row r="171" spans="10:10">
      <c r="J171" s="64"/>
    </row>
    <row r="172" spans="10:10">
      <c r="J172" s="64"/>
    </row>
  </sheetData>
  <sheetProtection algorithmName="SHA-512" hashValue="9lUd5nF2m1efh69PmySnlvIOFx0RUXKaxH4rkneBKapWUzYiLDFJbVvriBqkaN5R1GOaD5rM1aXokz8ACePznw==" saltValue="jJFXxb5CAN5ufmvpSqov1A=="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6" activePane="bottomRight" state="frozen"/>
      <selection activeCell="I37" sqref="I37"/>
      <selection pane="topRight" activeCell="I37" sqref="I37"/>
      <selection pane="bottomLeft" activeCell="I37" sqref="I37"/>
      <selection pane="bottomRight" activeCell="S36" sqref="S36"/>
    </sheetView>
  </sheetViews>
  <sheetFormatPr defaultColWidth="11.42578125" defaultRowHeight="11.25"/>
  <cols>
    <col min="1" max="2" width="5.5703125" style="54" customWidth="1"/>
    <col min="3" max="3" width="7.28515625" style="54"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44"/>
      <c r="D3" s="245"/>
      <c r="E3" s="247" t="s">
        <v>387</v>
      </c>
      <c r="F3" s="247" t="s">
        <v>388</v>
      </c>
      <c r="G3" s="247" t="s">
        <v>378</v>
      </c>
      <c r="H3" s="247" t="s">
        <v>379</v>
      </c>
      <c r="I3" s="248" t="s">
        <v>389</v>
      </c>
      <c r="J3" s="248" t="s">
        <v>390</v>
      </c>
    </row>
    <row r="4" spans="1:15" s="57" customFormat="1" ht="45">
      <c r="C4" s="446" t="s">
        <v>493</v>
      </c>
      <c r="D4" s="447" t="s">
        <v>494</v>
      </c>
      <c r="E4" s="246" t="s">
        <v>391</v>
      </c>
      <c r="F4" s="246" t="s">
        <v>392</v>
      </c>
      <c r="G4" s="246" t="s">
        <v>378</v>
      </c>
      <c r="H4" s="246" t="s">
        <v>379</v>
      </c>
      <c r="I4" s="249" t="s">
        <v>393</v>
      </c>
      <c r="J4" s="249" t="s">
        <v>394</v>
      </c>
    </row>
    <row r="5" spans="1:15" s="57" customFormat="1">
      <c r="C5" s="242"/>
      <c r="D5" s="237"/>
      <c r="E5" s="610"/>
      <c r="F5" s="610"/>
      <c r="G5" s="610"/>
      <c r="H5" s="610"/>
      <c r="I5" s="613"/>
      <c r="J5" s="613"/>
    </row>
    <row r="6" spans="1:15">
      <c r="C6" s="236">
        <f>+D6</f>
        <v>41640</v>
      </c>
      <c r="D6" s="238">
        <v>41640</v>
      </c>
      <c r="E6" s="58">
        <v>1.4175863196880072</v>
      </c>
      <c r="F6" s="58">
        <v>1.1413542499494371</v>
      </c>
      <c r="G6" s="58">
        <v>1.5285983418282909</v>
      </c>
      <c r="H6" s="58">
        <v>1.1653545759314479</v>
      </c>
      <c r="L6" s="64"/>
    </row>
    <row r="7" spans="1:15">
      <c r="C7" s="236">
        <f t="shared" ref="C7:C70" si="0">+D7</f>
        <v>41671</v>
      </c>
      <c r="D7" s="243">
        <v>41671</v>
      </c>
      <c r="E7" s="58">
        <v>1.4159005779366307</v>
      </c>
      <c r="F7" s="58">
        <v>1.1474834951315112</v>
      </c>
      <c r="G7" s="58">
        <v>1.3534828091252809</v>
      </c>
      <c r="H7" s="58">
        <v>1.1458296699099095</v>
      </c>
      <c r="L7" s="64"/>
    </row>
    <row r="8" spans="1:15">
      <c r="C8" s="236">
        <f t="shared" si="0"/>
        <v>41699</v>
      </c>
      <c r="D8" s="238">
        <v>41699</v>
      </c>
      <c r="E8" s="58">
        <v>1.4146274057898229</v>
      </c>
      <c r="F8" s="58">
        <v>1.1484047586000237</v>
      </c>
      <c r="G8" s="58">
        <v>1.3797739594286262</v>
      </c>
      <c r="H8" s="58">
        <v>1.1711664658175227</v>
      </c>
      <c r="I8" s="58">
        <v>-0.35376269165826102</v>
      </c>
      <c r="J8" s="58">
        <v>4.5651483173930529</v>
      </c>
      <c r="L8" s="56" t="s">
        <v>422</v>
      </c>
    </row>
    <row r="9" spans="1:15">
      <c r="C9" s="236">
        <f t="shared" si="0"/>
        <v>41730</v>
      </c>
      <c r="D9" s="243">
        <v>41730</v>
      </c>
      <c r="E9" s="58">
        <v>1.4171312156041911</v>
      </c>
      <c r="F9" s="58">
        <v>1.147126602505709</v>
      </c>
      <c r="G9" s="58">
        <v>1.4685719637342176</v>
      </c>
      <c r="H9" s="58">
        <v>1.1381349408234944</v>
      </c>
    </row>
    <row r="10" spans="1:15">
      <c r="C10" s="236">
        <f t="shared" si="0"/>
        <v>41760</v>
      </c>
      <c r="D10" s="238">
        <v>41760</v>
      </c>
      <c r="E10" s="58">
        <v>1.426222371007309</v>
      </c>
      <c r="F10" s="58">
        <v>1.1485980698891285</v>
      </c>
      <c r="G10" s="58">
        <v>1.3938523090087329</v>
      </c>
      <c r="H10" s="58">
        <v>1.1271788923583053</v>
      </c>
      <c r="L10" s="60"/>
    </row>
    <row r="11" spans="1:15">
      <c r="C11" s="236">
        <f t="shared" si="0"/>
        <v>41791</v>
      </c>
      <c r="D11" s="243">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6">
        <f t="shared" si="0"/>
        <v>41821</v>
      </c>
      <c r="D12" s="238">
        <v>41821</v>
      </c>
      <c r="E12" s="58">
        <v>1.4506352998514072</v>
      </c>
      <c r="F12" s="58">
        <v>1.1651713879034344</v>
      </c>
      <c r="G12" s="58">
        <v>1.4408138965236923</v>
      </c>
      <c r="H12" s="58">
        <v>1.1786272844290648</v>
      </c>
      <c r="L12" s="60"/>
      <c r="M12" s="61"/>
      <c r="N12" s="62"/>
      <c r="O12" s="61"/>
    </row>
    <row r="13" spans="1:15">
      <c r="C13" s="236">
        <f t="shared" si="0"/>
        <v>41852</v>
      </c>
      <c r="D13" s="243">
        <v>41852</v>
      </c>
      <c r="E13" s="58">
        <v>1.4508215768109602</v>
      </c>
      <c r="F13" s="58">
        <v>1.1755490649533806</v>
      </c>
      <c r="G13" s="58">
        <v>1.4657495237960494</v>
      </c>
      <c r="H13" s="58">
        <v>1.1878505098847207</v>
      </c>
      <c r="L13" s="60"/>
      <c r="M13" s="61"/>
      <c r="N13" s="62"/>
      <c r="O13" s="61"/>
    </row>
    <row r="14" spans="1:15">
      <c r="C14" s="236">
        <f t="shared" si="0"/>
        <v>41883</v>
      </c>
      <c r="D14" s="238">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6">
        <f t="shared" si="0"/>
        <v>41913</v>
      </c>
      <c r="D15" s="243">
        <v>41913</v>
      </c>
      <c r="E15" s="58">
        <v>1.4319038383659712</v>
      </c>
      <c r="F15" s="58">
        <v>1.1928281317513865</v>
      </c>
      <c r="G15" s="58">
        <v>1.4216444564345436</v>
      </c>
      <c r="H15" s="58">
        <v>1.1878174080081316</v>
      </c>
      <c r="L15" s="60"/>
      <c r="M15" s="61"/>
      <c r="N15" s="62"/>
      <c r="O15" s="61"/>
    </row>
    <row r="16" spans="1:15">
      <c r="C16" s="236">
        <f t="shared" si="0"/>
        <v>41944</v>
      </c>
      <c r="D16" s="238">
        <v>41944</v>
      </c>
      <c r="E16" s="58">
        <v>1.4281867304354641</v>
      </c>
      <c r="F16" s="58">
        <v>1.2023586293968829</v>
      </c>
      <c r="G16" s="58">
        <v>1.4120316169063696</v>
      </c>
      <c r="H16" s="58">
        <v>1.1705425166620804</v>
      </c>
      <c r="I16" s="448"/>
      <c r="L16" s="60"/>
      <c r="M16" s="61"/>
      <c r="N16" s="62"/>
      <c r="O16" s="61"/>
    </row>
    <row r="17" spans="1:17">
      <c r="C17" s="236">
        <f t="shared" si="0"/>
        <v>41974</v>
      </c>
      <c r="D17" s="243">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6">
        <f t="shared" si="0"/>
        <v>42005</v>
      </c>
      <c r="D18" s="238">
        <v>42005</v>
      </c>
      <c r="E18" s="58">
        <v>1.4518342006835738</v>
      </c>
      <c r="F18" s="58">
        <v>1.2283662478413786</v>
      </c>
      <c r="G18" s="58">
        <v>1.416723852728254</v>
      </c>
      <c r="H18" s="58">
        <v>1.2373129782236196</v>
      </c>
      <c r="L18" s="60"/>
      <c r="M18" s="61"/>
      <c r="N18" s="62"/>
      <c r="O18" s="61"/>
    </row>
    <row r="19" spans="1:17">
      <c r="C19" s="236">
        <f t="shared" si="0"/>
        <v>42036</v>
      </c>
      <c r="D19" s="243">
        <v>42036</v>
      </c>
      <c r="E19" s="58">
        <v>1.479220286893796</v>
      </c>
      <c r="F19" s="58">
        <v>1.2449813247660844</v>
      </c>
      <c r="G19" s="58">
        <v>1.5436618314146675</v>
      </c>
      <c r="H19" s="58">
        <v>1.2660706643943944</v>
      </c>
      <c r="L19" s="60"/>
      <c r="M19" s="61"/>
      <c r="N19" s="62"/>
      <c r="O19" s="61"/>
    </row>
    <row r="20" spans="1:17">
      <c r="C20" s="236">
        <f t="shared" si="0"/>
        <v>42064</v>
      </c>
      <c r="D20" s="238">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6">
        <f t="shared" si="0"/>
        <v>42095</v>
      </c>
      <c r="D21" s="243">
        <v>42095</v>
      </c>
      <c r="E21" s="58">
        <v>1.5304246578512422</v>
      </c>
      <c r="F21" s="58">
        <v>1.2752829369168737</v>
      </c>
      <c r="G21" s="58">
        <v>1.5095027269454013</v>
      </c>
      <c r="H21" s="58">
        <v>1.2529907088216059</v>
      </c>
      <c r="L21" s="60"/>
      <c r="M21" s="61"/>
      <c r="N21" s="62"/>
      <c r="O21" s="61"/>
    </row>
    <row r="22" spans="1:17">
      <c r="C22" s="236">
        <f t="shared" si="0"/>
        <v>42125</v>
      </c>
      <c r="D22" s="238">
        <v>42125</v>
      </c>
      <c r="E22" s="58">
        <v>1.5426560700857879</v>
      </c>
      <c r="F22" s="58">
        <v>1.2877185700559364</v>
      </c>
      <c r="G22" s="58">
        <v>1.5237758570298376</v>
      </c>
      <c r="H22" s="58">
        <v>1.2672226968451303</v>
      </c>
      <c r="L22" s="60"/>
      <c r="M22" s="61"/>
      <c r="N22" s="62"/>
      <c r="O22" s="61"/>
    </row>
    <row r="23" spans="1:17">
      <c r="C23" s="236">
        <f t="shared" si="0"/>
        <v>42156</v>
      </c>
      <c r="D23" s="243">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6">
        <f t="shared" si="0"/>
        <v>42186</v>
      </c>
      <c r="D24" s="238">
        <v>42186</v>
      </c>
      <c r="E24" s="58">
        <v>1.551985381282915</v>
      </c>
      <c r="F24" s="58">
        <v>1.3145245677875932</v>
      </c>
      <c r="G24" s="58">
        <v>1.5502427557162064</v>
      </c>
      <c r="H24" s="58">
        <v>1.2942776821385247</v>
      </c>
      <c r="L24" s="60"/>
      <c r="M24" s="61"/>
      <c r="N24" s="62"/>
      <c r="O24" s="61"/>
    </row>
    <row r="25" spans="1:17">
      <c r="C25" s="236">
        <f t="shared" si="0"/>
        <v>42217</v>
      </c>
      <c r="D25" s="243">
        <v>42217</v>
      </c>
      <c r="E25" s="58">
        <v>1.5559963935948125</v>
      </c>
      <c r="F25" s="58">
        <v>1.3278320335028717</v>
      </c>
      <c r="G25" s="58">
        <v>1.5291433723120211</v>
      </c>
      <c r="H25" s="58">
        <v>1.337392636977617</v>
      </c>
      <c r="L25" s="60"/>
      <c r="M25" s="61"/>
      <c r="N25" s="62"/>
      <c r="O25" s="61"/>
    </row>
    <row r="26" spans="1:17">
      <c r="C26" s="236">
        <f t="shared" si="0"/>
        <v>42248</v>
      </c>
      <c r="D26" s="238">
        <v>42248</v>
      </c>
      <c r="E26" s="58">
        <v>1.5625383959055732</v>
      </c>
      <c r="F26" s="58">
        <v>1.3411267988826503</v>
      </c>
      <c r="G26" s="58">
        <v>1.567336531732791</v>
      </c>
      <c r="H26" s="58">
        <v>1.3355555559456285</v>
      </c>
      <c r="I26" s="59">
        <v>0.75790211377839967</v>
      </c>
      <c r="J26" s="59">
        <v>2.687771496530388</v>
      </c>
      <c r="L26" s="827" t="s">
        <v>560</v>
      </c>
      <c r="M26" s="61"/>
      <c r="N26" s="62"/>
      <c r="O26" s="61"/>
    </row>
    <row r="27" spans="1:17">
      <c r="C27" s="236">
        <f t="shared" si="0"/>
        <v>42278</v>
      </c>
      <c r="D27" s="243">
        <v>42278</v>
      </c>
      <c r="E27" s="58">
        <v>1.5676886336832401</v>
      </c>
      <c r="F27" s="58">
        <v>1.3546399878358033</v>
      </c>
      <c r="G27" s="58">
        <v>1.5829485682535069</v>
      </c>
      <c r="H27" s="58">
        <v>1.3596332675657818</v>
      </c>
      <c r="L27" s="54" t="s">
        <v>360</v>
      </c>
      <c r="M27" s="61"/>
      <c r="N27" s="62"/>
      <c r="O27" s="61"/>
      <c r="Q27" s="56"/>
    </row>
    <row r="28" spans="1:17">
      <c r="C28" s="236">
        <f t="shared" si="0"/>
        <v>42309</v>
      </c>
      <c r="D28" s="238">
        <v>42309</v>
      </c>
      <c r="E28" s="58">
        <v>1.5706838605422</v>
      </c>
      <c r="F28" s="58">
        <v>1.3695795211751474</v>
      </c>
      <c r="G28" s="58">
        <v>1.5739267162116652</v>
      </c>
      <c r="H28" s="58">
        <v>1.3651071126441268</v>
      </c>
      <c r="M28" s="61"/>
      <c r="N28" s="62"/>
      <c r="O28" s="61"/>
    </row>
    <row r="29" spans="1:17">
      <c r="C29" s="236">
        <f t="shared" si="0"/>
        <v>42339</v>
      </c>
      <c r="D29" s="243">
        <v>42339</v>
      </c>
      <c r="E29" s="58">
        <v>1.5740305196675219</v>
      </c>
      <c r="F29" s="58">
        <v>1.386282225604583</v>
      </c>
      <c r="G29" s="58">
        <v>1.5430882202886445</v>
      </c>
      <c r="H29" s="58">
        <v>1.362641544774448</v>
      </c>
      <c r="I29" s="59">
        <v>1.145771953507051</v>
      </c>
      <c r="J29" s="59">
        <v>3.0287171365234116</v>
      </c>
    </row>
    <row r="30" spans="1:17">
      <c r="A30" s="63"/>
      <c r="B30" s="63"/>
      <c r="C30" s="236">
        <f t="shared" si="0"/>
        <v>42370</v>
      </c>
      <c r="D30" s="238">
        <v>42370</v>
      </c>
      <c r="E30" s="58">
        <v>1.5767794606985799</v>
      </c>
      <c r="F30" s="58">
        <v>1.4012889043265435</v>
      </c>
      <c r="G30" s="58">
        <v>1.6119264983121435</v>
      </c>
      <c r="H30" s="58">
        <v>1.4185694728214593</v>
      </c>
      <c r="L30" s="56" t="s">
        <v>423</v>
      </c>
    </row>
    <row r="31" spans="1:17">
      <c r="A31" s="63"/>
      <c r="B31" s="63"/>
      <c r="C31" s="236">
        <f t="shared" si="0"/>
        <v>42401</v>
      </c>
      <c r="D31" s="243">
        <v>42401</v>
      </c>
      <c r="E31" s="58">
        <v>1.5758855168354995</v>
      </c>
      <c r="F31" s="58">
        <v>1.4096997337351798</v>
      </c>
      <c r="G31" s="58">
        <v>1.5803013279472351</v>
      </c>
      <c r="H31" s="58">
        <v>1.4289290697909554</v>
      </c>
    </row>
    <row r="32" spans="1:17">
      <c r="A32" s="63"/>
      <c r="B32" s="63"/>
      <c r="C32" s="236">
        <f t="shared" si="0"/>
        <v>42430</v>
      </c>
      <c r="D32" s="238">
        <v>42430</v>
      </c>
      <c r="E32" s="58">
        <v>1.5745294719170124</v>
      </c>
      <c r="F32" s="58">
        <v>1.411167419398675</v>
      </c>
      <c r="G32" s="58">
        <v>1.5329321647592187</v>
      </c>
      <c r="H32" s="58">
        <v>1.3107289096274222</v>
      </c>
      <c r="I32" s="59">
        <v>0.53609961522668925</v>
      </c>
      <c r="J32" s="59">
        <v>1.7332739772232486</v>
      </c>
      <c r="L32" s="60"/>
    </row>
    <row r="33" spans="1:15">
      <c r="A33" s="63"/>
      <c r="B33" s="63"/>
      <c r="C33" s="236">
        <f t="shared" si="0"/>
        <v>42461</v>
      </c>
      <c r="D33" s="243">
        <v>42461</v>
      </c>
      <c r="E33" s="58">
        <v>1.5761116283073595</v>
      </c>
      <c r="F33" s="58">
        <v>1.4066726455475653</v>
      </c>
      <c r="G33" s="58">
        <v>1.6034758742085933</v>
      </c>
      <c r="H33" s="58">
        <v>1.4230452492579464</v>
      </c>
      <c r="L33" s="60"/>
      <c r="M33" s="61"/>
      <c r="N33" s="62"/>
      <c r="O33" s="61"/>
    </row>
    <row r="34" spans="1:15">
      <c r="A34" s="63"/>
      <c r="B34" s="63"/>
      <c r="C34" s="236">
        <f t="shared" si="0"/>
        <v>42491</v>
      </c>
      <c r="D34" s="238">
        <v>42491</v>
      </c>
      <c r="E34" s="58">
        <v>1.579985496223401</v>
      </c>
      <c r="F34" s="58">
        <v>1.4002588074706817</v>
      </c>
      <c r="G34" s="58">
        <v>1.6100805566068741</v>
      </c>
      <c r="H34" s="58">
        <v>1.4012363792722842</v>
      </c>
      <c r="L34" s="60"/>
      <c r="M34" s="61"/>
      <c r="N34" s="62"/>
      <c r="O34" s="61"/>
    </row>
    <row r="35" spans="1:15">
      <c r="A35" s="63"/>
      <c r="B35" s="63"/>
      <c r="C35" s="236">
        <f t="shared" si="0"/>
        <v>42522</v>
      </c>
      <c r="D35" s="243">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6">
        <f t="shared" si="0"/>
        <v>42552</v>
      </c>
      <c r="D36" s="238">
        <v>42552</v>
      </c>
      <c r="E36" s="58">
        <v>1.600269996663277</v>
      </c>
      <c r="F36" s="58">
        <v>1.4028587964868626</v>
      </c>
      <c r="G36" s="58">
        <v>1.5815102102878285</v>
      </c>
      <c r="H36" s="58">
        <v>1.3887263983237195</v>
      </c>
      <c r="L36" s="60"/>
      <c r="M36" s="61"/>
      <c r="N36" s="62"/>
      <c r="O36" s="61"/>
    </row>
    <row r="37" spans="1:15">
      <c r="A37" s="63"/>
      <c r="B37" s="63"/>
      <c r="C37" s="236">
        <f t="shared" si="0"/>
        <v>42583</v>
      </c>
      <c r="D37" s="243">
        <v>42583</v>
      </c>
      <c r="E37" s="58">
        <v>1.6201252722807722</v>
      </c>
      <c r="F37" s="58">
        <v>1.41821445151242</v>
      </c>
      <c r="G37" s="58">
        <v>1.7010547824112257</v>
      </c>
      <c r="H37" s="58">
        <v>1.503700973303467</v>
      </c>
      <c r="L37" s="60"/>
      <c r="M37" s="61"/>
      <c r="N37" s="62"/>
      <c r="O37" s="61"/>
    </row>
    <row r="38" spans="1:15">
      <c r="A38" s="63"/>
      <c r="B38" s="63"/>
      <c r="C38" s="236">
        <f t="shared" si="0"/>
        <v>42614</v>
      </c>
      <c r="D38" s="238">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6">
        <f t="shared" si="0"/>
        <v>42644</v>
      </c>
      <c r="D39" s="243">
        <v>42644</v>
      </c>
      <c r="E39" s="58">
        <v>1.6734846591337034</v>
      </c>
      <c r="F39" s="58">
        <v>1.4603718186733017</v>
      </c>
      <c r="G39" s="58">
        <v>1.6260203024093862</v>
      </c>
      <c r="H39" s="58">
        <v>1.4050201751612763</v>
      </c>
      <c r="L39" s="60"/>
      <c r="M39" s="61"/>
      <c r="N39" s="62"/>
      <c r="O39" s="61"/>
    </row>
    <row r="40" spans="1:15">
      <c r="A40" s="63"/>
      <c r="B40" s="63"/>
      <c r="C40" s="236">
        <f t="shared" si="0"/>
        <v>42675</v>
      </c>
      <c r="D40" s="238">
        <v>42675</v>
      </c>
      <c r="E40" s="58">
        <v>1.7059491758238914</v>
      </c>
      <c r="F40" s="58">
        <v>1.4788944289102846</v>
      </c>
      <c r="G40" s="58">
        <v>1.730531836560917</v>
      </c>
      <c r="H40" s="58">
        <v>1.4958810591900811</v>
      </c>
      <c r="L40" s="60"/>
      <c r="M40" s="61"/>
      <c r="N40" s="62"/>
      <c r="O40" s="61"/>
    </row>
    <row r="41" spans="1:15">
      <c r="A41" s="63"/>
      <c r="B41" s="63"/>
      <c r="C41" s="236">
        <f t="shared" si="0"/>
        <v>42705</v>
      </c>
      <c r="D41" s="243">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6">
        <f t="shared" si="0"/>
        <v>42736</v>
      </c>
      <c r="D42" s="238">
        <v>42736</v>
      </c>
      <c r="E42" s="58">
        <v>1.766447830172134</v>
      </c>
      <c r="F42" s="58">
        <v>1.5073101794973458</v>
      </c>
      <c r="G42" s="58">
        <v>1.7449644329346958</v>
      </c>
      <c r="H42" s="58">
        <v>1.4685539272435959</v>
      </c>
      <c r="L42" s="60"/>
      <c r="M42" s="61"/>
      <c r="N42" s="62"/>
      <c r="O42" s="61"/>
    </row>
    <row r="43" spans="1:15">
      <c r="A43" s="63"/>
      <c r="B43" s="63"/>
      <c r="C43" s="236">
        <f t="shared" si="0"/>
        <v>42767</v>
      </c>
      <c r="D43" s="243">
        <v>42767</v>
      </c>
      <c r="E43" s="58">
        <v>1.7888980712300417</v>
      </c>
      <c r="F43" s="58">
        <v>1.5208374980484034</v>
      </c>
      <c r="G43" s="58">
        <v>1.7937945498797114</v>
      </c>
      <c r="H43" s="58">
        <v>1.5079551887659191</v>
      </c>
      <c r="L43" s="60"/>
      <c r="M43" s="61"/>
      <c r="N43" s="62"/>
      <c r="O43" s="61"/>
    </row>
    <row r="44" spans="1:15">
      <c r="A44" s="63"/>
      <c r="B44" s="63"/>
      <c r="C44" s="236">
        <f t="shared" si="0"/>
        <v>42795</v>
      </c>
      <c r="D44" s="238">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6">
        <f t="shared" si="0"/>
        <v>42826</v>
      </c>
      <c r="D45" s="243">
        <v>42826</v>
      </c>
      <c r="E45" s="58">
        <v>1.8063116287863448</v>
      </c>
      <c r="F45" s="58">
        <v>1.5520517533406366</v>
      </c>
      <c r="G45" s="58">
        <v>1.8193784563965523</v>
      </c>
      <c r="H45" s="58">
        <v>1.562080354961433</v>
      </c>
      <c r="L45" s="60"/>
      <c r="M45" s="61"/>
      <c r="N45" s="62"/>
      <c r="O45" s="61"/>
    </row>
    <row r="46" spans="1:15">
      <c r="A46" s="63"/>
      <c r="B46" s="63"/>
      <c r="C46" s="236">
        <f t="shared" si="0"/>
        <v>42856</v>
      </c>
      <c r="D46" s="238">
        <v>42856</v>
      </c>
      <c r="E46" s="58">
        <v>1.8099880382999463</v>
      </c>
      <c r="F46" s="58">
        <v>1.5711995747242333</v>
      </c>
      <c r="G46" s="58">
        <v>1.8098826348393791</v>
      </c>
      <c r="H46" s="58">
        <v>1.5895349146718476</v>
      </c>
      <c r="L46" s="60"/>
      <c r="M46" s="61"/>
      <c r="N46" s="62"/>
      <c r="O46" s="61"/>
    </row>
    <row r="47" spans="1:15">
      <c r="A47" s="63"/>
      <c r="B47" s="63"/>
      <c r="C47" s="236">
        <f t="shared" si="0"/>
        <v>42887</v>
      </c>
      <c r="D47" s="243">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6">
        <f t="shared" si="0"/>
        <v>42917</v>
      </c>
      <c r="D48" s="238">
        <v>42917</v>
      </c>
      <c r="E48" s="58">
        <v>1.818027165887476</v>
      </c>
      <c r="F48" s="58">
        <v>1.6041605371276213</v>
      </c>
      <c r="G48" s="58">
        <v>1.8549901105540532</v>
      </c>
      <c r="H48" s="58">
        <v>1.6173946216003379</v>
      </c>
      <c r="L48" s="827" t="s">
        <v>561</v>
      </c>
      <c r="M48" s="61"/>
      <c r="N48" s="62"/>
      <c r="O48" s="61"/>
    </row>
    <row r="49" spans="1:15">
      <c r="A49" s="63"/>
      <c r="B49" s="63"/>
      <c r="C49" s="236">
        <f t="shared" si="0"/>
        <v>42948</v>
      </c>
      <c r="D49" s="243">
        <v>42948</v>
      </c>
      <c r="E49" s="58">
        <v>1.8283281038893124</v>
      </c>
      <c r="F49" s="58">
        <v>1.6171263384662111</v>
      </c>
      <c r="G49" s="58">
        <v>1.7994723180901671</v>
      </c>
      <c r="H49" s="58">
        <v>1.612469826577867</v>
      </c>
      <c r="L49" s="54" t="s">
        <v>386</v>
      </c>
      <c r="M49" s="61"/>
      <c r="N49" s="62"/>
      <c r="O49" s="61"/>
    </row>
    <row r="50" spans="1:15">
      <c r="A50" s="63"/>
      <c r="B50" s="63"/>
      <c r="C50" s="236">
        <f t="shared" si="0"/>
        <v>42979</v>
      </c>
      <c r="D50" s="238">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6">
        <f t="shared" si="0"/>
        <v>43009</v>
      </c>
      <c r="D51" s="243">
        <v>43009</v>
      </c>
      <c r="E51" s="58">
        <v>1.8593804786835786</v>
      </c>
      <c r="F51" s="58">
        <v>1.636171764948829</v>
      </c>
      <c r="G51" s="58">
        <v>1.8099563931809233</v>
      </c>
      <c r="H51" s="58">
        <v>1.5790478286807574</v>
      </c>
    </row>
    <row r="52" spans="1:15">
      <c r="A52" s="63"/>
      <c r="B52" s="63"/>
      <c r="C52" s="236">
        <f t="shared" si="0"/>
        <v>43040</v>
      </c>
      <c r="D52" s="238">
        <v>43040</v>
      </c>
      <c r="E52" s="58">
        <v>1.8709560889989829</v>
      </c>
      <c r="F52" s="58">
        <v>1.6426548533707803</v>
      </c>
      <c r="G52" s="58">
        <v>1.8404704795313647</v>
      </c>
      <c r="H52" s="58">
        <v>1.6322036127382795</v>
      </c>
    </row>
    <row r="53" spans="1:15">
      <c r="A53" s="63"/>
      <c r="B53" s="63"/>
      <c r="C53" s="236">
        <f t="shared" si="0"/>
        <v>43070</v>
      </c>
      <c r="D53" s="243">
        <v>43070</v>
      </c>
      <c r="E53" s="58">
        <v>1.8756895069011776</v>
      </c>
      <c r="F53" s="58">
        <v>1.6488282940767229</v>
      </c>
      <c r="G53" s="58">
        <v>1.935303011652894</v>
      </c>
      <c r="H53" s="58">
        <v>1.6810836966557381</v>
      </c>
      <c r="I53" s="59">
        <v>0.49801518780634524</v>
      </c>
      <c r="J53" s="59">
        <v>-7.4235897619786329E-2</v>
      </c>
    </row>
    <row r="54" spans="1:15">
      <c r="C54" s="236">
        <f t="shared" si="0"/>
        <v>43101</v>
      </c>
      <c r="D54" s="238">
        <v>43101</v>
      </c>
      <c r="E54" s="58">
        <v>1.8776717028346601</v>
      </c>
      <c r="F54" s="58">
        <v>1.6567484679379865</v>
      </c>
      <c r="G54" s="58">
        <v>1.9139570039207647</v>
      </c>
      <c r="H54" s="58">
        <v>1.6534354356834382</v>
      </c>
    </row>
    <row r="55" spans="1:15">
      <c r="C55" s="236">
        <f t="shared" si="0"/>
        <v>43132</v>
      </c>
      <c r="D55" s="243">
        <v>43132</v>
      </c>
      <c r="E55" s="58">
        <v>1.8824001254290668</v>
      </c>
      <c r="F55" s="58">
        <v>1.6672316518524148</v>
      </c>
      <c r="G55" s="58">
        <v>1.8250573102064132</v>
      </c>
      <c r="H55" s="58">
        <v>1.6301272020493767</v>
      </c>
    </row>
    <row r="56" spans="1:15">
      <c r="C56" s="236">
        <f t="shared" si="0"/>
        <v>43160</v>
      </c>
      <c r="D56" s="238">
        <v>43160</v>
      </c>
      <c r="E56" s="58">
        <v>1.8919403946643636</v>
      </c>
      <c r="F56" s="58">
        <v>1.6771297851663982</v>
      </c>
      <c r="G56" s="58">
        <v>2.0472412715895802</v>
      </c>
      <c r="H56" s="58">
        <v>1.7045596742161666</v>
      </c>
      <c r="I56" s="59">
        <v>3.5899641676705727</v>
      </c>
      <c r="J56" s="59">
        <v>1.9579029475870868</v>
      </c>
    </row>
    <row r="57" spans="1:15">
      <c r="C57" s="236">
        <f t="shared" si="0"/>
        <v>43191</v>
      </c>
      <c r="D57" s="243">
        <v>43191</v>
      </c>
      <c r="E57" s="58">
        <v>1.9066963095334204</v>
      </c>
      <c r="F57" s="58">
        <v>1.6836168002167549</v>
      </c>
      <c r="G57" s="58">
        <v>1.8693403158478485</v>
      </c>
      <c r="H57" s="58">
        <v>1.6724620239271937</v>
      </c>
    </row>
    <row r="58" spans="1:15">
      <c r="C58" s="236">
        <f t="shared" si="0"/>
        <v>43221</v>
      </c>
      <c r="D58" s="238">
        <v>43221</v>
      </c>
      <c r="E58" s="58">
        <v>1.9264429919893546</v>
      </c>
      <c r="F58" s="58">
        <v>1.686955560451711</v>
      </c>
      <c r="G58" s="58">
        <v>1.9343058957365404</v>
      </c>
      <c r="H58" s="58">
        <v>1.7179901917119771</v>
      </c>
    </row>
    <row r="59" spans="1:15">
      <c r="C59" s="236">
        <f t="shared" si="0"/>
        <v>43252</v>
      </c>
      <c r="D59" s="243">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6">
        <f t="shared" si="0"/>
        <v>43282</v>
      </c>
      <c r="D60" s="238">
        <v>43282</v>
      </c>
      <c r="E60" s="58">
        <v>1.9872930527113855</v>
      </c>
      <c r="F60" s="58">
        <v>1.7010523788557945</v>
      </c>
      <c r="G60" s="58">
        <v>1.9715336683927442</v>
      </c>
      <c r="H60" s="58">
        <v>1.6866560339831835</v>
      </c>
    </row>
    <row r="61" spans="1:15">
      <c r="C61" s="236">
        <f t="shared" si="0"/>
        <v>43313</v>
      </c>
      <c r="D61" s="243">
        <v>43313</v>
      </c>
      <c r="E61" s="58">
        <v>2.015865830820037</v>
      </c>
      <c r="F61" s="58">
        <v>1.7152806979982396</v>
      </c>
      <c r="G61" s="58">
        <v>1.9897842366089389</v>
      </c>
      <c r="H61" s="58">
        <v>1.6945425087075718</v>
      </c>
    </row>
    <row r="62" spans="1:15">
      <c r="C62" s="236">
        <f t="shared" si="0"/>
        <v>43344</v>
      </c>
      <c r="D62" s="238">
        <v>43344</v>
      </c>
      <c r="E62" s="58">
        <v>2.0372067620782284</v>
      </c>
      <c r="F62" s="58">
        <v>1.7353711429189163</v>
      </c>
      <c r="G62" s="58">
        <v>2.0055326296575604</v>
      </c>
      <c r="H62" s="58">
        <v>1.7222610030321583</v>
      </c>
      <c r="I62" s="59">
        <v>2.6976459296603963</v>
      </c>
      <c r="J62" s="59">
        <v>0.49791202346855812</v>
      </c>
    </row>
    <row r="63" spans="1:15">
      <c r="C63" s="236">
        <f t="shared" si="0"/>
        <v>43374</v>
      </c>
      <c r="D63" s="243">
        <v>43374</v>
      </c>
      <c r="E63" s="58">
        <v>2.0520283713206053</v>
      </c>
      <c r="F63" s="58">
        <v>1.7589466411938643</v>
      </c>
      <c r="G63" s="58">
        <v>2.1198303462065908</v>
      </c>
      <c r="H63" s="58">
        <v>1.8204034957548163</v>
      </c>
    </row>
    <row r="64" spans="1:15">
      <c r="C64" s="236">
        <f t="shared" si="0"/>
        <v>43405</v>
      </c>
      <c r="D64" s="238">
        <v>43405</v>
      </c>
      <c r="E64" s="58">
        <v>2.0629718113848305</v>
      </c>
      <c r="F64" s="58">
        <v>1.7834311089149513</v>
      </c>
      <c r="G64" s="58">
        <v>2.0948390302662241</v>
      </c>
      <c r="H64" s="58">
        <v>1.7967518895041041</v>
      </c>
    </row>
    <row r="65" spans="1:10">
      <c r="C65" s="236">
        <f t="shared" si="0"/>
        <v>43435</v>
      </c>
      <c r="D65" s="243">
        <v>43435</v>
      </c>
      <c r="E65" s="58">
        <v>2.0762467565934823</v>
      </c>
      <c r="F65" s="58">
        <v>1.8076826682433476</v>
      </c>
      <c r="G65" s="58">
        <v>2.0339375545267364</v>
      </c>
      <c r="H65" s="58">
        <v>1.7963202255617061</v>
      </c>
      <c r="I65" s="59">
        <v>4.7220287269420709</v>
      </c>
      <c r="J65" s="59">
        <v>6.0746256989051517</v>
      </c>
    </row>
    <row r="66" spans="1:10">
      <c r="C66" s="236">
        <f t="shared" si="0"/>
        <v>43466</v>
      </c>
      <c r="D66" s="238">
        <v>43466</v>
      </c>
      <c r="E66" s="58">
        <v>2.0929913736718206</v>
      </c>
      <c r="F66" s="58">
        <v>1.8287506475283608</v>
      </c>
      <c r="G66" s="58">
        <v>2.0563082846363607</v>
      </c>
      <c r="H66" s="58">
        <v>1.8173607786844537</v>
      </c>
    </row>
    <row r="67" spans="1:10">
      <c r="C67" s="236">
        <f t="shared" si="0"/>
        <v>43497</v>
      </c>
      <c r="D67" s="243">
        <v>43497</v>
      </c>
      <c r="E67" s="58">
        <v>2.1134163156495305</v>
      </c>
      <c r="F67" s="58">
        <v>1.8485199952963385</v>
      </c>
      <c r="G67" s="58">
        <v>2.0959003595562971</v>
      </c>
      <c r="H67" s="58">
        <v>1.8323951384196371</v>
      </c>
    </row>
    <row r="68" spans="1:10">
      <c r="C68" s="236">
        <f t="shared" si="0"/>
        <v>43525</v>
      </c>
      <c r="D68" s="238">
        <v>43525</v>
      </c>
      <c r="E68" s="58">
        <v>2.1349701424813481</v>
      </c>
      <c r="F68" s="58">
        <v>1.8660777585175021</v>
      </c>
      <c r="G68" s="58">
        <v>2.1510734466492227</v>
      </c>
      <c r="H68" s="58">
        <v>1.8727205298945351</v>
      </c>
      <c r="I68" s="59">
        <v>0.87499758659943438</v>
      </c>
      <c r="J68" s="59">
        <v>2.0135093240306787</v>
      </c>
    </row>
    <row r="69" spans="1:10">
      <c r="C69" s="236">
        <f t="shared" si="0"/>
        <v>43556</v>
      </c>
      <c r="D69" s="243">
        <v>43556</v>
      </c>
      <c r="E69" s="58">
        <v>2.1498242551581499</v>
      </c>
      <c r="F69" s="58">
        <v>1.8775825245275921</v>
      </c>
      <c r="G69" s="58">
        <v>2.1922149336475099</v>
      </c>
      <c r="H69" s="58">
        <v>1.912266432964755</v>
      </c>
    </row>
    <row r="70" spans="1:10">
      <c r="C70" s="236">
        <f t="shared" si="0"/>
        <v>43586</v>
      </c>
      <c r="D70" s="238">
        <v>43586</v>
      </c>
      <c r="E70" s="58">
        <v>2.1498780277327034</v>
      </c>
      <c r="F70" s="58">
        <v>1.8795202984365595</v>
      </c>
      <c r="G70" s="58">
        <v>2.1660220064077089</v>
      </c>
      <c r="H70" s="58">
        <v>1.863363580382756</v>
      </c>
    </row>
    <row r="71" spans="1:10">
      <c r="C71" s="236">
        <f t="shared" ref="C71:C113" si="1">+D71</f>
        <v>43617</v>
      </c>
      <c r="D71" s="243">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6">
        <f t="shared" si="1"/>
        <v>43647</v>
      </c>
      <c r="D72" s="238">
        <v>43647</v>
      </c>
      <c r="E72" s="58">
        <v>2.1093611759929196</v>
      </c>
      <c r="F72" s="58">
        <v>1.8536449466484977</v>
      </c>
      <c r="G72" s="58">
        <v>2.1255843473142035</v>
      </c>
      <c r="H72" s="58">
        <v>1.8975302232767286</v>
      </c>
    </row>
    <row r="73" spans="1:10">
      <c r="C73" s="236">
        <f t="shared" si="1"/>
        <v>43678</v>
      </c>
      <c r="D73" s="243">
        <v>43678</v>
      </c>
      <c r="E73" s="58">
        <v>2.0888517025779643</v>
      </c>
      <c r="F73" s="58">
        <v>1.8360447316795219</v>
      </c>
      <c r="G73" s="58">
        <v>2.0521106804968627</v>
      </c>
      <c r="H73" s="58">
        <v>1.7995644784032381</v>
      </c>
    </row>
    <row r="74" spans="1:10">
      <c r="C74" s="236">
        <f t="shared" si="1"/>
        <v>43709</v>
      </c>
      <c r="D74" s="238">
        <v>43709</v>
      </c>
      <c r="E74" s="58">
        <v>2.0830721339611222</v>
      </c>
      <c r="F74" s="58">
        <v>1.8268782581073579</v>
      </c>
      <c r="G74" s="58">
        <v>2.0623513903996247</v>
      </c>
      <c r="H74" s="58">
        <v>1.8115372996740944</v>
      </c>
      <c r="I74" s="59">
        <v>-0.3149353619302957</v>
      </c>
      <c r="J74" s="59">
        <v>1.3697102955685381</v>
      </c>
    </row>
    <row r="75" spans="1:10">
      <c r="C75" s="236">
        <f t="shared" si="1"/>
        <v>43739</v>
      </c>
      <c r="D75" s="243">
        <v>43739</v>
      </c>
      <c r="E75" s="58">
        <v>2.0951616984302746</v>
      </c>
      <c r="F75" s="58">
        <v>1.8307708190294378</v>
      </c>
      <c r="G75" s="58">
        <v>2.0923466650287978</v>
      </c>
      <c r="H75" s="58">
        <v>1.8394759221665251</v>
      </c>
    </row>
    <row r="76" spans="1:10">
      <c r="C76" s="236">
        <f t="shared" si="1"/>
        <v>43770</v>
      </c>
      <c r="D76" s="238">
        <v>43770</v>
      </c>
      <c r="E76" s="58">
        <v>2.1167983907369665</v>
      </c>
      <c r="F76" s="58">
        <v>1.8455074992703406</v>
      </c>
      <c r="G76" s="58">
        <v>2.1392270615161473</v>
      </c>
      <c r="H76" s="58">
        <v>1.8288761241880604</v>
      </c>
    </row>
    <row r="77" spans="1:10">
      <c r="C77" s="236">
        <f t="shared" si="1"/>
        <v>43800</v>
      </c>
      <c r="D77" s="243">
        <v>43800</v>
      </c>
      <c r="E77" s="58">
        <v>2.1397649354803336</v>
      </c>
      <c r="F77" s="58">
        <v>1.8655477162846701</v>
      </c>
      <c r="G77" s="58">
        <v>1.9793258432859664</v>
      </c>
      <c r="H77" s="58">
        <v>1.85413601324914</v>
      </c>
      <c r="I77" s="59">
        <v>-0.46709345454092954</v>
      </c>
      <c r="J77" s="59">
        <v>0.25153356125910875</v>
      </c>
    </row>
    <row r="78" spans="1:10">
      <c r="A78" s="63"/>
      <c r="B78" s="63"/>
      <c r="C78" s="236">
        <f t="shared" si="1"/>
        <v>43831</v>
      </c>
      <c r="D78" s="238">
        <v>43831</v>
      </c>
      <c r="E78" s="58">
        <v>2.160744074192503</v>
      </c>
      <c r="F78" s="58">
        <v>1.8895259377470039</v>
      </c>
      <c r="G78" s="58">
        <v>2.1803700999561673</v>
      </c>
      <c r="H78" s="58">
        <v>1.9272252986883944</v>
      </c>
    </row>
    <row r="79" spans="1:10">
      <c r="A79" s="63"/>
      <c r="B79" s="63"/>
      <c r="C79" s="236">
        <f t="shared" si="1"/>
        <v>43862</v>
      </c>
      <c r="D79" s="243">
        <v>43862</v>
      </c>
      <c r="E79" s="58">
        <v>2.1813758032942565</v>
      </c>
      <c r="F79" s="58">
        <v>1.9169571939261092</v>
      </c>
      <c r="G79" s="58">
        <v>2.2759463613466435</v>
      </c>
      <c r="H79" s="58">
        <v>1.9895350356107653</v>
      </c>
    </row>
    <row r="80" spans="1:10">
      <c r="A80" s="63"/>
      <c r="B80" s="63"/>
      <c r="C80" s="236">
        <f t="shared" si="1"/>
        <v>43891</v>
      </c>
      <c r="D80" s="238">
        <v>43891</v>
      </c>
      <c r="E80" s="58">
        <v>1.9015166096600447</v>
      </c>
      <c r="F80" s="58">
        <v>1.6725715019444041</v>
      </c>
      <c r="G80" s="58">
        <v>1.859421759436686</v>
      </c>
      <c r="H80" s="58">
        <v>1.6338590376207784</v>
      </c>
      <c r="I80" s="59">
        <v>1.6879785243643823</v>
      </c>
      <c r="J80" s="59">
        <v>0.50939562046299613</v>
      </c>
    </row>
    <row r="81" spans="1:10">
      <c r="A81" s="63"/>
      <c r="B81" s="63"/>
      <c r="C81" s="236">
        <f t="shared" si="1"/>
        <v>43922</v>
      </c>
      <c r="D81" s="243">
        <v>43922</v>
      </c>
      <c r="E81" s="58">
        <v>1.9293114655760477</v>
      </c>
      <c r="F81" s="58">
        <v>1.7155139682927818</v>
      </c>
      <c r="G81" s="58">
        <v>1.3956466790648574</v>
      </c>
      <c r="H81" s="58">
        <v>1.2464393822867665</v>
      </c>
    </row>
    <row r="82" spans="1:10">
      <c r="A82" s="63"/>
      <c r="B82" s="63"/>
      <c r="C82" s="236">
        <f t="shared" si="1"/>
        <v>43952</v>
      </c>
      <c r="D82" s="238">
        <v>43952</v>
      </c>
      <c r="E82" s="58">
        <v>1.9636392510974574</v>
      </c>
      <c r="F82" s="58">
        <v>1.7643631055077651</v>
      </c>
      <c r="G82" s="58">
        <v>1.6282317831938602</v>
      </c>
      <c r="H82" s="58">
        <v>1.4487081609084029</v>
      </c>
    </row>
    <row r="83" spans="1:10">
      <c r="A83" s="63"/>
      <c r="B83" s="63"/>
      <c r="C83" s="236">
        <f t="shared" si="1"/>
        <v>43983</v>
      </c>
      <c r="D83" s="243">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6">
        <f t="shared" si="1"/>
        <v>44013</v>
      </c>
      <c r="D84" s="238">
        <v>44013</v>
      </c>
      <c r="E84" s="58">
        <v>2.0213554223196937</v>
      </c>
      <c r="F84" s="58">
        <v>1.8509018535111192</v>
      </c>
      <c r="G84" s="58">
        <v>1.8492402406614747</v>
      </c>
      <c r="H84" s="58">
        <v>1.7209739016863332</v>
      </c>
    </row>
    <row r="85" spans="1:10">
      <c r="A85" s="63"/>
      <c r="B85" s="63"/>
      <c r="C85" s="236">
        <f t="shared" si="1"/>
        <v>44044</v>
      </c>
      <c r="D85" s="243">
        <v>44044</v>
      </c>
      <c r="E85" s="58">
        <v>2.0342311655780412</v>
      </c>
      <c r="F85" s="58">
        <v>1.8760149341295156</v>
      </c>
      <c r="G85" s="58">
        <v>1.9084244044064977</v>
      </c>
      <c r="H85" s="58">
        <v>1.8004454448961529</v>
      </c>
    </row>
    <row r="86" spans="1:10">
      <c r="A86" s="63"/>
      <c r="B86" s="63"/>
      <c r="C86" s="236">
        <f t="shared" si="1"/>
        <v>44075</v>
      </c>
      <c r="D86" s="238">
        <v>44075</v>
      </c>
      <c r="E86" s="58">
        <v>2.0378674159338188</v>
      </c>
      <c r="F86" s="58">
        <v>1.8850092511980987</v>
      </c>
      <c r="G86" s="58">
        <v>1.9386509089159674</v>
      </c>
      <c r="H86" s="58">
        <v>1.7814891725334423</v>
      </c>
      <c r="I86" s="59">
        <v>16.69832952848877</v>
      </c>
      <c r="J86" s="59">
        <v>21.702292770544489</v>
      </c>
    </row>
    <row r="87" spans="1:10">
      <c r="A87" s="63"/>
      <c r="B87" s="63"/>
      <c r="C87" s="236">
        <f t="shared" si="1"/>
        <v>44105</v>
      </c>
      <c r="D87" s="243">
        <v>44105</v>
      </c>
      <c r="E87" s="58">
        <v>2.0418082604404013</v>
      </c>
      <c r="F87" s="58">
        <v>1.8847745948358559</v>
      </c>
      <c r="G87" s="58">
        <v>1.9833993440760258</v>
      </c>
      <c r="H87" s="58">
        <v>1.8440501288942519</v>
      </c>
    </row>
    <row r="88" spans="1:10">
      <c r="A88" s="63"/>
      <c r="B88" s="63"/>
      <c r="C88" s="236">
        <f t="shared" si="1"/>
        <v>44136</v>
      </c>
      <c r="D88" s="238">
        <v>44136</v>
      </c>
      <c r="E88" s="58">
        <v>2.0580109298600444</v>
      </c>
      <c r="F88" s="58">
        <v>1.8856342003969175</v>
      </c>
      <c r="G88" s="58">
        <v>1.9324978708324669</v>
      </c>
      <c r="H88" s="58">
        <v>1.8247378605694631</v>
      </c>
    </row>
    <row r="89" spans="1:10">
      <c r="A89" s="63"/>
      <c r="B89" s="63"/>
      <c r="C89" s="236">
        <f t="shared" si="1"/>
        <v>44166</v>
      </c>
      <c r="D89" s="243">
        <v>44166</v>
      </c>
      <c r="E89" s="58">
        <v>2.0853360039567641</v>
      </c>
      <c r="F89" s="58">
        <v>1.8927375230224353</v>
      </c>
      <c r="G89" s="58">
        <v>2.0744009471100715</v>
      </c>
      <c r="H89" s="58">
        <v>1.999911164000558</v>
      </c>
      <c r="I89" s="59">
        <v>5.1609256061844633</v>
      </c>
      <c r="J89" s="59">
        <v>6.8979246583217702</v>
      </c>
    </row>
    <row r="90" spans="1:10">
      <c r="A90" s="63"/>
      <c r="B90" s="63"/>
      <c r="C90" s="236">
        <f t="shared" si="1"/>
        <v>44197</v>
      </c>
      <c r="D90" s="238">
        <v>44197</v>
      </c>
      <c r="E90" s="58">
        <v>2.1185881563381064</v>
      </c>
      <c r="F90" s="58">
        <v>1.9060711527537915</v>
      </c>
      <c r="G90" s="58">
        <v>2.0789276400695411</v>
      </c>
      <c r="H90" s="58">
        <v>1.8921147362896988</v>
      </c>
    </row>
    <row r="91" spans="1:10">
      <c r="A91" s="63"/>
      <c r="B91" s="63"/>
      <c r="C91" s="236">
        <f t="shared" si="1"/>
        <v>44228</v>
      </c>
      <c r="D91" s="243">
        <v>44228</v>
      </c>
      <c r="E91" s="58">
        <v>2.1506301269981063</v>
      </c>
      <c r="F91" s="58">
        <v>1.9207845234119776</v>
      </c>
      <c r="G91" s="58">
        <v>2.1890048412874163</v>
      </c>
      <c r="H91" s="58">
        <v>1.890658197075902</v>
      </c>
    </row>
    <row r="92" spans="1:10">
      <c r="A92" s="63"/>
      <c r="B92" s="63"/>
      <c r="C92" s="236">
        <f t="shared" si="1"/>
        <v>44256</v>
      </c>
      <c r="D92" s="238">
        <v>44256</v>
      </c>
      <c r="E92" s="58">
        <v>2.1769152597543289</v>
      </c>
      <c r="F92" s="58">
        <v>1.9344823047665725</v>
      </c>
      <c r="G92" s="58">
        <v>2.1842004900786876</v>
      </c>
      <c r="H92" s="58">
        <v>1.9589832272464203</v>
      </c>
      <c r="I92" s="59">
        <v>7.7097132217114108</v>
      </c>
      <c r="J92" s="59">
        <v>1.2887790508886496</v>
      </c>
    </row>
    <row r="93" spans="1:10">
      <c r="A93" s="63"/>
      <c r="B93" s="63"/>
      <c r="C93" s="236">
        <f t="shared" si="1"/>
        <v>44287</v>
      </c>
      <c r="D93" s="243">
        <v>44287</v>
      </c>
      <c r="E93" s="58">
        <v>2.2007034277186968</v>
      </c>
      <c r="F93" s="58">
        <v>1.9484336511892331</v>
      </c>
      <c r="G93" s="58">
        <v>2.1886409879915369</v>
      </c>
      <c r="H93" s="58">
        <v>1.9424921081484456</v>
      </c>
      <c r="J93" s="64"/>
    </row>
    <row r="94" spans="1:10">
      <c r="A94" s="63"/>
      <c r="B94" s="63"/>
      <c r="C94" s="236">
        <f t="shared" si="1"/>
        <v>44317</v>
      </c>
      <c r="D94" s="238">
        <v>44317</v>
      </c>
      <c r="E94" s="58">
        <v>2.2292434148335318</v>
      </c>
      <c r="F94" s="58">
        <v>1.9652325872540011</v>
      </c>
      <c r="G94" s="58">
        <v>2.1297727721815751</v>
      </c>
      <c r="H94" s="58">
        <v>1.8389353774680168</v>
      </c>
    </row>
    <row r="95" spans="1:10">
      <c r="A95" s="63"/>
      <c r="B95" s="63"/>
      <c r="C95" s="236">
        <f t="shared" si="1"/>
        <v>44348</v>
      </c>
      <c r="D95" s="243">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6">
        <f t="shared" si="1"/>
        <v>44378</v>
      </c>
      <c r="D96" s="238">
        <v>44378</v>
      </c>
      <c r="E96" s="58">
        <v>2.3406407552386774</v>
      </c>
      <c r="F96" s="58">
        <v>2.0203857523676856</v>
      </c>
      <c r="G96" s="58">
        <v>2.2709946797588199</v>
      </c>
      <c r="H96" s="58">
        <v>1.9876498834719452</v>
      </c>
      <c r="J96" s="64"/>
    </row>
    <row r="97" spans="1:10">
      <c r="A97" s="63"/>
      <c r="B97" s="63"/>
      <c r="C97" s="236">
        <f t="shared" si="1"/>
        <v>44409</v>
      </c>
      <c r="D97" s="243">
        <v>44409</v>
      </c>
      <c r="E97" s="58">
        <v>2.422024698759333</v>
      </c>
      <c r="F97" s="58">
        <v>2.061604239552044</v>
      </c>
      <c r="G97" s="58">
        <v>2.4309031212471037</v>
      </c>
      <c r="H97" s="58">
        <v>2.074539984668311</v>
      </c>
      <c r="J97" s="64"/>
    </row>
    <row r="98" spans="1:10">
      <c r="A98" s="63"/>
      <c r="B98" s="63"/>
      <c r="C98" s="236">
        <f t="shared" si="1"/>
        <v>44440</v>
      </c>
      <c r="D98" s="238">
        <v>44440</v>
      </c>
      <c r="E98" s="58">
        <v>2.5083062102892595</v>
      </c>
      <c r="F98" s="58">
        <v>2.1133801529492602</v>
      </c>
      <c r="G98" s="58">
        <v>2.5256362735108473</v>
      </c>
      <c r="H98" s="58">
        <v>2.2133872510422337</v>
      </c>
      <c r="I98" s="59">
        <v>8.9082963801555337</v>
      </c>
      <c r="J98" s="59">
        <v>8.8215209887293895</v>
      </c>
    </row>
    <row r="99" spans="1:10">
      <c r="A99" s="63"/>
      <c r="B99" s="63"/>
      <c r="C99" s="236">
        <f t="shared" si="1"/>
        <v>44470</v>
      </c>
      <c r="D99" s="243">
        <v>44470</v>
      </c>
      <c r="E99" s="58">
        <v>2.5822161842117457</v>
      </c>
      <c r="F99" s="58">
        <v>2.1723752187276273</v>
      </c>
      <c r="G99" s="58">
        <v>2.578373711651186</v>
      </c>
      <c r="H99" s="58">
        <v>2.1391928365525459</v>
      </c>
      <c r="I99" s="59"/>
      <c r="J99" s="59"/>
    </row>
    <row r="100" spans="1:10">
      <c r="A100" s="63"/>
      <c r="B100" s="63"/>
      <c r="C100" s="236">
        <f t="shared" si="1"/>
        <v>44501</v>
      </c>
      <c r="D100" s="238">
        <v>44501</v>
      </c>
      <c r="E100" s="58">
        <v>2.6370965837043223</v>
      </c>
      <c r="F100" s="58">
        <v>2.2332721640100393</v>
      </c>
      <c r="G100" s="58">
        <v>2.7020241629847543</v>
      </c>
      <c r="H100" s="58">
        <v>2.2540345891293625</v>
      </c>
      <c r="I100" s="59"/>
      <c r="J100" s="59"/>
    </row>
    <row r="101" spans="1:10">
      <c r="A101" s="63"/>
      <c r="B101" s="63"/>
      <c r="C101" s="236">
        <f t="shared" si="1"/>
        <v>44531</v>
      </c>
      <c r="D101" s="243">
        <v>44531</v>
      </c>
      <c r="E101" s="58">
        <v>2.672911787427676</v>
      </c>
      <c r="F101" s="58">
        <v>2.2928800706588093</v>
      </c>
      <c r="G101" s="58">
        <v>2.6022842135165876</v>
      </c>
      <c r="H101" s="58">
        <v>2.2640408153823541</v>
      </c>
      <c r="I101" s="59">
        <v>9.0646132813917006</v>
      </c>
      <c r="J101" s="59">
        <v>6.0821676577770205</v>
      </c>
    </row>
    <row r="102" spans="1:10">
      <c r="A102" s="63"/>
      <c r="B102" s="63"/>
      <c r="C102" s="236">
        <f t="shared" si="1"/>
        <v>44562</v>
      </c>
      <c r="D102" s="238">
        <v>44562</v>
      </c>
      <c r="E102" s="58">
        <v>2.896084778923063</v>
      </c>
      <c r="F102" s="58">
        <v>2.3471008690503155</v>
      </c>
      <c r="G102" s="58">
        <v>2.9882227425587358</v>
      </c>
      <c r="H102" s="58">
        <v>2.3700267334725762</v>
      </c>
      <c r="I102" s="59"/>
      <c r="J102" s="59"/>
    </row>
    <row r="103" spans="1:10">
      <c r="A103" s="63"/>
      <c r="B103" s="63"/>
      <c r="C103" s="236">
        <f t="shared" si="1"/>
        <v>44593</v>
      </c>
      <c r="D103" s="243">
        <v>44593</v>
      </c>
      <c r="E103" s="58">
        <v>3.1230675073788192</v>
      </c>
      <c r="F103" s="58">
        <v>2.390900379295382</v>
      </c>
      <c r="G103" s="58">
        <v>3.045289016075273</v>
      </c>
      <c r="H103" s="58">
        <v>2.4232972507592501</v>
      </c>
      <c r="I103" s="59"/>
      <c r="J103" s="59"/>
    </row>
    <row r="104" spans="1:10">
      <c r="A104" s="63"/>
      <c r="B104" s="63"/>
      <c r="C104" s="236">
        <f t="shared" si="1"/>
        <v>44621</v>
      </c>
      <c r="D104" s="238">
        <v>44621</v>
      </c>
      <c r="E104" s="58">
        <v>3.368397767831905</v>
      </c>
      <c r="F104" s="58">
        <v>2.4240230480015148</v>
      </c>
      <c r="G104" s="58">
        <v>3.3356702530560494</v>
      </c>
      <c r="H104" s="58">
        <v>2.625047093173893</v>
      </c>
      <c r="I104" s="59">
        <v>18.857793666088611</v>
      </c>
      <c r="J104" s="59">
        <v>11.432659895641862</v>
      </c>
    </row>
    <row r="105" spans="1:10">
      <c r="A105" s="63"/>
      <c r="B105" s="63"/>
      <c r="C105" s="236">
        <f t="shared" si="1"/>
        <v>44652</v>
      </c>
      <c r="D105" s="243">
        <v>44652</v>
      </c>
      <c r="E105" s="58">
        <v>3.3785410382350873</v>
      </c>
      <c r="F105" s="58">
        <v>2.4506280670051099</v>
      </c>
      <c r="G105" s="58">
        <v>3.4558124482778627</v>
      </c>
      <c r="H105" s="58">
        <v>2.6373683105517807</v>
      </c>
      <c r="I105" s="59"/>
      <c r="J105" s="59"/>
    </row>
    <row r="106" spans="1:10">
      <c r="A106" s="63"/>
      <c r="B106" s="63"/>
      <c r="C106" s="236">
        <f t="shared" si="1"/>
        <v>44682</v>
      </c>
      <c r="D106" s="238">
        <v>44682</v>
      </c>
      <c r="E106" s="58">
        <v>3.3898298215309692</v>
      </c>
      <c r="F106" s="58">
        <v>2.4769457444249467</v>
      </c>
      <c r="G106" s="58">
        <v>3.3492441069425087</v>
      </c>
      <c r="H106" s="58">
        <v>2.5910257014015827</v>
      </c>
      <c r="I106" s="59"/>
      <c r="J106" s="59"/>
    </row>
    <row r="107" spans="1:10">
      <c r="A107" s="63"/>
      <c r="B107" s="63"/>
      <c r="C107" s="236">
        <f t="shared" si="1"/>
        <v>44713</v>
      </c>
      <c r="D107" s="243">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6">
        <f t="shared" si="1"/>
        <v>44743</v>
      </c>
      <c r="D108" s="238">
        <v>44743</v>
      </c>
      <c r="E108" s="58">
        <v>3.3977732067804181</v>
      </c>
      <c r="F108" s="58">
        <v>2.5475014154524485</v>
      </c>
      <c r="G108" s="58">
        <v>3.5482197649459555</v>
      </c>
      <c r="H108" s="58">
        <v>2.5246531327080048</v>
      </c>
      <c r="I108" s="59"/>
      <c r="J108" s="59"/>
    </row>
    <row r="109" spans="1:10">
      <c r="A109" s="63"/>
      <c r="B109" s="63"/>
      <c r="C109" s="236">
        <f t="shared" si="1"/>
        <v>44774</v>
      </c>
      <c r="D109" s="243">
        <v>44774</v>
      </c>
      <c r="E109" s="58">
        <v>3.3966771167043452</v>
      </c>
      <c r="F109" s="58">
        <v>2.5919360434321206</v>
      </c>
      <c r="G109" s="58">
        <v>4.1997870854496941</v>
      </c>
      <c r="H109" s="58">
        <v>2.6653746117488826</v>
      </c>
      <c r="I109" s="59"/>
      <c r="J109" s="59"/>
    </row>
    <row r="110" spans="1:10">
      <c r="A110" s="63"/>
      <c r="B110" s="63"/>
      <c r="C110" s="236">
        <f t="shared" si="1"/>
        <v>44805</v>
      </c>
      <c r="D110" s="243">
        <v>44805</v>
      </c>
      <c r="E110" s="58">
        <v>3.3886534157606842</v>
      </c>
      <c r="F110" s="58">
        <v>2.6317755441695208</v>
      </c>
      <c r="G110" s="58">
        <v>3.7732127905286132</v>
      </c>
      <c r="H110" s="58">
        <v>2.6838793431852523</v>
      </c>
      <c r="I110" s="59">
        <v>13.586349977470036</v>
      </c>
      <c r="J110" s="59">
        <v>1.1540025696986191</v>
      </c>
    </row>
    <row r="111" spans="1:10">
      <c r="A111" s="63"/>
      <c r="B111" s="63"/>
      <c r="C111" s="236">
        <f t="shared" si="1"/>
        <v>44835</v>
      </c>
      <c r="D111" s="243">
        <v>44835</v>
      </c>
      <c r="E111" s="58">
        <v>3.3779832825511877</v>
      </c>
      <c r="F111" s="58">
        <v>2.6604466674326592</v>
      </c>
      <c r="G111" s="58">
        <v>3.724064639001619</v>
      </c>
      <c r="H111" s="58">
        <v>2.6589383956792059</v>
      </c>
      <c r="I111" s="59"/>
      <c r="J111" s="59"/>
    </row>
    <row r="112" spans="1:10">
      <c r="A112" s="63"/>
      <c r="B112" s="63"/>
      <c r="C112" s="236">
        <f t="shared" si="1"/>
        <v>44866</v>
      </c>
      <c r="D112" s="243">
        <v>44866</v>
      </c>
      <c r="E112" s="58">
        <v>3.3610768255813972</v>
      </c>
      <c r="F112" s="58">
        <v>2.6753938267978645</v>
      </c>
      <c r="G112" s="58">
        <v>3.589212273025792</v>
      </c>
      <c r="H112" s="58">
        <v>2.7070787994932175</v>
      </c>
      <c r="I112" s="59"/>
      <c r="J112" s="59"/>
    </row>
    <row r="113" spans="1:10">
      <c r="A113" s="63"/>
      <c r="B113" s="63"/>
      <c r="C113" s="236">
        <f t="shared" si="1"/>
        <v>44896</v>
      </c>
      <c r="D113" s="243">
        <v>44896</v>
      </c>
      <c r="E113" s="58">
        <v>3.3385438783092662</v>
      </c>
      <c r="F113" s="58">
        <v>2.6781607200022908</v>
      </c>
      <c r="G113" s="58">
        <v>3.6280251056237112</v>
      </c>
      <c r="H113" s="58">
        <v>2.7547305750638684</v>
      </c>
      <c r="I113" s="59">
        <v>-5.0334742444560874</v>
      </c>
      <c r="J113" s="59">
        <v>3.1349199304315079</v>
      </c>
    </row>
    <row r="114" spans="1:10">
      <c r="A114" s="63"/>
      <c r="B114" s="63"/>
      <c r="C114" s="236">
        <f t="shared" ref="C114:C149" si="2">+D114</f>
        <v>44927</v>
      </c>
      <c r="D114" s="243">
        <v>44927</v>
      </c>
      <c r="E114" s="58">
        <v>3.3183326591900788</v>
      </c>
      <c r="F114" s="58">
        <v>2.678427949604822</v>
      </c>
      <c r="G114" s="58">
        <v>3.3824100443410807</v>
      </c>
      <c r="H114" s="58">
        <v>2.63784266081734</v>
      </c>
      <c r="I114" s="59"/>
      <c r="J114" s="59"/>
    </row>
    <row r="115" spans="1:10">
      <c r="A115" s="63"/>
      <c r="B115" s="63"/>
      <c r="C115" s="236">
        <f t="shared" si="2"/>
        <v>44958</v>
      </c>
      <c r="D115" s="243">
        <v>44958</v>
      </c>
      <c r="E115" s="58">
        <v>3.3024173307485292</v>
      </c>
      <c r="F115" s="58">
        <v>2.6863649225741133</v>
      </c>
      <c r="G115" s="58">
        <v>3.337522437441474</v>
      </c>
      <c r="H115" s="58">
        <v>2.6652415236637679</v>
      </c>
      <c r="I115" s="59"/>
      <c r="J115" s="59"/>
    </row>
    <row r="116" spans="1:10">
      <c r="A116" s="63"/>
      <c r="B116" s="63"/>
      <c r="C116" s="236">
        <f t="shared" si="2"/>
        <v>44986</v>
      </c>
      <c r="D116" s="243">
        <v>44986</v>
      </c>
      <c r="E116" s="58">
        <v>3.2895755691675652</v>
      </c>
      <c r="F116" s="58">
        <v>2.7046958208558518</v>
      </c>
      <c r="G116" s="58">
        <v>3.3541086119804682</v>
      </c>
      <c r="H116" s="58">
        <v>2.9463520103310494</v>
      </c>
      <c r="I116" s="59">
        <v>-7.9264873822967701</v>
      </c>
      <c r="J116" s="59">
        <v>1.5846868812688228</v>
      </c>
    </row>
    <row r="117" spans="1:10">
      <c r="A117" s="63"/>
      <c r="B117" s="63"/>
      <c r="C117" s="236">
        <f t="shared" si="2"/>
        <v>45017</v>
      </c>
      <c r="D117" s="243">
        <v>45017</v>
      </c>
      <c r="E117" s="58">
        <v>3.2819482364834696</v>
      </c>
      <c r="F117" s="58">
        <v>2.7274015391130355</v>
      </c>
      <c r="G117" s="58">
        <v>3.2875395872868931</v>
      </c>
      <c r="H117" s="58">
        <v>2.7103102053130566</v>
      </c>
      <c r="I117" s="59"/>
      <c r="J117" s="59"/>
    </row>
    <row r="118" spans="1:10">
      <c r="A118" s="63"/>
      <c r="B118" s="63"/>
      <c r="C118" s="236">
        <f t="shared" si="2"/>
        <v>45047</v>
      </c>
      <c r="D118" s="243">
        <v>45047</v>
      </c>
      <c r="E118" s="58">
        <v>3.2831669078808461</v>
      </c>
      <c r="F118" s="58">
        <v>2.7500131540173927</v>
      </c>
      <c r="G118" s="58">
        <v>3.3553365001722306</v>
      </c>
      <c r="H118" s="58">
        <v>2.8336775851380436</v>
      </c>
      <c r="I118" s="59"/>
      <c r="J118" s="59"/>
    </row>
    <row r="119" spans="1:10">
      <c r="A119" s="63"/>
      <c r="B119" s="63"/>
      <c r="C119" s="236">
        <f t="shared" si="2"/>
        <v>45078</v>
      </c>
      <c r="D119" s="243">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6">
        <f t="shared" si="2"/>
        <v>45108</v>
      </c>
      <c r="D120" s="243">
        <v>45108</v>
      </c>
      <c r="E120" s="58">
        <v>3.2875267172106004</v>
      </c>
      <c r="F120" s="58">
        <v>2.7805714888265993</v>
      </c>
      <c r="G120" s="58">
        <v>3.2739952713747424</v>
      </c>
      <c r="H120" s="58">
        <v>2.7855308955042721</v>
      </c>
      <c r="I120" s="59"/>
      <c r="J120" s="59"/>
    </row>
    <row r="121" spans="1:10">
      <c r="A121" s="63"/>
      <c r="B121" s="63"/>
      <c r="C121" s="236">
        <f t="shared" si="2"/>
        <v>45139</v>
      </c>
      <c r="D121" s="243">
        <v>45139</v>
      </c>
      <c r="E121" s="58">
        <v>3.2862135898045053</v>
      </c>
      <c r="F121" s="58">
        <v>2.7859522414028466</v>
      </c>
      <c r="G121" s="58">
        <v>3.2921660381048818</v>
      </c>
      <c r="H121" s="58">
        <v>2.6979314724505885</v>
      </c>
      <c r="I121" s="59"/>
      <c r="J121" s="59"/>
    </row>
    <row r="122" spans="1:10">
      <c r="A122" s="63"/>
      <c r="B122" s="63"/>
      <c r="C122" s="236">
        <f t="shared" si="2"/>
        <v>45170</v>
      </c>
      <c r="D122" s="243">
        <v>45170</v>
      </c>
      <c r="E122" s="58">
        <v>3.284038949934025</v>
      </c>
      <c r="F122" s="58">
        <v>2.7903307245630824</v>
      </c>
      <c r="G122" s="58">
        <v>3.2828118284230889</v>
      </c>
      <c r="H122" s="58">
        <v>2.7649658211818982</v>
      </c>
      <c r="I122" s="59">
        <v>-1.1650612035922876</v>
      </c>
      <c r="J122" s="59">
        <v>-1.2090775333461607</v>
      </c>
    </row>
    <row r="123" spans="1:10">
      <c r="A123" s="63"/>
      <c r="B123" s="63"/>
      <c r="C123" s="236">
        <f t="shared" si="2"/>
        <v>45200</v>
      </c>
      <c r="D123" s="243">
        <v>45200</v>
      </c>
      <c r="E123" s="58">
        <v>3.2854102407144175</v>
      </c>
      <c r="F123" s="58">
        <v>2.79743736263364</v>
      </c>
      <c r="G123" s="58">
        <v>3.3274405076386104</v>
      </c>
      <c r="H123" s="58">
        <v>2.8385156693901252</v>
      </c>
      <c r="I123" s="59"/>
      <c r="J123" s="59"/>
    </row>
    <row r="124" spans="1:10">
      <c r="A124" s="63"/>
      <c r="B124" s="63"/>
      <c r="C124" s="236">
        <f t="shared" si="2"/>
        <v>45231</v>
      </c>
      <c r="D124" s="243">
        <v>45231</v>
      </c>
      <c r="E124" s="58">
        <v>3.2941708375004302</v>
      </c>
      <c r="F124" s="58">
        <v>2.8094345804239405</v>
      </c>
      <c r="G124" s="58">
        <v>3.1344451200341554</v>
      </c>
      <c r="H124" s="58">
        <v>2.811051228234033</v>
      </c>
      <c r="I124" s="59"/>
      <c r="J124" s="59"/>
    </row>
    <row r="125" spans="1:10">
      <c r="A125" s="63"/>
      <c r="B125" s="63"/>
      <c r="C125" s="236">
        <f t="shared" si="2"/>
        <v>45261</v>
      </c>
      <c r="D125" s="243">
        <v>45261</v>
      </c>
      <c r="E125" s="58">
        <v>3.3129238475076295</v>
      </c>
      <c r="F125" s="58">
        <v>2.826563372468204</v>
      </c>
      <c r="G125" s="58">
        <v>3.3701000975381112</v>
      </c>
      <c r="H125" s="58">
        <v>2.811022516295782</v>
      </c>
      <c r="I125" s="59">
        <v>-0.17247902348786681</v>
      </c>
      <c r="J125" s="59">
        <v>2.5721412603506622</v>
      </c>
    </row>
    <row r="126" spans="1:10">
      <c r="A126" s="63"/>
      <c r="B126" s="63"/>
      <c r="C126" s="256">
        <f t="shared" si="2"/>
        <v>45292</v>
      </c>
      <c r="D126" s="238">
        <v>45292</v>
      </c>
      <c r="E126" s="58">
        <v>3.3390182341873422</v>
      </c>
      <c r="F126" s="58">
        <v>2.8447287572782929</v>
      </c>
      <c r="G126" s="58">
        <v>3.2780521374106719</v>
      </c>
      <c r="H126" s="58">
        <v>2.8634751552332878</v>
      </c>
      <c r="I126" s="59"/>
      <c r="J126" s="59"/>
    </row>
    <row r="127" spans="1:10">
      <c r="A127" s="63"/>
      <c r="B127" s="63"/>
      <c r="C127" s="256">
        <f t="shared" si="2"/>
        <v>45324</v>
      </c>
      <c r="D127" s="238">
        <v>45324</v>
      </c>
      <c r="E127" s="58">
        <v>3.369632886298132</v>
      </c>
      <c r="F127" s="58">
        <v>2.8629524517868656</v>
      </c>
      <c r="G127" s="58">
        <v>3.4159485499918563</v>
      </c>
      <c r="H127" s="58">
        <v>2.9475327363709738</v>
      </c>
      <c r="I127" s="59"/>
      <c r="J127" s="59"/>
    </row>
    <row r="128" spans="1:10">
      <c r="A128" s="63"/>
      <c r="B128" s="63"/>
      <c r="C128" s="256">
        <f t="shared" si="2"/>
        <v>45354</v>
      </c>
      <c r="D128" s="238">
        <v>45354</v>
      </c>
      <c r="E128" s="58">
        <v>3.3975685931179731</v>
      </c>
      <c r="F128" s="58">
        <v>2.8816190439083509</v>
      </c>
      <c r="G128" s="58">
        <v>3.5318486059263239</v>
      </c>
      <c r="H128" s="58">
        <v>2.9323944039856613</v>
      </c>
      <c r="I128" s="59">
        <v>4.0059412119368858</v>
      </c>
      <c r="J128" s="59">
        <v>3.3427089749170449</v>
      </c>
    </row>
    <row r="129" spans="1:10">
      <c r="A129" s="63"/>
      <c r="B129" s="63"/>
      <c r="C129" s="256">
        <f t="shared" si="2"/>
        <v>45386</v>
      </c>
      <c r="D129" s="238">
        <v>45386</v>
      </c>
      <c r="E129" s="58">
        <v>3.4200835581927622</v>
      </c>
      <c r="F129" s="58">
        <v>2.9003894673953874</v>
      </c>
      <c r="G129" s="58">
        <v>3.7559446092271744</v>
      </c>
      <c r="H129" s="58">
        <v>3.2088804853460946</v>
      </c>
      <c r="I129" s="59"/>
      <c r="J129" s="59"/>
    </row>
    <row r="130" spans="1:10">
      <c r="A130" s="63"/>
      <c r="B130" s="63"/>
      <c r="C130" s="256">
        <f t="shared" si="2"/>
        <v>45417</v>
      </c>
      <c r="D130" s="238">
        <v>45417</v>
      </c>
      <c r="E130" s="58">
        <v>3.4344033659423525</v>
      </c>
      <c r="F130" s="58">
        <v>2.9168288009086352</v>
      </c>
      <c r="G130" s="58">
        <v>3.8108722066605778</v>
      </c>
      <c r="H130" s="58">
        <v>3.304660074936689</v>
      </c>
      <c r="I130" s="59"/>
      <c r="J130" s="59"/>
    </row>
    <row r="131" spans="1:10">
      <c r="A131" s="63"/>
      <c r="B131" s="63"/>
      <c r="C131" s="256">
        <f t="shared" si="2"/>
        <v>45449</v>
      </c>
      <c r="D131" s="238">
        <v>45449</v>
      </c>
      <c r="E131" s="58">
        <v>3.4447777278650578</v>
      </c>
      <c r="F131" s="58">
        <v>2.9289764753630072</v>
      </c>
      <c r="G131" s="58">
        <v>3.3083237474726013</v>
      </c>
      <c r="H131" s="58">
        <v>2.835858668710618</v>
      </c>
      <c r="I131" s="59">
        <v>6.3495094774679046</v>
      </c>
      <c r="J131" s="59">
        <v>6.9309053034095882</v>
      </c>
    </row>
    <row r="132" spans="1:10">
      <c r="A132" s="54">
        <v>2024</v>
      </c>
      <c r="B132" s="54" t="s">
        <v>514</v>
      </c>
      <c r="C132" s="256">
        <f t="shared" si="2"/>
        <v>45480</v>
      </c>
      <c r="D132" s="238">
        <v>45480</v>
      </c>
      <c r="E132" s="58">
        <v>3.4539605039875134</v>
      </c>
      <c r="F132" s="58">
        <v>2.9384157331136622</v>
      </c>
      <c r="G132" s="58">
        <v>3.4961615955542893</v>
      </c>
      <c r="H132" s="58">
        <v>3.0090554963380711</v>
      </c>
      <c r="I132" s="59"/>
      <c r="J132" s="59"/>
    </row>
    <row r="133" spans="1:10">
      <c r="C133" s="256">
        <f t="shared" si="2"/>
        <v>45512</v>
      </c>
      <c r="D133" s="238">
        <v>45512</v>
      </c>
      <c r="E133" s="58">
        <v>3.4657484147626292</v>
      </c>
      <c r="F133" s="58">
        <v>2.947270218880198</v>
      </c>
      <c r="G133" s="58">
        <v>3.5206858847675893</v>
      </c>
      <c r="H133" s="58">
        <v>2.8734507034159282</v>
      </c>
      <c r="I133" s="59"/>
      <c r="J133" s="59"/>
    </row>
    <row r="134" spans="1:10">
      <c r="C134" s="256">
        <f t="shared" si="2"/>
        <v>45544</v>
      </c>
      <c r="D134" s="238">
        <v>45544</v>
      </c>
      <c r="E134" s="56">
        <v>3.4912457490858144</v>
      </c>
      <c r="F134" s="56">
        <v>2.9579465479509048</v>
      </c>
      <c r="G134" s="58">
        <v>3.6502951791056311</v>
      </c>
      <c r="H134" s="58">
        <v>3.0362824762327891</v>
      </c>
      <c r="I134" s="56">
        <v>-1.9125996829283594</v>
      </c>
      <c r="J134" s="56">
        <v>-4.6057563963173891</v>
      </c>
    </row>
    <row r="135" spans="1:10">
      <c r="C135" s="256">
        <f t="shared" si="2"/>
        <v>45575</v>
      </c>
      <c r="D135" s="238">
        <v>45575</v>
      </c>
      <c r="E135" s="56">
        <v>3.5271735888629396</v>
      </c>
      <c r="F135" s="56">
        <v>2.9716358755447922</v>
      </c>
      <c r="G135" s="58">
        <v>3.5563249745872469</v>
      </c>
      <c r="H135" s="58">
        <v>3.1534424229947322</v>
      </c>
    </row>
    <row r="136" spans="1:10">
      <c r="C136" s="256">
        <f t="shared" si="2"/>
        <v>45607</v>
      </c>
      <c r="D136" s="238">
        <v>45607</v>
      </c>
      <c r="E136" s="56">
        <v>3.566378148501836</v>
      </c>
      <c r="F136" s="56">
        <v>2.9889211330607419</v>
      </c>
      <c r="G136" s="58">
        <v>3.724065048491914</v>
      </c>
      <c r="H136" s="58">
        <v>3.098237496191135</v>
      </c>
    </row>
    <row r="137" spans="1:10">
      <c r="C137" s="256">
        <f t="shared" si="2"/>
        <v>45638</v>
      </c>
      <c r="D137" s="238">
        <v>45638</v>
      </c>
      <c r="E137" s="56">
        <v>3.6047723089924184</v>
      </c>
      <c r="F137" s="56">
        <v>3.0097809487566765</v>
      </c>
      <c r="G137" s="56">
        <v>3.6852682377323633</v>
      </c>
      <c r="H137" s="56">
        <v>3.0531628565796289</v>
      </c>
      <c r="I137" s="56">
        <v>2.7984588836466742</v>
      </c>
      <c r="J137" s="56">
        <v>4.3285485709301668</v>
      </c>
    </row>
    <row r="138" spans="1:10">
      <c r="C138" s="256">
        <f t="shared" si="2"/>
        <v>45669</v>
      </c>
      <c r="D138" s="238">
        <v>45669</v>
      </c>
      <c r="E138" s="56">
        <v>3.6375983513511199</v>
      </c>
      <c r="F138" s="56">
        <v>3.0322974294627598</v>
      </c>
      <c r="G138" s="56">
        <v>3.8505719187644356</v>
      </c>
      <c r="H138" s="56">
        <v>3.1558433791105984</v>
      </c>
    </row>
    <row r="139" spans="1:10">
      <c r="C139" s="256">
        <f t="shared" si="2"/>
        <v>45700</v>
      </c>
      <c r="D139" s="238">
        <v>45700</v>
      </c>
      <c r="E139" s="56">
        <v>3.6641532043809315</v>
      </c>
      <c r="F139" s="56">
        <v>3.0545196202428935</v>
      </c>
      <c r="G139" s="56">
        <v>3.8437967606043228</v>
      </c>
      <c r="H139" s="56">
        <v>3.1707550499675858</v>
      </c>
    </row>
    <row r="140" spans="1:10">
      <c r="C140" s="256">
        <f t="shared" si="2"/>
        <v>45728</v>
      </c>
      <c r="D140" s="238">
        <v>45728</v>
      </c>
      <c r="E140" s="56">
        <v>3.6854641432766773</v>
      </c>
      <c r="F140" s="56">
        <v>3.0730512983445739</v>
      </c>
      <c r="G140" s="56">
        <v>3.7251008920374002</v>
      </c>
      <c r="H140" s="56">
        <v>3.2421610021766281</v>
      </c>
      <c r="I140" s="56">
        <v>4.1384775979791613</v>
      </c>
      <c r="J140" s="56">
        <v>2.8363365383957415</v>
      </c>
    </row>
    <row r="141" spans="1:10">
      <c r="C141" s="256">
        <f t="shared" si="2"/>
        <v>45759</v>
      </c>
      <c r="D141" s="238">
        <v>45759</v>
      </c>
      <c r="E141" s="56">
        <v>3.703894391473646</v>
      </c>
      <c r="F141" s="56">
        <v>3.0879298422765489</v>
      </c>
      <c r="G141" s="56">
        <v>3.7918435549601943</v>
      </c>
      <c r="H141" s="56">
        <v>3.3727148026867244</v>
      </c>
    </row>
    <row r="142" spans="1:10">
      <c r="C142" s="256">
        <f t="shared" si="2"/>
        <v>45789</v>
      </c>
      <c r="D142" s="238">
        <v>45789</v>
      </c>
      <c r="E142" s="56">
        <v>3.7215658623893124</v>
      </c>
      <c r="F142" s="56">
        <v>3.1007187912271257</v>
      </c>
      <c r="G142" s="56">
        <v>3.60867882841224</v>
      </c>
      <c r="H142" s="56">
        <v>3.0989358488482375</v>
      </c>
    </row>
    <row r="143" spans="1:10">
      <c r="C143" s="256">
        <f t="shared" si="2"/>
        <v>45820</v>
      </c>
      <c r="D143" s="238">
        <v>45820</v>
      </c>
      <c r="E143" s="56">
        <v>3.7432767251622376</v>
      </c>
      <c r="F143" s="56">
        <v>3.1144482132860953</v>
      </c>
      <c r="G143" s="56">
        <v>3.695199718003106</v>
      </c>
      <c r="H143" s="56">
        <v>3.097157049881984</v>
      </c>
      <c r="I143" s="56">
        <v>-2.8350482306224336</v>
      </c>
      <c r="J143" s="56">
        <v>5.0445580204439011E-4</v>
      </c>
    </row>
    <row r="144" spans="1:10">
      <c r="A144" s="54">
        <v>2025</v>
      </c>
      <c r="B144" s="54" t="s">
        <v>533</v>
      </c>
      <c r="C144" s="256">
        <f t="shared" si="2"/>
        <v>45850</v>
      </c>
      <c r="D144" s="238">
        <v>45850</v>
      </c>
      <c r="E144" s="56">
        <v>3.7661831879191761</v>
      </c>
      <c r="F144" s="56">
        <v>3.1300241256242165</v>
      </c>
      <c r="G144" s="56">
        <v>3.5515452921826451</v>
      </c>
      <c r="H144" s="56">
        <v>3.2169169203033188</v>
      </c>
    </row>
    <row r="145" spans="3:10">
      <c r="C145" s="256">
        <f t="shared" si="2"/>
        <v>45881</v>
      </c>
      <c r="D145" s="238">
        <v>45881</v>
      </c>
      <c r="E145" s="56">
        <v>3.7884236849009487</v>
      </c>
      <c r="F145" s="56">
        <v>3.1476555143677487</v>
      </c>
      <c r="G145" s="56">
        <v>3.7484910141114853</v>
      </c>
      <c r="H145" s="56">
        <v>3.0599946418229966</v>
      </c>
    </row>
    <row r="146" spans="3:10">
      <c r="C146" s="256">
        <f t="shared" si="2"/>
        <v>45912</v>
      </c>
      <c r="D146" s="238">
        <v>45912</v>
      </c>
      <c r="E146" s="56">
        <v>3.8038600672425953</v>
      </c>
      <c r="F146" s="56">
        <v>3.1667792109738557</v>
      </c>
      <c r="G146" s="56">
        <v>3.749952180538739</v>
      </c>
      <c r="H146" s="56">
        <v>3.2935944424620129</v>
      </c>
      <c r="I146" s="56">
        <v>-0.41217339551971577</v>
      </c>
      <c r="J146" s="56">
        <v>1.774832585601871E-2</v>
      </c>
    </row>
    <row r="147" spans="3:10">
      <c r="C147" s="256">
        <f t="shared" si="2"/>
        <v>45942</v>
      </c>
      <c r="D147" s="238">
        <v>45942</v>
      </c>
      <c r="E147" s="56">
        <v>3.8165703517855154</v>
      </c>
      <c r="F147" s="56">
        <v>3.1867301837735926</v>
      </c>
      <c r="G147" s="56">
        <v>3.6749743099834022</v>
      </c>
      <c r="H147" s="56">
        <v>3.3597794583110803</v>
      </c>
    </row>
    <row r="148" spans="3:10">
      <c r="C148" s="256">
        <f t="shared" si="2"/>
        <v>45973</v>
      </c>
      <c r="D148" s="238">
        <v>45973</v>
      </c>
      <c r="E148" s="56">
        <v>3.8331132996264996</v>
      </c>
      <c r="F148" s="56">
        <v>3.2067050276472324</v>
      </c>
      <c r="G148" s="56">
        <v>3.7012817205881303</v>
      </c>
      <c r="H148" s="56">
        <v>2.970103144506238</v>
      </c>
    </row>
    <row r="149" spans="3:10">
      <c r="C149" s="256">
        <f t="shared" si="2"/>
        <v>46003</v>
      </c>
      <c r="D149" s="238">
        <v>46003</v>
      </c>
      <c r="G149" s="56"/>
      <c r="H149" s="56"/>
      <c r="I149" s="56">
        <v>0.13027668799459491</v>
      </c>
      <c r="J149" s="56">
        <v>-0.79078473307542652</v>
      </c>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d5OL2S3n5q96Jd1J274z/aDTh0V7rtLHajVd0kMw0bwM8r94kGmtFbjvu3KaHyAvZ1hciWb1EJULTk52knLLWA==" saltValue="Ri8k6XJXerSxy1RZPfImgQ=="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38"/>
  <sheetViews>
    <sheetView zoomScale="80" zoomScaleNormal="80" zoomScaleSheetLayoutView="100" workbookViewId="0">
      <pane xSplit="2" ySplit="6" topLeftCell="C7" activePane="bottomRight" state="frozen"/>
      <selection pane="topRight" activeCell="C1" sqref="C1"/>
      <selection pane="bottomLeft" activeCell="A7" sqref="A7"/>
      <selection pane="bottomRight" activeCell="P45" sqref="P45"/>
    </sheetView>
  </sheetViews>
  <sheetFormatPr defaultColWidth="15.42578125" defaultRowHeight="11.25"/>
  <cols>
    <col min="1" max="3" width="7.42578125" style="70" customWidth="1"/>
    <col min="4" max="4" width="10" style="70" customWidth="1"/>
    <col min="5" max="5" width="7.42578125" style="70" customWidth="1"/>
    <col min="6" max="6" width="12.5703125" style="70" customWidth="1"/>
    <col min="7" max="7" width="9.5703125" style="70" customWidth="1"/>
    <col min="8" max="8" width="9.42578125" style="70" customWidth="1"/>
    <col min="9" max="9" width="11.5703125" style="70" customWidth="1"/>
    <col min="10" max="11" width="18.42578125" style="197" customWidth="1"/>
    <col min="12" max="18" width="15.42578125" style="197"/>
    <col min="19" max="16384" width="15.42578125" style="70"/>
  </cols>
  <sheetData>
    <row r="1" spans="1:24" ht="11.25" customHeight="1">
      <c r="D1" s="65"/>
    </row>
    <row r="2" spans="1:24" ht="24.75" customHeight="1">
      <c r="C2" s="260"/>
      <c r="D2" s="261"/>
      <c r="E2" s="260"/>
      <c r="F2" s="852" t="s">
        <v>535</v>
      </c>
      <c r="G2" s="852"/>
      <c r="H2" s="852"/>
      <c r="I2" s="852"/>
      <c r="J2" s="852"/>
      <c r="K2" s="852"/>
      <c r="L2" s="852"/>
      <c r="M2" s="852"/>
    </row>
    <row r="3" spans="1:24" ht="33.75">
      <c r="D3" s="262"/>
      <c r="E3" s="853" t="s">
        <v>543</v>
      </c>
      <c r="F3" s="66" t="s">
        <v>395</v>
      </c>
      <c r="G3" s="66" t="s">
        <v>396</v>
      </c>
      <c r="H3" s="66" t="s">
        <v>397</v>
      </c>
      <c r="I3" s="66" t="s">
        <v>398</v>
      </c>
      <c r="J3" s="66" t="s">
        <v>399</v>
      </c>
      <c r="K3" s="66" t="s">
        <v>400</v>
      </c>
      <c r="L3" s="66" t="s">
        <v>401</v>
      </c>
      <c r="M3" s="66" t="s">
        <v>402</v>
      </c>
      <c r="N3" s="70"/>
      <c r="S3" s="197"/>
      <c r="T3" s="197"/>
      <c r="U3" s="197"/>
      <c r="V3" s="197"/>
      <c r="W3" s="197"/>
      <c r="X3" s="197"/>
    </row>
    <row r="4" spans="1:24" ht="22.5">
      <c r="D4" s="262"/>
      <c r="E4" s="853"/>
      <c r="F4" s="614" t="s">
        <v>403</v>
      </c>
      <c r="G4" s="614" t="s">
        <v>404</v>
      </c>
      <c r="H4" s="614" t="s">
        <v>405</v>
      </c>
      <c r="I4" s="614" t="s">
        <v>406</v>
      </c>
      <c r="J4" s="614" t="s">
        <v>407</v>
      </c>
      <c r="K4" s="614" t="s">
        <v>408</v>
      </c>
      <c r="L4" s="614" t="s">
        <v>409</v>
      </c>
      <c r="M4" s="614" t="s">
        <v>410</v>
      </c>
      <c r="N4" s="70"/>
      <c r="S4" s="197"/>
      <c r="T4" s="197"/>
      <c r="U4" s="197"/>
      <c r="V4" s="197"/>
      <c r="W4" s="197"/>
      <c r="X4" s="197"/>
    </row>
    <row r="5" spans="1:24">
      <c r="C5" s="257" t="s">
        <v>493</v>
      </c>
      <c r="D5" s="263" t="s">
        <v>494</v>
      </c>
      <c r="E5" s="258"/>
      <c r="F5" s="259"/>
      <c r="G5" s="259"/>
      <c r="H5" s="259"/>
      <c r="I5" s="259"/>
      <c r="J5" s="259"/>
      <c r="K5" s="259"/>
      <c r="L5" s="259"/>
      <c r="M5" s="259"/>
      <c r="N5" s="70"/>
      <c r="S5" s="197"/>
      <c r="T5" s="197"/>
      <c r="U5" s="197"/>
      <c r="V5" s="197"/>
      <c r="W5" s="197"/>
      <c r="X5" s="197"/>
    </row>
    <row r="6" spans="1:24">
      <c r="C6" s="255"/>
      <c r="D6" s="82"/>
      <c r="F6" s="66"/>
      <c r="G6" s="66"/>
      <c r="H6" s="66"/>
      <c r="I6" s="66"/>
      <c r="J6" s="66"/>
      <c r="K6" s="66"/>
      <c r="L6" s="66"/>
      <c r="M6" s="66"/>
      <c r="N6" s="70"/>
      <c r="S6" s="197"/>
      <c r="T6" s="197"/>
      <c r="U6" s="197"/>
      <c r="V6" s="197"/>
      <c r="W6" s="197"/>
      <c r="X6" s="197"/>
    </row>
    <row r="7" spans="1:24">
      <c r="C7" s="256">
        <f>+D7</f>
        <v>42005</v>
      </c>
      <c r="D7" s="238">
        <v>42005</v>
      </c>
      <c r="F7" s="67">
        <v>-0.40357709933333213</v>
      </c>
      <c r="G7" s="251">
        <v>2.4890738333333336E-2</v>
      </c>
      <c r="H7" s="67">
        <v>-0.11546061300000003</v>
      </c>
      <c r="I7" s="67">
        <v>-8.1995268666666649E-2</v>
      </c>
      <c r="J7" s="252">
        <v>-3.7015207666666682E-2</v>
      </c>
      <c r="K7" s="252">
        <v>5.0278879999999991E-2</v>
      </c>
      <c r="L7" s="252">
        <v>-4.9243174666666563E-2</v>
      </c>
      <c r="M7" s="67">
        <v>-0.19503245366666555</v>
      </c>
      <c r="N7" s="70"/>
      <c r="O7" s="234" t="s">
        <v>424</v>
      </c>
      <c r="S7" s="197"/>
      <c r="T7" s="253"/>
      <c r="U7" s="253"/>
      <c r="V7" s="253"/>
      <c r="W7" s="253"/>
      <c r="X7" s="253"/>
    </row>
    <row r="8" spans="1:24">
      <c r="C8" s="256">
        <f t="shared" ref="C8:C71" si="0">+D8</f>
        <v>42036</v>
      </c>
      <c r="D8" s="238">
        <v>42036</v>
      </c>
      <c r="F8" s="67">
        <v>-0.4434622283333326</v>
      </c>
      <c r="G8" s="251">
        <v>3.7037994666666671E-2</v>
      </c>
      <c r="H8" s="67">
        <v>-0.11702547933333335</v>
      </c>
      <c r="I8" s="67">
        <v>-7.9745700999999919E-2</v>
      </c>
      <c r="J8" s="252">
        <v>-4.1460832999999989E-2</v>
      </c>
      <c r="K8" s="252">
        <v>4.2857390333333363E-2</v>
      </c>
      <c r="L8" s="252">
        <v>-5.3998911333333351E-2</v>
      </c>
      <c r="M8" s="67">
        <v>-0.23112668866666605</v>
      </c>
      <c r="N8" s="70"/>
      <c r="S8" s="197"/>
      <c r="T8" s="253"/>
      <c r="U8" s="253"/>
      <c r="V8" s="253"/>
      <c r="W8" s="253"/>
      <c r="X8" s="253"/>
    </row>
    <row r="9" spans="1:24">
      <c r="C9" s="256">
        <f t="shared" si="0"/>
        <v>42064</v>
      </c>
      <c r="D9" s="238">
        <v>42064</v>
      </c>
      <c r="F9" s="67">
        <v>-0.56296508033333315</v>
      </c>
      <c r="G9" s="251">
        <v>1.509093099999999E-2</v>
      </c>
      <c r="H9" s="67">
        <v>-0.13046123299999998</v>
      </c>
      <c r="I9" s="67">
        <v>-8.4849885000000014E-2</v>
      </c>
      <c r="J9" s="252">
        <v>-5.6204831000000011E-2</v>
      </c>
      <c r="K9" s="252">
        <v>4.0908045666666656E-2</v>
      </c>
      <c r="L9" s="252">
        <v>-6.3890020333333325E-2</v>
      </c>
      <c r="M9" s="67">
        <v>-0.28355808766666646</v>
      </c>
      <c r="N9" s="70"/>
      <c r="S9" s="197"/>
      <c r="T9" s="253"/>
      <c r="U9" s="253"/>
      <c r="V9" s="253"/>
      <c r="W9" s="253"/>
      <c r="X9" s="253"/>
    </row>
    <row r="10" spans="1:24">
      <c r="C10" s="256">
        <f t="shared" si="0"/>
        <v>42095</v>
      </c>
      <c r="D10" s="238">
        <v>42095</v>
      </c>
      <c r="F10" s="67">
        <v>-0.64002469799999995</v>
      </c>
      <c r="G10" s="251">
        <v>1.4642697333333326E-2</v>
      </c>
      <c r="H10" s="67">
        <v>-0.14240249333333332</v>
      </c>
      <c r="I10" s="67">
        <v>-9.0478877666666735E-2</v>
      </c>
      <c r="J10" s="252">
        <v>-7.301183700000001E-2</v>
      </c>
      <c r="K10" s="252">
        <v>3.9260372666666661E-2</v>
      </c>
      <c r="L10" s="252">
        <v>-7.9432533333333319E-2</v>
      </c>
      <c r="M10" s="67">
        <v>-0.30860202666666647</v>
      </c>
      <c r="N10" s="70"/>
      <c r="S10" s="197"/>
      <c r="T10" s="253"/>
      <c r="U10" s="253"/>
      <c r="V10" s="253"/>
      <c r="W10" s="253"/>
      <c r="X10" s="253"/>
    </row>
    <row r="11" spans="1:24">
      <c r="C11" s="256">
        <f t="shared" si="0"/>
        <v>42125</v>
      </c>
      <c r="D11" s="238">
        <v>42125</v>
      </c>
      <c r="F11" s="67">
        <v>-0.65926040100000005</v>
      </c>
      <c r="G11" s="251">
        <v>-6.7658936666666692E-3</v>
      </c>
      <c r="H11" s="67">
        <v>-0.13265774499999994</v>
      </c>
      <c r="I11" s="67">
        <v>-0.10117599033333341</v>
      </c>
      <c r="J11" s="252">
        <v>-8.3892476000000007E-2</v>
      </c>
      <c r="K11" s="252">
        <v>4.5511525000000004E-2</v>
      </c>
      <c r="L11" s="252">
        <v>-8.137252933333336E-2</v>
      </c>
      <c r="M11" s="67">
        <v>-0.29890729166666669</v>
      </c>
      <c r="N11" s="70"/>
      <c r="S11" s="197"/>
      <c r="T11" s="253"/>
      <c r="U11" s="253"/>
      <c r="V11" s="253"/>
      <c r="W11" s="253"/>
      <c r="X11" s="253"/>
    </row>
    <row r="12" spans="1:24">
      <c r="C12" s="256">
        <f t="shared" si="0"/>
        <v>42156</v>
      </c>
      <c r="D12" s="238">
        <v>42156</v>
      </c>
      <c r="F12" s="67">
        <v>-0.61728938233333353</v>
      </c>
      <c r="G12" s="251">
        <v>9.7348753333333336E-3</v>
      </c>
      <c r="H12" s="67">
        <v>-0.12567329366666666</v>
      </c>
      <c r="I12" s="67">
        <v>-9.3281359333333327E-2</v>
      </c>
      <c r="J12" s="252">
        <v>-8.0676367666666651E-2</v>
      </c>
      <c r="K12" s="252">
        <v>4.5157442999999999E-2</v>
      </c>
      <c r="L12" s="252">
        <v>-9.0397320333333364E-2</v>
      </c>
      <c r="M12" s="67">
        <v>-0.28215335966666688</v>
      </c>
      <c r="N12" s="70"/>
      <c r="P12" s="70"/>
      <c r="Q12" s="70"/>
      <c r="R12" s="70"/>
      <c r="X12" s="253"/>
    </row>
    <row r="13" spans="1:24">
      <c r="A13" s="197">
        <v>2015</v>
      </c>
      <c r="B13" s="197" t="s">
        <v>135</v>
      </c>
      <c r="C13" s="256">
        <f t="shared" si="0"/>
        <v>42186</v>
      </c>
      <c r="D13" s="238">
        <v>42186</v>
      </c>
      <c r="F13" s="67">
        <v>-0.61767235200000026</v>
      </c>
      <c r="G13" s="251">
        <v>9.9460579999999989E-3</v>
      </c>
      <c r="H13" s="67">
        <v>-0.13471054866666668</v>
      </c>
      <c r="I13" s="67">
        <v>-9.2567508999999729E-2</v>
      </c>
      <c r="J13" s="252">
        <v>-6.9544703666666624E-2</v>
      </c>
      <c r="K13" s="252">
        <v>4.8984670333333355E-2</v>
      </c>
      <c r="L13" s="252">
        <v>-0.10557881766666674</v>
      </c>
      <c r="M13" s="67">
        <v>-0.27420150133333387</v>
      </c>
      <c r="N13" s="70"/>
      <c r="P13" s="70"/>
      <c r="Q13" s="82"/>
      <c r="R13" s="70"/>
      <c r="X13" s="253"/>
    </row>
    <row r="14" spans="1:24">
      <c r="C14" s="256">
        <f t="shared" si="0"/>
        <v>42217</v>
      </c>
      <c r="D14" s="238">
        <v>42217</v>
      </c>
      <c r="F14" s="67">
        <v>-0.6182010126666666</v>
      </c>
      <c r="G14" s="251">
        <v>1.2174279E-2</v>
      </c>
      <c r="H14" s="67">
        <v>-0.12799773433333342</v>
      </c>
      <c r="I14" s="67">
        <v>-9.0120717999999794E-2</v>
      </c>
      <c r="J14" s="252">
        <v>-5.5593333666666613E-2</v>
      </c>
      <c r="K14" s="252">
        <v>4.0703657666666691E-2</v>
      </c>
      <c r="L14" s="252">
        <v>-0.11365226633333339</v>
      </c>
      <c r="M14" s="67">
        <v>-0.28371489700000008</v>
      </c>
      <c r="N14" s="70"/>
      <c r="P14" s="70"/>
      <c r="Q14" s="70"/>
      <c r="R14" s="70"/>
      <c r="X14" s="253"/>
    </row>
    <row r="15" spans="1:24">
      <c r="C15" s="256">
        <f t="shared" si="0"/>
        <v>42248</v>
      </c>
      <c r="D15" s="238">
        <v>42248</v>
      </c>
      <c r="F15" s="67">
        <v>-0.61615178099999945</v>
      </c>
      <c r="G15" s="251">
        <v>2.9675036999999991E-2</v>
      </c>
      <c r="H15" s="67">
        <v>-0.14832365400000003</v>
      </c>
      <c r="I15" s="67">
        <v>-9.2413353333333198E-2</v>
      </c>
      <c r="J15" s="252">
        <v>-5.0770373333333306E-2</v>
      </c>
      <c r="K15" s="252">
        <v>4.3490164333333359E-2</v>
      </c>
      <c r="L15" s="252">
        <v>-0.10940889300000008</v>
      </c>
      <c r="M15" s="67">
        <v>-0.28840070866666628</v>
      </c>
      <c r="N15" s="70"/>
      <c r="P15" s="70"/>
      <c r="Q15" s="70"/>
      <c r="R15" s="70"/>
      <c r="X15" s="253"/>
    </row>
    <row r="16" spans="1:24">
      <c r="C16" s="256">
        <f t="shared" si="0"/>
        <v>42278</v>
      </c>
      <c r="D16" s="238">
        <v>42278</v>
      </c>
      <c r="F16" s="67">
        <v>-0.58593330799999954</v>
      </c>
      <c r="G16" s="251">
        <v>3.0261583666666664E-2</v>
      </c>
      <c r="H16" s="67">
        <v>-0.12705820333333326</v>
      </c>
      <c r="I16" s="67">
        <v>-0.10345533</v>
      </c>
      <c r="J16" s="252">
        <v>-5.3842301333333321E-2</v>
      </c>
      <c r="K16" s="252">
        <v>4.5865184333333336E-2</v>
      </c>
      <c r="L16" s="252">
        <v>-9.9127735333333383E-2</v>
      </c>
      <c r="M16" s="67">
        <v>-0.27857650599999961</v>
      </c>
      <c r="N16" s="70"/>
      <c r="P16" s="70"/>
      <c r="Q16" s="70"/>
      <c r="R16" s="70"/>
      <c r="X16" s="253"/>
    </row>
    <row r="17" spans="1:24">
      <c r="C17" s="256">
        <f t="shared" si="0"/>
        <v>42309</v>
      </c>
      <c r="D17" s="238">
        <v>42309</v>
      </c>
      <c r="F17" s="67">
        <v>-0.53645647866666657</v>
      </c>
      <c r="G17" s="251">
        <v>5.8654444333333347E-2</v>
      </c>
      <c r="H17" s="67">
        <v>-0.13513873066666646</v>
      </c>
      <c r="I17" s="67">
        <v>-0.1034321443333331</v>
      </c>
      <c r="J17" s="252">
        <v>-6.4182922999999989E-2</v>
      </c>
      <c r="K17" s="252">
        <v>5.6363344333333336E-2</v>
      </c>
      <c r="L17" s="252">
        <v>-8.4446320333333394E-2</v>
      </c>
      <c r="M17" s="67">
        <v>-0.26427414900000035</v>
      </c>
      <c r="N17" s="70"/>
      <c r="P17" s="70"/>
      <c r="Q17" s="70"/>
      <c r="R17" s="70"/>
      <c r="X17" s="253"/>
    </row>
    <row r="18" spans="1:24">
      <c r="C18" s="256">
        <f t="shared" si="0"/>
        <v>42339</v>
      </c>
      <c r="D18" s="238">
        <v>42339</v>
      </c>
      <c r="F18" s="67">
        <v>-0.52193010300000009</v>
      </c>
      <c r="G18" s="251">
        <v>3.2249455000000024E-2</v>
      </c>
      <c r="H18" s="67">
        <v>-0.11190467166666651</v>
      </c>
      <c r="I18" s="67">
        <v>-0.11512119866666656</v>
      </c>
      <c r="J18" s="252">
        <v>-6.2909679666666607E-2</v>
      </c>
      <c r="K18" s="252">
        <v>5.6677958333333327E-2</v>
      </c>
      <c r="L18" s="252">
        <v>-7.1164295666666599E-2</v>
      </c>
      <c r="M18" s="67">
        <v>-0.24975767066666715</v>
      </c>
      <c r="N18" s="70"/>
      <c r="P18" s="70"/>
      <c r="Q18" s="70"/>
      <c r="R18" s="70"/>
      <c r="X18" s="253"/>
    </row>
    <row r="19" spans="1:24">
      <c r="C19" s="256">
        <f t="shared" si="0"/>
        <v>42370</v>
      </c>
      <c r="D19" s="238">
        <v>42370</v>
      </c>
      <c r="F19" s="67">
        <v>-0.50635128433333332</v>
      </c>
      <c r="G19" s="251">
        <v>2.7793398000000025E-2</v>
      </c>
      <c r="H19" s="67">
        <v>-0.11301877199999995</v>
      </c>
      <c r="I19" s="67">
        <v>-9.9043961333333305E-2</v>
      </c>
      <c r="J19" s="252">
        <v>-5.6167989333333258E-2</v>
      </c>
      <c r="K19" s="252">
        <v>4.7706322999999995E-2</v>
      </c>
      <c r="L19" s="252">
        <v>-5.7514263333333246E-2</v>
      </c>
      <c r="M19" s="67">
        <v>-0.2561060193333336</v>
      </c>
      <c r="N19" s="70"/>
      <c r="P19" s="70"/>
      <c r="Q19" s="70"/>
      <c r="R19" s="70"/>
      <c r="X19" s="253"/>
    </row>
    <row r="20" spans="1:24">
      <c r="C20" s="256">
        <f t="shared" si="0"/>
        <v>42401</v>
      </c>
      <c r="D20" s="238">
        <v>42401</v>
      </c>
      <c r="F20" s="67">
        <v>-0.54693177899999978</v>
      </c>
      <c r="G20" s="251">
        <v>-4.1134676666666585E-3</v>
      </c>
      <c r="H20" s="67">
        <v>-8.684202600000003E-2</v>
      </c>
      <c r="I20" s="67">
        <v>-0.10229061266666684</v>
      </c>
      <c r="J20" s="252">
        <v>-5.3558331999999952E-2</v>
      </c>
      <c r="K20" s="252">
        <v>4.2416868333333309E-2</v>
      </c>
      <c r="L20" s="252">
        <v>-5.6402141999999891E-2</v>
      </c>
      <c r="M20" s="67">
        <v>-0.28614206699999972</v>
      </c>
      <c r="N20" s="70"/>
      <c r="P20" s="70"/>
      <c r="Q20" s="70"/>
      <c r="R20" s="70"/>
      <c r="X20" s="253"/>
    </row>
    <row r="21" spans="1:24">
      <c r="C21" s="256">
        <f t="shared" si="0"/>
        <v>42430</v>
      </c>
      <c r="D21" s="238">
        <v>42430</v>
      </c>
      <c r="F21" s="67">
        <v>-0.59120811800000017</v>
      </c>
      <c r="G21" s="251">
        <v>-5.4249963333333337E-3</v>
      </c>
      <c r="H21" s="67">
        <v>-8.3662519333333324E-2</v>
      </c>
      <c r="I21" s="67">
        <v>-9.1659558333333349E-2</v>
      </c>
      <c r="J21" s="252">
        <v>-7.0046044999999987E-2</v>
      </c>
      <c r="K21" s="252">
        <v>3.9977938666666657E-2</v>
      </c>
      <c r="L21" s="252">
        <v>-6.3173665666666615E-2</v>
      </c>
      <c r="M21" s="67">
        <v>-0.31721927200000027</v>
      </c>
      <c r="N21" s="70"/>
      <c r="P21" s="70"/>
      <c r="Q21" s="70"/>
      <c r="R21" s="70"/>
      <c r="X21" s="253"/>
    </row>
    <row r="22" spans="1:24">
      <c r="C22" s="256">
        <f t="shared" si="0"/>
        <v>42461</v>
      </c>
      <c r="D22" s="238">
        <v>42461</v>
      </c>
      <c r="F22" s="67">
        <v>-0.6697830753333337</v>
      </c>
      <c r="G22" s="251">
        <v>-4.4281316666666673E-3</v>
      </c>
      <c r="H22" s="67">
        <v>-8.9134204000000022E-2</v>
      </c>
      <c r="I22" s="67">
        <v>-0.10615932966666658</v>
      </c>
      <c r="J22" s="252">
        <v>-9.7210244000000001E-2</v>
      </c>
      <c r="K22" s="252">
        <v>4.2805312999999977E-2</v>
      </c>
      <c r="L22" s="252">
        <v>-7.3450743999999984E-2</v>
      </c>
      <c r="M22" s="67">
        <v>-0.3422057350000004</v>
      </c>
      <c r="N22" s="70"/>
      <c r="P22" s="70"/>
      <c r="Q22" s="70"/>
      <c r="R22" s="70"/>
      <c r="X22" s="253"/>
    </row>
    <row r="23" spans="1:24">
      <c r="C23" s="256">
        <f t="shared" si="0"/>
        <v>42491</v>
      </c>
      <c r="D23" s="238">
        <v>42491</v>
      </c>
      <c r="F23" s="67">
        <v>-0.68905672099999959</v>
      </c>
      <c r="G23" s="251">
        <v>8.1548866666666215E-4</v>
      </c>
      <c r="H23" s="67">
        <v>-0.10254558833333333</v>
      </c>
      <c r="I23" s="67">
        <v>-0.112763671</v>
      </c>
      <c r="J23" s="252">
        <v>-0.11282968933333334</v>
      </c>
      <c r="K23" s="252">
        <v>4.5880834999999988E-2</v>
      </c>
      <c r="L23" s="252">
        <v>-8.2293593000000012E-2</v>
      </c>
      <c r="M23" s="67">
        <v>-0.32532050299999954</v>
      </c>
      <c r="N23" s="70"/>
      <c r="P23" s="70"/>
      <c r="Q23" s="70"/>
      <c r="R23" s="70"/>
      <c r="X23" s="253"/>
    </row>
    <row r="24" spans="1:24" ht="12.75" customHeight="1">
      <c r="C24" s="256">
        <f t="shared" si="0"/>
        <v>42522</v>
      </c>
      <c r="D24" s="238">
        <v>42522</v>
      </c>
      <c r="F24" s="67">
        <v>-0.6824163819999991</v>
      </c>
      <c r="G24" s="251">
        <v>-2.4024783333333366E-3</v>
      </c>
      <c r="H24" s="67">
        <v>-0.11123198533333335</v>
      </c>
      <c r="I24" s="67">
        <v>-0.12351592466666682</v>
      </c>
      <c r="J24" s="252">
        <v>-0.11045743233333336</v>
      </c>
      <c r="K24" s="252">
        <v>4.664001333333332E-2</v>
      </c>
      <c r="L24" s="252">
        <v>-8.902819133333334E-2</v>
      </c>
      <c r="M24" s="67">
        <v>-0.2924203833333322</v>
      </c>
      <c r="N24" s="70"/>
      <c r="O24" s="855" t="s">
        <v>558</v>
      </c>
      <c r="P24" s="855"/>
      <c r="Q24" s="855"/>
      <c r="R24" s="855"/>
      <c r="S24" s="68"/>
      <c r="T24" s="69"/>
      <c r="X24" s="253"/>
    </row>
    <row r="25" spans="1:24">
      <c r="A25" s="70">
        <v>2016</v>
      </c>
      <c r="B25" s="70" t="s">
        <v>136</v>
      </c>
      <c r="C25" s="256">
        <f t="shared" si="0"/>
        <v>42552</v>
      </c>
      <c r="D25" s="238">
        <v>42552</v>
      </c>
      <c r="F25" s="67">
        <v>-0.64541422066666665</v>
      </c>
      <c r="G25" s="251">
        <v>7.6999019999999989E-3</v>
      </c>
      <c r="H25" s="67">
        <v>-0.10657158033333321</v>
      </c>
      <c r="I25" s="67">
        <v>-0.1277258403333334</v>
      </c>
      <c r="J25" s="252">
        <v>-9.2674793999999977E-2</v>
      </c>
      <c r="K25" s="252">
        <v>5.1985175666666689E-2</v>
      </c>
      <c r="L25" s="252">
        <v>-9.5071173333333328E-2</v>
      </c>
      <c r="M25" s="67">
        <v>-0.28305591033333344</v>
      </c>
      <c r="N25" s="70"/>
      <c r="O25" s="855"/>
      <c r="P25" s="855"/>
      <c r="Q25" s="855"/>
      <c r="R25" s="855"/>
      <c r="S25" s="68"/>
      <c r="T25" s="69"/>
      <c r="X25" s="253"/>
    </row>
    <row r="26" spans="1:24">
      <c r="C26" s="256">
        <f t="shared" si="0"/>
        <v>42583</v>
      </c>
      <c r="D26" s="238">
        <v>42583</v>
      </c>
      <c r="F26" s="67">
        <v>-0.64812540900000037</v>
      </c>
      <c r="G26" s="251">
        <v>2.2331464333333332E-2</v>
      </c>
      <c r="H26" s="67">
        <v>-0.1121751140000001</v>
      </c>
      <c r="I26" s="67">
        <v>-0.11944839933333344</v>
      </c>
      <c r="J26" s="252">
        <v>-7.5481818666666659E-2</v>
      </c>
      <c r="K26" s="252">
        <v>4.4293473000000083E-2</v>
      </c>
      <c r="L26" s="252">
        <v>-9.9939066999999979E-2</v>
      </c>
      <c r="M26" s="67">
        <v>-0.30770594733333356</v>
      </c>
      <c r="N26" s="70"/>
      <c r="O26" s="854" t="s">
        <v>375</v>
      </c>
      <c r="P26" s="854"/>
      <c r="Q26" s="70"/>
      <c r="R26" s="70"/>
      <c r="X26" s="253"/>
    </row>
    <row r="27" spans="1:24">
      <c r="C27" s="256">
        <f t="shared" si="0"/>
        <v>42614</v>
      </c>
      <c r="D27" s="238">
        <v>42614</v>
      </c>
      <c r="F27" s="67">
        <v>-0.63709420833333263</v>
      </c>
      <c r="G27" s="251">
        <v>2.6100664666666658E-2</v>
      </c>
      <c r="H27" s="67">
        <v>-0.116265022</v>
      </c>
      <c r="I27" s="67">
        <v>-0.10246095633333316</v>
      </c>
      <c r="J27" s="252">
        <v>-6.7459240333333337E-2</v>
      </c>
      <c r="K27" s="252">
        <v>4.8263837333333379E-2</v>
      </c>
      <c r="L27" s="252">
        <v>-9.853697900000008E-2</v>
      </c>
      <c r="M27" s="67">
        <v>-0.32673651266666615</v>
      </c>
      <c r="N27" s="70"/>
      <c r="P27" s="70"/>
      <c r="Q27" s="70"/>
      <c r="R27" s="70"/>
      <c r="X27" s="253"/>
    </row>
    <row r="28" spans="1:24">
      <c r="C28" s="256">
        <f t="shared" si="0"/>
        <v>42644</v>
      </c>
      <c r="D28" s="238">
        <v>42644</v>
      </c>
      <c r="F28" s="67">
        <v>-0.59557841399999989</v>
      </c>
      <c r="G28" s="251">
        <v>1.9608859666666655E-2</v>
      </c>
      <c r="H28" s="67">
        <v>-0.11146032300000012</v>
      </c>
      <c r="I28" s="67">
        <v>-0.10116743433333344</v>
      </c>
      <c r="J28" s="252">
        <v>-6.3262083000000038E-2</v>
      </c>
      <c r="K28" s="252">
        <v>4.9663928000000017E-2</v>
      </c>
      <c r="L28" s="252">
        <v>-8.7429499999999966E-2</v>
      </c>
      <c r="M28" s="67">
        <v>-0.30153186133333298</v>
      </c>
      <c r="N28" s="70"/>
      <c r="O28" s="234" t="s">
        <v>425</v>
      </c>
      <c r="S28" s="197"/>
      <c r="T28" s="253"/>
      <c r="X28" s="253"/>
    </row>
    <row r="29" spans="1:24">
      <c r="C29" s="256">
        <f t="shared" si="0"/>
        <v>42675</v>
      </c>
      <c r="D29" s="238">
        <v>42675</v>
      </c>
      <c r="F29" s="67">
        <v>-0.55835836866666655</v>
      </c>
      <c r="G29" s="251">
        <v>1.7419826666666583E-3</v>
      </c>
      <c r="H29" s="67">
        <v>-0.11682836433333325</v>
      </c>
      <c r="I29" s="67">
        <v>-0.10511292266666671</v>
      </c>
      <c r="J29" s="252">
        <v>-6.3418869333333391E-2</v>
      </c>
      <c r="K29" s="252">
        <v>5.8654760333333306E-2</v>
      </c>
      <c r="L29" s="252">
        <v>-7.0557175333333319E-2</v>
      </c>
      <c r="M29" s="67">
        <v>-0.26283777999999985</v>
      </c>
      <c r="N29" s="70"/>
      <c r="S29" s="197"/>
      <c r="T29" s="253"/>
      <c r="X29" s="253"/>
    </row>
    <row r="30" spans="1:24">
      <c r="C30" s="256">
        <f t="shared" si="0"/>
        <v>42705</v>
      </c>
      <c r="D30" s="238">
        <v>42705</v>
      </c>
      <c r="F30" s="67">
        <v>-0.55438025500000143</v>
      </c>
      <c r="G30" s="251">
        <v>8.1505716666666547E-3</v>
      </c>
      <c r="H30" s="67">
        <v>-0.10872728399999998</v>
      </c>
      <c r="I30" s="67">
        <v>-0.11673410499999999</v>
      </c>
      <c r="J30" s="252">
        <v>-6.1889352333333363E-2</v>
      </c>
      <c r="K30" s="252">
        <v>5.9341656666666714E-2</v>
      </c>
      <c r="L30" s="252">
        <v>-5.1102404999999955E-2</v>
      </c>
      <c r="M30" s="67">
        <v>-0.28341933700000149</v>
      </c>
      <c r="N30" s="70"/>
      <c r="S30" s="197"/>
      <c r="T30" s="253"/>
      <c r="X30" s="253"/>
    </row>
    <row r="31" spans="1:24">
      <c r="C31" s="256">
        <f t="shared" si="0"/>
        <v>42736</v>
      </c>
      <c r="D31" s="238">
        <v>42736</v>
      </c>
      <c r="F31" s="67">
        <v>-0.55094881666666651</v>
      </c>
      <c r="G31" s="251">
        <v>7.8543959999999944E-3</v>
      </c>
      <c r="H31" s="67">
        <v>-0.11926586666666662</v>
      </c>
      <c r="I31" s="67">
        <v>-0.11357776599999987</v>
      </c>
      <c r="J31" s="252">
        <v>-5.958245566666668E-2</v>
      </c>
      <c r="K31" s="252">
        <v>5.7549358666666724E-2</v>
      </c>
      <c r="L31" s="252">
        <v>-4.7473499666666669E-2</v>
      </c>
      <c r="M31" s="67">
        <v>-0.27645298333333335</v>
      </c>
      <c r="N31" s="70"/>
      <c r="P31" s="70"/>
      <c r="Q31" s="70"/>
      <c r="R31" s="70"/>
      <c r="X31" s="197"/>
    </row>
    <row r="32" spans="1:24">
      <c r="C32" s="256">
        <f t="shared" si="0"/>
        <v>42767</v>
      </c>
      <c r="D32" s="238">
        <v>42767</v>
      </c>
      <c r="F32" s="67">
        <v>-0.5630949040000004</v>
      </c>
      <c r="G32" s="251">
        <v>1.7098861999999992E-2</v>
      </c>
      <c r="H32" s="67">
        <v>-0.11612991033333332</v>
      </c>
      <c r="I32" s="67">
        <v>-0.11492279699999983</v>
      </c>
      <c r="J32" s="252">
        <v>-6.4082055666666665E-2</v>
      </c>
      <c r="K32" s="252">
        <v>5.5707713666666714E-2</v>
      </c>
      <c r="L32" s="252">
        <v>-5.135004E-2</v>
      </c>
      <c r="M32" s="67">
        <v>-0.28941667666666726</v>
      </c>
      <c r="N32" s="70"/>
      <c r="P32" s="70"/>
      <c r="Q32" s="82"/>
      <c r="R32" s="70"/>
      <c r="X32" s="197"/>
    </row>
    <row r="33" spans="1:26">
      <c r="C33" s="256">
        <f t="shared" si="0"/>
        <v>42795</v>
      </c>
      <c r="D33" s="238">
        <v>42795</v>
      </c>
      <c r="F33" s="67">
        <v>-0.61627165299999986</v>
      </c>
      <c r="G33" s="251">
        <v>2.3035372666666672E-2</v>
      </c>
      <c r="H33" s="67">
        <v>-0.12691725333333334</v>
      </c>
      <c r="I33" s="67">
        <v>-0.12535679866666669</v>
      </c>
      <c r="J33" s="252">
        <v>-8.6693532000000004E-2</v>
      </c>
      <c r="K33" s="252">
        <v>5.5286496999999997E-2</v>
      </c>
      <c r="L33" s="252">
        <v>-6.9439901000000012E-2</v>
      </c>
      <c r="M33" s="67">
        <v>-0.28618603766666639</v>
      </c>
      <c r="N33" s="70"/>
      <c r="P33" s="70"/>
      <c r="Q33" s="70"/>
      <c r="R33" s="70"/>
      <c r="X33" s="197"/>
    </row>
    <row r="34" spans="1:26">
      <c r="C34" s="256">
        <f t="shared" si="0"/>
        <v>42826</v>
      </c>
      <c r="D34" s="238">
        <v>42826</v>
      </c>
      <c r="F34" s="67">
        <v>-0.7187647006666662</v>
      </c>
      <c r="G34" s="251">
        <v>1.8221360666666669E-2</v>
      </c>
      <c r="H34" s="67">
        <v>-0.13311098633333335</v>
      </c>
      <c r="I34" s="67">
        <v>-0.13513087199999999</v>
      </c>
      <c r="J34" s="252">
        <v>-0.11575588333333336</v>
      </c>
      <c r="K34" s="252">
        <v>5.0123643333333349E-2</v>
      </c>
      <c r="L34" s="252">
        <v>-8.2562264333333427E-2</v>
      </c>
      <c r="M34" s="67">
        <v>-0.32054969866666605</v>
      </c>
      <c r="N34" s="70"/>
      <c r="P34" s="70"/>
      <c r="Q34" s="70"/>
      <c r="R34" s="70"/>
      <c r="X34" s="197"/>
    </row>
    <row r="35" spans="1:26">
      <c r="A35" s="250" t="s">
        <v>183</v>
      </c>
      <c r="B35" s="250" t="s">
        <v>43</v>
      </c>
      <c r="C35" s="256">
        <f t="shared" si="0"/>
        <v>42856</v>
      </c>
      <c r="D35" s="238">
        <v>42856</v>
      </c>
      <c r="F35" s="67">
        <v>-0.79136391866666578</v>
      </c>
      <c r="G35" s="251">
        <v>5.2175556666666702E-3</v>
      </c>
      <c r="H35" s="67">
        <v>-0.12967025700000001</v>
      </c>
      <c r="I35" s="67">
        <v>-0.14282835799999996</v>
      </c>
      <c r="J35" s="252">
        <v>-0.13710125033333334</v>
      </c>
      <c r="K35" s="252">
        <v>5.2322466000000019E-2</v>
      </c>
      <c r="L35" s="252">
        <v>-9.9177715666666749E-2</v>
      </c>
      <c r="M35" s="67">
        <v>-0.34012635933333235</v>
      </c>
      <c r="N35" s="70"/>
      <c r="P35" s="70"/>
      <c r="Q35" s="70"/>
      <c r="R35" s="70"/>
      <c r="X35" s="197"/>
    </row>
    <row r="36" spans="1:26">
      <c r="C36" s="256">
        <f t="shared" si="0"/>
        <v>42887</v>
      </c>
      <c r="D36" s="238">
        <v>42887</v>
      </c>
      <c r="F36" s="67">
        <v>-0.77296811200000037</v>
      </c>
      <c r="G36" s="251">
        <v>5.8631476666666672E-3</v>
      </c>
      <c r="H36" s="67">
        <v>-0.12614087133333327</v>
      </c>
      <c r="I36" s="67">
        <v>-0.13818074433333336</v>
      </c>
      <c r="J36" s="252">
        <v>-0.12652008233333328</v>
      </c>
      <c r="K36" s="252">
        <v>4.7879433999999985E-2</v>
      </c>
      <c r="L36" s="252">
        <v>-0.10755575300000003</v>
      </c>
      <c r="M36" s="67">
        <v>-0.32831324266666712</v>
      </c>
      <c r="N36" s="70"/>
      <c r="P36" s="70"/>
      <c r="Q36" s="70"/>
      <c r="R36" s="70"/>
      <c r="X36" s="197"/>
    </row>
    <row r="37" spans="1:26">
      <c r="C37" s="256">
        <f t="shared" si="0"/>
        <v>42917</v>
      </c>
      <c r="D37" s="238">
        <v>42917</v>
      </c>
      <c r="F37" s="67">
        <v>-0.76261918733333334</v>
      </c>
      <c r="G37" s="251">
        <v>1.4583488000000002E-2</v>
      </c>
      <c r="H37" s="67">
        <v>-0.12150269066666669</v>
      </c>
      <c r="I37" s="67">
        <v>-0.14521615199999993</v>
      </c>
      <c r="J37" s="252">
        <v>-0.10126555533333328</v>
      </c>
      <c r="K37" s="252">
        <v>5.4330110666666716E-2</v>
      </c>
      <c r="L37" s="252">
        <v>-0.11818759733333338</v>
      </c>
      <c r="M37" s="67">
        <v>-0.34536079066666681</v>
      </c>
      <c r="N37" s="70"/>
      <c r="P37" s="70"/>
      <c r="Q37" s="70"/>
      <c r="R37" s="70"/>
      <c r="U37" s="197"/>
      <c r="V37" s="197"/>
      <c r="W37" s="197"/>
      <c r="X37" s="197"/>
    </row>
    <row r="38" spans="1:26">
      <c r="C38" s="256">
        <f t="shared" si="0"/>
        <v>42948</v>
      </c>
      <c r="D38" s="238">
        <v>42948</v>
      </c>
      <c r="F38" s="67">
        <v>-0.70560960066666767</v>
      </c>
      <c r="G38" s="251">
        <v>1.9532113000000014E-2</v>
      </c>
      <c r="H38" s="67">
        <v>-0.12037506833333332</v>
      </c>
      <c r="I38" s="67">
        <v>-0.12809019233333332</v>
      </c>
      <c r="J38" s="252">
        <v>-7.621545099999992E-2</v>
      </c>
      <c r="K38" s="252">
        <v>4.9326961000000002E-2</v>
      </c>
      <c r="L38" s="252">
        <v>-0.12201661799999988</v>
      </c>
      <c r="M38" s="67">
        <v>-0.32777134500000127</v>
      </c>
      <c r="N38" s="70"/>
      <c r="P38" s="70"/>
      <c r="Q38" s="70"/>
      <c r="R38" s="70"/>
      <c r="U38" s="197"/>
      <c r="V38" s="197"/>
      <c r="W38" s="197"/>
      <c r="X38" s="197"/>
    </row>
    <row r="39" spans="1:26">
      <c r="C39" s="256">
        <f t="shared" si="0"/>
        <v>42979</v>
      </c>
      <c r="D39" s="238">
        <v>42979</v>
      </c>
      <c r="F39" s="67">
        <v>-0.70929953866666651</v>
      </c>
      <c r="G39" s="251">
        <v>7.3507806666666788E-3</v>
      </c>
      <c r="H39" s="67">
        <v>-0.13797525366666683</v>
      </c>
      <c r="I39" s="67">
        <v>-0.11334173466666642</v>
      </c>
      <c r="J39" s="252">
        <v>-6.7654702666666608E-2</v>
      </c>
      <c r="K39" s="252">
        <v>5.5686900333333365E-2</v>
      </c>
      <c r="L39" s="252">
        <v>-0.11763929966666664</v>
      </c>
      <c r="M39" s="67">
        <v>-0.3357262290000001</v>
      </c>
      <c r="N39" s="70"/>
      <c r="P39" s="70"/>
      <c r="Q39" s="70"/>
      <c r="R39" s="70"/>
      <c r="U39" s="197"/>
      <c r="V39" s="197"/>
      <c r="W39" s="197"/>
      <c r="X39" s="197"/>
    </row>
    <row r="40" spans="1:26">
      <c r="C40" s="256">
        <f t="shared" si="0"/>
        <v>43009</v>
      </c>
      <c r="D40" s="238">
        <v>43009</v>
      </c>
      <c r="F40" s="67">
        <v>-0.64648129233333529</v>
      </c>
      <c r="G40" s="251">
        <v>4.2581169999999988E-3</v>
      </c>
      <c r="H40" s="67">
        <v>-0.12628458699999992</v>
      </c>
      <c r="I40" s="67">
        <v>-0.10276579333333337</v>
      </c>
      <c r="J40" s="252">
        <v>-7.3710848999999981E-2</v>
      </c>
      <c r="K40" s="252">
        <v>6.5557543666666621E-2</v>
      </c>
      <c r="L40" s="252">
        <v>-9.9345006999999846E-2</v>
      </c>
      <c r="M40" s="67">
        <v>-0.31419071666666876</v>
      </c>
      <c r="N40" s="70"/>
      <c r="P40" s="70"/>
      <c r="Q40" s="70"/>
      <c r="R40" s="70"/>
      <c r="U40" s="197"/>
      <c r="V40" s="197"/>
      <c r="W40" s="197"/>
      <c r="X40" s="197"/>
    </row>
    <row r="41" spans="1:26">
      <c r="C41" s="256">
        <f t="shared" si="0"/>
        <v>43040</v>
      </c>
      <c r="D41" s="238">
        <v>43040</v>
      </c>
      <c r="F41" s="67">
        <v>-0.60121008799999953</v>
      </c>
      <c r="G41" s="251">
        <v>2.3510999666666661E-2</v>
      </c>
      <c r="H41" s="67">
        <v>-0.12041539700000004</v>
      </c>
      <c r="I41" s="67">
        <v>-0.10556188799999995</v>
      </c>
      <c r="J41" s="252">
        <v>-7.2717966666666675E-2</v>
      </c>
      <c r="K41" s="252">
        <v>7.2625213999999966E-2</v>
      </c>
      <c r="L41" s="252">
        <v>-8.3892472333333218E-2</v>
      </c>
      <c r="M41" s="67">
        <v>-0.31475857766666626</v>
      </c>
      <c r="P41" s="70"/>
      <c r="Q41" s="70"/>
      <c r="R41" s="70"/>
    </row>
    <row r="42" spans="1:26">
      <c r="C42" s="256">
        <f t="shared" si="0"/>
        <v>43070</v>
      </c>
      <c r="D42" s="238">
        <v>43070</v>
      </c>
      <c r="F42" s="67">
        <v>-0.52636192466666665</v>
      </c>
      <c r="G42" s="251">
        <v>2.5428368999999992E-2</v>
      </c>
      <c r="H42" s="67">
        <v>-7.8320693999999885E-2</v>
      </c>
      <c r="I42" s="67">
        <v>-0.1191833963333338</v>
      </c>
      <c r="J42" s="252">
        <v>-6.7768545333333333E-2</v>
      </c>
      <c r="K42" s="252">
        <v>6.684687100000003E-2</v>
      </c>
      <c r="L42" s="252">
        <v>-7.1056230666666512E-2</v>
      </c>
      <c r="M42" s="67">
        <v>-0.28230829833333321</v>
      </c>
      <c r="P42" s="70"/>
      <c r="Q42" s="70"/>
      <c r="R42" s="70"/>
    </row>
    <row r="43" spans="1:26">
      <c r="C43" s="256">
        <f t="shared" si="0"/>
        <v>43101</v>
      </c>
      <c r="D43" s="238">
        <v>43101</v>
      </c>
      <c r="F43" s="67">
        <v>-0.55405408033333192</v>
      </c>
      <c r="G43" s="251">
        <v>2.561772133333334E-2</v>
      </c>
      <c r="H43" s="67">
        <v>-8.6350373333333327E-2</v>
      </c>
      <c r="I43" s="67">
        <v>-0.11768694466666699</v>
      </c>
      <c r="J43" s="252">
        <v>-6.2756001999999991E-2</v>
      </c>
      <c r="K43" s="252">
        <v>5.2960939000000047E-2</v>
      </c>
      <c r="L43" s="252">
        <v>-7.3880289999999849E-2</v>
      </c>
      <c r="M43" s="67">
        <v>-0.29195913066666518</v>
      </c>
      <c r="O43" s="856" t="s">
        <v>559</v>
      </c>
      <c r="P43" s="856"/>
      <c r="Q43" s="856"/>
      <c r="R43" s="856"/>
      <c r="S43" s="856"/>
      <c r="T43" s="856"/>
    </row>
    <row r="44" spans="1:26">
      <c r="C44" s="256">
        <f t="shared" si="0"/>
        <v>43132</v>
      </c>
      <c r="D44" s="238">
        <v>43132</v>
      </c>
      <c r="F44" s="67">
        <v>-0.61045779700000058</v>
      </c>
      <c r="G44" s="251">
        <v>1.2691314000000006E-2</v>
      </c>
      <c r="H44" s="67">
        <v>-8.1169706999999952E-2</v>
      </c>
      <c r="I44" s="67">
        <v>-0.12164071166666691</v>
      </c>
      <c r="J44" s="252">
        <v>-7.4695402000000008E-2</v>
      </c>
      <c r="K44" s="252">
        <v>4.5550227000000054E-2</v>
      </c>
      <c r="L44" s="252">
        <v>-7.3537115333333347E-2</v>
      </c>
      <c r="M44" s="67">
        <v>-0.31765640200000039</v>
      </c>
      <c r="O44" s="856"/>
      <c r="P44" s="856"/>
      <c r="Q44" s="856"/>
      <c r="R44" s="856"/>
      <c r="S44" s="856"/>
      <c r="T44" s="856"/>
    </row>
    <row r="45" spans="1:26">
      <c r="C45" s="256">
        <f t="shared" si="0"/>
        <v>43160</v>
      </c>
      <c r="D45" s="238">
        <v>43160</v>
      </c>
      <c r="F45" s="67">
        <v>-0.78974244233333324</v>
      </c>
      <c r="G45" s="251">
        <v>5.2510050000000004E-3</v>
      </c>
      <c r="H45" s="67">
        <v>-0.13732671200000002</v>
      </c>
      <c r="I45" s="67">
        <v>-0.12749779766666669</v>
      </c>
      <c r="J45" s="252">
        <v>-0.10461249333333332</v>
      </c>
      <c r="K45" s="252">
        <v>4.5019987333333324E-2</v>
      </c>
      <c r="L45" s="252">
        <v>-8.0694047000000019E-2</v>
      </c>
      <c r="M45" s="67">
        <v>-0.38988238466666642</v>
      </c>
      <c r="O45" s="254" t="s">
        <v>411</v>
      </c>
      <c r="P45" s="70"/>
      <c r="Q45" s="70"/>
      <c r="R45" s="70"/>
    </row>
    <row r="46" spans="1:26">
      <c r="C46" s="256">
        <f t="shared" si="0"/>
        <v>43191</v>
      </c>
      <c r="D46" s="238">
        <v>43191</v>
      </c>
      <c r="F46" s="67">
        <v>-0.81023922133333359</v>
      </c>
      <c r="G46" s="251">
        <v>-6.4869986666666645E-3</v>
      </c>
      <c r="H46" s="67">
        <v>-0.11787032233333333</v>
      </c>
      <c r="I46" s="67">
        <v>-0.13479883299999995</v>
      </c>
      <c r="J46" s="252">
        <v>-0.12884476733333336</v>
      </c>
      <c r="K46" s="252">
        <v>4.3409177666666701E-2</v>
      </c>
      <c r="L46" s="252">
        <v>-8.0744715333333286E-2</v>
      </c>
      <c r="M46" s="67">
        <v>-0.38490276233333365</v>
      </c>
    </row>
    <row r="47" spans="1:26">
      <c r="A47" s="250" t="s">
        <v>184</v>
      </c>
      <c r="B47" s="250" t="s">
        <v>44</v>
      </c>
      <c r="C47" s="256">
        <f t="shared" si="0"/>
        <v>43221</v>
      </c>
      <c r="D47" s="238">
        <v>43221</v>
      </c>
      <c r="F47" s="67">
        <v>-0.85606788133333334</v>
      </c>
      <c r="G47" s="251">
        <v>-1.8711129999999999E-2</v>
      </c>
      <c r="H47" s="67">
        <v>-0.11811294433333332</v>
      </c>
      <c r="I47" s="67">
        <v>-0.14341615266666669</v>
      </c>
      <c r="J47" s="252">
        <v>-0.14229011599999999</v>
      </c>
      <c r="K47" s="252">
        <v>4.9155004666666648E-2</v>
      </c>
      <c r="L47" s="252">
        <v>-9.5046914999999968E-2</v>
      </c>
      <c r="M47" s="67">
        <v>-0.38764562800000002</v>
      </c>
    </row>
    <row r="48" spans="1:26" s="197" customFormat="1">
      <c r="A48" s="70"/>
      <c r="B48" s="70"/>
      <c r="C48" s="256">
        <f t="shared" si="0"/>
        <v>43252</v>
      </c>
      <c r="D48" s="238">
        <v>43252</v>
      </c>
      <c r="E48" s="70"/>
      <c r="F48" s="67">
        <v>-0.78918723533333357</v>
      </c>
      <c r="G48" s="251">
        <v>-1.7762732000000003E-2</v>
      </c>
      <c r="H48" s="67">
        <v>-9.6302661999999983E-2</v>
      </c>
      <c r="I48" s="67">
        <v>-0.14545939399999988</v>
      </c>
      <c r="J48" s="252">
        <v>-0.13096724000000004</v>
      </c>
      <c r="K48" s="252">
        <v>4.9772235666666664E-2</v>
      </c>
      <c r="L48" s="252">
        <v>-0.10504514699999987</v>
      </c>
      <c r="M48" s="67">
        <v>-0.34342229600000035</v>
      </c>
      <c r="S48" s="70"/>
      <c r="T48" s="70"/>
      <c r="U48" s="70"/>
      <c r="V48" s="70"/>
      <c r="W48" s="70"/>
      <c r="X48" s="70"/>
      <c r="Y48" s="70"/>
      <c r="Z48" s="70"/>
    </row>
    <row r="49" spans="1:26" s="197" customFormat="1">
      <c r="A49" s="70"/>
      <c r="B49" s="70"/>
      <c r="C49" s="256">
        <f t="shared" si="0"/>
        <v>43282</v>
      </c>
      <c r="D49" s="238">
        <v>43282</v>
      </c>
      <c r="E49" s="70"/>
      <c r="F49" s="67">
        <v>-0.82262742833333313</v>
      </c>
      <c r="G49" s="251">
        <v>3.2185180000000018E-3</v>
      </c>
      <c r="H49" s="67">
        <v>-0.13784822500000005</v>
      </c>
      <c r="I49" s="67">
        <v>-0.13831570466666654</v>
      </c>
      <c r="J49" s="252">
        <v>-0.11785907733333333</v>
      </c>
      <c r="K49" s="252">
        <v>6.0387850666666659E-2</v>
      </c>
      <c r="L49" s="252">
        <v>-0.12377001833333345</v>
      </c>
      <c r="M49" s="67">
        <v>-0.36844077166666644</v>
      </c>
      <c r="S49" s="70"/>
      <c r="T49" s="70"/>
      <c r="U49" s="70"/>
      <c r="V49" s="70"/>
      <c r="W49" s="70"/>
      <c r="X49" s="70"/>
      <c r="Y49" s="70"/>
      <c r="Z49" s="70"/>
    </row>
    <row r="50" spans="1:26" s="197" customFormat="1">
      <c r="A50" s="70"/>
      <c r="B50" s="70"/>
      <c r="C50" s="256">
        <f t="shared" si="0"/>
        <v>43313</v>
      </c>
      <c r="D50" s="238">
        <v>43313</v>
      </c>
      <c r="E50" s="70"/>
      <c r="F50" s="67">
        <v>-0.79346918033333314</v>
      </c>
      <c r="G50" s="251">
        <v>4.1842432000000013E-2</v>
      </c>
      <c r="H50" s="67">
        <v>-0.18589852766666665</v>
      </c>
      <c r="I50" s="67">
        <v>-0.13001227133333351</v>
      </c>
      <c r="J50" s="252">
        <v>-9.6818958333333344E-2</v>
      </c>
      <c r="K50" s="252">
        <v>5.2978550000000069E-2</v>
      </c>
      <c r="L50" s="252">
        <v>-0.12074637766666672</v>
      </c>
      <c r="M50" s="67">
        <v>-0.35481402733333295</v>
      </c>
      <c r="S50" s="70"/>
      <c r="T50" s="70"/>
      <c r="U50" s="70"/>
      <c r="V50" s="70"/>
      <c r="W50" s="70"/>
      <c r="X50" s="70"/>
      <c r="Y50" s="70"/>
      <c r="Z50" s="70"/>
    </row>
    <row r="51" spans="1:26" s="197" customFormat="1">
      <c r="A51" s="70"/>
      <c r="B51" s="70"/>
      <c r="C51" s="256">
        <f t="shared" si="0"/>
        <v>43344</v>
      </c>
      <c r="D51" s="238">
        <v>43344</v>
      </c>
      <c r="E51" s="70"/>
      <c r="F51" s="67">
        <v>-0.75124742333333505</v>
      </c>
      <c r="G51" s="251">
        <v>4.2525058000000004E-2</v>
      </c>
      <c r="H51" s="67">
        <v>-0.18019426966666655</v>
      </c>
      <c r="I51" s="67">
        <v>-0.12833540733333321</v>
      </c>
      <c r="J51" s="252">
        <v>-8.1822282666666635E-2</v>
      </c>
      <c r="K51" s="252">
        <v>5.7977606000000008E-2</v>
      </c>
      <c r="L51" s="252">
        <v>-0.10365869333333341</v>
      </c>
      <c r="M51" s="67">
        <v>-0.35773943433333533</v>
      </c>
      <c r="S51" s="70"/>
      <c r="T51" s="70"/>
      <c r="U51" s="70"/>
      <c r="V51" s="70"/>
      <c r="W51" s="70"/>
      <c r="X51" s="70"/>
      <c r="Y51" s="70"/>
      <c r="Z51" s="70"/>
    </row>
    <row r="52" spans="1:26" s="197" customFormat="1">
      <c r="A52" s="70"/>
      <c r="B52" s="70"/>
      <c r="C52" s="256">
        <f t="shared" si="0"/>
        <v>43374</v>
      </c>
      <c r="D52" s="238">
        <v>43374</v>
      </c>
      <c r="E52" s="70"/>
      <c r="F52" s="67">
        <v>-0.74826745366666836</v>
      </c>
      <c r="G52" s="251">
        <v>3.0493235999999996E-2</v>
      </c>
      <c r="H52" s="67">
        <v>-0.17420347033333336</v>
      </c>
      <c r="I52" s="67">
        <v>-0.14889486500000035</v>
      </c>
      <c r="J52" s="252">
        <v>-7.9575806000000041E-2</v>
      </c>
      <c r="K52" s="252">
        <v>5.7122388333333295E-2</v>
      </c>
      <c r="L52" s="252">
        <v>-7.80785869999997E-2</v>
      </c>
      <c r="M52" s="67">
        <v>-0.35513034966666823</v>
      </c>
      <c r="S52" s="70"/>
      <c r="T52" s="70"/>
      <c r="U52" s="70"/>
      <c r="V52" s="70"/>
      <c r="W52" s="70"/>
      <c r="X52" s="70"/>
      <c r="Y52" s="70"/>
      <c r="Z52" s="70"/>
    </row>
    <row r="53" spans="1:26" s="197" customFormat="1">
      <c r="A53" s="70"/>
      <c r="B53" s="70"/>
      <c r="C53" s="256">
        <f t="shared" si="0"/>
        <v>43405</v>
      </c>
      <c r="D53" s="238">
        <v>43405</v>
      </c>
      <c r="E53" s="70"/>
      <c r="F53" s="67">
        <v>-0.76214105233333329</v>
      </c>
      <c r="G53" s="251">
        <v>-1.2064879999999925E-3</v>
      </c>
      <c r="H53" s="67">
        <v>-0.16362659233333327</v>
      </c>
      <c r="I53" s="67">
        <v>-0.17337367166666628</v>
      </c>
      <c r="J53" s="252">
        <v>-8.4949229000000043E-2</v>
      </c>
      <c r="K53" s="252">
        <v>6.5470690333333276E-2</v>
      </c>
      <c r="L53" s="252">
        <v>-6.0096530999999911E-2</v>
      </c>
      <c r="M53" s="67">
        <v>-0.34435923066666707</v>
      </c>
      <c r="S53" s="70"/>
      <c r="T53" s="70"/>
      <c r="U53" s="70"/>
      <c r="V53" s="70"/>
      <c r="W53" s="70"/>
      <c r="X53" s="70"/>
      <c r="Y53" s="70"/>
      <c r="Z53" s="70"/>
    </row>
    <row r="54" spans="1:26" s="197" customFormat="1">
      <c r="A54" s="70"/>
      <c r="B54" s="70"/>
      <c r="C54" s="256">
        <f t="shared" si="0"/>
        <v>43435</v>
      </c>
      <c r="D54" s="238">
        <v>43435</v>
      </c>
      <c r="E54" s="70"/>
      <c r="F54" s="67">
        <v>-0.73786622133333302</v>
      </c>
      <c r="G54" s="251">
        <v>3.2073060000000113E-3</v>
      </c>
      <c r="H54" s="67">
        <v>-0.14813835299999997</v>
      </c>
      <c r="I54" s="67">
        <v>-0.18542447600000025</v>
      </c>
      <c r="J54" s="252">
        <v>-8.75044773333334E-2</v>
      </c>
      <c r="K54" s="252">
        <v>6.0478280666666613E-2</v>
      </c>
      <c r="L54" s="252">
        <v>-5.3594031333333382E-2</v>
      </c>
      <c r="M54" s="67">
        <v>-0.32689047033333263</v>
      </c>
      <c r="S54" s="70"/>
      <c r="T54" s="70"/>
      <c r="U54" s="70"/>
      <c r="V54" s="70"/>
      <c r="W54" s="70"/>
      <c r="X54" s="70"/>
      <c r="Y54" s="70"/>
      <c r="Z54" s="70"/>
    </row>
    <row r="55" spans="1:26" s="197" customFormat="1">
      <c r="A55" s="70"/>
      <c r="B55" s="70"/>
      <c r="C55" s="256">
        <f t="shared" si="0"/>
        <v>43466</v>
      </c>
      <c r="D55" s="238">
        <v>43466</v>
      </c>
      <c r="E55" s="70"/>
      <c r="F55" s="67">
        <v>-0.71424316433333301</v>
      </c>
      <c r="G55" s="251">
        <v>6.7459946666666749E-3</v>
      </c>
      <c r="H55" s="67">
        <v>-0.13220099499999977</v>
      </c>
      <c r="I55" s="67">
        <v>-0.17235077699999987</v>
      </c>
      <c r="J55" s="252">
        <v>-8.0336943000000008E-2</v>
      </c>
      <c r="K55" s="252">
        <v>5.2258034999999974E-2</v>
      </c>
      <c r="L55" s="252">
        <v>-6.6345275333333564E-2</v>
      </c>
      <c r="M55" s="67">
        <v>-0.32201320366666647</v>
      </c>
      <c r="S55" s="70"/>
      <c r="T55" s="70"/>
      <c r="U55" s="70"/>
      <c r="V55" s="70"/>
      <c r="W55" s="70"/>
      <c r="X55" s="70"/>
      <c r="Y55" s="70"/>
      <c r="Z55" s="70"/>
    </row>
    <row r="56" spans="1:26" s="197" customFormat="1">
      <c r="A56" s="70"/>
      <c r="B56" s="70"/>
      <c r="C56" s="256">
        <f t="shared" si="0"/>
        <v>43497</v>
      </c>
      <c r="D56" s="238">
        <v>43497</v>
      </c>
      <c r="E56" s="70"/>
      <c r="F56" s="67">
        <v>-0.72260354233333457</v>
      </c>
      <c r="G56" s="251">
        <v>3.4127709999999928E-3</v>
      </c>
      <c r="H56" s="67">
        <v>-0.10913889199999995</v>
      </c>
      <c r="I56" s="67">
        <v>-0.15915801033333354</v>
      </c>
      <c r="J56" s="252">
        <v>-7.5871891666666663E-2</v>
      </c>
      <c r="K56" s="252">
        <v>5.0635133666666624E-2</v>
      </c>
      <c r="L56" s="252">
        <v>-7.0519580000000096E-2</v>
      </c>
      <c r="M56" s="67">
        <v>-0.36196307300000097</v>
      </c>
      <c r="S56" s="70"/>
      <c r="T56" s="70"/>
      <c r="U56" s="70"/>
      <c r="V56" s="70"/>
      <c r="W56" s="70"/>
      <c r="X56" s="70"/>
      <c r="Y56" s="70"/>
      <c r="Z56" s="70"/>
    </row>
    <row r="57" spans="1:26" s="197" customFormat="1">
      <c r="A57" s="70"/>
      <c r="B57" s="70"/>
      <c r="C57" s="256">
        <f t="shared" si="0"/>
        <v>43525</v>
      </c>
      <c r="D57" s="238">
        <v>43525</v>
      </c>
      <c r="E57" s="70"/>
      <c r="F57" s="67">
        <v>-0.82387642966666697</v>
      </c>
      <c r="G57" s="251">
        <v>-1.6088330000000018E-3</v>
      </c>
      <c r="H57" s="67">
        <v>-0.11203455066666665</v>
      </c>
      <c r="I57" s="67">
        <v>-0.15347541466666662</v>
      </c>
      <c r="J57" s="252">
        <v>-9.8837208333333329E-2</v>
      </c>
      <c r="K57" s="252">
        <v>5.2171503666666674E-2</v>
      </c>
      <c r="L57" s="252">
        <v>-8.8202730333333354E-2</v>
      </c>
      <c r="M57" s="67">
        <v>-0.42188919633333372</v>
      </c>
      <c r="S57" s="70"/>
      <c r="T57" s="70"/>
      <c r="U57" s="70"/>
      <c r="V57" s="70"/>
      <c r="W57" s="70"/>
      <c r="X57" s="70"/>
      <c r="Y57" s="70"/>
      <c r="Z57" s="70"/>
    </row>
    <row r="58" spans="1:26" s="197" customFormat="1">
      <c r="A58" s="70"/>
      <c r="B58" s="70"/>
      <c r="C58" s="256">
        <f t="shared" si="0"/>
        <v>43556</v>
      </c>
      <c r="D58" s="238">
        <v>43556</v>
      </c>
      <c r="E58" s="70"/>
      <c r="F58" s="67">
        <v>-0.9240926690000002</v>
      </c>
      <c r="G58" s="251">
        <v>-1.7707901333333335E-2</v>
      </c>
      <c r="H58" s="67">
        <v>-0.14222499566666666</v>
      </c>
      <c r="I58" s="67">
        <v>-0.15851178400000007</v>
      </c>
      <c r="J58" s="252">
        <v>-0.12818848566666668</v>
      </c>
      <c r="K58" s="252">
        <v>5.1491667666666692E-2</v>
      </c>
      <c r="L58" s="252">
        <v>-9.6383246000000103E-2</v>
      </c>
      <c r="M58" s="67">
        <v>-0.4325679240000001</v>
      </c>
      <c r="S58" s="70"/>
      <c r="T58" s="70"/>
      <c r="U58" s="70"/>
      <c r="V58" s="70"/>
      <c r="W58" s="70"/>
      <c r="X58" s="70"/>
      <c r="Y58" s="70"/>
      <c r="Z58" s="70"/>
    </row>
    <row r="59" spans="1:26" s="197" customFormat="1">
      <c r="A59" s="250" t="s">
        <v>185</v>
      </c>
      <c r="B59" s="250" t="s">
        <v>45</v>
      </c>
      <c r="C59" s="256">
        <f t="shared" si="0"/>
        <v>43586</v>
      </c>
      <c r="D59" s="238">
        <v>43586</v>
      </c>
      <c r="E59" s="70"/>
      <c r="F59" s="67">
        <v>-1.0093584683333325</v>
      </c>
      <c r="G59" s="251">
        <v>-1.0391414999999994E-2</v>
      </c>
      <c r="H59" s="67">
        <v>-0.17882920699999999</v>
      </c>
      <c r="I59" s="67">
        <v>-0.1624467783333334</v>
      </c>
      <c r="J59" s="252">
        <v>-0.15966596100000002</v>
      </c>
      <c r="K59" s="252">
        <v>5.1850726999999999E-2</v>
      </c>
      <c r="L59" s="252">
        <v>-0.11788339866666672</v>
      </c>
      <c r="M59" s="67">
        <v>-0.43199243533333237</v>
      </c>
      <c r="S59" s="70"/>
      <c r="T59" s="70"/>
      <c r="U59" s="70"/>
      <c r="V59" s="70"/>
      <c r="W59" s="70"/>
      <c r="X59" s="70"/>
      <c r="Y59" s="70"/>
      <c r="Z59" s="70"/>
    </row>
    <row r="60" spans="1:26" s="197" customFormat="1">
      <c r="A60" s="70"/>
      <c r="B60" s="70"/>
      <c r="C60" s="256">
        <f t="shared" si="0"/>
        <v>43617</v>
      </c>
      <c r="D60" s="238">
        <v>43617</v>
      </c>
      <c r="E60" s="70"/>
      <c r="F60" s="67">
        <v>-0.94419262766666612</v>
      </c>
      <c r="G60" s="251">
        <v>-1.3196710999999993E-2</v>
      </c>
      <c r="H60" s="67">
        <v>-0.177429066</v>
      </c>
      <c r="I60" s="67">
        <v>-0.14747284833333332</v>
      </c>
      <c r="J60" s="252">
        <v>-0.147923683</v>
      </c>
      <c r="K60" s="252">
        <v>5.1814961000000041E-2</v>
      </c>
      <c r="L60" s="252">
        <v>-0.12958748966666664</v>
      </c>
      <c r="M60" s="67">
        <v>-0.38039779066666618</v>
      </c>
      <c r="S60" s="70"/>
      <c r="T60" s="70"/>
      <c r="U60" s="70"/>
      <c r="V60" s="70"/>
      <c r="W60" s="70"/>
      <c r="X60" s="70"/>
      <c r="Y60" s="70"/>
      <c r="Z60" s="70"/>
    </row>
    <row r="61" spans="1:26" s="197" customFormat="1">
      <c r="A61" s="70"/>
      <c r="B61" s="70"/>
      <c r="C61" s="256">
        <f t="shared" si="0"/>
        <v>43647</v>
      </c>
      <c r="D61" s="238">
        <v>43647</v>
      </c>
      <c r="E61" s="70"/>
      <c r="F61" s="67">
        <v>-0.84677234099999998</v>
      </c>
      <c r="G61" s="251">
        <v>5.9226434666666675E-2</v>
      </c>
      <c r="H61" s="67">
        <v>-0.16907377499999993</v>
      </c>
      <c r="I61" s="67">
        <v>-0.14246955566666666</v>
      </c>
      <c r="J61" s="252">
        <v>-0.13491459600000005</v>
      </c>
      <c r="K61" s="252">
        <v>5.969574699999998E-2</v>
      </c>
      <c r="L61" s="252">
        <v>-0.13968995766666648</v>
      </c>
      <c r="M61" s="67">
        <v>-0.37954663833333352</v>
      </c>
      <c r="S61" s="70"/>
      <c r="T61" s="70"/>
      <c r="U61" s="70"/>
      <c r="V61" s="70"/>
      <c r="W61" s="70"/>
      <c r="X61" s="70"/>
      <c r="Y61" s="70"/>
      <c r="Z61" s="70"/>
    </row>
    <row r="62" spans="1:26" s="197" customFormat="1">
      <c r="A62" s="70"/>
      <c r="B62" s="70"/>
      <c r="C62" s="256">
        <f t="shared" si="0"/>
        <v>43678</v>
      </c>
      <c r="D62" s="238">
        <v>43678</v>
      </c>
      <c r="E62" s="70"/>
      <c r="F62" s="67">
        <v>-0.76257803100000143</v>
      </c>
      <c r="G62" s="251">
        <v>5.166898000000001E-2</v>
      </c>
      <c r="H62" s="67">
        <v>-0.13622316466666667</v>
      </c>
      <c r="I62" s="67">
        <v>-0.13241029400000023</v>
      </c>
      <c r="J62" s="252">
        <v>-0.10122713533333337</v>
      </c>
      <c r="K62" s="252">
        <v>5.3912109333333402E-2</v>
      </c>
      <c r="L62" s="252">
        <v>-0.13759882133333334</v>
      </c>
      <c r="M62" s="67">
        <v>-0.3606997050000012</v>
      </c>
      <c r="S62" s="70"/>
      <c r="T62" s="70"/>
      <c r="U62" s="70"/>
      <c r="V62" s="70"/>
      <c r="W62" s="70"/>
      <c r="X62" s="70"/>
      <c r="Y62" s="70"/>
      <c r="Z62" s="70"/>
    </row>
    <row r="63" spans="1:26" s="197" customFormat="1">
      <c r="A63" s="70"/>
      <c r="B63" s="70"/>
      <c r="C63" s="256">
        <f t="shared" si="0"/>
        <v>43709</v>
      </c>
      <c r="D63" s="238">
        <v>43709</v>
      </c>
      <c r="E63" s="70"/>
      <c r="F63" s="67">
        <v>-0.75767600199999929</v>
      </c>
      <c r="G63" s="251">
        <v>5.696724566666668E-2</v>
      </c>
      <c r="H63" s="67">
        <v>-0.14797538133333324</v>
      </c>
      <c r="I63" s="67">
        <v>-0.13546866500000004</v>
      </c>
      <c r="J63" s="252">
        <v>-8.9597910333333419E-2</v>
      </c>
      <c r="K63" s="252">
        <v>5.8960116666666638E-2</v>
      </c>
      <c r="L63" s="252">
        <v>-0.1256569619999999</v>
      </c>
      <c r="M63" s="67">
        <v>-0.37490444566666609</v>
      </c>
      <c r="S63" s="70"/>
      <c r="T63" s="70"/>
      <c r="U63" s="70"/>
      <c r="V63" s="70"/>
      <c r="W63" s="70"/>
      <c r="X63" s="70"/>
      <c r="Y63" s="70"/>
      <c r="Z63" s="70"/>
    </row>
    <row r="64" spans="1:26">
      <c r="C64" s="256">
        <f t="shared" si="0"/>
        <v>43739</v>
      </c>
      <c r="D64" s="238">
        <v>43739</v>
      </c>
      <c r="F64" s="67">
        <v>-0.78512354399999973</v>
      </c>
      <c r="G64" s="251">
        <v>-5.565760000000009E-4</v>
      </c>
      <c r="H64" s="67">
        <v>-0.14280550466666661</v>
      </c>
      <c r="I64" s="67">
        <v>-0.14782233166666672</v>
      </c>
      <c r="J64" s="252">
        <v>-7.7215943333333356E-2</v>
      </c>
      <c r="K64" s="252">
        <v>5.7766156333333381E-2</v>
      </c>
      <c r="L64" s="252">
        <v>-0.10242461533333334</v>
      </c>
      <c r="M64" s="67">
        <v>-0.37206472933333301</v>
      </c>
    </row>
    <row r="65" spans="1:26">
      <c r="C65" s="256">
        <f t="shared" si="0"/>
        <v>43770</v>
      </c>
      <c r="D65" s="238">
        <v>43770</v>
      </c>
      <c r="F65" s="67">
        <v>-0.77510495000000101</v>
      </c>
      <c r="G65" s="251">
        <v>2.3003306666666565E-3</v>
      </c>
      <c r="H65" s="67">
        <v>-0.14806926066666645</v>
      </c>
      <c r="I65" s="67">
        <v>-0.16351765866666645</v>
      </c>
      <c r="J65" s="252">
        <v>-8.003538333333339E-2</v>
      </c>
      <c r="K65" s="252">
        <v>6.2717618666666544E-2</v>
      </c>
      <c r="L65" s="252">
        <v>-8.6620442999999797E-2</v>
      </c>
      <c r="M65" s="67">
        <v>-0.36188015366666815</v>
      </c>
    </row>
    <row r="66" spans="1:26">
      <c r="C66" s="256">
        <f t="shared" si="0"/>
        <v>43800</v>
      </c>
      <c r="D66" s="238">
        <v>43800</v>
      </c>
      <c r="F66" s="67">
        <v>-0.72567367066666799</v>
      </c>
      <c r="G66" s="251">
        <v>1.1650166666666627E-3</v>
      </c>
      <c r="H66" s="67">
        <v>-9.617172633333318E-2</v>
      </c>
      <c r="I66" s="67">
        <v>-0.18157964166666693</v>
      </c>
      <c r="J66" s="252">
        <v>-7.7958956666666704E-2</v>
      </c>
      <c r="K66" s="252">
        <v>5.7643310000000045E-2</v>
      </c>
      <c r="L66" s="252">
        <v>-8.1524843000000152E-2</v>
      </c>
      <c r="M66" s="67">
        <v>-0.3472468296666677</v>
      </c>
    </row>
    <row r="67" spans="1:26">
      <c r="C67" s="256">
        <f t="shared" si="0"/>
        <v>43831</v>
      </c>
      <c r="D67" s="238">
        <v>43831</v>
      </c>
      <c r="F67" s="67">
        <v>-0.69781514733333361</v>
      </c>
      <c r="G67" s="251">
        <v>1.4268119999999993E-3</v>
      </c>
      <c r="H67" s="67">
        <v>-7.2614156333333152E-2</v>
      </c>
      <c r="I67" s="67">
        <v>-0.16701628366666682</v>
      </c>
      <c r="J67" s="252">
        <v>-7.5376848666666718E-2</v>
      </c>
      <c r="K67" s="252">
        <v>5.3228553666666678E-2</v>
      </c>
      <c r="L67" s="252">
        <v>-8.2585132666666741E-2</v>
      </c>
      <c r="M67" s="67">
        <v>-0.35487809166666695</v>
      </c>
    </row>
    <row r="68" spans="1:26">
      <c r="C68" s="256">
        <f t="shared" si="0"/>
        <v>43862</v>
      </c>
      <c r="D68" s="238">
        <v>43862</v>
      </c>
      <c r="F68" s="67">
        <v>-0.73138746799999876</v>
      </c>
      <c r="G68" s="251">
        <v>3.4246928333333336E-2</v>
      </c>
      <c r="H68" s="67">
        <v>-6.7056238666666629E-2</v>
      </c>
      <c r="I68" s="67">
        <v>-0.15668868566666694</v>
      </c>
      <c r="J68" s="252">
        <v>-8.6904338333333345E-2</v>
      </c>
      <c r="K68" s="252">
        <v>5.0990856333333445E-2</v>
      </c>
      <c r="L68" s="252">
        <v>-8.5969711333333476E-2</v>
      </c>
      <c r="M68" s="67">
        <v>-0.42000627866666518</v>
      </c>
    </row>
    <row r="69" spans="1:26">
      <c r="C69" s="256">
        <f t="shared" si="0"/>
        <v>43891</v>
      </c>
      <c r="D69" s="238">
        <v>43891</v>
      </c>
      <c r="F69" s="67">
        <v>-0.80532329699999994</v>
      </c>
      <c r="G69" s="251">
        <v>3.4156852333333335E-2</v>
      </c>
      <c r="H69" s="67">
        <v>-9.2092346999999977E-2</v>
      </c>
      <c r="I69" s="67">
        <v>-0.13618893299999993</v>
      </c>
      <c r="J69" s="252">
        <v>-9.6149137666666662E-2</v>
      </c>
      <c r="K69" s="252">
        <v>5.3490495999999978E-2</v>
      </c>
      <c r="L69" s="252">
        <v>-9.719355866666668E-2</v>
      </c>
      <c r="M69" s="67">
        <v>-0.47134666899999994</v>
      </c>
    </row>
    <row r="70" spans="1:26">
      <c r="C70" s="256">
        <f t="shared" si="0"/>
        <v>43922</v>
      </c>
      <c r="D70" s="238">
        <v>43922</v>
      </c>
      <c r="F70" s="67">
        <v>-0.72045564700000009</v>
      </c>
      <c r="G70" s="251">
        <v>3.0581178333333337E-2</v>
      </c>
      <c r="H70" s="67">
        <v>-8.3368334333333322E-2</v>
      </c>
      <c r="I70" s="67">
        <v>-0.12041066666666665</v>
      </c>
      <c r="J70" s="252">
        <v>-7.9157905333333348E-2</v>
      </c>
      <c r="K70" s="252">
        <v>4.8075578000000015E-2</v>
      </c>
      <c r="L70" s="252">
        <v>-9.0474741333333372E-2</v>
      </c>
      <c r="M70" s="67">
        <v>-0.42570075566666665</v>
      </c>
    </row>
    <row r="71" spans="1:26">
      <c r="A71" s="250" t="s">
        <v>186</v>
      </c>
      <c r="B71" s="250" t="s">
        <v>46</v>
      </c>
      <c r="C71" s="256">
        <f t="shared" si="0"/>
        <v>43952</v>
      </c>
      <c r="D71" s="238">
        <v>43952</v>
      </c>
      <c r="F71" s="67">
        <v>-0.65960766133333415</v>
      </c>
      <c r="G71" s="251">
        <v>-1.6233275000000002E-2</v>
      </c>
      <c r="H71" s="67">
        <v>-5.3823281333333348E-2</v>
      </c>
      <c r="I71" s="67">
        <v>-0.1094032673333333</v>
      </c>
      <c r="J71" s="252">
        <v>-5.8769494333333339E-2</v>
      </c>
      <c r="K71" s="252">
        <v>4.519051733333334E-2</v>
      </c>
      <c r="L71" s="252">
        <v>-8.6552365000000075E-2</v>
      </c>
      <c r="M71" s="67">
        <v>-0.3800164956666674</v>
      </c>
    </row>
    <row r="72" spans="1:26">
      <c r="A72" s="250"/>
      <c r="B72" s="250"/>
      <c r="C72" s="256">
        <f t="shared" ref="C72:C102" si="1">+D72</f>
        <v>43983</v>
      </c>
      <c r="D72" s="238">
        <v>43983</v>
      </c>
      <c r="F72" s="67">
        <v>-0.63066262699999909</v>
      </c>
      <c r="G72" s="251">
        <v>-2.1143444999999997E-2</v>
      </c>
      <c r="H72" s="67">
        <v>-6.5751354333333317E-2</v>
      </c>
      <c r="I72" s="67">
        <v>-0.11524882633333339</v>
      </c>
      <c r="J72" s="252">
        <v>-5.0726322333333351E-2</v>
      </c>
      <c r="K72" s="252">
        <v>4.1029663000000029E-2</v>
      </c>
      <c r="L72" s="252">
        <v>-7.1661330000000065E-2</v>
      </c>
      <c r="M72" s="67">
        <v>-0.34716101199999894</v>
      </c>
    </row>
    <row r="73" spans="1:26">
      <c r="A73" s="250"/>
      <c r="B73" s="250"/>
      <c r="C73" s="256">
        <f t="shared" si="1"/>
        <v>44013</v>
      </c>
      <c r="D73" s="238">
        <v>44013</v>
      </c>
      <c r="F73" s="67">
        <v>-0.68797213233333299</v>
      </c>
      <c r="G73" s="251">
        <v>-2.165933733333333E-2</v>
      </c>
      <c r="H73" s="67">
        <v>-5.6397305000000092E-2</v>
      </c>
      <c r="I73" s="67">
        <v>-0.13737769633333335</v>
      </c>
      <c r="J73" s="252">
        <v>-6.7425114000000008E-2</v>
      </c>
      <c r="K73" s="252">
        <v>5.1079353999999987E-2</v>
      </c>
      <c r="L73" s="252">
        <v>-8.1781068333333526E-2</v>
      </c>
      <c r="M73" s="67">
        <v>-0.37441096533333273</v>
      </c>
    </row>
    <row r="74" spans="1:26">
      <c r="A74" s="250"/>
      <c r="B74" s="250"/>
      <c r="C74" s="256">
        <f t="shared" si="1"/>
        <v>44044</v>
      </c>
      <c r="D74" s="238">
        <v>44044</v>
      </c>
      <c r="F74" s="67">
        <v>-0.68821224933333236</v>
      </c>
      <c r="G74" s="251">
        <v>-1.0087738999999997E-2</v>
      </c>
      <c r="H74" s="67">
        <v>-5.8982903000000052E-2</v>
      </c>
      <c r="I74" s="67">
        <v>-0.14642128466666654</v>
      </c>
      <c r="J74" s="252">
        <v>-6.5531107333333338E-2</v>
      </c>
      <c r="K74" s="252">
        <v>5.1222966666666647E-2</v>
      </c>
      <c r="L74" s="252">
        <v>-8.7718769666666432E-2</v>
      </c>
      <c r="M74" s="67">
        <v>-0.37069341233333264</v>
      </c>
    </row>
    <row r="75" spans="1:26">
      <c r="A75" s="250"/>
      <c r="B75" s="250"/>
      <c r="C75" s="256">
        <f t="shared" si="1"/>
        <v>44075</v>
      </c>
      <c r="D75" s="238">
        <v>44075</v>
      </c>
      <c r="F75" s="67">
        <v>-0.64176989233333337</v>
      </c>
      <c r="G75" s="251">
        <v>1.665059533333333E-2</v>
      </c>
      <c r="H75" s="67">
        <v>-4.4841513999999964E-2</v>
      </c>
      <c r="I75" s="67">
        <v>-0.15364919766666671</v>
      </c>
      <c r="J75" s="252">
        <v>-5.8788672666666646E-2</v>
      </c>
      <c r="K75" s="252">
        <v>5.7750251666666703E-2</v>
      </c>
      <c r="L75" s="252">
        <v>-8.1335755666666731E-2</v>
      </c>
      <c r="M75" s="67">
        <v>-0.37755559933333332</v>
      </c>
    </row>
    <row r="76" spans="1:26">
      <c r="A76" s="250"/>
      <c r="B76" s="250"/>
      <c r="C76" s="256">
        <f t="shared" si="1"/>
        <v>44105</v>
      </c>
      <c r="D76" s="238">
        <v>44105</v>
      </c>
      <c r="F76" s="67">
        <v>-0.61826327733333375</v>
      </c>
      <c r="G76" s="251">
        <v>2.1195829999999999E-2</v>
      </c>
      <c r="H76" s="67">
        <v>-4.456999766666659E-2</v>
      </c>
      <c r="I76" s="67">
        <v>-0.15694538633333341</v>
      </c>
      <c r="J76" s="252">
        <v>-5.9460114333333355E-2</v>
      </c>
      <c r="K76" s="252">
        <v>6.2822466000000007E-2</v>
      </c>
      <c r="L76" s="252">
        <v>-6.7332981666666306E-2</v>
      </c>
      <c r="M76" s="67">
        <v>-0.37397309333333412</v>
      </c>
    </row>
    <row r="77" spans="1:26">
      <c r="C77" s="256">
        <f t="shared" si="1"/>
        <v>44136</v>
      </c>
      <c r="D77" s="238">
        <v>44136</v>
      </c>
      <c r="F77" s="67">
        <v>-0.56317416766666695</v>
      </c>
      <c r="G77" s="251">
        <v>2.085402133333333E-2</v>
      </c>
      <c r="H77" s="67">
        <v>-1.7690802666666606E-2</v>
      </c>
      <c r="I77" s="67">
        <v>-0.17117149166666681</v>
      </c>
      <c r="J77" s="252">
        <v>-6.5578919999999985E-2</v>
      </c>
      <c r="K77" s="252">
        <v>7.4821537999999993E-2</v>
      </c>
      <c r="L77" s="252">
        <v>-5.0707525000000031E-2</v>
      </c>
      <c r="M77" s="67">
        <v>-0.3537009876666668</v>
      </c>
    </row>
    <row r="78" spans="1:26">
      <c r="C78" s="256">
        <f t="shared" si="1"/>
        <v>44166</v>
      </c>
      <c r="D78" s="238">
        <v>44166</v>
      </c>
      <c r="F78" s="67">
        <v>-0.5949459503333332</v>
      </c>
      <c r="G78" s="251">
        <v>-5.1778683666666658E-2</v>
      </c>
      <c r="H78" s="67">
        <v>-4.4641433333341611E-4</v>
      </c>
      <c r="I78" s="67">
        <v>-0.17695572833333359</v>
      </c>
      <c r="J78" s="252">
        <v>-7.1212227999999989E-2</v>
      </c>
      <c r="K78" s="252">
        <v>7.2946176666666654E-2</v>
      </c>
      <c r="L78" s="252">
        <v>-4.9482574999999918E-2</v>
      </c>
      <c r="M78" s="67">
        <v>-0.31801649766666634</v>
      </c>
    </row>
    <row r="79" spans="1:26">
      <c r="A79" s="250"/>
      <c r="B79" s="250"/>
      <c r="C79" s="256">
        <f t="shared" si="1"/>
        <v>44197</v>
      </c>
      <c r="D79" s="238">
        <v>44197</v>
      </c>
      <c r="F79" s="67">
        <v>-0.5888452673333322</v>
      </c>
      <c r="G79" s="251">
        <v>-5.0221995999999991E-2</v>
      </c>
      <c r="H79" s="67">
        <v>-4.5293399999999876E-3</v>
      </c>
      <c r="I79" s="67">
        <v>-0.17095371533333356</v>
      </c>
      <c r="J79" s="252">
        <v>-6.9562926333333275E-2</v>
      </c>
      <c r="K79" s="252">
        <v>6.5955514000000035E-2</v>
      </c>
      <c r="L79" s="252">
        <v>-5.0956669666666871E-2</v>
      </c>
      <c r="M79" s="67">
        <v>-0.30857613399999867</v>
      </c>
    </row>
    <row r="80" spans="1:26" s="197" customFormat="1">
      <c r="A80" s="250"/>
      <c r="B80" s="250"/>
      <c r="C80" s="256">
        <f t="shared" si="1"/>
        <v>44228</v>
      </c>
      <c r="D80" s="238">
        <v>44228</v>
      </c>
      <c r="E80" s="70"/>
      <c r="F80" s="67">
        <v>-0.68269403466666589</v>
      </c>
      <c r="G80" s="251">
        <v>-4.8956293333333317E-2</v>
      </c>
      <c r="H80" s="67">
        <v>-4.9227716666666685E-2</v>
      </c>
      <c r="I80" s="67">
        <v>-0.15754559433333354</v>
      </c>
      <c r="J80" s="252">
        <v>-7.7538150999999986E-2</v>
      </c>
      <c r="K80" s="252">
        <v>5.6962555000000047E-2</v>
      </c>
      <c r="L80" s="252">
        <v>-5.6417857333333557E-2</v>
      </c>
      <c r="M80" s="67">
        <v>-0.34997097699999885</v>
      </c>
      <c r="S80" s="70"/>
      <c r="T80" s="70"/>
      <c r="U80" s="70"/>
      <c r="V80" s="70"/>
      <c r="W80" s="70"/>
      <c r="X80" s="70"/>
      <c r="Y80" s="70"/>
      <c r="Z80" s="70"/>
    </row>
    <row r="81" spans="1:26" s="197" customFormat="1">
      <c r="A81" s="250"/>
      <c r="B81" s="250"/>
      <c r="C81" s="256">
        <f t="shared" si="1"/>
        <v>44256</v>
      </c>
      <c r="D81" s="238">
        <v>44256</v>
      </c>
      <c r="E81" s="70"/>
      <c r="F81" s="67">
        <v>-0.73949640333333344</v>
      </c>
      <c r="G81" s="251">
        <v>1.2085239999999999E-2</v>
      </c>
      <c r="H81" s="67">
        <v>-7.2041181666666704E-2</v>
      </c>
      <c r="I81" s="67">
        <v>-0.15509646966666671</v>
      </c>
      <c r="J81" s="252">
        <v>-9.3002317000000001E-2</v>
      </c>
      <c r="K81" s="252">
        <v>5.6966273999999997E-2</v>
      </c>
      <c r="L81" s="252">
        <v>-6.7062518666666709E-2</v>
      </c>
      <c r="M81" s="67">
        <v>-0.42134543033333327</v>
      </c>
      <c r="S81" s="70"/>
      <c r="T81" s="70"/>
      <c r="U81" s="70"/>
      <c r="V81" s="70"/>
      <c r="W81" s="70"/>
      <c r="X81" s="70"/>
      <c r="Y81" s="70"/>
      <c r="Z81" s="70"/>
    </row>
    <row r="82" spans="1:26" s="197" customFormat="1">
      <c r="A82" s="250"/>
      <c r="B82" s="250"/>
      <c r="C82" s="256">
        <f t="shared" si="1"/>
        <v>44287</v>
      </c>
      <c r="D82" s="238">
        <v>44287</v>
      </c>
      <c r="E82" s="70"/>
      <c r="F82" s="67">
        <v>-0.79346427699999955</v>
      </c>
      <c r="G82" s="251">
        <v>4.9902574666666658E-2</v>
      </c>
      <c r="H82" s="67">
        <v>-9.6028009333333331E-2</v>
      </c>
      <c r="I82" s="67">
        <v>-0.15088946733333339</v>
      </c>
      <c r="J82" s="252">
        <v>-0.11321980999999999</v>
      </c>
      <c r="K82" s="252">
        <v>6.0135343666666695E-2</v>
      </c>
      <c r="L82" s="252">
        <v>-7.5577087666666765E-2</v>
      </c>
      <c r="M82" s="67">
        <v>-0.46778782099999944</v>
      </c>
      <c r="S82" s="70"/>
      <c r="T82" s="70"/>
      <c r="U82" s="70"/>
      <c r="V82" s="70"/>
      <c r="W82" s="70"/>
      <c r="X82" s="70"/>
      <c r="Y82" s="70"/>
      <c r="Z82" s="70"/>
    </row>
    <row r="83" spans="1:26" s="197" customFormat="1">
      <c r="A83" s="250" t="s">
        <v>187</v>
      </c>
      <c r="B83" s="250" t="s">
        <v>47</v>
      </c>
      <c r="C83" s="256">
        <f t="shared" si="1"/>
        <v>44317</v>
      </c>
      <c r="D83" s="238">
        <v>44317</v>
      </c>
      <c r="E83" s="70"/>
      <c r="F83" s="67">
        <v>-0.78522533233333269</v>
      </c>
      <c r="G83" s="251">
        <v>5.0705057666666657E-2</v>
      </c>
      <c r="H83" s="67">
        <v>-9.2934427333333292E-2</v>
      </c>
      <c r="I83" s="67">
        <v>-0.1515100893333334</v>
      </c>
      <c r="J83" s="252">
        <v>-0.122134094</v>
      </c>
      <c r="K83" s="252">
        <v>6.6071567000000012E-2</v>
      </c>
      <c r="L83" s="252">
        <v>-8.5890181333333274E-2</v>
      </c>
      <c r="M83" s="67">
        <v>-0.44953316499999935</v>
      </c>
      <c r="S83" s="70"/>
      <c r="T83" s="70"/>
      <c r="U83" s="70"/>
      <c r="V83" s="70"/>
      <c r="W83" s="70"/>
      <c r="X83" s="70"/>
      <c r="Y83" s="70"/>
      <c r="Z83" s="70"/>
    </row>
    <row r="84" spans="1:26" s="197" customFormat="1">
      <c r="A84" s="250"/>
      <c r="B84" s="250"/>
      <c r="C84" s="256">
        <f t="shared" si="1"/>
        <v>44348</v>
      </c>
      <c r="D84" s="238">
        <v>44348</v>
      </c>
      <c r="E84" s="70"/>
      <c r="F84" s="67">
        <v>-0.78608055133333321</v>
      </c>
      <c r="G84" s="251">
        <v>6.7032599666666651E-2</v>
      </c>
      <c r="H84" s="67">
        <v>-0.11683465766666662</v>
      </c>
      <c r="I84" s="67">
        <v>-0.15025566733333331</v>
      </c>
      <c r="J84" s="252">
        <v>-0.12349569533333334</v>
      </c>
      <c r="K84" s="252">
        <v>6.430484233333332E-2</v>
      </c>
      <c r="L84" s="252">
        <v>-9.4891352000000026E-2</v>
      </c>
      <c r="M84" s="67">
        <v>-0.43194062099999991</v>
      </c>
      <c r="S84" s="70"/>
      <c r="T84" s="70"/>
      <c r="U84" s="70"/>
      <c r="V84" s="70"/>
      <c r="W84" s="70"/>
      <c r="X84" s="70"/>
      <c r="Y84" s="70"/>
      <c r="Z84" s="70"/>
    </row>
    <row r="85" spans="1:26" s="197" customFormat="1">
      <c r="A85" s="250"/>
      <c r="B85" s="250"/>
      <c r="C85" s="256">
        <f t="shared" si="1"/>
        <v>44378</v>
      </c>
      <c r="D85" s="238">
        <v>44378</v>
      </c>
      <c r="E85" s="70"/>
      <c r="F85" s="67">
        <v>-0.82390220300000094</v>
      </c>
      <c r="G85" s="251">
        <v>2.2969622999999995E-2</v>
      </c>
      <c r="H85" s="67">
        <v>-0.11427424766666673</v>
      </c>
      <c r="I85" s="67">
        <v>-0.15195489866666653</v>
      </c>
      <c r="J85" s="252">
        <v>-0.11606985666666669</v>
      </c>
      <c r="K85" s="252">
        <v>6.4607332666666642E-2</v>
      </c>
      <c r="L85" s="252">
        <v>-0.10934482599999996</v>
      </c>
      <c r="M85" s="67">
        <v>-0.41983532966666764</v>
      </c>
      <c r="S85" s="70"/>
      <c r="T85" s="70"/>
      <c r="U85" s="70"/>
      <c r="V85" s="70"/>
      <c r="W85" s="70"/>
      <c r="X85" s="70"/>
      <c r="Y85" s="70"/>
      <c r="Z85" s="70"/>
    </row>
    <row r="86" spans="1:26" s="197" customFormat="1">
      <c r="A86" s="250"/>
      <c r="B86" s="250"/>
      <c r="C86" s="256">
        <f t="shared" si="1"/>
        <v>44409</v>
      </c>
      <c r="D86" s="238">
        <v>44409</v>
      </c>
      <c r="E86" s="70"/>
      <c r="F86" s="67">
        <v>-0.89074006200000089</v>
      </c>
      <c r="G86" s="251">
        <v>2.532517033333332E-2</v>
      </c>
      <c r="H86" s="67">
        <v>-0.16867750666666656</v>
      </c>
      <c r="I86" s="67">
        <v>-0.14040748266666672</v>
      </c>
      <c r="J86" s="252">
        <v>-0.10363313600000003</v>
      </c>
      <c r="K86" s="252">
        <v>5.7251366333333303E-2</v>
      </c>
      <c r="L86" s="252">
        <v>-0.12240936033333329</v>
      </c>
      <c r="M86" s="67">
        <v>-0.43818911300000096</v>
      </c>
      <c r="S86" s="70"/>
      <c r="T86" s="70"/>
      <c r="U86" s="70"/>
      <c r="V86" s="70"/>
      <c r="W86" s="70"/>
      <c r="X86" s="70"/>
      <c r="Y86" s="70"/>
      <c r="Z86" s="70"/>
    </row>
    <row r="87" spans="1:26" s="197" customFormat="1">
      <c r="A87" s="250"/>
      <c r="B87" s="250"/>
      <c r="C87" s="256">
        <f t="shared" si="1"/>
        <v>44440</v>
      </c>
      <c r="D87" s="238">
        <v>44440</v>
      </c>
      <c r="E87" s="70"/>
      <c r="F87" s="67">
        <v>-0.922668028999998</v>
      </c>
      <c r="G87" s="251">
        <v>-5.8121939999999884E-3</v>
      </c>
      <c r="H87" s="67">
        <v>-0.16758400066666665</v>
      </c>
      <c r="I87" s="67">
        <v>-0.14377535099999986</v>
      </c>
      <c r="J87" s="252">
        <v>-9.1878046666666699E-2</v>
      </c>
      <c r="K87" s="252">
        <v>6.4848122333333397E-2</v>
      </c>
      <c r="L87" s="252">
        <v>-0.12055858233333318</v>
      </c>
      <c r="M87" s="67">
        <v>-0.45790797666666505</v>
      </c>
      <c r="S87" s="70"/>
      <c r="T87" s="70"/>
      <c r="U87" s="70"/>
      <c r="V87" s="70"/>
      <c r="W87" s="70"/>
      <c r="X87" s="70"/>
      <c r="Y87" s="70"/>
      <c r="Z87" s="70"/>
    </row>
    <row r="88" spans="1:26" s="197" customFormat="1">
      <c r="A88" s="250"/>
      <c r="B88" s="250"/>
      <c r="C88" s="256">
        <f t="shared" si="1"/>
        <v>44470</v>
      </c>
      <c r="D88" s="238">
        <v>44470</v>
      </c>
      <c r="E88" s="70"/>
      <c r="F88" s="67">
        <v>-0.93160316666666787</v>
      </c>
      <c r="G88" s="251">
        <v>-3.6668700000000508E-4</v>
      </c>
      <c r="H88" s="67">
        <v>-0.1983331616666667</v>
      </c>
      <c r="I88" s="67">
        <v>-0.14785033633333333</v>
      </c>
      <c r="J88" s="252">
        <v>-8.745543433333329E-2</v>
      </c>
      <c r="K88" s="252">
        <v>7.605827166666658E-2</v>
      </c>
      <c r="L88" s="252">
        <v>-9.8479160333333315E-2</v>
      </c>
      <c r="M88" s="67">
        <v>-0.47517665866666781</v>
      </c>
      <c r="S88" s="70"/>
      <c r="T88" s="70"/>
      <c r="U88" s="70"/>
      <c r="V88" s="70"/>
      <c r="W88" s="70"/>
      <c r="X88" s="70"/>
      <c r="Y88" s="70"/>
      <c r="Z88" s="70"/>
    </row>
    <row r="89" spans="1:26" s="197" customFormat="1">
      <c r="A89" s="250"/>
      <c r="B89" s="250"/>
      <c r="C89" s="256">
        <f t="shared" si="1"/>
        <v>44501</v>
      </c>
      <c r="D89" s="238">
        <v>44501</v>
      </c>
      <c r="E89" s="70"/>
      <c r="F89" s="67">
        <v>-0.88982061200000095</v>
      </c>
      <c r="G89" s="251">
        <v>-2.7336926666666501E-3</v>
      </c>
      <c r="H89" s="67">
        <v>-0.17490974433333339</v>
      </c>
      <c r="I89" s="67">
        <v>-0.1735426923333333</v>
      </c>
      <c r="J89" s="252">
        <v>-8.9677358666666637E-2</v>
      </c>
      <c r="K89" s="252">
        <v>9.6887855000000064E-2</v>
      </c>
      <c r="L89" s="252">
        <v>-7.4825974000000087E-2</v>
      </c>
      <c r="M89" s="67">
        <v>-0.47101900500000093</v>
      </c>
      <c r="S89" s="70"/>
      <c r="T89" s="70"/>
      <c r="U89" s="70"/>
      <c r="V89" s="70"/>
      <c r="W89" s="70"/>
      <c r="X89" s="70"/>
      <c r="Y89" s="70"/>
      <c r="Z89" s="70"/>
    </row>
    <row r="90" spans="1:26" s="197" customFormat="1">
      <c r="A90" s="250"/>
      <c r="B90" s="250"/>
      <c r="C90" s="256">
        <f t="shared" si="1"/>
        <v>44531</v>
      </c>
      <c r="D90" s="238">
        <v>44531</v>
      </c>
      <c r="E90" s="70"/>
      <c r="F90" s="67">
        <v>-0.89057797033333652</v>
      </c>
      <c r="G90" s="251">
        <v>9.6043606666666552E-3</v>
      </c>
      <c r="H90" s="67">
        <v>-0.19993053600000008</v>
      </c>
      <c r="I90" s="67">
        <v>-0.18422594066666689</v>
      </c>
      <c r="J90" s="252">
        <v>-9.2676415333333345E-2</v>
      </c>
      <c r="K90" s="252">
        <v>9.657639333333326E-2</v>
      </c>
      <c r="L90" s="252">
        <v>-6.6771091000000143E-2</v>
      </c>
      <c r="M90" s="67">
        <v>-0.453154741333336</v>
      </c>
      <c r="S90" s="70"/>
      <c r="T90" s="70"/>
      <c r="U90" s="70"/>
      <c r="V90" s="70"/>
      <c r="W90" s="70"/>
      <c r="X90" s="70"/>
      <c r="Y90" s="70"/>
      <c r="Z90" s="70"/>
    </row>
    <row r="91" spans="1:26" s="197" customFormat="1">
      <c r="A91" s="70"/>
      <c r="B91" s="70"/>
      <c r="C91" s="256">
        <f t="shared" si="1"/>
        <v>44562</v>
      </c>
      <c r="D91" s="238">
        <v>44562</v>
      </c>
      <c r="E91" s="70"/>
      <c r="F91" s="67">
        <v>-0.95319623199999892</v>
      </c>
      <c r="G91" s="251">
        <v>1.1761220999999992E-2</v>
      </c>
      <c r="H91" s="67">
        <v>-0.22739642899999993</v>
      </c>
      <c r="I91" s="67">
        <v>-0.19581490000000021</v>
      </c>
      <c r="J91" s="252">
        <v>-8.7892002666666719E-2</v>
      </c>
      <c r="K91" s="252">
        <v>7.7709147000000076E-2</v>
      </c>
      <c r="L91" s="252">
        <v>-7.3403979333333327E-2</v>
      </c>
      <c r="M91" s="67">
        <v>-0.45815928899999886</v>
      </c>
      <c r="S91" s="70"/>
      <c r="T91" s="70"/>
      <c r="U91" s="70"/>
      <c r="V91" s="70"/>
      <c r="W91" s="70"/>
      <c r="X91" s="70"/>
      <c r="Y91" s="70"/>
      <c r="Z91" s="70"/>
    </row>
    <row r="92" spans="1:26" s="197" customFormat="1">
      <c r="A92" s="70"/>
      <c r="B92" s="70"/>
      <c r="C92" s="256">
        <f t="shared" si="1"/>
        <v>44593</v>
      </c>
      <c r="D92" s="238">
        <v>44593</v>
      </c>
      <c r="E92" s="70"/>
      <c r="F92" s="67">
        <v>-1.0876456806666659</v>
      </c>
      <c r="G92" s="251">
        <v>3.5741469999999824E-3</v>
      </c>
      <c r="H92" s="67">
        <v>-0.27163318600000008</v>
      </c>
      <c r="I92" s="67">
        <v>-0.19741057666666681</v>
      </c>
      <c r="J92" s="252">
        <v>-0.10160771800000003</v>
      </c>
      <c r="K92" s="252">
        <v>6.8960185999999951E-2</v>
      </c>
      <c r="L92" s="252">
        <v>-8.0486579666666724E-2</v>
      </c>
      <c r="M92" s="67">
        <v>-0.50904195333333224</v>
      </c>
      <c r="S92" s="70"/>
      <c r="T92" s="70"/>
      <c r="U92" s="70"/>
      <c r="V92" s="70"/>
      <c r="W92" s="70"/>
      <c r="X92" s="70"/>
      <c r="Y92" s="70"/>
      <c r="Z92" s="70"/>
    </row>
    <row r="93" spans="1:26" s="197" customFormat="1">
      <c r="A93" s="70"/>
      <c r="B93" s="70"/>
      <c r="C93" s="256">
        <f t="shared" si="1"/>
        <v>44621</v>
      </c>
      <c r="D93" s="238">
        <v>44621</v>
      </c>
      <c r="E93" s="70"/>
      <c r="F93" s="67">
        <v>-1.3717925546666669</v>
      </c>
      <c r="G93" s="251">
        <v>5.9252446666666651E-3</v>
      </c>
      <c r="H93" s="67">
        <v>-0.42144254600000003</v>
      </c>
      <c r="I93" s="67">
        <v>-0.20633274800000004</v>
      </c>
      <c r="J93" s="252">
        <v>-0.12394027633333334</v>
      </c>
      <c r="K93" s="252">
        <v>6.7485956666666666E-2</v>
      </c>
      <c r="L93" s="252">
        <v>-8.6912838333333367E-2</v>
      </c>
      <c r="M93" s="67">
        <v>-0.60657534733333351</v>
      </c>
      <c r="S93" s="70"/>
      <c r="T93" s="70"/>
      <c r="U93" s="70"/>
      <c r="V93" s="70"/>
      <c r="W93" s="70"/>
      <c r="X93" s="70"/>
      <c r="Y93" s="70"/>
      <c r="Z93" s="70"/>
    </row>
    <row r="94" spans="1:26" s="197" customFormat="1">
      <c r="A94" s="70"/>
      <c r="B94" s="70"/>
      <c r="C94" s="256">
        <f t="shared" si="1"/>
        <v>44652</v>
      </c>
      <c r="D94" s="238">
        <v>44652</v>
      </c>
      <c r="E94" s="70"/>
      <c r="F94" s="67">
        <v>-1.5487092873333341</v>
      </c>
      <c r="G94" s="251">
        <v>-8.1598133333333368E-3</v>
      </c>
      <c r="H94" s="67">
        <v>-0.50441781333333358</v>
      </c>
      <c r="I94" s="67">
        <v>-0.2085225773333334</v>
      </c>
      <c r="J94" s="252">
        <v>-0.14419526266666666</v>
      </c>
      <c r="K94" s="252">
        <v>7.79968993333333E-2</v>
      </c>
      <c r="L94" s="252">
        <v>-9.5120161000000175E-2</v>
      </c>
      <c r="M94" s="67">
        <v>-0.66629055900000012</v>
      </c>
      <c r="S94" s="70"/>
      <c r="T94" s="70"/>
      <c r="U94" s="70"/>
      <c r="V94" s="70"/>
      <c r="W94" s="70"/>
      <c r="X94" s="70"/>
      <c r="Y94" s="70"/>
      <c r="Z94" s="70"/>
    </row>
    <row r="95" spans="1:26" s="197" customFormat="1">
      <c r="A95" s="250" t="s">
        <v>188</v>
      </c>
      <c r="B95" s="250" t="s">
        <v>48</v>
      </c>
      <c r="C95" s="256">
        <f t="shared" si="1"/>
        <v>44682</v>
      </c>
      <c r="D95" s="238">
        <v>44682</v>
      </c>
      <c r="E95" s="70"/>
      <c r="F95" s="67">
        <v>-1.6424661666666671</v>
      </c>
      <c r="G95" s="251">
        <v>-8.6015216666666724E-3</v>
      </c>
      <c r="H95" s="67">
        <v>-0.54973234366666668</v>
      </c>
      <c r="I95" s="67">
        <v>-0.21175865900000004</v>
      </c>
      <c r="J95" s="252">
        <v>-0.15306190166666667</v>
      </c>
      <c r="K95" s="252">
        <v>8.4258826666666675E-2</v>
      </c>
      <c r="L95" s="252">
        <v>-0.1181922546666667</v>
      </c>
      <c r="M95" s="67">
        <v>-0.68537831266666704</v>
      </c>
      <c r="S95" s="70"/>
      <c r="T95" s="70"/>
      <c r="U95" s="70"/>
      <c r="V95" s="70"/>
      <c r="W95" s="70"/>
      <c r="X95" s="70"/>
      <c r="Y95" s="70"/>
      <c r="Z95" s="70"/>
    </row>
    <row r="96" spans="1:26" s="197" customFormat="1">
      <c r="A96" s="250"/>
      <c r="B96" s="250"/>
      <c r="C96" s="256">
        <f t="shared" si="1"/>
        <v>44713</v>
      </c>
      <c r="D96" s="238">
        <v>44713</v>
      </c>
      <c r="E96" s="70"/>
      <c r="F96" s="67">
        <v>-1.502930326</v>
      </c>
      <c r="G96" s="251">
        <v>-2.0747050333333336E-2</v>
      </c>
      <c r="H96" s="67">
        <v>-0.44419835066666657</v>
      </c>
      <c r="I96" s="67">
        <v>-0.20627496600000028</v>
      </c>
      <c r="J96" s="252">
        <v>-0.15744342866666666</v>
      </c>
      <c r="K96" s="252">
        <v>8.2347424666666696E-2</v>
      </c>
      <c r="L96" s="252">
        <v>-0.1388208766666667</v>
      </c>
      <c r="M96" s="67">
        <v>-0.61779307833333308</v>
      </c>
      <c r="S96" s="70"/>
      <c r="T96" s="70"/>
      <c r="U96" s="70"/>
      <c r="V96" s="70"/>
      <c r="W96" s="70"/>
      <c r="X96" s="70"/>
      <c r="Y96" s="70"/>
      <c r="Z96" s="70"/>
    </row>
    <row r="97" spans="1:26" s="197" customFormat="1">
      <c r="A97" s="250"/>
      <c r="B97" s="250"/>
      <c r="C97" s="256">
        <f t="shared" si="1"/>
        <v>44743</v>
      </c>
      <c r="D97" s="238">
        <v>44743</v>
      </c>
      <c r="E97" s="70"/>
      <c r="F97" s="67">
        <v>-1.4629593556666662</v>
      </c>
      <c r="G97" s="251">
        <v>-2.0559530000000001E-3</v>
      </c>
      <c r="H97" s="67">
        <v>-0.46076270500000011</v>
      </c>
      <c r="I97" s="67">
        <v>-0.19629394466666653</v>
      </c>
      <c r="J97" s="252">
        <v>-0.15890937999999999</v>
      </c>
      <c r="K97" s="252">
        <v>9.037009200000011E-2</v>
      </c>
      <c r="L97" s="252">
        <v>-0.15672775333333341</v>
      </c>
      <c r="M97" s="67">
        <v>-0.57857971166666633</v>
      </c>
      <c r="S97" s="70"/>
      <c r="T97" s="70"/>
      <c r="U97" s="70"/>
      <c r="V97" s="70"/>
      <c r="W97" s="70"/>
      <c r="X97" s="70"/>
      <c r="Y97" s="70"/>
      <c r="Z97" s="70"/>
    </row>
    <row r="98" spans="1:26" s="197" customFormat="1">
      <c r="A98" s="70"/>
      <c r="B98" s="70"/>
      <c r="C98" s="256">
        <f t="shared" si="1"/>
        <v>44774</v>
      </c>
      <c r="D98" s="238">
        <v>44774</v>
      </c>
      <c r="E98" s="70"/>
      <c r="F98" s="67">
        <v>-1.6255359389999997</v>
      </c>
      <c r="G98" s="251">
        <v>7.2071803333333328E-3</v>
      </c>
      <c r="H98" s="67">
        <v>-0.64066705733333318</v>
      </c>
      <c r="I98" s="67">
        <v>-0.19429161999999997</v>
      </c>
      <c r="J98" s="252">
        <v>-0.15032195333333334</v>
      </c>
      <c r="K98" s="252">
        <v>7.6943310000000056E-2</v>
      </c>
      <c r="L98" s="252">
        <v>-0.15617677633333338</v>
      </c>
      <c r="M98" s="67">
        <v>-0.56822902233333328</v>
      </c>
      <c r="S98" s="70"/>
      <c r="T98" s="70"/>
      <c r="U98" s="70"/>
      <c r="V98" s="70"/>
      <c r="W98" s="70"/>
      <c r="X98" s="70"/>
      <c r="Y98" s="70"/>
      <c r="Z98" s="70"/>
    </row>
    <row r="99" spans="1:26" s="197" customFormat="1">
      <c r="A99" s="70"/>
      <c r="B99" s="70"/>
      <c r="C99" s="256">
        <f t="shared" si="1"/>
        <v>44805</v>
      </c>
      <c r="D99" s="238">
        <v>44805</v>
      </c>
      <c r="E99" s="70"/>
      <c r="F99" s="67">
        <v>-1.6133556673333322</v>
      </c>
      <c r="G99" s="251">
        <v>1.8190685333333345E-2</v>
      </c>
      <c r="H99" s="67">
        <v>-0.65790056866666691</v>
      </c>
      <c r="I99" s="67">
        <v>-0.19314230099999963</v>
      </c>
      <c r="J99" s="252">
        <v>-0.14145644000000002</v>
      </c>
      <c r="K99" s="252">
        <v>9.0971370666666607E-2</v>
      </c>
      <c r="L99" s="252">
        <v>-0.14535071966666654</v>
      </c>
      <c r="M99" s="67">
        <v>-0.58466769399999907</v>
      </c>
      <c r="S99" s="70"/>
      <c r="T99" s="70"/>
      <c r="U99" s="70"/>
      <c r="V99" s="70"/>
      <c r="W99" s="70"/>
      <c r="X99" s="70"/>
      <c r="Y99" s="70"/>
      <c r="Z99" s="70"/>
    </row>
    <row r="100" spans="1:26" s="197" customFormat="1">
      <c r="A100" s="70"/>
      <c r="B100" s="70"/>
      <c r="C100" s="256">
        <f t="shared" si="1"/>
        <v>44835</v>
      </c>
      <c r="D100" s="238">
        <v>44835</v>
      </c>
      <c r="E100" s="70"/>
      <c r="F100" s="67">
        <v>-1.6401796873333332</v>
      </c>
      <c r="G100" s="251">
        <v>1.8805866666666694E-3</v>
      </c>
      <c r="H100" s="67">
        <v>-0.66065037899999923</v>
      </c>
      <c r="I100" s="67">
        <v>-0.21582908466666678</v>
      </c>
      <c r="J100" s="252">
        <v>-0.13794919266666666</v>
      </c>
      <c r="K100" s="252">
        <v>9.3073708333333297E-2</v>
      </c>
      <c r="L100" s="252">
        <v>-0.12289372366666665</v>
      </c>
      <c r="M100" s="67">
        <v>-0.59781160233333364</v>
      </c>
      <c r="S100" s="70"/>
      <c r="T100" s="70"/>
      <c r="U100" s="70"/>
      <c r="V100" s="70"/>
      <c r="W100" s="70"/>
      <c r="X100" s="70"/>
      <c r="Y100" s="70"/>
      <c r="Z100" s="70"/>
    </row>
    <row r="101" spans="1:26" s="197" customFormat="1">
      <c r="A101" s="70"/>
      <c r="B101" s="70"/>
      <c r="C101" s="256">
        <f t="shared" si="1"/>
        <v>44866</v>
      </c>
      <c r="D101" s="238">
        <v>44866</v>
      </c>
      <c r="E101" s="70"/>
      <c r="F101" s="67">
        <v>-1.3908872433333315</v>
      </c>
      <c r="G101" s="251">
        <v>-1.7214503333333217E-3</v>
      </c>
      <c r="H101" s="67">
        <v>-0.44800375233333306</v>
      </c>
      <c r="I101" s="67">
        <v>-0.23446761799999993</v>
      </c>
      <c r="J101" s="252">
        <v>-0.1402270246666667</v>
      </c>
      <c r="K101" s="252">
        <v>0.10593501199999984</v>
      </c>
      <c r="L101" s="252">
        <v>-0.11292329000000002</v>
      </c>
      <c r="M101" s="67">
        <v>-0.55947911999999844</v>
      </c>
      <c r="S101" s="70"/>
      <c r="T101" s="70"/>
      <c r="U101" s="70"/>
      <c r="V101" s="70"/>
      <c r="W101" s="70"/>
      <c r="X101" s="70"/>
      <c r="Y101" s="70"/>
      <c r="Z101" s="70"/>
    </row>
    <row r="102" spans="1:26" s="197" customFormat="1">
      <c r="A102" s="70"/>
      <c r="B102" s="70"/>
      <c r="C102" s="256">
        <f t="shared" si="1"/>
        <v>44896</v>
      </c>
      <c r="D102" s="238">
        <v>44896</v>
      </c>
      <c r="E102" s="70"/>
      <c r="F102" s="67">
        <v>-1.4321063073333316</v>
      </c>
      <c r="G102" s="251">
        <v>-1.1990467999999992E-2</v>
      </c>
      <c r="H102" s="67">
        <v>-0.47234646066666641</v>
      </c>
      <c r="I102" s="67">
        <v>-0.24804233599999997</v>
      </c>
      <c r="J102" s="252">
        <v>-0.13824251833333337</v>
      </c>
      <c r="K102" s="252">
        <v>8.5613692666666796E-2</v>
      </c>
      <c r="L102" s="252">
        <v>-0.11449072333333318</v>
      </c>
      <c r="M102" s="67">
        <v>-0.53260749366666538</v>
      </c>
      <c r="S102" s="70"/>
      <c r="T102" s="70"/>
      <c r="U102" s="70"/>
      <c r="V102" s="70"/>
      <c r="W102" s="70"/>
      <c r="X102" s="70"/>
      <c r="Y102" s="70"/>
      <c r="Z102" s="70"/>
    </row>
    <row r="103" spans="1:26" s="197" customFormat="1">
      <c r="A103" s="70"/>
      <c r="B103" s="70"/>
      <c r="C103" s="256">
        <f t="shared" ref="C103:C126" si="2">+D103</f>
        <v>44927</v>
      </c>
      <c r="D103" s="238">
        <v>44927</v>
      </c>
      <c r="E103" s="70"/>
      <c r="F103" s="67">
        <v>-1.3561631819999977</v>
      </c>
      <c r="G103" s="251">
        <v>-1.9414366666665415E-4</v>
      </c>
      <c r="H103" s="67">
        <v>-0.41516434900000043</v>
      </c>
      <c r="I103" s="67">
        <v>-0.23255931166666652</v>
      </c>
      <c r="J103" s="252">
        <v>-0.14202259400000003</v>
      </c>
      <c r="K103" s="252">
        <v>7.4867947333333365E-2</v>
      </c>
      <c r="L103" s="252">
        <v>-0.12379369299999951</v>
      </c>
      <c r="M103" s="67">
        <v>-0.51729703799999782</v>
      </c>
      <c r="S103" s="70"/>
      <c r="T103" s="70"/>
      <c r="U103" s="70"/>
      <c r="V103" s="70"/>
      <c r="W103" s="70"/>
      <c r="X103" s="70"/>
      <c r="Y103" s="70"/>
      <c r="Z103" s="70"/>
    </row>
    <row r="104" spans="1:26" s="197" customFormat="1">
      <c r="A104" s="70"/>
      <c r="B104" s="70"/>
      <c r="C104" s="256">
        <f t="shared" si="2"/>
        <v>44958</v>
      </c>
      <c r="D104" s="238">
        <v>44958</v>
      </c>
      <c r="E104" s="70"/>
      <c r="F104" s="67">
        <v>-1.4030717709999996</v>
      </c>
      <c r="G104" s="251">
        <v>3.4873916666666766E-3</v>
      </c>
      <c r="H104" s="67">
        <v>-0.40435181333333348</v>
      </c>
      <c r="I104" s="67">
        <v>-0.22552842500000006</v>
      </c>
      <c r="J104" s="252">
        <v>-0.16108220400000001</v>
      </c>
      <c r="K104" s="252">
        <v>6.161786833333352E-2</v>
      </c>
      <c r="L104" s="252">
        <v>-0.12903506333333306</v>
      </c>
      <c r="M104" s="67">
        <v>-0.54817952533333314</v>
      </c>
      <c r="S104" s="70"/>
      <c r="T104" s="70"/>
      <c r="U104" s="70"/>
      <c r="V104" s="70"/>
      <c r="W104" s="70"/>
      <c r="X104" s="70"/>
      <c r="Y104" s="70"/>
      <c r="Z104" s="70"/>
    </row>
    <row r="105" spans="1:26" s="197" customFormat="1">
      <c r="A105" s="70"/>
      <c r="B105" s="70"/>
      <c r="C105" s="256">
        <f t="shared" si="2"/>
        <v>44986</v>
      </c>
      <c r="D105" s="238">
        <v>44986</v>
      </c>
      <c r="E105" s="70"/>
      <c r="F105" s="67">
        <v>-1.378274795666667</v>
      </c>
      <c r="G105" s="251">
        <v>7.3998765333333341E-2</v>
      </c>
      <c r="H105" s="67">
        <v>-0.33453000900000007</v>
      </c>
      <c r="I105" s="67">
        <v>-0.22717952699999999</v>
      </c>
      <c r="J105" s="252">
        <v>-0.20283539600000003</v>
      </c>
      <c r="K105" s="252">
        <v>7.1881649333333297E-2</v>
      </c>
      <c r="L105" s="252">
        <v>-0.1393903536666668</v>
      </c>
      <c r="M105" s="67">
        <v>-0.62021992466666653</v>
      </c>
      <c r="S105" s="70"/>
      <c r="T105" s="70"/>
      <c r="U105" s="70"/>
      <c r="V105" s="70"/>
      <c r="W105" s="70"/>
      <c r="X105" s="70"/>
      <c r="Y105" s="70"/>
      <c r="Z105" s="70"/>
    </row>
    <row r="106" spans="1:26" s="197" customFormat="1">
      <c r="A106" s="70"/>
      <c r="B106" s="70"/>
      <c r="C106" s="256">
        <f t="shared" si="2"/>
        <v>45017</v>
      </c>
      <c r="D106" s="238">
        <v>45017</v>
      </c>
      <c r="E106" s="70"/>
      <c r="F106" s="67">
        <v>-1.3897779133333328</v>
      </c>
      <c r="G106" s="251">
        <v>8.4983064666666649E-2</v>
      </c>
      <c r="H106" s="67">
        <v>-0.28347902066666669</v>
      </c>
      <c r="I106" s="67">
        <v>-0.23282156499999976</v>
      </c>
      <c r="J106" s="252">
        <v>-0.22663494766666664</v>
      </c>
      <c r="K106" s="252">
        <v>6.2420353333333317E-2</v>
      </c>
      <c r="L106" s="252">
        <v>-0.14915055533333335</v>
      </c>
      <c r="M106" s="67">
        <v>-0.64509524266666629</v>
      </c>
      <c r="S106" s="70"/>
      <c r="T106" s="70"/>
      <c r="U106" s="70"/>
      <c r="V106" s="70"/>
      <c r="W106" s="70"/>
      <c r="X106" s="70"/>
      <c r="Y106" s="70"/>
      <c r="Z106" s="70"/>
    </row>
    <row r="107" spans="1:26" s="197" customFormat="1">
      <c r="A107" s="250" t="s">
        <v>189</v>
      </c>
      <c r="B107" s="250" t="s">
        <v>49</v>
      </c>
      <c r="C107" s="256">
        <f t="shared" si="2"/>
        <v>45047</v>
      </c>
      <c r="D107" s="238">
        <v>45047</v>
      </c>
      <c r="E107" s="70"/>
      <c r="F107" s="67">
        <v>-1.4684983466666659</v>
      </c>
      <c r="G107" s="251">
        <v>7.0902216666666656E-2</v>
      </c>
      <c r="H107" s="67">
        <v>-0.28570781133333323</v>
      </c>
      <c r="I107" s="67">
        <v>-0.24369247233333341</v>
      </c>
      <c r="J107" s="252">
        <v>-0.2400159673333333</v>
      </c>
      <c r="K107" s="252">
        <v>6.4464571999999998E-2</v>
      </c>
      <c r="L107" s="252">
        <v>-0.1714695846666667</v>
      </c>
      <c r="M107" s="67">
        <v>-0.66297929966666591</v>
      </c>
      <c r="S107" s="70"/>
      <c r="T107" s="70"/>
      <c r="U107" s="70"/>
      <c r="V107" s="70"/>
      <c r="W107" s="70"/>
      <c r="X107" s="70"/>
      <c r="Y107" s="70"/>
      <c r="Z107" s="70"/>
    </row>
    <row r="108" spans="1:26" s="197" customFormat="1">
      <c r="A108" s="70"/>
      <c r="B108" s="70"/>
      <c r="C108" s="256">
        <f t="shared" si="2"/>
        <v>45078</v>
      </c>
      <c r="D108" s="238">
        <v>45078</v>
      </c>
      <c r="E108" s="70"/>
      <c r="F108" s="67">
        <v>-1.5315207966666655</v>
      </c>
      <c r="G108" s="251">
        <v>-2.4512423333333559E-3</v>
      </c>
      <c r="H108" s="67">
        <v>-0.31897434699999999</v>
      </c>
      <c r="I108" s="67">
        <v>-0.23194388600000004</v>
      </c>
      <c r="J108" s="252">
        <v>-0.22476014900000005</v>
      </c>
      <c r="K108" s="252">
        <v>6.0078370333333367E-2</v>
      </c>
      <c r="L108" s="252">
        <v>-0.18797687233333332</v>
      </c>
      <c r="M108" s="67">
        <v>-0.62549267033333222</v>
      </c>
      <c r="S108" s="70"/>
      <c r="T108" s="70"/>
      <c r="U108" s="70"/>
      <c r="V108" s="70"/>
      <c r="W108" s="70"/>
      <c r="X108" s="70"/>
      <c r="Y108" s="70"/>
      <c r="Z108" s="70"/>
    </row>
    <row r="109" spans="1:26" s="197" customFormat="1">
      <c r="A109" s="70"/>
      <c r="B109" s="70"/>
      <c r="C109" s="256">
        <f t="shared" si="2"/>
        <v>45108</v>
      </c>
      <c r="D109" s="238">
        <v>45108</v>
      </c>
      <c r="E109" s="70"/>
      <c r="F109" s="67">
        <v>-1.576075192</v>
      </c>
      <c r="G109" s="251">
        <v>-4.6936245000000008E-2</v>
      </c>
      <c r="H109" s="67">
        <v>-0.33580828166666671</v>
      </c>
      <c r="I109" s="67">
        <v>-0.22685158500000011</v>
      </c>
      <c r="J109" s="252">
        <v>-0.21446526366666671</v>
      </c>
      <c r="K109" s="252">
        <v>6.2701137666666643E-2</v>
      </c>
      <c r="L109" s="252">
        <v>-0.21412277633333329</v>
      </c>
      <c r="M109" s="67">
        <v>-0.60059217799999975</v>
      </c>
      <c r="S109" s="70"/>
      <c r="T109" s="70"/>
      <c r="U109" s="70"/>
      <c r="V109" s="70"/>
      <c r="W109" s="70"/>
      <c r="X109" s="70"/>
      <c r="Y109" s="70"/>
      <c r="Z109" s="70"/>
    </row>
    <row r="110" spans="1:26" s="197" customFormat="1">
      <c r="A110" s="70"/>
      <c r="B110" s="70"/>
      <c r="C110" s="256">
        <f t="shared" si="2"/>
        <v>45139</v>
      </c>
      <c r="D110" s="238">
        <v>45139</v>
      </c>
      <c r="E110" s="70"/>
      <c r="F110" s="67">
        <v>-1.5268961383333344</v>
      </c>
      <c r="G110" s="251">
        <v>-2.2888929999999971E-2</v>
      </c>
      <c r="H110" s="67">
        <v>-0.37400286166666702</v>
      </c>
      <c r="I110" s="67">
        <v>-0.1976016950000003</v>
      </c>
      <c r="J110" s="252">
        <v>-0.18931872733333338</v>
      </c>
      <c r="K110" s="252">
        <v>5.2011559999999998E-2</v>
      </c>
      <c r="L110" s="252">
        <v>-0.21468837466666638</v>
      </c>
      <c r="M110" s="67">
        <v>-0.5804071096666672</v>
      </c>
      <c r="S110" s="70"/>
      <c r="T110" s="70"/>
      <c r="U110" s="70"/>
      <c r="V110" s="70"/>
      <c r="W110" s="70"/>
      <c r="X110" s="70"/>
      <c r="Y110" s="70"/>
      <c r="Z110" s="70"/>
    </row>
    <row r="111" spans="1:26" s="197" customFormat="1">
      <c r="A111" s="70"/>
      <c r="B111" s="70"/>
      <c r="C111" s="256">
        <f t="shared" si="2"/>
        <v>45170</v>
      </c>
      <c r="D111" s="238">
        <v>45170</v>
      </c>
      <c r="E111" s="70"/>
      <c r="F111" s="67">
        <v>-1.4428909369999983</v>
      </c>
      <c r="G111" s="251">
        <v>-2.5646893666666681E-2</v>
      </c>
      <c r="H111" s="67">
        <v>-0.34559748433333332</v>
      </c>
      <c r="I111" s="67">
        <v>-0.19278776466666658</v>
      </c>
      <c r="J111" s="252">
        <v>-0.17027442233333326</v>
      </c>
      <c r="K111" s="252">
        <v>5.5929253333333408E-2</v>
      </c>
      <c r="L111" s="252">
        <v>-0.19779035633333311</v>
      </c>
      <c r="M111" s="67">
        <v>-0.56672326899999881</v>
      </c>
      <c r="S111" s="70"/>
      <c r="T111" s="70"/>
      <c r="U111" s="70"/>
      <c r="V111" s="70"/>
      <c r="W111" s="70"/>
      <c r="X111" s="70"/>
      <c r="Y111" s="70"/>
      <c r="Z111" s="70"/>
    </row>
    <row r="112" spans="1:26" s="197" customFormat="1">
      <c r="A112" s="70"/>
      <c r="B112" s="70"/>
      <c r="C112" s="256">
        <f t="shared" si="2"/>
        <v>45200</v>
      </c>
      <c r="D112" s="238">
        <v>45200</v>
      </c>
      <c r="E112" s="70"/>
      <c r="F112" s="67">
        <v>-1.393169678</v>
      </c>
      <c r="G112" s="251">
        <v>4.0054150000000182E-3</v>
      </c>
      <c r="H112" s="67">
        <v>-0.32901089933333327</v>
      </c>
      <c r="I112" s="67">
        <v>-0.20104453999999955</v>
      </c>
      <c r="J112" s="252">
        <v>-0.17149238266666669</v>
      </c>
      <c r="K112" s="252">
        <v>6.2638159333333332E-2</v>
      </c>
      <c r="L112" s="252">
        <v>-0.16783944900000061</v>
      </c>
      <c r="M112" s="67">
        <v>-0.59042598133333335</v>
      </c>
      <c r="S112" s="70"/>
      <c r="T112" s="70"/>
      <c r="U112" s="70"/>
      <c r="V112" s="70"/>
      <c r="W112" s="70"/>
      <c r="X112" s="70"/>
      <c r="Y112" s="70"/>
      <c r="Z112" s="70"/>
    </row>
    <row r="113" spans="1:26" s="197" customFormat="1">
      <c r="A113" s="70"/>
      <c r="B113" s="70"/>
      <c r="C113" s="256">
        <f t="shared" si="2"/>
        <v>45231</v>
      </c>
      <c r="D113" s="238">
        <v>45231</v>
      </c>
      <c r="E113" s="70"/>
      <c r="F113" s="67">
        <v>-1.2696282283333327</v>
      </c>
      <c r="G113" s="251">
        <v>5.4110006666666776E-3</v>
      </c>
      <c r="H113" s="67">
        <v>-0.22286324333333332</v>
      </c>
      <c r="I113" s="67">
        <v>-0.22947518000000028</v>
      </c>
      <c r="J113" s="252">
        <v>-0.18982238566666662</v>
      </c>
      <c r="K113" s="252">
        <v>7.5563336666666661E-2</v>
      </c>
      <c r="L113" s="252">
        <v>-0.14991224100000058</v>
      </c>
      <c r="M113" s="67">
        <v>-0.55852951566666531</v>
      </c>
      <c r="S113" s="70"/>
      <c r="T113" s="70"/>
      <c r="U113" s="70"/>
      <c r="V113" s="70"/>
      <c r="W113" s="70"/>
      <c r="X113" s="70"/>
      <c r="Y113" s="70"/>
      <c r="Z113" s="70"/>
    </row>
    <row r="114" spans="1:26" s="197" customFormat="1">
      <c r="A114" s="70"/>
      <c r="B114" s="70"/>
      <c r="C114" s="256">
        <f t="shared" si="2"/>
        <v>45261</v>
      </c>
      <c r="D114" s="238">
        <v>45261</v>
      </c>
      <c r="E114" s="70"/>
      <c r="F114" s="67">
        <v>-1.2192200220000025</v>
      </c>
      <c r="G114" s="251">
        <v>1.4648977333333379E-2</v>
      </c>
      <c r="H114" s="67">
        <v>-0.20322811233333327</v>
      </c>
      <c r="I114" s="67">
        <v>-0.24640556233333327</v>
      </c>
      <c r="J114" s="252">
        <v>-0.19000673700000006</v>
      </c>
      <c r="K114" s="252">
        <v>6.7851170333333308E-2</v>
      </c>
      <c r="L114" s="252">
        <v>-0.14240155666666654</v>
      </c>
      <c r="M114" s="67">
        <v>-0.51967820133333598</v>
      </c>
      <c r="S114" s="70"/>
      <c r="T114" s="70"/>
      <c r="U114" s="70"/>
      <c r="V114" s="70"/>
      <c r="W114" s="70"/>
      <c r="X114" s="70"/>
      <c r="Y114" s="70"/>
      <c r="Z114" s="70"/>
    </row>
    <row r="115" spans="1:26" s="197" customFormat="1">
      <c r="C115" s="256">
        <f t="shared" si="2"/>
        <v>45292</v>
      </c>
      <c r="D115" s="238">
        <v>45292</v>
      </c>
      <c r="E115" s="70"/>
      <c r="F115" s="67">
        <v>-1.1974270493333339</v>
      </c>
      <c r="G115" s="67">
        <v>1.6946042333333352E-2</v>
      </c>
      <c r="H115" s="67">
        <v>-0.18353143833333341</v>
      </c>
      <c r="I115" s="67">
        <v>-0.24454408566666702</v>
      </c>
      <c r="J115" s="67">
        <v>-0.18705727833333333</v>
      </c>
      <c r="K115" s="252">
        <v>6.0237748666666785E-2</v>
      </c>
      <c r="L115" s="252">
        <v>-0.15615014366666594</v>
      </c>
      <c r="M115" s="67">
        <v>-0.50332789433333436</v>
      </c>
      <c r="S115" s="70"/>
      <c r="T115" s="70"/>
      <c r="U115" s="70"/>
      <c r="V115" s="70"/>
      <c r="W115" s="70"/>
      <c r="X115" s="70"/>
      <c r="Y115" s="70"/>
      <c r="Z115" s="70"/>
    </row>
    <row r="116" spans="1:26" s="197" customFormat="1">
      <c r="A116" s="70"/>
      <c r="B116" s="70"/>
      <c r="C116" s="256">
        <f t="shared" si="2"/>
        <v>45324</v>
      </c>
      <c r="D116" s="238">
        <v>45324</v>
      </c>
      <c r="E116" s="70"/>
      <c r="F116" s="67">
        <v>-1.3174712873333327</v>
      </c>
      <c r="G116" s="251">
        <v>4.8707059999999911E-3</v>
      </c>
      <c r="H116" s="67">
        <v>-0.21229940899999988</v>
      </c>
      <c r="I116" s="67">
        <v>-0.24032431199999918</v>
      </c>
      <c r="J116" s="252">
        <v>-0.19058977133333338</v>
      </c>
      <c r="K116" s="252">
        <v>5.7440818333333407E-2</v>
      </c>
      <c r="L116" s="252">
        <v>-0.16453062633333276</v>
      </c>
      <c r="M116" s="67">
        <v>-0.57203869300000099</v>
      </c>
      <c r="S116" s="70"/>
      <c r="T116" s="70"/>
      <c r="U116" s="70"/>
      <c r="V116" s="70"/>
      <c r="W116" s="70"/>
      <c r="X116" s="70"/>
      <c r="Y116" s="70"/>
      <c r="Z116" s="70"/>
    </row>
    <row r="117" spans="1:26">
      <c r="C117" s="256">
        <f t="shared" si="2"/>
        <v>45354</v>
      </c>
      <c r="D117" s="238">
        <v>45354</v>
      </c>
      <c r="F117" s="67">
        <v>-1.4952355713333332</v>
      </c>
      <c r="G117" s="251">
        <v>1.6926393333333255E-3</v>
      </c>
      <c r="H117" s="67">
        <v>-0.25547557466666665</v>
      </c>
      <c r="I117" s="67">
        <v>-0.241060258</v>
      </c>
      <c r="J117" s="252">
        <v>-0.22145385333333334</v>
      </c>
      <c r="K117" s="252">
        <v>6.2131347333333337E-2</v>
      </c>
      <c r="L117" s="252">
        <v>-0.18220352799999998</v>
      </c>
      <c r="M117" s="67">
        <v>-0.65886634399999988</v>
      </c>
    </row>
    <row r="118" spans="1:26">
      <c r="A118" s="63"/>
      <c r="B118" s="250"/>
      <c r="C118" s="256">
        <f t="shared" si="2"/>
        <v>45386</v>
      </c>
      <c r="D118" s="238">
        <v>45386</v>
      </c>
      <c r="F118" s="67">
        <v>-1.6934700463333332</v>
      </c>
      <c r="G118" s="251">
        <v>-2.8631188000000009E-2</v>
      </c>
      <c r="H118" s="67">
        <v>-0.3117560333333334</v>
      </c>
      <c r="I118" s="67">
        <v>-0.25654609700000003</v>
      </c>
      <c r="J118" s="252">
        <v>-0.2548166586666667</v>
      </c>
      <c r="K118" s="252">
        <v>6.701788233333332E-2</v>
      </c>
      <c r="L118" s="252">
        <v>-0.19710056066666673</v>
      </c>
      <c r="M118" s="67">
        <v>-0.71163739099999979</v>
      </c>
    </row>
    <row r="119" spans="1:26">
      <c r="A119" s="63">
        <v>2024</v>
      </c>
      <c r="B119" s="250" t="s">
        <v>514</v>
      </c>
      <c r="C119" s="256">
        <f t="shared" si="2"/>
        <v>45417</v>
      </c>
      <c r="D119" s="238">
        <v>45417</v>
      </c>
      <c r="F119" s="67">
        <v>-1.8722313509999993</v>
      </c>
      <c r="G119" s="251">
        <v>-0.1372343966666667</v>
      </c>
      <c r="H119" s="67">
        <v>-0.34476132633333328</v>
      </c>
      <c r="I119" s="67">
        <v>-0.24598479899999998</v>
      </c>
      <c r="J119" s="252">
        <v>-0.27022759766666665</v>
      </c>
      <c r="K119" s="252">
        <v>6.6310995666666706E-2</v>
      </c>
      <c r="L119" s="252">
        <v>-0.2269178040000002</v>
      </c>
      <c r="M119" s="67">
        <v>-0.7134164229999993</v>
      </c>
    </row>
    <row r="120" spans="1:26">
      <c r="C120" s="256">
        <f t="shared" si="2"/>
        <v>45449</v>
      </c>
      <c r="D120" s="238">
        <v>45449</v>
      </c>
      <c r="F120" s="67">
        <v>-1.8292466473333329</v>
      </c>
      <c r="G120" s="251">
        <v>-0.15115872166666666</v>
      </c>
      <c r="H120" s="67">
        <v>-0.32012598033333339</v>
      </c>
      <c r="I120" s="67">
        <v>-0.24435339366666667</v>
      </c>
      <c r="J120" s="252">
        <v>-0.25303870199999995</v>
      </c>
      <c r="K120" s="252">
        <v>6.2109665999999966E-2</v>
      </c>
      <c r="L120" s="252">
        <v>-0.24900950699999988</v>
      </c>
      <c r="M120" s="67">
        <v>-0.67367000866666649</v>
      </c>
    </row>
    <row r="121" spans="1:26">
      <c r="A121" s="63"/>
      <c r="B121" s="250"/>
      <c r="C121" s="256">
        <f t="shared" si="2"/>
        <v>45480</v>
      </c>
      <c r="D121" s="238">
        <v>45480</v>
      </c>
      <c r="F121" s="67">
        <v>-1.6828378946666671</v>
      </c>
      <c r="G121" s="251">
        <v>-0.12531420799999995</v>
      </c>
      <c r="H121" s="67">
        <v>-0.26233383099999996</v>
      </c>
      <c r="I121" s="67">
        <v>-0.23060313733333321</v>
      </c>
      <c r="J121" s="252">
        <v>-0.22041247133333339</v>
      </c>
      <c r="K121" s="252">
        <v>6.4551869666666706E-2</v>
      </c>
      <c r="L121" s="252">
        <v>-0.26907787999999977</v>
      </c>
      <c r="M121" s="67">
        <v>-0.63964823666666748</v>
      </c>
    </row>
    <row r="122" spans="1:26">
      <c r="C122" s="256">
        <f t="shared" si="2"/>
        <v>45512</v>
      </c>
      <c r="D122" s="238">
        <v>45512</v>
      </c>
      <c r="F122" s="67">
        <v>-1.5312774026666673</v>
      </c>
      <c r="G122" s="251">
        <v>-1.9355743333333349E-2</v>
      </c>
      <c r="H122" s="67">
        <v>-0.27137635633333324</v>
      </c>
      <c r="I122" s="67">
        <v>-0.22581562733333349</v>
      </c>
      <c r="J122" s="252">
        <v>-0.18152449200000001</v>
      </c>
      <c r="K122" s="252">
        <v>5.6970698000000007E-2</v>
      </c>
      <c r="L122" s="252">
        <v>-0.27183800799999996</v>
      </c>
      <c r="M122" s="67">
        <v>-0.61833787366666737</v>
      </c>
    </row>
    <row r="123" spans="1:26">
      <c r="C123" s="256">
        <f t="shared" si="2"/>
        <v>45544</v>
      </c>
      <c r="D123" s="238">
        <v>45544</v>
      </c>
      <c r="F123" s="67">
        <v>-1.5339050530000007</v>
      </c>
      <c r="G123" s="251">
        <v>-3.6157576666666622E-3</v>
      </c>
      <c r="H123" s="67">
        <v>-0.29891947599999974</v>
      </c>
      <c r="I123" s="67">
        <v>-0.21720581766666627</v>
      </c>
      <c r="J123" s="252">
        <v>-0.1713294583333333</v>
      </c>
      <c r="K123" s="252">
        <v>6.6310326000000044E-2</v>
      </c>
      <c r="L123" s="252">
        <v>-0.26283176833333366</v>
      </c>
      <c r="M123" s="67">
        <v>-0.64631310100000094</v>
      </c>
    </row>
    <row r="124" spans="1:26">
      <c r="C124" s="256">
        <f t="shared" si="2"/>
        <v>45575</v>
      </c>
      <c r="D124" s="238">
        <v>45575</v>
      </c>
      <c r="F124" s="67">
        <v>-1.5692629953333319</v>
      </c>
      <c r="G124" s="251">
        <v>-3.8012820000000455E-3</v>
      </c>
      <c r="H124" s="67">
        <v>-0.32038667300000007</v>
      </c>
      <c r="I124" s="67">
        <v>-0.23833134966666658</v>
      </c>
      <c r="J124" s="252">
        <v>-0.17410653499999998</v>
      </c>
      <c r="K124" s="252">
        <v>7.2728864666666615E-2</v>
      </c>
      <c r="L124" s="252">
        <v>-0.23012073733333363</v>
      </c>
      <c r="M124" s="67">
        <v>-0.67524528299999831</v>
      </c>
    </row>
    <row r="125" spans="1:26">
      <c r="C125" s="256">
        <f t="shared" si="2"/>
        <v>45607</v>
      </c>
      <c r="D125" s="238">
        <v>45607</v>
      </c>
      <c r="F125" s="67">
        <v>-1.5134994283333334</v>
      </c>
      <c r="G125" s="251">
        <v>-2.1483076999999989E-2</v>
      </c>
      <c r="H125" s="67">
        <v>-0.27545954300000014</v>
      </c>
      <c r="I125" s="67">
        <v>-0.25599948300000019</v>
      </c>
      <c r="J125" s="252">
        <v>-0.18413879666666663</v>
      </c>
      <c r="K125" s="252">
        <v>8.5311863333333293E-2</v>
      </c>
      <c r="L125" s="252">
        <v>-0.2031452660000003</v>
      </c>
      <c r="M125" s="67">
        <v>-0.65858512599999941</v>
      </c>
    </row>
    <row r="126" spans="1:26">
      <c r="C126" s="256">
        <f t="shared" si="2"/>
        <v>45638</v>
      </c>
      <c r="D126" s="238">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c r="C127" s="256">
        <f t="shared" ref="C127:C128" si="3">+D127</f>
        <v>45669</v>
      </c>
      <c r="D127" s="238">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-0.54209940400000078</v>
      </c>
    </row>
    <row r="128" spans="1:26">
      <c r="A128" s="63"/>
      <c r="B128" s="250"/>
      <c r="C128" s="256">
        <f t="shared" si="3"/>
        <v>45700</v>
      </c>
      <c r="D128" s="238">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-0.59550890866666695</v>
      </c>
    </row>
    <row r="129" spans="1:13">
      <c r="C129" s="256">
        <f t="shared" ref="C129:C138" si="4">+D129</f>
        <v>45728</v>
      </c>
      <c r="D129" s="238">
        <v>45728</v>
      </c>
      <c r="F129" s="67">
        <v>-1.5945314090000005</v>
      </c>
      <c r="G129" s="67">
        <v>-1.0932467000000005E-2</v>
      </c>
      <c r="H129" s="67">
        <v>-0.23364987933333331</v>
      </c>
      <c r="I129" s="67">
        <v>-0.24118734100000006</v>
      </c>
      <c r="J129" s="67">
        <v>-0.226834702</v>
      </c>
      <c r="K129" s="67">
        <v>6.2632356666666653E-2</v>
      </c>
      <c r="L129" s="67">
        <v>-0.19978137566666671</v>
      </c>
      <c r="M129" s="67">
        <v>-0.74477800066666711</v>
      </c>
    </row>
    <row r="130" spans="1:13">
      <c r="C130" s="256">
        <f t="shared" si="4"/>
        <v>45759</v>
      </c>
      <c r="D130" s="238">
        <v>45759</v>
      </c>
      <c r="F130" s="773">
        <v>-1.7301501100000007</v>
      </c>
      <c r="G130" s="773">
        <v>-2.2054389999999993E-2</v>
      </c>
      <c r="H130" s="773">
        <v>-0.26019783400000002</v>
      </c>
      <c r="I130" s="773">
        <v>-0.25115627299999976</v>
      </c>
      <c r="J130" s="774">
        <v>-0.2697114143333334</v>
      </c>
      <c r="K130" s="774">
        <v>6.6372310333333351E-2</v>
      </c>
      <c r="L130" s="774">
        <v>-0.22147995466666656</v>
      </c>
      <c r="M130" s="774">
        <v>-0.77192255433333445</v>
      </c>
    </row>
    <row r="131" spans="1:13">
      <c r="A131" s="63">
        <v>2025</v>
      </c>
      <c r="B131" s="250" t="s">
        <v>533</v>
      </c>
      <c r="C131" s="256">
        <f t="shared" si="4"/>
        <v>45789</v>
      </c>
      <c r="D131" s="238">
        <v>45789</v>
      </c>
      <c r="F131" s="773">
        <v>-1.7347972816666672</v>
      </c>
      <c r="G131" s="773">
        <v>-4.9100719333333334E-2</v>
      </c>
      <c r="H131" s="773">
        <v>-0.24676729400000003</v>
      </c>
      <c r="I131" s="773">
        <v>-0.24545561866666663</v>
      </c>
      <c r="J131" s="774">
        <v>-0.27610919833333325</v>
      </c>
      <c r="K131" s="774">
        <v>6.6240149666666664E-2</v>
      </c>
      <c r="L131" s="774">
        <v>-0.24405417133333335</v>
      </c>
      <c r="M131" s="774">
        <v>-0.7395504296666674</v>
      </c>
    </row>
    <row r="132" spans="1:13">
      <c r="C132" s="256">
        <f t="shared" si="4"/>
        <v>45820</v>
      </c>
      <c r="D132" s="238">
        <v>45820</v>
      </c>
      <c r="F132" s="773">
        <v>-1.7794511413333312</v>
      </c>
      <c r="G132" s="773">
        <v>-5.9157870666666675E-2</v>
      </c>
      <c r="H132" s="773">
        <v>-0.30205251266666688</v>
      </c>
      <c r="I132" s="773">
        <v>-0.22864323533333303</v>
      </c>
      <c r="J132" s="774">
        <v>-0.25638110866666664</v>
      </c>
      <c r="K132" s="774">
        <v>6.6648344333333359E-2</v>
      </c>
      <c r="L132" s="774">
        <v>-0.28949711999999983</v>
      </c>
      <c r="M132" s="774">
        <v>-0.71036763833333139</v>
      </c>
    </row>
    <row r="133" spans="1:13">
      <c r="C133" s="256">
        <f t="shared" si="4"/>
        <v>45850</v>
      </c>
      <c r="D133" s="238">
        <v>45850</v>
      </c>
      <c r="F133" s="67">
        <v>-1.7276378393333336</v>
      </c>
      <c r="G133" s="67">
        <v>-4.6771640333333357E-2</v>
      </c>
      <c r="H133" s="67">
        <v>-0.30228840499999998</v>
      </c>
      <c r="I133" s="67">
        <v>-0.20944011433333343</v>
      </c>
      <c r="J133" s="67">
        <v>-0.23343687199999999</v>
      </c>
      <c r="K133" s="67">
        <v>6.6675913333333267E-2</v>
      </c>
      <c r="L133" s="67">
        <v>-0.31480753166666664</v>
      </c>
      <c r="M133" s="67">
        <v>-0.68756918933333322</v>
      </c>
    </row>
    <row r="134" spans="1:13">
      <c r="C134" s="256">
        <f t="shared" si="4"/>
        <v>45881</v>
      </c>
      <c r="D134" s="238">
        <v>45881</v>
      </c>
      <c r="F134" s="67">
        <v>-1.6691737103333326</v>
      </c>
      <c r="G134" s="67">
        <v>1.3664866666666362E-4</v>
      </c>
      <c r="H134" s="67">
        <v>-0.33489049566666679</v>
      </c>
      <c r="I134" s="67">
        <v>-0.19740236933333347</v>
      </c>
      <c r="J134" s="67">
        <v>-0.20264721499999999</v>
      </c>
      <c r="K134" s="67">
        <v>5.4818931999999938E-2</v>
      </c>
      <c r="L134" s="67">
        <v>-0.31845346866666635</v>
      </c>
      <c r="M134" s="67">
        <v>-0.67073574233333266</v>
      </c>
    </row>
    <row r="135" spans="1:13">
      <c r="C135" s="256">
        <f t="shared" si="4"/>
        <v>45912</v>
      </c>
      <c r="D135" s="238">
        <v>45912</v>
      </c>
      <c r="F135" s="67">
        <v>-1.5962173556666703</v>
      </c>
      <c r="G135" s="67">
        <v>8.9529266666667467E-4</v>
      </c>
      <c r="H135" s="67">
        <v>-0.29022437166666654</v>
      </c>
      <c r="I135" s="67">
        <v>-0.20684277200000051</v>
      </c>
      <c r="J135" s="67">
        <v>-0.19494402599999999</v>
      </c>
      <c r="K135" s="67">
        <v>6.6106432666666631E-2</v>
      </c>
      <c r="L135" s="67">
        <v>-0.28124749600000037</v>
      </c>
      <c r="M135" s="67">
        <v>-0.6899604153333363</v>
      </c>
    </row>
    <row r="136" spans="1:13">
      <c r="C136" s="256">
        <f t="shared" si="4"/>
        <v>45942</v>
      </c>
      <c r="D136" s="238">
        <v>45942</v>
      </c>
      <c r="F136" s="773">
        <v>-1.5572979686666653</v>
      </c>
      <c r="G136" s="773">
        <v>-4.0287243999999993E-2</v>
      </c>
      <c r="H136" s="773">
        <v>-0.23271203366666671</v>
      </c>
      <c r="I136" s="773">
        <v>-0.18846485133333318</v>
      </c>
      <c r="J136" s="774">
        <v>-0.19191812733333327</v>
      </c>
      <c r="K136" s="774">
        <v>8.0855282333333472E-2</v>
      </c>
      <c r="L136" s="774">
        <v>-0.2496559660000004</v>
      </c>
      <c r="M136" s="774">
        <v>-0.73511502866666523</v>
      </c>
    </row>
    <row r="137" spans="1:13">
      <c r="C137" s="256">
        <f t="shared" si="4"/>
        <v>45973</v>
      </c>
      <c r="D137" s="238">
        <v>45973</v>
      </c>
      <c r="F137" s="773">
        <v>-1.5738984039999995</v>
      </c>
      <c r="G137" s="773">
        <v>-6.2436634333333352E-2</v>
      </c>
      <c r="H137" s="773">
        <v>-0.24567372866666673</v>
      </c>
      <c r="I137" s="773">
        <v>-0.21279098766666638</v>
      </c>
      <c r="J137" s="774">
        <v>-0.208611819</v>
      </c>
      <c r="K137" s="774">
        <v>9.7332178333333394E-2</v>
      </c>
      <c r="L137" s="774">
        <v>-0.21877389500000027</v>
      </c>
      <c r="M137" s="774">
        <v>-0.72294351766666598</v>
      </c>
    </row>
    <row r="138" spans="1:13">
      <c r="C138" s="256">
        <f t="shared" si="4"/>
        <v>46003</v>
      </c>
      <c r="D138" s="238">
        <v>46003</v>
      </c>
      <c r="F138" s="773"/>
      <c r="G138" s="773"/>
      <c r="H138" s="773"/>
      <c r="I138" s="773"/>
      <c r="J138" s="774"/>
      <c r="K138" s="774"/>
      <c r="L138" s="774"/>
      <c r="M138" s="774"/>
    </row>
  </sheetData>
  <sheetProtection algorithmName="SHA-512" hashValue="zBKRw/N+83sQRdF+NjPazZtKeYvZ2ocPqLNu7fvNIHYMrYWRRs1sZNkY+GcBKMKNoAHZI2DIXslGaRWGtvUC/w==" saltValue="+SRi16bfJtEFku00rGHmdA=="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K22" sqref="K22"/>
    </sheetView>
  </sheetViews>
  <sheetFormatPr defaultColWidth="10.5703125" defaultRowHeight="11.25"/>
  <cols>
    <col min="1" max="2" width="10.5703125" style="198"/>
    <col min="3" max="3" width="14.5703125" style="198" customWidth="1"/>
    <col min="4" max="4" width="5.42578125" style="198" customWidth="1"/>
    <col min="5" max="5" width="6.42578125" style="198" customWidth="1"/>
    <col min="6" max="16384" width="10.5703125" style="198"/>
  </cols>
  <sheetData>
    <row r="1" spans="1:17" ht="13.9" hidden="1" customHeight="1">
      <c r="G1" s="199">
        <v>2018</v>
      </c>
      <c r="H1" s="199">
        <v>2019</v>
      </c>
      <c r="I1" s="199">
        <v>2020</v>
      </c>
      <c r="J1" s="199">
        <v>2021</v>
      </c>
      <c r="K1" s="199">
        <v>2022</v>
      </c>
      <c r="L1" s="199">
        <v>2023</v>
      </c>
      <c r="M1" s="199">
        <v>2024</v>
      </c>
      <c r="N1" s="199"/>
    </row>
    <row r="2" spans="1:17" ht="12" customHeight="1">
      <c r="G2" s="199"/>
      <c r="H2" s="199"/>
      <c r="I2" s="199"/>
      <c r="J2" s="199"/>
      <c r="K2" s="199"/>
      <c r="L2" s="199"/>
    </row>
    <row r="3" spans="1:17" ht="15" customHeight="1">
      <c r="A3" s="208"/>
      <c r="B3" s="449"/>
      <c r="C3" s="857" t="s">
        <v>495</v>
      </c>
      <c r="D3" s="208"/>
      <c r="E3" s="208"/>
      <c r="F3" s="709" t="s">
        <v>43</v>
      </c>
      <c r="G3" s="709" t="s">
        <v>44</v>
      </c>
      <c r="H3" s="709" t="s">
        <v>45</v>
      </c>
      <c r="I3" s="709" t="s">
        <v>46</v>
      </c>
      <c r="J3" s="709" t="s">
        <v>47</v>
      </c>
      <c r="K3" s="709" t="s">
        <v>48</v>
      </c>
      <c r="L3" s="709" t="s">
        <v>49</v>
      </c>
      <c r="M3" s="709" t="s">
        <v>514</v>
      </c>
      <c r="N3" s="709" t="s">
        <v>533</v>
      </c>
    </row>
    <row r="4" spans="1:17" ht="24" customHeight="1">
      <c r="A4" s="205" t="s">
        <v>493</v>
      </c>
      <c r="B4" s="450" t="s">
        <v>494</v>
      </c>
      <c r="C4" s="858"/>
      <c r="D4" s="206"/>
      <c r="E4" s="206"/>
      <c r="F4" s="207"/>
      <c r="G4" s="207"/>
      <c r="H4" s="207"/>
      <c r="I4" s="207"/>
      <c r="J4" s="207"/>
      <c r="K4" s="207"/>
      <c r="L4" s="207"/>
    </row>
    <row r="5" spans="1:17">
      <c r="A5" s="203">
        <f>+B5</f>
        <v>42736</v>
      </c>
      <c r="B5" s="204">
        <v>42736</v>
      </c>
      <c r="C5" s="200">
        <v>1433402</v>
      </c>
      <c r="E5" s="198" t="s">
        <v>109</v>
      </c>
      <c r="F5" s="200">
        <f t="shared" ref="F5:F16" si="0">(+C5)/1000</f>
        <v>1433.402</v>
      </c>
      <c r="G5" s="200">
        <f t="shared" ref="G5:G16" si="1">(+C17)/1000</f>
        <v>1468.6310000000001</v>
      </c>
      <c r="H5" s="200">
        <f t="shared" ref="H5:H16" si="2">(+C29)/1000</f>
        <v>1499.9280000000001</v>
      </c>
      <c r="I5" s="200">
        <f t="shared" ref="I5:I16" si="3">(+C41)/1000</f>
        <v>1538.6210000000001</v>
      </c>
      <c r="J5" s="200">
        <f>+C53/1000</f>
        <v>1531.6890000000001</v>
      </c>
      <c r="K5" s="200">
        <f t="shared" ref="K5:K16" si="4">+C65/1000</f>
        <v>1568.9269999999999</v>
      </c>
      <c r="L5" s="200">
        <f>C77/1000</f>
        <v>1604.163</v>
      </c>
      <c r="M5" s="200">
        <f>C89/1000</f>
        <v>1646.54</v>
      </c>
      <c r="N5" s="200">
        <f>+C101/1000</f>
        <v>1705.2159999999999</v>
      </c>
    </row>
    <row r="6" spans="1:17">
      <c r="A6" s="203">
        <f t="shared" ref="A6:A69" si="5">+B6</f>
        <v>42767</v>
      </c>
      <c r="B6" s="204">
        <v>42767</v>
      </c>
      <c r="C6" s="200">
        <v>1437782</v>
      </c>
      <c r="E6" s="198" t="s">
        <v>110</v>
      </c>
      <c r="F6" s="200">
        <f t="shared" si="0"/>
        <v>1437.7819999999999</v>
      </c>
      <c r="G6" s="200">
        <f t="shared" si="1"/>
        <v>1474.3030000000001</v>
      </c>
      <c r="H6" s="200">
        <f t="shared" si="2"/>
        <v>1507.2429999999999</v>
      </c>
      <c r="I6" s="200">
        <f t="shared" si="3"/>
        <v>1542.328</v>
      </c>
      <c r="J6" s="200">
        <f t="shared" ref="J6:J16" si="6">+C54/1000</f>
        <v>1536.2470000000001</v>
      </c>
      <c r="K6" s="200">
        <f t="shared" si="4"/>
        <v>1572.876</v>
      </c>
      <c r="L6" s="200">
        <f t="shared" ref="L6:L16" si="7">C78/1000</f>
        <v>1610.1569999999999</v>
      </c>
      <c r="M6" s="200">
        <f t="shared" ref="M6:M16" si="8">C90/1000</f>
        <v>1653.88</v>
      </c>
      <c r="N6" s="200">
        <f>+C102/1000</f>
        <v>1709.1849999999999</v>
      </c>
      <c r="P6" s="201" t="s">
        <v>426</v>
      </c>
    </row>
    <row r="7" spans="1:17">
      <c r="A7" s="203">
        <f t="shared" si="5"/>
        <v>42795</v>
      </c>
      <c r="B7" s="204">
        <v>42795</v>
      </c>
      <c r="C7" s="200">
        <v>1452052</v>
      </c>
      <c r="E7" s="198" t="s">
        <v>111</v>
      </c>
      <c r="F7" s="200">
        <f t="shared" si="0"/>
        <v>1452.0519999999999</v>
      </c>
      <c r="G7" s="200">
        <f t="shared" si="1"/>
        <v>1489.0909999999999</v>
      </c>
      <c r="H7" s="200">
        <f t="shared" si="2"/>
        <v>1521.259</v>
      </c>
      <c r="I7" s="200">
        <f t="shared" si="3"/>
        <v>1529.905</v>
      </c>
      <c r="J7" s="200">
        <f t="shared" si="6"/>
        <v>1546.9369999999999</v>
      </c>
      <c r="K7" s="200">
        <f t="shared" si="4"/>
        <v>1582.8579999999999</v>
      </c>
      <c r="L7" s="200">
        <f t="shared" si="7"/>
        <v>1621.3789999999999</v>
      </c>
      <c r="M7" s="200">
        <f t="shared" si="8"/>
        <v>1665.7170000000001</v>
      </c>
      <c r="N7" s="200">
        <f>+C103/1000</f>
        <v>1720.212</v>
      </c>
      <c r="Q7" s="201"/>
    </row>
    <row r="8" spans="1:17">
      <c r="A8" s="203">
        <f t="shared" si="5"/>
        <v>42826</v>
      </c>
      <c r="B8" s="204">
        <v>42826</v>
      </c>
      <c r="C8" s="200">
        <v>1475786</v>
      </c>
      <c r="E8" s="198" t="s">
        <v>112</v>
      </c>
      <c r="F8" s="200">
        <f t="shared" si="0"/>
        <v>1475.7860000000001</v>
      </c>
      <c r="G8" s="200">
        <f t="shared" si="1"/>
        <v>1514.171</v>
      </c>
      <c r="H8" s="200">
        <f t="shared" si="2"/>
        <v>1545.5250000000001</v>
      </c>
      <c r="I8" s="200">
        <f t="shared" si="3"/>
        <v>1520.59</v>
      </c>
      <c r="J8" s="200">
        <f t="shared" si="6"/>
        <v>1557.6869999999999</v>
      </c>
      <c r="K8" s="200">
        <f t="shared" si="4"/>
        <v>1599.51</v>
      </c>
      <c r="L8" s="200">
        <f t="shared" si="7"/>
        <v>1639.6980000000001</v>
      </c>
      <c r="M8" s="200">
        <f t="shared" si="8"/>
        <v>1691.566</v>
      </c>
      <c r="N8" s="200">
        <f>+C104/1000</f>
        <v>1742.3119999999999</v>
      </c>
    </row>
    <row r="9" spans="1:17">
      <c r="A9" s="203">
        <f t="shared" si="5"/>
        <v>42856</v>
      </c>
      <c r="B9" s="204">
        <v>42856</v>
      </c>
      <c r="C9" s="200">
        <v>1503700</v>
      </c>
      <c r="E9" s="198" t="s">
        <v>113</v>
      </c>
      <c r="F9" s="200">
        <f t="shared" si="0"/>
        <v>1503.7</v>
      </c>
      <c r="G9" s="200">
        <f t="shared" si="1"/>
        <v>1539.9459999999999</v>
      </c>
      <c r="H9" s="200">
        <f t="shared" si="2"/>
        <v>1577.9870000000001</v>
      </c>
      <c r="I9" s="200">
        <f t="shared" si="3"/>
        <v>1523.653</v>
      </c>
      <c r="J9" s="200">
        <f t="shared" si="6"/>
        <v>1573.9490000000001</v>
      </c>
      <c r="K9" s="200">
        <f t="shared" si="4"/>
        <v>1622.421</v>
      </c>
      <c r="L9" s="200">
        <f t="shared" si="7"/>
        <v>1664.1880000000001</v>
      </c>
      <c r="M9" s="200">
        <f t="shared" si="8"/>
        <v>1721.5260000000001</v>
      </c>
      <c r="N9" s="200">
        <f t="shared" ref="N9:N16" si="9">+C105/1000</f>
        <v>1763.8240000000001</v>
      </c>
    </row>
    <row r="10" spans="1:17">
      <c r="A10" s="203">
        <f t="shared" si="5"/>
        <v>42887</v>
      </c>
      <c r="B10" s="204">
        <v>42887</v>
      </c>
      <c r="C10" s="710">
        <v>1525457</v>
      </c>
      <c r="E10" s="198" t="s">
        <v>114</v>
      </c>
      <c r="F10" s="200">
        <f t="shared" si="0"/>
        <v>1525.4570000000001</v>
      </c>
      <c r="G10" s="200">
        <f t="shared" si="1"/>
        <v>1554.8209999999999</v>
      </c>
      <c r="H10" s="200">
        <f t="shared" si="2"/>
        <v>1593.5830000000001</v>
      </c>
      <c r="I10" s="200">
        <f t="shared" si="3"/>
        <v>1541.6130000000001</v>
      </c>
      <c r="J10" s="200">
        <f t="shared" si="6"/>
        <v>1596.1120000000001</v>
      </c>
      <c r="K10" s="200">
        <f t="shared" si="4"/>
        <v>1640.77</v>
      </c>
      <c r="L10" s="200">
        <f t="shared" si="7"/>
        <v>1680.8140000000001</v>
      </c>
      <c r="M10" s="200">
        <f t="shared" si="8"/>
        <v>1739.2239999999999</v>
      </c>
      <c r="N10" s="200">
        <f t="shared" si="9"/>
        <v>1783.5160000000001</v>
      </c>
    </row>
    <row r="11" spans="1:17">
      <c r="A11" s="203">
        <f t="shared" si="5"/>
        <v>42917</v>
      </c>
      <c r="B11" s="204">
        <v>42917</v>
      </c>
      <c r="C11" s="200">
        <v>1532009</v>
      </c>
      <c r="E11" s="198" t="s">
        <v>115</v>
      </c>
      <c r="F11" s="200">
        <f t="shared" si="0"/>
        <v>1532.009</v>
      </c>
      <c r="G11" s="200">
        <f t="shared" si="1"/>
        <v>1563.56</v>
      </c>
      <c r="H11" s="200">
        <f t="shared" si="2"/>
        <v>1600.405</v>
      </c>
      <c r="I11" s="200">
        <f t="shared" si="3"/>
        <v>1554.33</v>
      </c>
      <c r="J11" s="200">
        <f t="shared" si="6"/>
        <v>1606.5329999999999</v>
      </c>
      <c r="K11" s="200">
        <f t="shared" si="4"/>
        <v>1645.75</v>
      </c>
      <c r="L11" s="200">
        <f t="shared" si="7"/>
        <v>1686.6289999999999</v>
      </c>
      <c r="M11" s="200">
        <f t="shared" si="8"/>
        <v>1749.095</v>
      </c>
      <c r="N11" s="200">
        <f t="shared" si="9"/>
        <v>1788.24</v>
      </c>
    </row>
    <row r="12" spans="1:17">
      <c r="A12" s="203">
        <f t="shared" si="5"/>
        <v>42948</v>
      </c>
      <c r="B12" s="204">
        <v>42948</v>
      </c>
      <c r="C12" s="200">
        <v>1525489</v>
      </c>
      <c r="E12" s="198" t="s">
        <v>116</v>
      </c>
      <c r="F12" s="200">
        <f t="shared" si="0"/>
        <v>1525.489</v>
      </c>
      <c r="G12" s="200">
        <f t="shared" si="1"/>
        <v>1559.1969999999999</v>
      </c>
      <c r="H12" s="200">
        <f t="shared" si="2"/>
        <v>1595.4459999999999</v>
      </c>
      <c r="I12" s="200">
        <f t="shared" si="3"/>
        <v>1553.8789999999999</v>
      </c>
      <c r="J12" s="200">
        <f t="shared" si="6"/>
        <v>1604.453</v>
      </c>
      <c r="K12" s="200">
        <f t="shared" si="4"/>
        <v>1642.5509999999999</v>
      </c>
      <c r="L12" s="200">
        <f t="shared" si="7"/>
        <v>1681.8140000000001</v>
      </c>
      <c r="M12" s="200">
        <f t="shared" si="8"/>
        <v>1744.13</v>
      </c>
      <c r="N12" s="200">
        <f t="shared" si="9"/>
        <v>1780.808</v>
      </c>
    </row>
    <row r="13" spans="1:17">
      <c r="A13" s="203">
        <f t="shared" si="5"/>
        <v>42979</v>
      </c>
      <c r="B13" s="204">
        <v>42979</v>
      </c>
      <c r="C13" s="200">
        <v>1514241</v>
      </c>
      <c r="E13" s="198" t="s">
        <v>117</v>
      </c>
      <c r="F13" s="200">
        <f t="shared" si="0"/>
        <v>1514.241</v>
      </c>
      <c r="G13" s="200">
        <f t="shared" si="1"/>
        <v>1546.848</v>
      </c>
      <c r="H13" s="200">
        <f t="shared" si="2"/>
        <v>1585.6759999999999</v>
      </c>
      <c r="I13" s="200">
        <f t="shared" si="3"/>
        <v>1549.077</v>
      </c>
      <c r="J13" s="200">
        <f t="shared" si="6"/>
        <v>1600.41</v>
      </c>
      <c r="K13" s="200">
        <f t="shared" si="4"/>
        <v>1636.971</v>
      </c>
      <c r="L13" s="200">
        <f>C85/1000</f>
        <v>1677.607</v>
      </c>
      <c r="M13" s="200">
        <f t="shared" si="8"/>
        <v>1740.383</v>
      </c>
      <c r="N13" s="200">
        <f t="shared" si="9"/>
        <v>1772.0630000000001</v>
      </c>
    </row>
    <row r="14" spans="1:17">
      <c r="A14" s="203">
        <f t="shared" si="5"/>
        <v>43009</v>
      </c>
      <c r="B14" s="204">
        <v>43009</v>
      </c>
      <c r="C14" s="200">
        <v>1496040</v>
      </c>
      <c r="E14" s="198" t="s">
        <v>118</v>
      </c>
      <c r="F14" s="200">
        <f t="shared" si="0"/>
        <v>1496.04</v>
      </c>
      <c r="G14" s="200">
        <f t="shared" si="1"/>
        <v>1528.59</v>
      </c>
      <c r="H14" s="200">
        <f t="shared" si="2"/>
        <v>1566.4459999999999</v>
      </c>
      <c r="I14" s="200">
        <f t="shared" si="3"/>
        <v>1544.3779999999999</v>
      </c>
      <c r="J14" s="200">
        <f t="shared" si="6"/>
        <v>1585.829</v>
      </c>
      <c r="K14" s="200">
        <f t="shared" si="4"/>
        <v>1620.7909999999999</v>
      </c>
      <c r="L14" s="200">
        <f t="shared" si="7"/>
        <v>1661.597</v>
      </c>
      <c r="M14" s="200">
        <f t="shared" si="8"/>
        <v>1724.665</v>
      </c>
      <c r="N14" s="200">
        <f t="shared" si="9"/>
        <v>1753.125</v>
      </c>
    </row>
    <row r="15" spans="1:17">
      <c r="A15" s="203">
        <f t="shared" si="5"/>
        <v>43040</v>
      </c>
      <c r="B15" s="204">
        <v>43040</v>
      </c>
      <c r="C15" s="200">
        <v>1485757</v>
      </c>
      <c r="E15" s="198" t="s">
        <v>119</v>
      </c>
      <c r="F15" s="200">
        <f t="shared" si="0"/>
        <v>1485.7570000000001</v>
      </c>
      <c r="G15" s="200">
        <f t="shared" si="1"/>
        <v>1521.95</v>
      </c>
      <c r="H15" s="200">
        <f t="shared" si="2"/>
        <v>1556.826</v>
      </c>
      <c r="I15" s="200">
        <f t="shared" si="3"/>
        <v>1545.566</v>
      </c>
      <c r="J15" s="200">
        <f t="shared" si="6"/>
        <v>1583.1310000000001</v>
      </c>
      <c r="K15" s="200">
        <f t="shared" si="4"/>
        <v>1617.0060000000001</v>
      </c>
      <c r="L15" s="200">
        <f t="shared" si="7"/>
        <v>1658.116</v>
      </c>
      <c r="M15" s="200">
        <f t="shared" si="8"/>
        <v>1702.0419999999999</v>
      </c>
      <c r="N15" s="200">
        <f t="shared" si="9"/>
        <v>1741.4860000000001</v>
      </c>
    </row>
    <row r="16" spans="1:17">
      <c r="A16" s="203">
        <f t="shared" si="5"/>
        <v>43070</v>
      </c>
      <c r="B16" s="204">
        <v>43070</v>
      </c>
      <c r="C16" s="200">
        <v>1475044</v>
      </c>
      <c r="E16" s="198" t="s">
        <v>120</v>
      </c>
      <c r="F16" s="200">
        <f t="shared" si="0"/>
        <v>1475.0440000000001</v>
      </c>
      <c r="G16" s="200">
        <f t="shared" si="1"/>
        <v>1506.912</v>
      </c>
      <c r="H16" s="200">
        <f t="shared" si="2"/>
        <v>1545.192</v>
      </c>
      <c r="I16" s="200">
        <f t="shared" si="3"/>
        <v>1536.3</v>
      </c>
      <c r="J16" s="200">
        <f t="shared" si="6"/>
        <v>1571.672</v>
      </c>
      <c r="K16" s="200">
        <f t="shared" si="4"/>
        <v>1607.7339999999999</v>
      </c>
      <c r="L16" s="200">
        <f t="shared" si="7"/>
        <v>1648.877</v>
      </c>
      <c r="M16" s="200">
        <f t="shared" si="8"/>
        <v>1708.8720000000001</v>
      </c>
      <c r="N16" s="200">
        <f t="shared" si="9"/>
        <v>1729.787</v>
      </c>
    </row>
    <row r="17" spans="1:18">
      <c r="A17" s="203">
        <f t="shared" si="5"/>
        <v>43101</v>
      </c>
      <c r="B17" s="204">
        <v>43101</v>
      </c>
      <c r="C17" s="200">
        <v>1468631</v>
      </c>
    </row>
    <row r="18" spans="1:18">
      <c r="A18" s="203">
        <f t="shared" si="5"/>
        <v>43132</v>
      </c>
      <c r="B18" s="204">
        <v>43132</v>
      </c>
      <c r="C18" s="200">
        <v>1474303</v>
      </c>
    </row>
    <row r="19" spans="1:18">
      <c r="A19" s="203">
        <f t="shared" si="5"/>
        <v>43160</v>
      </c>
      <c r="B19" s="204">
        <v>43160</v>
      </c>
      <c r="C19" s="200">
        <v>1489091</v>
      </c>
    </row>
    <row r="20" spans="1:18">
      <c r="A20" s="203">
        <f t="shared" si="5"/>
        <v>43191</v>
      </c>
      <c r="B20" s="204">
        <v>43191</v>
      </c>
      <c r="C20" s="200">
        <v>1514171</v>
      </c>
    </row>
    <row r="21" spans="1:18">
      <c r="A21" s="203">
        <f t="shared" si="5"/>
        <v>43221</v>
      </c>
      <c r="B21" s="204">
        <v>43221</v>
      </c>
      <c r="C21" s="200">
        <v>1539946</v>
      </c>
    </row>
    <row r="22" spans="1:18">
      <c r="A22" s="203">
        <f t="shared" si="5"/>
        <v>43252</v>
      </c>
      <c r="B22" s="204">
        <v>43252</v>
      </c>
      <c r="C22" s="200">
        <v>1554821</v>
      </c>
    </row>
    <row r="23" spans="1:18">
      <c r="A23" s="203">
        <f t="shared" si="5"/>
        <v>43282</v>
      </c>
      <c r="B23" s="204">
        <v>43282</v>
      </c>
      <c r="C23" s="200">
        <v>1563560</v>
      </c>
    </row>
    <row r="24" spans="1:18">
      <c r="A24" s="203">
        <f t="shared" si="5"/>
        <v>43313</v>
      </c>
      <c r="B24" s="204">
        <v>43313</v>
      </c>
      <c r="C24" s="200">
        <v>1559197</v>
      </c>
      <c r="P24" s="202" t="s">
        <v>121</v>
      </c>
    </row>
    <row r="25" spans="1:18">
      <c r="A25" s="203">
        <f t="shared" si="5"/>
        <v>43344</v>
      </c>
      <c r="B25" s="204">
        <v>43344</v>
      </c>
      <c r="C25" s="200">
        <v>1546848</v>
      </c>
    </row>
    <row r="26" spans="1:18">
      <c r="A26" s="203">
        <f t="shared" si="5"/>
        <v>43374</v>
      </c>
      <c r="B26" s="204">
        <v>43374</v>
      </c>
      <c r="C26" s="200">
        <v>1528590</v>
      </c>
      <c r="P26" s="201" t="s">
        <v>496</v>
      </c>
      <c r="R26" s="201"/>
    </row>
    <row r="27" spans="1:18">
      <c r="A27" s="203">
        <f t="shared" si="5"/>
        <v>43405</v>
      </c>
      <c r="B27" s="204">
        <v>43405</v>
      </c>
      <c r="C27" s="200">
        <v>1521950</v>
      </c>
    </row>
    <row r="28" spans="1:18">
      <c r="A28" s="203">
        <f t="shared" si="5"/>
        <v>43435</v>
      </c>
      <c r="B28" s="204">
        <v>43435</v>
      </c>
      <c r="C28" s="200">
        <v>1506912</v>
      </c>
    </row>
    <row r="29" spans="1:18">
      <c r="A29" s="203">
        <f t="shared" si="5"/>
        <v>43466</v>
      </c>
      <c r="B29" s="204">
        <v>43466</v>
      </c>
      <c r="C29" s="200">
        <v>1499928</v>
      </c>
    </row>
    <row r="30" spans="1:18">
      <c r="A30" s="203">
        <f t="shared" si="5"/>
        <v>43497</v>
      </c>
      <c r="B30" s="204">
        <v>43497</v>
      </c>
      <c r="C30" s="200">
        <v>1507243</v>
      </c>
    </row>
    <row r="31" spans="1:18">
      <c r="A31" s="203">
        <f t="shared" si="5"/>
        <v>43525</v>
      </c>
      <c r="B31" s="204">
        <v>43525</v>
      </c>
      <c r="C31" s="200">
        <v>1521259</v>
      </c>
    </row>
    <row r="32" spans="1:18">
      <c r="A32" s="203">
        <f t="shared" si="5"/>
        <v>43556</v>
      </c>
      <c r="B32" s="204">
        <v>43556</v>
      </c>
      <c r="C32" s="200">
        <v>1545525</v>
      </c>
    </row>
    <row r="33" spans="1:16">
      <c r="A33" s="203">
        <f t="shared" si="5"/>
        <v>43586</v>
      </c>
      <c r="B33" s="204">
        <v>43586</v>
      </c>
      <c r="C33" s="200">
        <v>1577987</v>
      </c>
    </row>
    <row r="34" spans="1:16">
      <c r="A34" s="203">
        <f t="shared" si="5"/>
        <v>43617</v>
      </c>
      <c r="B34" s="204">
        <v>43617</v>
      </c>
      <c r="C34" s="200">
        <v>1593583</v>
      </c>
    </row>
    <row r="35" spans="1:16">
      <c r="A35" s="203">
        <f t="shared" si="5"/>
        <v>43647</v>
      </c>
      <c r="B35" s="204">
        <v>43647</v>
      </c>
      <c r="C35" s="200">
        <v>1600405</v>
      </c>
    </row>
    <row r="36" spans="1:16">
      <c r="A36" s="203">
        <f t="shared" si="5"/>
        <v>43678</v>
      </c>
      <c r="B36" s="204">
        <v>43678</v>
      </c>
      <c r="C36" s="200">
        <v>1595446</v>
      </c>
    </row>
    <row r="37" spans="1:16">
      <c r="A37" s="203">
        <f t="shared" si="5"/>
        <v>43709</v>
      </c>
      <c r="B37" s="204">
        <v>43709</v>
      </c>
      <c r="C37" s="200">
        <v>1585676</v>
      </c>
    </row>
    <row r="38" spans="1:16">
      <c r="A38" s="203">
        <f t="shared" si="5"/>
        <v>43739</v>
      </c>
      <c r="B38" s="204">
        <v>43739</v>
      </c>
      <c r="C38" s="200">
        <v>1566446</v>
      </c>
    </row>
    <row r="39" spans="1:16">
      <c r="A39" s="203">
        <f t="shared" si="5"/>
        <v>43770</v>
      </c>
      <c r="B39" s="204">
        <v>43770</v>
      </c>
      <c r="C39" s="200">
        <v>1556826</v>
      </c>
    </row>
    <row r="40" spans="1:16">
      <c r="A40" s="203">
        <f t="shared" si="5"/>
        <v>43800</v>
      </c>
      <c r="B40" s="204">
        <v>43800</v>
      </c>
      <c r="C40" s="200">
        <v>1545192</v>
      </c>
    </row>
    <row r="41" spans="1:16">
      <c r="A41" s="203">
        <f t="shared" si="5"/>
        <v>43831</v>
      </c>
      <c r="B41" s="204">
        <v>43831</v>
      </c>
      <c r="C41" s="200">
        <v>1538621</v>
      </c>
    </row>
    <row r="42" spans="1:16">
      <c r="A42" s="203">
        <f t="shared" si="5"/>
        <v>43862</v>
      </c>
      <c r="B42" s="204">
        <v>43862</v>
      </c>
      <c r="C42" s="200">
        <v>1542328</v>
      </c>
    </row>
    <row r="43" spans="1:16">
      <c r="A43" s="203">
        <f t="shared" si="5"/>
        <v>43891</v>
      </c>
      <c r="B43" s="204">
        <v>43891</v>
      </c>
      <c r="C43" s="200">
        <v>1529905</v>
      </c>
    </row>
    <row r="44" spans="1:16">
      <c r="A44" s="203">
        <f t="shared" si="5"/>
        <v>43922</v>
      </c>
      <c r="B44" s="204">
        <v>43922</v>
      </c>
      <c r="C44" s="200">
        <v>1520590</v>
      </c>
      <c r="P44" s="202" t="s">
        <v>479</v>
      </c>
    </row>
    <row r="45" spans="1:16">
      <c r="A45" s="203">
        <f t="shared" si="5"/>
        <v>43952</v>
      </c>
      <c r="B45" s="204">
        <v>43952</v>
      </c>
      <c r="C45" s="200">
        <v>1523653</v>
      </c>
    </row>
    <row r="46" spans="1:16">
      <c r="A46" s="203">
        <f t="shared" si="5"/>
        <v>43983</v>
      </c>
      <c r="B46" s="204">
        <v>43983</v>
      </c>
      <c r="C46" s="200">
        <v>1541613</v>
      </c>
    </row>
    <row r="47" spans="1:16">
      <c r="A47" s="203">
        <f t="shared" si="5"/>
        <v>44013</v>
      </c>
      <c r="B47" s="204">
        <v>44013</v>
      </c>
      <c r="C47" s="200">
        <v>1554330</v>
      </c>
    </row>
    <row r="48" spans="1:16">
      <c r="A48" s="203">
        <f t="shared" si="5"/>
        <v>44044</v>
      </c>
      <c r="B48" s="204">
        <v>44044</v>
      </c>
      <c r="C48" s="200">
        <v>1553879</v>
      </c>
    </row>
    <row r="49" spans="1:3">
      <c r="A49" s="203">
        <f t="shared" si="5"/>
        <v>44075</v>
      </c>
      <c r="B49" s="204">
        <v>44075</v>
      </c>
      <c r="C49" s="200">
        <v>1549077</v>
      </c>
    </row>
    <row r="50" spans="1:3">
      <c r="A50" s="203">
        <f t="shared" si="5"/>
        <v>44105</v>
      </c>
      <c r="B50" s="204">
        <v>44105</v>
      </c>
      <c r="C50" s="200">
        <v>1544378</v>
      </c>
    </row>
    <row r="51" spans="1:3">
      <c r="A51" s="203">
        <f t="shared" si="5"/>
        <v>44136</v>
      </c>
      <c r="B51" s="204">
        <v>44136</v>
      </c>
      <c r="C51" s="200">
        <v>1545566</v>
      </c>
    </row>
    <row r="52" spans="1:3">
      <c r="A52" s="203">
        <f t="shared" si="5"/>
        <v>44166</v>
      </c>
      <c r="B52" s="204">
        <v>44166</v>
      </c>
      <c r="C52" s="200">
        <v>1536300</v>
      </c>
    </row>
    <row r="53" spans="1:3">
      <c r="A53" s="203">
        <f t="shared" si="5"/>
        <v>44197</v>
      </c>
      <c r="B53" s="204">
        <v>44197</v>
      </c>
      <c r="C53" s="200">
        <v>1531689</v>
      </c>
    </row>
    <row r="54" spans="1:3">
      <c r="A54" s="203">
        <f t="shared" si="5"/>
        <v>44228</v>
      </c>
      <c r="B54" s="204">
        <v>44228</v>
      </c>
      <c r="C54" s="200">
        <v>1536247</v>
      </c>
    </row>
    <row r="55" spans="1:3">
      <c r="A55" s="203">
        <f t="shared" si="5"/>
        <v>44256</v>
      </c>
      <c r="B55" s="204">
        <v>44256</v>
      </c>
      <c r="C55" s="200">
        <v>1546937</v>
      </c>
    </row>
    <row r="56" spans="1:3">
      <c r="A56" s="203">
        <f t="shared" si="5"/>
        <v>44287</v>
      </c>
      <c r="B56" s="204">
        <v>44287</v>
      </c>
      <c r="C56" s="200">
        <v>1557687</v>
      </c>
    </row>
    <row r="57" spans="1:3">
      <c r="A57" s="203">
        <f t="shared" si="5"/>
        <v>44317</v>
      </c>
      <c r="B57" s="204">
        <v>44317</v>
      </c>
      <c r="C57" s="200">
        <v>1573949</v>
      </c>
    </row>
    <row r="58" spans="1:3">
      <c r="A58" s="203">
        <f t="shared" si="5"/>
        <v>44348</v>
      </c>
      <c r="B58" s="204">
        <v>44348</v>
      </c>
      <c r="C58" s="200">
        <v>1596112</v>
      </c>
    </row>
    <row r="59" spans="1:3">
      <c r="A59" s="203">
        <f t="shared" si="5"/>
        <v>44378</v>
      </c>
      <c r="B59" s="204">
        <v>44378</v>
      </c>
      <c r="C59" s="200">
        <v>1606533</v>
      </c>
    </row>
    <row r="60" spans="1:3">
      <c r="A60" s="203">
        <f t="shared" si="5"/>
        <v>44409</v>
      </c>
      <c r="B60" s="204">
        <v>44409</v>
      </c>
      <c r="C60" s="200">
        <v>1604453</v>
      </c>
    </row>
    <row r="61" spans="1:3">
      <c r="A61" s="203">
        <f t="shared" si="5"/>
        <v>44440</v>
      </c>
      <c r="B61" s="204">
        <v>44440</v>
      </c>
      <c r="C61" s="200">
        <v>1600410</v>
      </c>
    </row>
    <row r="62" spans="1:3">
      <c r="A62" s="203">
        <f t="shared" si="5"/>
        <v>44470</v>
      </c>
      <c r="B62" s="204">
        <v>44470</v>
      </c>
      <c r="C62" s="200">
        <v>1585829</v>
      </c>
    </row>
    <row r="63" spans="1:3">
      <c r="A63" s="203">
        <f t="shared" si="5"/>
        <v>44501</v>
      </c>
      <c r="B63" s="204">
        <v>44501</v>
      </c>
      <c r="C63" s="200">
        <v>1583131</v>
      </c>
    </row>
    <row r="64" spans="1:3">
      <c r="A64" s="203">
        <f t="shared" si="5"/>
        <v>44531</v>
      </c>
      <c r="B64" s="204">
        <v>44531</v>
      </c>
      <c r="C64" s="200">
        <v>1571672</v>
      </c>
    </row>
    <row r="65" spans="1:12">
      <c r="A65" s="203">
        <f t="shared" si="5"/>
        <v>44562</v>
      </c>
      <c r="B65" s="204">
        <v>44562</v>
      </c>
      <c r="C65" s="200">
        <v>1568927</v>
      </c>
    </row>
    <row r="66" spans="1:12">
      <c r="A66" s="203">
        <f t="shared" si="5"/>
        <v>44593</v>
      </c>
      <c r="B66" s="204">
        <v>44593</v>
      </c>
      <c r="C66" s="200">
        <v>1572876</v>
      </c>
    </row>
    <row r="67" spans="1:12">
      <c r="A67" s="203">
        <f t="shared" si="5"/>
        <v>44621</v>
      </c>
      <c r="B67" s="204">
        <v>44621</v>
      </c>
      <c r="C67" s="200">
        <v>1582858</v>
      </c>
    </row>
    <row r="68" spans="1:12">
      <c r="A68" s="203">
        <f t="shared" si="5"/>
        <v>44652</v>
      </c>
      <c r="B68" s="204">
        <v>44652</v>
      </c>
      <c r="C68" s="200">
        <v>1599510</v>
      </c>
    </row>
    <row r="69" spans="1:12">
      <c r="A69" s="203">
        <f t="shared" si="5"/>
        <v>44682</v>
      </c>
      <c r="B69" s="204">
        <v>44682</v>
      </c>
      <c r="C69" s="200">
        <v>1622421</v>
      </c>
    </row>
    <row r="70" spans="1:12">
      <c r="A70" s="203">
        <f t="shared" ref="A70:A84" si="10">+B70</f>
        <v>44713</v>
      </c>
      <c r="B70" s="204">
        <v>44713</v>
      </c>
      <c r="C70" s="200">
        <v>1640770</v>
      </c>
    </row>
    <row r="71" spans="1:12">
      <c r="A71" s="203">
        <f t="shared" si="10"/>
        <v>44743</v>
      </c>
      <c r="B71" s="204">
        <v>44743</v>
      </c>
      <c r="C71" s="200">
        <v>1645750</v>
      </c>
    </row>
    <row r="72" spans="1:12">
      <c r="A72" s="203">
        <f t="shared" si="10"/>
        <v>44774</v>
      </c>
      <c r="B72" s="204">
        <v>44774</v>
      </c>
      <c r="C72" s="200">
        <v>1642551</v>
      </c>
    </row>
    <row r="73" spans="1:12">
      <c r="A73" s="203">
        <f t="shared" si="10"/>
        <v>44805</v>
      </c>
      <c r="B73" s="204">
        <v>44805</v>
      </c>
      <c r="C73" s="200">
        <v>1636971</v>
      </c>
    </row>
    <row r="74" spans="1:12">
      <c r="A74" s="203">
        <f t="shared" si="10"/>
        <v>44835</v>
      </c>
      <c r="B74" s="204">
        <v>44835</v>
      </c>
      <c r="C74" s="200">
        <v>1620791</v>
      </c>
    </row>
    <row r="75" spans="1:12">
      <c r="A75" s="203">
        <f t="shared" si="10"/>
        <v>44866</v>
      </c>
      <c r="B75" s="204">
        <v>44866</v>
      </c>
      <c r="C75" s="200">
        <v>1617006</v>
      </c>
    </row>
    <row r="76" spans="1:12">
      <c r="A76" s="680">
        <f t="shared" si="10"/>
        <v>44896</v>
      </c>
      <c r="B76" s="681">
        <v>44896</v>
      </c>
      <c r="C76" s="711">
        <v>1607734</v>
      </c>
      <c r="D76" s="682"/>
      <c r="E76" s="682"/>
      <c r="F76" s="682"/>
      <c r="G76" s="682"/>
      <c r="H76" s="682"/>
      <c r="I76" s="682"/>
      <c r="J76" s="682"/>
      <c r="K76" s="682"/>
      <c r="L76" s="682"/>
    </row>
    <row r="77" spans="1:12">
      <c r="A77" s="680">
        <f t="shared" si="10"/>
        <v>44927</v>
      </c>
      <c r="B77" s="681">
        <v>44927</v>
      </c>
      <c r="C77" s="711">
        <v>1604163</v>
      </c>
      <c r="D77" s="682"/>
      <c r="E77" s="682"/>
      <c r="F77" s="682"/>
      <c r="G77" s="682"/>
      <c r="H77" s="682"/>
      <c r="I77" s="682"/>
      <c r="J77" s="682"/>
      <c r="K77" s="682"/>
      <c r="L77" s="682"/>
    </row>
    <row r="78" spans="1:12">
      <c r="A78" s="236">
        <f t="shared" si="10"/>
        <v>44958</v>
      </c>
      <c r="B78" s="243">
        <v>44958</v>
      </c>
      <c r="C78" s="711">
        <v>1610157</v>
      </c>
    </row>
    <row r="79" spans="1:12">
      <c r="A79" s="236">
        <f t="shared" si="10"/>
        <v>44986</v>
      </c>
      <c r="B79" s="243">
        <v>44986</v>
      </c>
      <c r="C79" s="711">
        <v>1621379</v>
      </c>
    </row>
    <row r="80" spans="1:12">
      <c r="A80" s="236">
        <f t="shared" si="10"/>
        <v>45017</v>
      </c>
      <c r="B80" s="243">
        <v>45017</v>
      </c>
      <c r="C80" s="711">
        <v>1639698</v>
      </c>
    </row>
    <row r="81" spans="1:3">
      <c r="A81" s="236">
        <f t="shared" si="10"/>
        <v>45047</v>
      </c>
      <c r="B81" s="243">
        <v>45047</v>
      </c>
      <c r="C81" s="711">
        <v>1664188</v>
      </c>
    </row>
    <row r="82" spans="1:3">
      <c r="A82" s="236">
        <f t="shared" si="10"/>
        <v>45078</v>
      </c>
      <c r="B82" s="243">
        <v>45078</v>
      </c>
      <c r="C82" s="711">
        <v>1680814</v>
      </c>
    </row>
    <row r="83" spans="1:3">
      <c r="A83" s="236">
        <f t="shared" si="10"/>
        <v>45108</v>
      </c>
      <c r="B83" s="243">
        <v>45108</v>
      </c>
      <c r="C83" s="711">
        <v>1686629</v>
      </c>
    </row>
    <row r="84" spans="1:3">
      <c r="A84" s="236">
        <f t="shared" si="10"/>
        <v>45139</v>
      </c>
      <c r="B84" s="243">
        <v>45139</v>
      </c>
      <c r="C84" s="711">
        <v>1681814</v>
      </c>
    </row>
    <row r="85" spans="1:3">
      <c r="A85" s="236">
        <f t="shared" ref="A85:A89" si="11">+B85</f>
        <v>45170</v>
      </c>
      <c r="B85" s="243">
        <v>45170</v>
      </c>
      <c r="C85" s="711">
        <v>1677607</v>
      </c>
    </row>
    <row r="86" spans="1:3">
      <c r="A86" s="236">
        <f t="shared" si="11"/>
        <v>45200</v>
      </c>
      <c r="B86" s="243">
        <v>45200</v>
      </c>
      <c r="C86" s="711">
        <v>1661597</v>
      </c>
    </row>
    <row r="87" spans="1:3">
      <c r="A87" s="236">
        <f t="shared" si="11"/>
        <v>45231</v>
      </c>
      <c r="B87" s="243">
        <v>45231</v>
      </c>
      <c r="C87" s="711">
        <v>1658116</v>
      </c>
    </row>
    <row r="88" spans="1:3">
      <c r="A88" s="236">
        <f t="shared" si="11"/>
        <v>45261</v>
      </c>
      <c r="B88" s="243">
        <v>45261</v>
      </c>
      <c r="C88" s="711">
        <v>1648877</v>
      </c>
    </row>
    <row r="89" spans="1:3">
      <c r="A89" s="236">
        <f t="shared" si="11"/>
        <v>45292</v>
      </c>
      <c r="B89" s="243">
        <v>45292</v>
      </c>
      <c r="C89" s="711">
        <v>1646540</v>
      </c>
    </row>
    <row r="90" spans="1:3">
      <c r="A90" s="236">
        <f t="shared" ref="A90:A112" si="12">+B90</f>
        <v>45323</v>
      </c>
      <c r="B90" s="243">
        <v>45323</v>
      </c>
      <c r="C90" s="711">
        <v>1653880</v>
      </c>
    </row>
    <row r="91" spans="1:3">
      <c r="A91" s="236">
        <f t="shared" si="12"/>
        <v>45352</v>
      </c>
      <c r="B91" s="243">
        <v>45352</v>
      </c>
      <c r="C91" s="711">
        <v>1665717</v>
      </c>
    </row>
    <row r="92" spans="1:3">
      <c r="A92" s="236">
        <f t="shared" si="12"/>
        <v>45383</v>
      </c>
      <c r="B92" s="243">
        <v>45383</v>
      </c>
      <c r="C92" s="711">
        <v>1691566</v>
      </c>
    </row>
    <row r="93" spans="1:3">
      <c r="A93" s="236">
        <f t="shared" si="12"/>
        <v>45413</v>
      </c>
      <c r="B93" s="243">
        <v>45413</v>
      </c>
      <c r="C93" s="711">
        <v>1721526</v>
      </c>
    </row>
    <row r="94" spans="1:3">
      <c r="A94" s="236">
        <f t="shared" si="12"/>
        <v>45444</v>
      </c>
      <c r="B94" s="243">
        <v>45444</v>
      </c>
      <c r="C94" s="711">
        <v>1739224</v>
      </c>
    </row>
    <row r="95" spans="1:3">
      <c r="A95" s="236">
        <f t="shared" si="12"/>
        <v>45474</v>
      </c>
      <c r="B95" s="243">
        <v>45474</v>
      </c>
      <c r="C95" s="711">
        <v>1749095</v>
      </c>
    </row>
    <row r="96" spans="1:3">
      <c r="A96" s="236">
        <f t="shared" si="12"/>
        <v>45505</v>
      </c>
      <c r="B96" s="243">
        <v>45505</v>
      </c>
      <c r="C96" s="711">
        <v>1744130</v>
      </c>
    </row>
    <row r="97" spans="1:3">
      <c r="A97" s="236">
        <f t="shared" si="12"/>
        <v>45536</v>
      </c>
      <c r="B97" s="243">
        <v>45536</v>
      </c>
      <c r="C97" s="711">
        <v>1740383</v>
      </c>
    </row>
    <row r="98" spans="1:3">
      <c r="A98" s="236">
        <f t="shared" si="12"/>
        <v>45566</v>
      </c>
      <c r="B98" s="243">
        <v>45566</v>
      </c>
      <c r="C98" s="711">
        <v>1724665</v>
      </c>
    </row>
    <row r="99" spans="1:3">
      <c r="A99" s="236">
        <f t="shared" si="12"/>
        <v>45597</v>
      </c>
      <c r="B99" s="243">
        <v>45597</v>
      </c>
      <c r="C99" s="711">
        <v>1702042</v>
      </c>
    </row>
    <row r="100" spans="1:3">
      <c r="A100" s="236">
        <f t="shared" si="12"/>
        <v>45627</v>
      </c>
      <c r="B100" s="243">
        <v>45627</v>
      </c>
      <c r="C100" s="711">
        <v>1708872</v>
      </c>
    </row>
    <row r="101" spans="1:3">
      <c r="A101" s="236">
        <f t="shared" si="12"/>
        <v>45658</v>
      </c>
      <c r="B101" s="243">
        <v>45658</v>
      </c>
      <c r="C101" s="711">
        <v>1705216</v>
      </c>
    </row>
    <row r="102" spans="1:3">
      <c r="A102" s="236">
        <f t="shared" si="12"/>
        <v>45689</v>
      </c>
      <c r="B102" s="243">
        <v>45689</v>
      </c>
      <c r="C102" s="711">
        <v>1709185</v>
      </c>
    </row>
    <row r="103" spans="1:3">
      <c r="A103" s="236">
        <f t="shared" si="12"/>
        <v>45717</v>
      </c>
      <c r="B103" s="243">
        <v>45717</v>
      </c>
      <c r="C103" s="711">
        <v>1720212</v>
      </c>
    </row>
    <row r="104" spans="1:3">
      <c r="A104" s="236">
        <f t="shared" si="12"/>
        <v>45748</v>
      </c>
      <c r="B104" s="243">
        <v>45748</v>
      </c>
      <c r="C104" s="711">
        <v>1742312</v>
      </c>
    </row>
    <row r="105" spans="1:3">
      <c r="A105" s="236">
        <f t="shared" si="12"/>
        <v>45778</v>
      </c>
      <c r="B105" s="243">
        <v>45778</v>
      </c>
      <c r="C105" s="711">
        <v>1763824</v>
      </c>
    </row>
    <row r="106" spans="1:3">
      <c r="A106" s="236">
        <f t="shared" si="12"/>
        <v>45809</v>
      </c>
      <c r="B106" s="243">
        <v>45809</v>
      </c>
      <c r="C106" s="711">
        <v>1783516</v>
      </c>
    </row>
    <row r="107" spans="1:3">
      <c r="A107" s="236">
        <f t="shared" si="12"/>
        <v>45839</v>
      </c>
      <c r="B107" s="243">
        <v>45839</v>
      </c>
      <c r="C107" s="711">
        <v>1788240</v>
      </c>
    </row>
    <row r="108" spans="1:3">
      <c r="A108" s="236">
        <f t="shared" si="12"/>
        <v>45870</v>
      </c>
      <c r="B108" s="243">
        <v>45870</v>
      </c>
      <c r="C108" s="711">
        <v>1780808</v>
      </c>
    </row>
    <row r="109" spans="1:3">
      <c r="A109" s="236">
        <f t="shared" si="12"/>
        <v>45901</v>
      </c>
      <c r="B109" s="243">
        <v>45901</v>
      </c>
      <c r="C109" s="711">
        <v>1772063</v>
      </c>
    </row>
    <row r="110" spans="1:3">
      <c r="A110" s="236">
        <f t="shared" si="12"/>
        <v>45931</v>
      </c>
      <c r="B110" s="243">
        <v>45931</v>
      </c>
      <c r="C110" s="711">
        <v>1753125</v>
      </c>
    </row>
    <row r="111" spans="1:3">
      <c r="A111" s="236">
        <f t="shared" si="12"/>
        <v>45962</v>
      </c>
      <c r="B111" s="243">
        <v>45962</v>
      </c>
      <c r="C111" s="711">
        <v>1741486</v>
      </c>
    </row>
    <row r="112" spans="1:3">
      <c r="A112" s="236">
        <f t="shared" si="12"/>
        <v>45992</v>
      </c>
      <c r="B112" s="243">
        <v>45992</v>
      </c>
      <c r="C112" s="711">
        <v>1729787</v>
      </c>
    </row>
    <row r="113" spans="2:2">
      <c r="B113" s="243"/>
    </row>
  </sheetData>
  <sheetProtection algorithmName="SHA-512" hashValue="ULe1Skgh6IiIVwJjjBbLC91xHUUmNaXL6GCUuSf+rt3puaETotVds1Dx/82CoGENzvOfep1Wgm+Gsz5/8Kw+gQ==" saltValue="VQOKTjjRmg1r9zcz3MW5LQ=="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J25" sqref="J25"/>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830" t="s">
        <v>412</v>
      </c>
      <c r="D2" s="830"/>
      <c r="E2" s="830"/>
      <c r="F2" s="830"/>
      <c r="G2" s="830"/>
      <c r="H2" s="830"/>
      <c r="J2" s="830" t="s">
        <v>414</v>
      </c>
      <c r="K2" s="830"/>
      <c r="L2" s="830"/>
      <c r="M2" s="830"/>
      <c r="N2" s="830"/>
      <c r="O2" s="830"/>
    </row>
    <row r="3" spans="3:15">
      <c r="C3" s="830"/>
      <c r="D3" s="830"/>
      <c r="E3" s="830"/>
      <c r="F3" s="830"/>
      <c r="G3" s="830"/>
      <c r="H3" s="830"/>
      <c r="J3" s="830"/>
      <c r="K3" s="830"/>
      <c r="L3" s="830"/>
      <c r="M3" s="830"/>
      <c r="N3" s="830"/>
      <c r="O3" s="83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6" t="s">
        <v>2</v>
      </c>
      <c r="J19" s="829" t="s">
        <v>154</v>
      </c>
      <c r="K19" s="829"/>
      <c r="L19" s="829"/>
      <c r="M19" s="829"/>
      <c r="N19" s="829"/>
      <c r="O19" s="829"/>
      <c r="P19" s="7"/>
    </row>
    <row r="20" spans="3:16" s="1" customFormat="1">
      <c r="C20" s="4"/>
      <c r="J20" s="829"/>
      <c r="K20" s="829"/>
      <c r="L20" s="829"/>
      <c r="M20" s="829"/>
      <c r="N20" s="829"/>
      <c r="O20" s="829"/>
      <c r="P20" s="7"/>
    </row>
    <row r="21" spans="3:16">
      <c r="J21" s="356" t="s">
        <v>2</v>
      </c>
    </row>
    <row r="22" spans="3:16">
      <c r="J22" s="4"/>
    </row>
    <row r="23" spans="3:16" s="1" customFormat="1">
      <c r="C23" s="830" t="s">
        <v>416</v>
      </c>
      <c r="D23" s="830"/>
      <c r="E23" s="830"/>
      <c r="F23" s="830"/>
      <c r="G23" s="830"/>
      <c r="H23" s="830"/>
      <c r="J23" s="830" t="s">
        <v>419</v>
      </c>
      <c r="K23" s="830"/>
      <c r="L23" s="830"/>
      <c r="M23" s="830"/>
      <c r="N23" s="830"/>
      <c r="O23" s="830"/>
      <c r="P23" s="7"/>
    </row>
    <row r="24" spans="3:16" s="1" customFormat="1">
      <c r="C24" s="830"/>
      <c r="D24" s="830"/>
      <c r="E24" s="830"/>
      <c r="F24" s="830"/>
      <c r="G24" s="830"/>
      <c r="H24" s="830"/>
      <c r="J24" s="830"/>
      <c r="K24" s="830"/>
      <c r="L24" s="830"/>
      <c r="M24" s="830"/>
      <c r="N24" s="830"/>
      <c r="O24" s="830"/>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29" t="s">
        <v>154</v>
      </c>
      <c r="D40" s="829"/>
      <c r="E40" s="829"/>
      <c r="F40" s="829"/>
      <c r="G40" s="829"/>
      <c r="H40" s="829"/>
      <c r="J40" s="829" t="s">
        <v>155</v>
      </c>
      <c r="K40" s="829"/>
      <c r="L40" s="829"/>
      <c r="M40" s="829"/>
      <c r="N40" s="829"/>
      <c r="O40" s="829"/>
    </row>
    <row r="41" spans="3:15">
      <c r="C41" s="829"/>
      <c r="D41" s="829"/>
      <c r="E41" s="829"/>
      <c r="F41" s="829"/>
      <c r="G41" s="829"/>
      <c r="H41" s="829"/>
      <c r="J41" s="829"/>
      <c r="K41" s="829"/>
      <c r="L41" s="829"/>
      <c r="M41" s="829"/>
      <c r="N41" s="829"/>
      <c r="O41" s="829"/>
    </row>
    <row r="42" spans="3:15">
      <c r="C42" s="356" t="s">
        <v>2</v>
      </c>
      <c r="D42" s="6"/>
      <c r="E42" s="6"/>
      <c r="F42" s="6"/>
      <c r="G42" s="6"/>
      <c r="H42" s="6"/>
      <c r="J42" s="356" t="s">
        <v>79</v>
      </c>
      <c r="K42" s="6"/>
      <c r="L42" s="6"/>
      <c r="M42" s="6"/>
      <c r="N42" s="6"/>
      <c r="O42" s="6"/>
    </row>
    <row r="43" spans="3:15">
      <c r="C43" s="4"/>
    </row>
    <row r="72" spans="3:16" s="1" customFormat="1">
      <c r="C72" s="4"/>
      <c r="J72" s="4"/>
      <c r="P72" s="7"/>
    </row>
    <row r="90" spans="3:16" s="1" customFormat="1">
      <c r="C90" s="4"/>
      <c r="P90" s="7"/>
    </row>
  </sheetData>
  <sheetProtection algorithmName="SHA-512" hashValue="HlR8UnIHoBqDinWxZtfPHX+97gavYxY55fCBW1neLQo9N4N+1i0k9EhiNgX77HF3Vwi6aiVvvOKL/6FVgzBd6g==" saltValue="L+3OUGcUaxGAs1bi4Vd8Tg=="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45" activePane="bottomRight" state="frozen"/>
      <selection activeCell="C1" sqref="C1"/>
      <selection pane="topRight" activeCell="E1" sqref="E1"/>
      <selection pane="bottomLeft" activeCell="C6" sqref="C6"/>
      <selection pane="bottomRight" activeCell="G68" sqref="G66:G68"/>
    </sheetView>
  </sheetViews>
  <sheetFormatPr defaultColWidth="10.5703125" defaultRowHeight="11.25"/>
  <cols>
    <col min="1" max="1" width="8" style="209" customWidth="1"/>
    <col min="2" max="2" width="11.5703125" style="209" customWidth="1"/>
    <col min="3" max="4" width="10.5703125" style="209"/>
    <col min="5" max="5" width="15.42578125" style="209" customWidth="1"/>
    <col min="6" max="6" width="15.5703125" style="209" customWidth="1"/>
    <col min="7" max="8" width="15.42578125" style="209" customWidth="1"/>
    <col min="9" max="9" width="10.5703125" style="209"/>
    <col min="10" max="10" width="57" style="209" customWidth="1"/>
    <col min="11" max="16384" width="10.5703125" style="209"/>
  </cols>
  <sheetData>
    <row r="2" spans="2:13">
      <c r="C2" s="231"/>
      <c r="D2" s="451"/>
    </row>
    <row r="3" spans="2:13" ht="33.75">
      <c r="C3" s="229"/>
      <c r="D3" s="233"/>
      <c r="E3" s="230" t="s">
        <v>122</v>
      </c>
      <c r="F3" s="230" t="s">
        <v>123</v>
      </c>
      <c r="G3" s="230" t="s">
        <v>124</v>
      </c>
      <c r="H3" s="230" t="s">
        <v>125</v>
      </c>
    </row>
    <row r="4" spans="2:13" ht="22.5">
      <c r="C4" s="232" t="s">
        <v>493</v>
      </c>
      <c r="D4" s="498" t="s">
        <v>494</v>
      </c>
      <c r="E4" s="452" t="s">
        <v>126</v>
      </c>
      <c r="F4" s="452" t="s">
        <v>127</v>
      </c>
      <c r="G4" s="452" t="s">
        <v>128</v>
      </c>
      <c r="H4" s="452" t="s">
        <v>129</v>
      </c>
    </row>
    <row r="5" spans="2:13">
      <c r="C5" s="227"/>
      <c r="D5" s="226"/>
      <c r="E5" s="210"/>
      <c r="F5" s="210"/>
      <c r="G5" s="210"/>
      <c r="H5" s="210"/>
    </row>
    <row r="6" spans="2:13">
      <c r="C6" s="738">
        <f>+D6</f>
        <v>40179</v>
      </c>
      <c r="D6" s="739">
        <v>40179</v>
      </c>
      <c r="E6" s="740">
        <v>16.776032467503043</v>
      </c>
      <c r="F6" s="740">
        <v>16.073918375203206</v>
      </c>
      <c r="G6" s="740">
        <v>10.231236921382139</v>
      </c>
      <c r="H6" s="740">
        <v>0.57478051978005407</v>
      </c>
      <c r="J6" s="215" t="s">
        <v>519</v>
      </c>
      <c r="M6" s="212"/>
    </row>
    <row r="7" spans="2:13">
      <c r="C7" s="738">
        <f t="shared" ref="C7:C58" si="0">+D7</f>
        <v>40269</v>
      </c>
      <c r="D7" s="739">
        <v>40269</v>
      </c>
      <c r="E7" s="740">
        <v>17.336869006534815</v>
      </c>
      <c r="F7" s="740">
        <v>16.588166155850697</v>
      </c>
      <c r="G7" s="740">
        <v>12.11162768627155</v>
      </c>
      <c r="H7" s="740">
        <v>0.54639984862181856</v>
      </c>
      <c r="J7" s="706" t="s">
        <v>516</v>
      </c>
      <c r="M7" s="212"/>
    </row>
    <row r="8" spans="2:13">
      <c r="B8" s="209" t="s">
        <v>130</v>
      </c>
      <c r="C8" s="738">
        <f t="shared" si="0"/>
        <v>40360</v>
      </c>
      <c r="D8" s="739">
        <v>40360</v>
      </c>
      <c r="E8" s="740">
        <v>17.640683826450733</v>
      </c>
      <c r="F8" s="740">
        <v>16.88216537353243</v>
      </c>
      <c r="G8" s="740">
        <v>12.349577743002225</v>
      </c>
      <c r="H8" s="740">
        <v>0.52796474349072076</v>
      </c>
      <c r="J8" s="212"/>
      <c r="M8" s="212"/>
    </row>
    <row r="9" spans="2:13">
      <c r="C9" s="738">
        <f t="shared" si="0"/>
        <v>40452</v>
      </c>
      <c r="D9" s="739">
        <v>40452</v>
      </c>
      <c r="E9" s="740">
        <v>18.035702818096862</v>
      </c>
      <c r="F9" s="740">
        <v>17.232824514802243</v>
      </c>
      <c r="G9" s="740">
        <v>12.021828035325598</v>
      </c>
      <c r="H9" s="740">
        <v>0.63137959560502577</v>
      </c>
      <c r="J9" s="212"/>
      <c r="M9" s="212"/>
    </row>
    <row r="10" spans="2:13">
      <c r="C10" s="738">
        <f t="shared" si="0"/>
        <v>40544</v>
      </c>
      <c r="D10" s="739">
        <v>40544</v>
      </c>
      <c r="E10" s="740">
        <v>17.879467937103744</v>
      </c>
      <c r="F10" s="740">
        <v>17.08376164268617</v>
      </c>
      <c r="G10" s="740">
        <v>13.134305760520357</v>
      </c>
      <c r="H10" s="740">
        <v>0.64135828723967836</v>
      </c>
      <c r="J10" s="212"/>
      <c r="M10" s="212"/>
    </row>
    <row r="11" spans="2:13">
      <c r="C11" s="738">
        <f t="shared" si="0"/>
        <v>40634</v>
      </c>
      <c r="D11" s="739">
        <v>40634</v>
      </c>
      <c r="E11" s="740">
        <v>17.693589611755993</v>
      </c>
      <c r="F11" s="740">
        <v>16.912684890699548</v>
      </c>
      <c r="G11" s="740">
        <v>14.156732851781411</v>
      </c>
      <c r="H11" s="740">
        <v>0.59242279514712348</v>
      </c>
      <c r="J11" s="213"/>
      <c r="M11" s="212"/>
    </row>
    <row r="12" spans="2:13">
      <c r="B12" s="209" t="s">
        <v>131</v>
      </c>
      <c r="C12" s="738">
        <f t="shared" si="0"/>
        <v>40725</v>
      </c>
      <c r="D12" s="739">
        <v>40725</v>
      </c>
      <c r="E12" s="740">
        <v>17.932843934581626</v>
      </c>
      <c r="F12" s="740">
        <v>17.12487364658066</v>
      </c>
      <c r="G12" s="740">
        <v>13.932478507365898</v>
      </c>
      <c r="H12" s="740">
        <v>0.7854710241563666</v>
      </c>
      <c r="J12" s="214"/>
      <c r="M12" s="212"/>
    </row>
    <row r="13" spans="2:13">
      <c r="C13" s="738">
        <f t="shared" si="0"/>
        <v>40817</v>
      </c>
      <c r="D13" s="739">
        <v>40817</v>
      </c>
      <c r="E13" s="740">
        <v>17.678877943401815</v>
      </c>
      <c r="F13" s="740">
        <v>16.812511573675227</v>
      </c>
      <c r="G13" s="740">
        <v>13.5582619323886</v>
      </c>
      <c r="H13" s="740">
        <v>0.73762286988376247</v>
      </c>
      <c r="M13" s="212"/>
    </row>
    <row r="14" spans="2:13">
      <c r="C14" s="738">
        <f t="shared" si="0"/>
        <v>40909</v>
      </c>
      <c r="D14" s="739">
        <v>40909</v>
      </c>
      <c r="E14" s="740">
        <v>18.101451554270373</v>
      </c>
      <c r="F14" s="740">
        <v>17.29970577676983</v>
      </c>
      <c r="G14" s="740">
        <v>15.13461891355526</v>
      </c>
      <c r="H14" s="740">
        <v>0.70384330325742628</v>
      </c>
      <c r="J14" s="212"/>
      <c r="M14" s="212"/>
    </row>
    <row r="15" spans="2:13">
      <c r="C15" s="738">
        <f t="shared" si="0"/>
        <v>41000</v>
      </c>
      <c r="D15" s="739">
        <v>41000</v>
      </c>
      <c r="E15" s="740">
        <v>18.346466764943084</v>
      </c>
      <c r="F15" s="740">
        <v>17.574399344521328</v>
      </c>
      <c r="G15" s="740">
        <v>15.147578900309371</v>
      </c>
      <c r="H15" s="740">
        <v>0.73958877773961429</v>
      </c>
      <c r="I15" s="216"/>
      <c r="J15" s="212"/>
      <c r="M15" s="212"/>
    </row>
    <row r="16" spans="2:13">
      <c r="B16" s="209" t="s">
        <v>132</v>
      </c>
      <c r="C16" s="738">
        <f t="shared" si="0"/>
        <v>41091</v>
      </c>
      <c r="D16" s="739">
        <v>41091</v>
      </c>
      <c r="E16" s="740">
        <v>19.109140409787436</v>
      </c>
      <c r="F16" s="740">
        <v>18.252483054569183</v>
      </c>
      <c r="G16" s="740">
        <v>16.131733621226651</v>
      </c>
      <c r="H16" s="740">
        <v>0.72566882258492116</v>
      </c>
      <c r="I16" s="216"/>
      <c r="J16" s="212"/>
      <c r="M16" s="212"/>
    </row>
    <row r="17" spans="1:13">
      <c r="C17" s="738">
        <f t="shared" si="0"/>
        <v>41183</v>
      </c>
      <c r="D17" s="739">
        <v>41183</v>
      </c>
      <c r="E17" s="740">
        <v>19.88875507898231</v>
      </c>
      <c r="F17" s="740">
        <v>18.971076878814515</v>
      </c>
      <c r="G17" s="740">
        <v>17.797412732912161</v>
      </c>
      <c r="H17" s="740">
        <v>0.75476605254728801</v>
      </c>
      <c r="I17" s="216"/>
      <c r="J17" s="212"/>
      <c r="M17" s="212"/>
    </row>
    <row r="18" spans="1:13">
      <c r="C18" s="738">
        <f t="shared" si="0"/>
        <v>41275</v>
      </c>
      <c r="D18" s="739">
        <v>41275</v>
      </c>
      <c r="E18" s="740">
        <v>19.973050993263659</v>
      </c>
      <c r="F18" s="740">
        <v>18.98783698228922</v>
      </c>
      <c r="G18" s="740">
        <v>16.426839972321762</v>
      </c>
      <c r="H18" s="740">
        <v>0.8041753191878831</v>
      </c>
      <c r="I18" s="216"/>
      <c r="J18" s="212"/>
      <c r="M18" s="212"/>
    </row>
    <row r="19" spans="1:13">
      <c r="C19" s="738">
        <f t="shared" si="0"/>
        <v>41365</v>
      </c>
      <c r="D19" s="739">
        <v>41365</v>
      </c>
      <c r="E19" s="740">
        <v>20.159463020414332</v>
      </c>
      <c r="F19" s="740">
        <v>19.103237928698324</v>
      </c>
      <c r="G19" s="740">
        <v>17.284253688030851</v>
      </c>
      <c r="H19" s="740">
        <v>0.80113673327963608</v>
      </c>
      <c r="I19" s="216"/>
      <c r="J19" s="212"/>
      <c r="M19" s="212"/>
    </row>
    <row r="20" spans="1:13">
      <c r="B20" s="209" t="s">
        <v>133</v>
      </c>
      <c r="C20" s="738">
        <f t="shared" si="0"/>
        <v>41456</v>
      </c>
      <c r="D20" s="739">
        <v>41456</v>
      </c>
      <c r="E20" s="740">
        <v>20.117969130123452</v>
      </c>
      <c r="F20" s="740">
        <v>19.051714473273019</v>
      </c>
      <c r="G20" s="740">
        <v>18.314515232669383</v>
      </c>
      <c r="H20" s="740">
        <v>0.8168359231870812</v>
      </c>
      <c r="I20" s="216"/>
      <c r="J20" s="212"/>
      <c r="M20" s="212"/>
    </row>
    <row r="21" spans="1:13">
      <c r="C21" s="738">
        <f t="shared" si="0"/>
        <v>41548</v>
      </c>
      <c r="D21" s="739">
        <v>41548</v>
      </c>
      <c r="E21" s="740">
        <v>20.539703121723036</v>
      </c>
      <c r="F21" s="740">
        <v>19.628609809807557</v>
      </c>
      <c r="G21" s="740">
        <v>16.937974615391838</v>
      </c>
      <c r="H21" s="740">
        <v>0.85204175765198897</v>
      </c>
      <c r="I21" s="216"/>
      <c r="J21" s="212"/>
      <c r="M21" s="212"/>
    </row>
    <row r="22" spans="1:13">
      <c r="C22" s="738">
        <f t="shared" si="0"/>
        <v>41640</v>
      </c>
      <c r="D22" s="739">
        <v>41640</v>
      </c>
      <c r="E22" s="740">
        <v>20.61295698331395</v>
      </c>
      <c r="F22" s="740">
        <v>19.703913693835354</v>
      </c>
      <c r="G22" s="740">
        <v>17.175524973747997</v>
      </c>
      <c r="H22" s="740">
        <v>0.86710388698038543</v>
      </c>
      <c r="I22" s="216"/>
      <c r="J22" s="212"/>
      <c r="M22" s="212"/>
    </row>
    <row r="23" spans="1:13">
      <c r="C23" s="738">
        <f t="shared" si="0"/>
        <v>41730</v>
      </c>
      <c r="D23" s="739">
        <v>41730</v>
      </c>
      <c r="E23" s="740">
        <v>20.144512345893087</v>
      </c>
      <c r="F23" s="740">
        <v>19.279053152703586</v>
      </c>
      <c r="G23" s="740">
        <v>17.137614786266688</v>
      </c>
      <c r="H23" s="740">
        <v>0.8573406983555385</v>
      </c>
      <c r="I23" s="216"/>
      <c r="J23" s="212"/>
      <c r="M23" s="212"/>
    </row>
    <row r="24" spans="1:13">
      <c r="B24" s="217" t="s">
        <v>134</v>
      </c>
      <c r="C24" s="738">
        <f t="shared" si="0"/>
        <v>41821</v>
      </c>
      <c r="D24" s="739">
        <v>41821</v>
      </c>
      <c r="E24" s="740">
        <v>19.129932327677469</v>
      </c>
      <c r="F24" s="740">
        <v>18.242379165007982</v>
      </c>
      <c r="G24" s="740">
        <v>16.96822045799933</v>
      </c>
      <c r="H24" s="740">
        <v>0.89145184309507519</v>
      </c>
      <c r="I24" s="216"/>
      <c r="M24" s="212"/>
    </row>
    <row r="25" spans="1:13">
      <c r="C25" s="738">
        <f t="shared" si="0"/>
        <v>41913</v>
      </c>
      <c r="D25" s="739">
        <v>41913</v>
      </c>
      <c r="E25" s="740">
        <v>18.610149521965877</v>
      </c>
      <c r="F25" s="740">
        <v>17.600830742815116</v>
      </c>
      <c r="G25" s="740">
        <v>17.445418347375618</v>
      </c>
      <c r="H25" s="740">
        <v>0.98452152176785501</v>
      </c>
      <c r="I25" s="216"/>
      <c r="J25" s="860" t="s">
        <v>544</v>
      </c>
      <c r="M25" s="212"/>
    </row>
    <row r="26" spans="1:13">
      <c r="C26" s="738">
        <f t="shared" si="0"/>
        <v>42005</v>
      </c>
      <c r="D26" s="739">
        <v>42005</v>
      </c>
      <c r="E26" s="740">
        <v>17.627214248768976</v>
      </c>
      <c r="F26" s="740">
        <v>17.254382808914102</v>
      </c>
      <c r="G26" s="740">
        <v>16.337686915967407</v>
      </c>
      <c r="H26" s="740">
        <v>1.0777724405198239</v>
      </c>
      <c r="I26" s="216"/>
      <c r="J26" s="860"/>
      <c r="M26" s="212"/>
    </row>
    <row r="27" spans="1:13">
      <c r="C27" s="738">
        <f t="shared" si="0"/>
        <v>42095</v>
      </c>
      <c r="D27" s="739">
        <v>42095</v>
      </c>
      <c r="E27" s="740">
        <v>17.283119258265398</v>
      </c>
      <c r="F27" s="740">
        <v>16.802082201871013</v>
      </c>
      <c r="G27" s="740">
        <v>16.231233769563016</v>
      </c>
      <c r="H27" s="740">
        <v>1.0978221265577646</v>
      </c>
      <c r="I27" s="216"/>
      <c r="J27" s="860"/>
      <c r="M27" s="212"/>
    </row>
    <row r="28" spans="1:13">
      <c r="B28" s="209" t="s">
        <v>135</v>
      </c>
      <c r="C28" s="738">
        <f t="shared" si="0"/>
        <v>42186</v>
      </c>
      <c r="D28" s="739">
        <v>42186</v>
      </c>
      <c r="E28" s="740">
        <v>16.792167765687861</v>
      </c>
      <c r="F28" s="740">
        <v>16.392521692747124</v>
      </c>
      <c r="G28" s="740">
        <v>17.270963783280276</v>
      </c>
      <c r="H28" s="740">
        <v>1.2796883550286082</v>
      </c>
      <c r="I28" s="216"/>
      <c r="J28" s="860"/>
      <c r="M28" s="212"/>
    </row>
    <row r="29" spans="1:13">
      <c r="C29" s="738">
        <f t="shared" si="0"/>
        <v>42278</v>
      </c>
      <c r="D29" s="739">
        <v>42278</v>
      </c>
      <c r="E29" s="740">
        <v>16.436173619631081</v>
      </c>
      <c r="F29" s="740">
        <v>15.960553473875157</v>
      </c>
      <c r="G29" s="740">
        <v>15.11242886785274</v>
      </c>
      <c r="H29" s="740">
        <v>1.2117428910436754</v>
      </c>
      <c r="I29" s="216"/>
      <c r="J29" s="860"/>
      <c r="M29" s="212"/>
    </row>
    <row r="30" spans="1:13">
      <c r="C30" s="290">
        <f t="shared" si="0"/>
        <v>42370</v>
      </c>
      <c r="D30" s="499">
        <v>42370</v>
      </c>
      <c r="E30" s="500">
        <v>15.380354283480584</v>
      </c>
      <c r="F30" s="500">
        <v>15.189642499296996</v>
      </c>
      <c r="G30" s="500">
        <v>13.959209268023789</v>
      </c>
      <c r="H30" s="500">
        <v>1.2264632318995023</v>
      </c>
      <c r="I30" s="216"/>
      <c r="J30" s="860"/>
      <c r="M30" s="212"/>
    </row>
    <row r="31" spans="1:13">
      <c r="C31" s="228">
        <f t="shared" si="0"/>
        <v>42461</v>
      </c>
      <c r="D31" s="499">
        <v>42461</v>
      </c>
      <c r="E31" s="500">
        <v>14.725992426900362</v>
      </c>
      <c r="F31" s="500">
        <v>14.529636462947069</v>
      </c>
      <c r="G31" s="500">
        <v>13.390908906876557</v>
      </c>
      <c r="H31" s="500">
        <v>1.357106252561102</v>
      </c>
      <c r="I31" s="216"/>
      <c r="J31" s="860"/>
      <c r="M31" s="212"/>
    </row>
    <row r="32" spans="1:13">
      <c r="A32" s="209">
        <v>2016</v>
      </c>
      <c r="B32" s="209" t="s">
        <v>136</v>
      </c>
      <c r="C32" s="228">
        <f t="shared" si="0"/>
        <v>42552</v>
      </c>
      <c r="D32" s="499">
        <v>42552</v>
      </c>
      <c r="E32" s="500">
        <v>13.944966151504767</v>
      </c>
      <c r="F32" s="500">
        <v>13.843152184076146</v>
      </c>
      <c r="G32" s="500">
        <v>12.32541260596085</v>
      </c>
      <c r="H32" s="500">
        <v>1.3322769317546979</v>
      </c>
      <c r="I32" s="216"/>
      <c r="J32" s="860"/>
      <c r="M32" s="212"/>
    </row>
    <row r="33" spans="1:14">
      <c r="C33" s="228">
        <f t="shared" si="0"/>
        <v>42644</v>
      </c>
      <c r="D33" s="499">
        <v>42644</v>
      </c>
      <c r="E33" s="500">
        <v>13.28079710404112</v>
      </c>
      <c r="F33" s="500">
        <v>13.17163180077268</v>
      </c>
      <c r="G33" s="500">
        <v>12.330872423865292</v>
      </c>
      <c r="H33" s="500">
        <v>1.3096255487015069</v>
      </c>
      <c r="I33" s="216"/>
      <c r="J33" s="860"/>
      <c r="K33" s="220"/>
      <c r="L33" s="220"/>
      <c r="M33" s="219"/>
      <c r="N33" s="220"/>
    </row>
    <row r="34" spans="1:14">
      <c r="C34" s="228">
        <f t="shared" si="0"/>
        <v>42736</v>
      </c>
      <c r="D34" s="499">
        <v>42736</v>
      </c>
      <c r="E34" s="500">
        <v>12.714876441129737</v>
      </c>
      <c r="F34" s="500">
        <v>12.548482545377039</v>
      </c>
      <c r="G34" s="500">
        <v>12.640447293972887</v>
      </c>
      <c r="H34" s="500">
        <v>1.37103182307306</v>
      </c>
      <c r="I34" s="216"/>
      <c r="J34" s="860"/>
      <c r="M34" s="212"/>
    </row>
    <row r="35" spans="1:14">
      <c r="C35" s="228">
        <f t="shared" si="0"/>
        <v>42826</v>
      </c>
      <c r="D35" s="499">
        <v>42826</v>
      </c>
      <c r="E35" s="500">
        <v>11.810871802147298</v>
      </c>
      <c r="F35" s="500">
        <v>11.733508227259255</v>
      </c>
      <c r="G35" s="500">
        <v>11.533459649808831</v>
      </c>
      <c r="H35" s="500">
        <v>1.3598615581842788</v>
      </c>
      <c r="I35" s="216"/>
      <c r="J35" s="218" t="s">
        <v>481</v>
      </c>
      <c r="M35" s="212"/>
    </row>
    <row r="36" spans="1:14">
      <c r="A36" s="209">
        <v>2017</v>
      </c>
      <c r="B36" s="209" t="s">
        <v>43</v>
      </c>
      <c r="C36" s="228">
        <f t="shared" si="0"/>
        <v>42917</v>
      </c>
      <c r="D36" s="499">
        <v>42917</v>
      </c>
      <c r="E36" s="500">
        <v>11.261285895127216</v>
      </c>
      <c r="F36" s="500">
        <v>11.214532094270952</v>
      </c>
      <c r="G36" s="500">
        <v>9.982471626900141</v>
      </c>
      <c r="H36" s="500">
        <v>1.3268752901260283</v>
      </c>
      <c r="I36" s="216"/>
      <c r="J36" s="703"/>
      <c r="M36" s="212"/>
    </row>
    <row r="37" spans="1:14">
      <c r="C37" s="228">
        <f t="shared" si="0"/>
        <v>43009</v>
      </c>
      <c r="D37" s="499">
        <v>43009</v>
      </c>
      <c r="E37" s="500">
        <v>10.610674988891523</v>
      </c>
      <c r="F37" s="500">
        <v>10.565493090854115</v>
      </c>
      <c r="G37" s="500">
        <v>10.009666148240729</v>
      </c>
      <c r="H37" s="500">
        <v>1.4779371419746055</v>
      </c>
      <c r="I37" s="216"/>
      <c r="J37" s="703" t="s">
        <v>520</v>
      </c>
      <c r="M37" s="212"/>
    </row>
    <row r="38" spans="1:14">
      <c r="C38" s="228">
        <f t="shared" si="0"/>
        <v>43101</v>
      </c>
      <c r="D38" s="499">
        <v>43101</v>
      </c>
      <c r="E38" s="500">
        <v>10.016302586809546</v>
      </c>
      <c r="F38" s="500">
        <v>9.9442710497972353</v>
      </c>
      <c r="G38" s="500">
        <v>9.3324687556037951</v>
      </c>
      <c r="H38" s="500">
        <v>1.3358104727500812</v>
      </c>
      <c r="I38" s="216"/>
      <c r="J38" s="703" t="s">
        <v>515</v>
      </c>
      <c r="M38" s="212"/>
    </row>
    <row r="39" spans="1:14">
      <c r="C39" s="228">
        <f t="shared" si="0"/>
        <v>43191</v>
      </c>
      <c r="D39" s="499">
        <v>43191</v>
      </c>
      <c r="E39" s="500">
        <v>9.4863682884391896</v>
      </c>
      <c r="F39" s="500">
        <v>9.4473918824782839</v>
      </c>
      <c r="G39" s="500">
        <v>8.0786923062799705</v>
      </c>
      <c r="H39" s="500">
        <v>1.435253151136948</v>
      </c>
      <c r="I39" s="216"/>
      <c r="J39" s="212"/>
      <c r="M39" s="212"/>
    </row>
    <row r="40" spans="1:14">
      <c r="A40" s="209">
        <v>2018</v>
      </c>
      <c r="B40" s="217" t="s">
        <v>44</v>
      </c>
      <c r="C40" s="228">
        <f t="shared" si="0"/>
        <v>43282</v>
      </c>
      <c r="D40" s="499">
        <v>43282</v>
      </c>
      <c r="E40" s="500">
        <v>8.8691225274576055</v>
      </c>
      <c r="F40" s="500">
        <v>8.8957312691004216</v>
      </c>
      <c r="G40" s="500">
        <v>8.0602810067295891</v>
      </c>
      <c r="H40" s="500">
        <v>1.3779712447657773</v>
      </c>
      <c r="I40" s="216"/>
      <c r="J40" s="212"/>
      <c r="M40" s="212"/>
    </row>
    <row r="41" spans="1:14">
      <c r="C41" s="228">
        <f t="shared" si="0"/>
        <v>43374</v>
      </c>
      <c r="D41" s="499">
        <v>43374</v>
      </c>
      <c r="E41" s="500">
        <v>8.3353511848762114</v>
      </c>
      <c r="F41" s="500">
        <v>8.3123361940082638</v>
      </c>
      <c r="G41" s="500">
        <v>7.7530914654287679</v>
      </c>
      <c r="H41" s="500">
        <v>1.3169388177204584</v>
      </c>
      <c r="I41" s="216"/>
      <c r="J41" s="212"/>
      <c r="M41" s="212"/>
    </row>
    <row r="42" spans="1:14">
      <c r="C42" s="228">
        <f t="shared" si="0"/>
        <v>43466</v>
      </c>
      <c r="D42" s="499">
        <v>43466</v>
      </c>
      <c r="E42" s="500">
        <v>8.1190677590321396</v>
      </c>
      <c r="F42" s="500">
        <v>8.0654199009394336</v>
      </c>
      <c r="G42" s="500">
        <v>6.811026873848153</v>
      </c>
      <c r="H42" s="500">
        <v>1.2584826287927866</v>
      </c>
      <c r="I42" s="216"/>
      <c r="J42" s="212"/>
      <c r="M42" s="212"/>
    </row>
    <row r="43" spans="1:14">
      <c r="C43" s="228">
        <f t="shared" si="0"/>
        <v>43556</v>
      </c>
      <c r="D43" s="499">
        <v>43556</v>
      </c>
      <c r="E43" s="500">
        <v>7.78159307149516</v>
      </c>
      <c r="F43" s="500">
        <v>7.7341172542124292</v>
      </c>
      <c r="G43" s="500">
        <v>6.3932068011387617</v>
      </c>
      <c r="H43" s="500">
        <v>1.1587050037213509</v>
      </c>
      <c r="I43" s="216"/>
      <c r="J43" s="212"/>
      <c r="M43" s="212"/>
    </row>
    <row r="44" spans="1:14">
      <c r="A44" s="209">
        <v>2019</v>
      </c>
      <c r="B44" s="221" t="s">
        <v>45</v>
      </c>
      <c r="C44" s="228">
        <f t="shared" si="0"/>
        <v>43647</v>
      </c>
      <c r="D44" s="499">
        <v>43647</v>
      </c>
      <c r="E44" s="500">
        <v>7.4484064794143618</v>
      </c>
      <c r="F44" s="500">
        <v>7.4759811503247846</v>
      </c>
      <c r="G44" s="500">
        <v>6.2116669450234419</v>
      </c>
      <c r="H44" s="500">
        <v>1.1621554070422186</v>
      </c>
      <c r="I44" s="216"/>
      <c r="J44" s="212"/>
      <c r="M44" s="212"/>
    </row>
    <row r="45" spans="1:14">
      <c r="C45" s="228">
        <f t="shared" si="0"/>
        <v>43739</v>
      </c>
      <c r="D45" s="499">
        <v>43739</v>
      </c>
      <c r="E45" s="500">
        <v>7.2056577352845901</v>
      </c>
      <c r="F45" s="500">
        <v>7.2000704726557645</v>
      </c>
      <c r="G45" s="500">
        <v>6.7605128266626089</v>
      </c>
      <c r="H45" s="500">
        <v>1.1240064891369432</v>
      </c>
      <c r="I45" s="216"/>
      <c r="J45" s="212"/>
      <c r="M45" s="212"/>
    </row>
    <row r="46" spans="1:14">
      <c r="C46" s="228">
        <f t="shared" si="0"/>
        <v>43831</v>
      </c>
      <c r="D46" s="499">
        <v>43831</v>
      </c>
      <c r="E46" s="500">
        <v>7.366349009256254</v>
      </c>
      <c r="F46" s="500">
        <v>7.3760038109141322</v>
      </c>
      <c r="G46" s="500">
        <v>6.274166465491759</v>
      </c>
      <c r="H46" s="500">
        <v>0.95536214607171388</v>
      </c>
      <c r="I46" s="216"/>
      <c r="J46" s="212"/>
      <c r="M46" s="212"/>
    </row>
    <row r="47" spans="1:14">
      <c r="C47" s="228">
        <f t="shared" si="0"/>
        <v>43922</v>
      </c>
      <c r="D47" s="499">
        <v>43922</v>
      </c>
      <c r="E47" s="500">
        <v>9.742460039147522</v>
      </c>
      <c r="F47" s="500">
        <v>9.8200651669465824</v>
      </c>
      <c r="G47" s="500">
        <v>6.8748118041005073</v>
      </c>
      <c r="H47" s="500">
        <v>0.63041998262269461</v>
      </c>
      <c r="I47" s="216"/>
      <c r="J47" s="212"/>
      <c r="M47" s="212"/>
    </row>
    <row r="48" spans="1:14">
      <c r="A48" s="209">
        <v>2020</v>
      </c>
      <c r="B48" s="209" t="s">
        <v>46</v>
      </c>
      <c r="C48" s="228">
        <f t="shared" si="0"/>
        <v>44013</v>
      </c>
      <c r="D48" s="499">
        <v>44013</v>
      </c>
      <c r="E48" s="500">
        <v>9.4840236600419434</v>
      </c>
      <c r="F48" s="500">
        <v>9.5131839713289068</v>
      </c>
      <c r="G48" s="500">
        <v>8.0227899683509669</v>
      </c>
      <c r="H48" s="500">
        <v>1.033283609899051</v>
      </c>
      <c r="I48" s="216"/>
      <c r="J48" s="212"/>
      <c r="M48" s="212"/>
    </row>
    <row r="49" spans="1:52">
      <c r="C49" s="228">
        <f t="shared" si="0"/>
        <v>44105</v>
      </c>
      <c r="D49" s="499">
        <v>44105</v>
      </c>
      <c r="E49" s="500">
        <v>8.9305137180804923</v>
      </c>
      <c r="F49" s="500">
        <v>8.9333584756235123</v>
      </c>
      <c r="G49" s="500">
        <v>8.5341166946999856</v>
      </c>
      <c r="H49" s="500">
        <v>0.88988760330718897</v>
      </c>
      <c r="I49" s="216"/>
      <c r="J49" s="212"/>
      <c r="M49" s="212"/>
    </row>
    <row r="50" spans="1:52">
      <c r="C50" s="228">
        <f t="shared" si="0"/>
        <v>44197</v>
      </c>
      <c r="D50" s="499">
        <v>44197</v>
      </c>
      <c r="E50" s="500">
        <v>8.6718064441747646</v>
      </c>
      <c r="F50" s="500">
        <v>8.6244456885884428</v>
      </c>
      <c r="G50" s="500">
        <v>9.0374030618446834</v>
      </c>
      <c r="H50" s="500">
        <v>0.96063361391839386</v>
      </c>
      <c r="I50" s="216"/>
      <c r="J50" s="212"/>
      <c r="M50" s="212"/>
    </row>
    <row r="51" spans="1:52">
      <c r="C51" s="228">
        <f t="shared" si="0"/>
        <v>44287</v>
      </c>
      <c r="D51" s="499">
        <v>44287</v>
      </c>
      <c r="E51" s="500">
        <v>8.5428896868587074</v>
      </c>
      <c r="F51" s="500">
        <v>8.5209870158453729</v>
      </c>
      <c r="G51" s="500">
        <v>8.1789610479375501</v>
      </c>
      <c r="H51" s="500">
        <v>1.2938952397485062</v>
      </c>
      <c r="I51" s="216"/>
      <c r="J51" s="212"/>
      <c r="M51" s="212"/>
    </row>
    <row r="52" spans="1:52" ht="11.25" customHeight="1">
      <c r="A52" s="209">
        <v>2021</v>
      </c>
      <c r="B52" s="209" t="s">
        <v>47</v>
      </c>
      <c r="C52" s="228">
        <f t="shared" si="0"/>
        <v>44378</v>
      </c>
      <c r="D52" s="501">
        <v>44378</v>
      </c>
      <c r="E52" s="502">
        <v>7.6798511039163877</v>
      </c>
      <c r="F52" s="502">
        <v>7.7193358415001372</v>
      </c>
      <c r="G52" s="502">
        <v>6.6725890975779301</v>
      </c>
      <c r="H52" s="502">
        <v>1.3473675792787259</v>
      </c>
      <c r="I52" s="216"/>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row>
    <row r="53" spans="1:52">
      <c r="C53" s="228">
        <f t="shared" si="0"/>
        <v>44470</v>
      </c>
      <c r="D53" s="499">
        <v>44470</v>
      </c>
      <c r="E53" s="500">
        <v>7.0735940452426904</v>
      </c>
      <c r="F53" s="500">
        <v>7.0779682014212186</v>
      </c>
      <c r="G53" s="500">
        <v>5.9934946245041107</v>
      </c>
      <c r="H53" s="500">
        <v>1.3489300190011528</v>
      </c>
      <c r="I53" s="216"/>
      <c r="J53" s="704"/>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row>
    <row r="54" spans="1:52">
      <c r="C54" s="228">
        <f t="shared" si="0"/>
        <v>44562</v>
      </c>
      <c r="D54" s="499">
        <v>44562</v>
      </c>
      <c r="E54" s="500">
        <v>6.8681819629977126</v>
      </c>
      <c r="F54" s="500">
        <v>6.8285198287146303</v>
      </c>
      <c r="G54" s="500">
        <v>6.3474477834240393</v>
      </c>
      <c r="H54" s="500">
        <v>1.3350674170027113</v>
      </c>
      <c r="I54" s="216"/>
      <c r="J54" s="704"/>
      <c r="M54" s="212"/>
      <c r="AY54" s="223"/>
      <c r="AZ54" s="223"/>
    </row>
    <row r="55" spans="1:52">
      <c r="C55" s="228">
        <f t="shared" si="0"/>
        <v>44652</v>
      </c>
      <c r="D55" s="499">
        <v>44652</v>
      </c>
      <c r="E55" s="500">
        <v>6.87553639117258</v>
      </c>
      <c r="F55" s="500">
        <v>6.8867003407663177</v>
      </c>
      <c r="G55" s="500">
        <v>7.4148805431809723</v>
      </c>
      <c r="H55" s="500">
        <v>1.2938040232621641</v>
      </c>
      <c r="I55" s="216"/>
      <c r="J55" s="704"/>
      <c r="M55" s="212"/>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row>
    <row r="56" spans="1:52">
      <c r="A56" s="209">
        <v>2022</v>
      </c>
      <c r="B56" s="209" t="s">
        <v>48</v>
      </c>
      <c r="C56" s="228">
        <f t="shared" si="0"/>
        <v>44743</v>
      </c>
      <c r="D56" s="499">
        <v>44743</v>
      </c>
      <c r="E56" s="500">
        <v>6.6384224078976972</v>
      </c>
      <c r="F56" s="500">
        <v>6.678199693620873</v>
      </c>
      <c r="G56" s="500">
        <v>7.0085132321286645</v>
      </c>
      <c r="H56" s="500">
        <v>1.2851739993215161</v>
      </c>
      <c r="I56" s="216"/>
      <c r="J56" s="859" t="s">
        <v>545</v>
      </c>
      <c r="M56" s="212"/>
    </row>
    <row r="57" spans="1:52">
      <c r="C57" s="228">
        <f t="shared" si="0"/>
        <v>44835</v>
      </c>
      <c r="D57" s="499">
        <v>44835</v>
      </c>
      <c r="E57" s="707">
        <v>6.4273283498755491</v>
      </c>
      <c r="F57" s="707">
        <v>6.4409699967467811</v>
      </c>
      <c r="G57" s="708">
        <v>6.549065160590704</v>
      </c>
      <c r="H57" s="500">
        <v>1.3230295439996738</v>
      </c>
      <c r="I57" s="216"/>
      <c r="J57" s="859"/>
      <c r="M57" s="212"/>
    </row>
    <row r="58" spans="1:52">
      <c r="B58" s="224"/>
      <c r="C58" s="228">
        <f t="shared" si="0"/>
        <v>44927</v>
      </c>
      <c r="D58" s="499">
        <v>44927</v>
      </c>
      <c r="E58" s="705">
        <v>6.0958637417245205</v>
      </c>
      <c r="F58" s="705">
        <v>6.1182765197384983</v>
      </c>
      <c r="G58" s="705">
        <v>6.6517203968748442</v>
      </c>
      <c r="H58" s="500">
        <v>1.2963992860290467</v>
      </c>
      <c r="I58" s="216"/>
      <c r="J58" s="859"/>
      <c r="M58" s="212"/>
    </row>
    <row r="59" spans="1:52">
      <c r="C59" s="228">
        <f t="shared" ref="C59:C62" si="1">+D59</f>
        <v>45017</v>
      </c>
      <c r="D59" s="499">
        <v>45017</v>
      </c>
      <c r="E59" s="705">
        <v>6.1154568772127229</v>
      </c>
      <c r="F59" s="705">
        <v>6.1509100166869821</v>
      </c>
      <c r="G59" s="705">
        <v>5.9743906156059507</v>
      </c>
      <c r="H59" s="500">
        <v>1.3118698654789267</v>
      </c>
      <c r="I59" s="216"/>
      <c r="J59" s="859"/>
      <c r="M59" s="212"/>
    </row>
    <row r="60" spans="1:52">
      <c r="A60" s="209">
        <v>2023</v>
      </c>
      <c r="B60" s="209" t="s">
        <v>49</v>
      </c>
      <c r="C60" s="695">
        <f t="shared" si="1"/>
        <v>45108</v>
      </c>
      <c r="D60" s="696">
        <v>45108</v>
      </c>
      <c r="E60" s="697">
        <v>6.2424673493764944</v>
      </c>
      <c r="F60" s="697">
        <v>6.2848033587605974</v>
      </c>
      <c r="G60" s="697">
        <v>5.9837582680546912</v>
      </c>
      <c r="H60" s="697">
        <v>1.3020884731719307</v>
      </c>
      <c r="I60" s="216"/>
      <c r="J60" s="859"/>
      <c r="M60" s="212"/>
    </row>
    <row r="61" spans="1:52">
      <c r="C61" s="695">
        <f t="shared" si="1"/>
        <v>45200</v>
      </c>
      <c r="D61" s="696">
        <v>45200</v>
      </c>
      <c r="E61" s="697">
        <v>6.1351764684025873</v>
      </c>
      <c r="F61" s="697">
        <v>6.1612163050719886</v>
      </c>
      <c r="G61" s="697">
        <v>5.8483181894760401</v>
      </c>
      <c r="H61" s="697">
        <v>1.2313752537773788</v>
      </c>
      <c r="I61" s="216"/>
      <c r="J61" s="859"/>
      <c r="M61" s="212"/>
    </row>
    <row r="62" spans="1:52">
      <c r="C62" s="228">
        <f t="shared" si="1"/>
        <v>45292</v>
      </c>
      <c r="D62" s="499">
        <v>45292</v>
      </c>
      <c r="E62" s="705">
        <v>5.8072264565337015</v>
      </c>
      <c r="F62" s="705">
        <v>5.860352847611197</v>
      </c>
      <c r="G62" s="705">
        <v>5.0610740569145047</v>
      </c>
      <c r="H62" s="697">
        <v>1.252209843295133</v>
      </c>
      <c r="I62" s="216"/>
      <c r="J62" s="859"/>
    </row>
    <row r="63" spans="1:52">
      <c r="C63" s="228">
        <f t="shared" ref="C63:C66" si="2">+D63</f>
        <v>45383</v>
      </c>
      <c r="D63" s="499">
        <v>45383</v>
      </c>
      <c r="E63" s="697">
        <v>5.3977395052734751</v>
      </c>
      <c r="F63" s="697">
        <v>5.4505693588493669</v>
      </c>
      <c r="G63" s="705">
        <v>4.8862110185981065</v>
      </c>
      <c r="H63" s="697">
        <v>1.313099048936224</v>
      </c>
      <c r="I63" s="216"/>
      <c r="J63" s="859"/>
    </row>
    <row r="64" spans="1:52">
      <c r="A64" s="209">
        <v>2024</v>
      </c>
      <c r="B64" s="209" t="s">
        <v>514</v>
      </c>
      <c r="C64" s="695">
        <f t="shared" si="2"/>
        <v>45474</v>
      </c>
      <c r="D64" s="696">
        <v>45474</v>
      </c>
      <c r="E64" s="697">
        <v>5.0612700796807344</v>
      </c>
      <c r="F64" s="697">
        <v>5.0804110498357327</v>
      </c>
      <c r="G64" s="705">
        <v>5.3314174998544193</v>
      </c>
      <c r="H64" s="697">
        <v>1.2256498002536598</v>
      </c>
      <c r="I64" s="216"/>
      <c r="J64" s="859"/>
    </row>
    <row r="65" spans="1:10">
      <c r="C65" s="695">
        <f t="shared" si="2"/>
        <v>45566</v>
      </c>
      <c r="D65" s="696">
        <v>45566</v>
      </c>
      <c r="E65" s="697">
        <v>4.736165070965864</v>
      </c>
      <c r="F65" s="697">
        <v>4.7626285213179322</v>
      </c>
      <c r="G65" s="705">
        <v>4.8587048371244999</v>
      </c>
      <c r="H65" s="697">
        <v>1.2239847693853578</v>
      </c>
      <c r="I65" s="216"/>
      <c r="J65" s="859"/>
    </row>
    <row r="66" spans="1:10">
      <c r="C66" s="228">
        <f t="shared" si="2"/>
        <v>45658</v>
      </c>
      <c r="D66" s="499">
        <v>45658</v>
      </c>
      <c r="E66" s="697">
        <v>4.6416320107370472</v>
      </c>
      <c r="F66" s="697">
        <v>4.6312015710969687</v>
      </c>
      <c r="G66" s="705">
        <v>5.0000437538036246</v>
      </c>
      <c r="H66" s="697">
        <v>1.1333863301290197</v>
      </c>
      <c r="I66" s="216"/>
      <c r="J66" s="212" t="s">
        <v>480</v>
      </c>
    </row>
    <row r="67" spans="1:10">
      <c r="A67" s="209">
        <v>2025</v>
      </c>
      <c r="B67" s="209" t="s">
        <v>533</v>
      </c>
      <c r="C67" s="228">
        <f t="shared" ref="C67:C69" si="3">+D67</f>
        <v>45748</v>
      </c>
      <c r="D67" s="499">
        <v>45748</v>
      </c>
      <c r="E67" s="697">
        <v>4.5595292122714142</v>
      </c>
      <c r="F67" s="697">
        <v>4.503970416587129</v>
      </c>
      <c r="G67" s="705">
        <v>5.10477940070591</v>
      </c>
      <c r="H67" s="697">
        <v>1.1371636523166981</v>
      </c>
      <c r="I67" s="216"/>
      <c r="J67" s="212"/>
    </row>
    <row r="68" spans="1:10">
      <c r="C68" s="695">
        <f t="shared" si="3"/>
        <v>45839</v>
      </c>
      <c r="D68" s="696">
        <v>45839</v>
      </c>
      <c r="E68" s="697">
        <v>4.4520805886878669</v>
      </c>
      <c r="F68" s="697">
        <v>4.3673132229063603</v>
      </c>
      <c r="G68" s="705">
        <v>4.4913575547623283</v>
      </c>
      <c r="H68" s="697">
        <v>1.1709930714596153</v>
      </c>
      <c r="I68" s="216"/>
      <c r="J68" s="212"/>
    </row>
    <row r="69" spans="1:10">
      <c r="C69" s="695">
        <f t="shared" si="3"/>
        <v>45931</v>
      </c>
      <c r="D69" s="696">
        <v>45931</v>
      </c>
      <c r="E69" s="697">
        <v>4.3195474764780153</v>
      </c>
      <c r="F69" s="705">
        <v>4.2387464496783078</v>
      </c>
      <c r="G69" s="222"/>
      <c r="H69" s="697">
        <v>1.1030127680453694</v>
      </c>
      <c r="I69" s="216"/>
      <c r="J69" s="212"/>
    </row>
    <row r="70" spans="1:10">
      <c r="D70" s="225"/>
      <c r="E70" s="697"/>
      <c r="F70" s="697"/>
      <c r="G70" s="222"/>
      <c r="H70" s="222"/>
      <c r="I70" s="216"/>
      <c r="J70" s="212"/>
    </row>
    <row r="71" spans="1:10">
      <c r="D71" s="225"/>
      <c r="E71" s="222"/>
      <c r="F71" s="211"/>
      <c r="G71" s="222"/>
      <c r="H71" s="222"/>
      <c r="I71" s="216"/>
      <c r="J71" s="212"/>
    </row>
    <row r="72" spans="1:10">
      <c r="D72" s="225"/>
      <c r="E72" s="222"/>
      <c r="F72" s="211"/>
      <c r="G72" s="222"/>
      <c r="H72" s="222"/>
      <c r="I72" s="216"/>
      <c r="J72" s="212"/>
    </row>
    <row r="73" spans="1:10">
      <c r="D73" s="225"/>
      <c r="E73" s="222"/>
      <c r="F73" s="211"/>
      <c r="G73" s="222"/>
      <c r="H73" s="222"/>
      <c r="I73" s="216"/>
      <c r="J73" s="212"/>
    </row>
    <row r="74" spans="1:10">
      <c r="D74" s="225"/>
      <c r="E74" s="222"/>
      <c r="F74" s="211"/>
      <c r="G74" s="222"/>
      <c r="H74" s="222"/>
      <c r="I74" s="216"/>
      <c r="J74" s="212"/>
    </row>
    <row r="75" spans="1:10">
      <c r="D75" s="225"/>
      <c r="E75" s="222"/>
      <c r="F75" s="211"/>
      <c r="G75" s="222"/>
      <c r="H75" s="222"/>
      <c r="I75" s="216"/>
      <c r="J75" s="212"/>
    </row>
    <row r="76" spans="1:10">
      <c r="D76" s="225"/>
      <c r="E76" s="222"/>
      <c r="F76" s="211"/>
      <c r="G76" s="222"/>
      <c r="H76" s="222"/>
      <c r="I76" s="216"/>
      <c r="J76" s="212"/>
    </row>
    <row r="77" spans="1:10">
      <c r="D77" s="225"/>
      <c r="E77" s="222"/>
      <c r="F77" s="222"/>
      <c r="G77" s="222"/>
      <c r="H77" s="222"/>
      <c r="I77" s="216"/>
      <c r="J77" s="212"/>
    </row>
    <row r="78" spans="1:10">
      <c r="D78" s="225"/>
      <c r="E78" s="222"/>
      <c r="F78" s="222"/>
      <c r="G78" s="222"/>
      <c r="H78" s="222"/>
      <c r="I78" s="216"/>
      <c r="J78" s="212"/>
    </row>
    <row r="79" spans="1:10">
      <c r="D79" s="225"/>
      <c r="E79" s="222"/>
      <c r="F79" s="222"/>
      <c r="G79" s="222"/>
      <c r="H79" s="222"/>
      <c r="J79" s="212"/>
    </row>
    <row r="80" spans="1:10">
      <c r="D80" s="225"/>
      <c r="F80" s="222"/>
      <c r="G80" s="222"/>
      <c r="H80" s="222"/>
      <c r="J80" s="212"/>
    </row>
    <row r="81" spans="4:10">
      <c r="D81" s="225"/>
      <c r="F81" s="222"/>
      <c r="G81" s="222"/>
      <c r="H81" s="222"/>
      <c r="J81" s="212"/>
    </row>
    <row r="82" spans="4:10">
      <c r="D82" s="225"/>
      <c r="F82" s="222"/>
      <c r="G82" s="222"/>
      <c r="H82" s="222"/>
      <c r="J82" s="212"/>
    </row>
    <row r="83" spans="4:10">
      <c r="D83" s="225"/>
      <c r="F83" s="222"/>
      <c r="G83" s="222"/>
      <c r="H83" s="222"/>
      <c r="J83" s="212"/>
    </row>
    <row r="84" spans="4:10">
      <c r="D84" s="225"/>
      <c r="F84" s="222"/>
      <c r="G84" s="222"/>
      <c r="H84" s="222"/>
      <c r="J84" s="212"/>
    </row>
    <row r="85" spans="4:10">
      <c r="D85" s="225"/>
      <c r="F85" s="222"/>
      <c r="G85" s="222"/>
      <c r="H85" s="222"/>
      <c r="J85" s="212"/>
    </row>
    <row r="86" spans="4:10">
      <c r="D86" s="225"/>
      <c r="G86" s="222"/>
      <c r="H86" s="222"/>
      <c r="J86" s="212"/>
    </row>
    <row r="87" spans="4:10">
      <c r="D87" s="225"/>
      <c r="J87" s="212"/>
    </row>
    <row r="88" spans="4:10">
      <c r="D88" s="225"/>
      <c r="J88" s="212"/>
    </row>
    <row r="89" spans="4:10">
      <c r="D89" s="225"/>
      <c r="J89" s="212"/>
    </row>
  </sheetData>
  <sheetProtection algorithmName="SHA-512" hashValue="qFxPxaM4xv1wWbELvUiMfJsBxtCZPwuzxdk5Sdot/VOeGckff1aZHyWP/CO6JTIGnNFYelqYml6C7U0lOzh7Lg==" saltValue="Q3MTPhkTL9gV4/igF8OSmg=="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8" activePane="bottomRight" state="frozen"/>
      <selection pane="topRight" activeCell="C1" sqref="C1"/>
      <selection pane="bottomLeft" activeCell="A5" sqref="A5"/>
      <selection pane="bottomRight" activeCell="M48" sqref="M48"/>
    </sheetView>
  </sheetViews>
  <sheetFormatPr defaultColWidth="8.5703125" defaultRowHeight="11.25"/>
  <cols>
    <col min="1" max="2" width="15.5703125" style="264" customWidth="1"/>
    <col min="3" max="9" width="8.5703125" style="264"/>
    <col min="10" max="10" width="13.5703125" style="264" customWidth="1"/>
    <col min="11" max="12" width="8.5703125" style="264"/>
    <col min="13" max="13" width="56.42578125" style="264" customWidth="1"/>
    <col min="14" max="18" width="8.5703125" style="264"/>
    <col min="19" max="16384" width="8.5703125" style="266"/>
  </cols>
  <sheetData>
    <row r="2" spans="1:13" ht="36.6" customHeight="1">
      <c r="A2" s="415"/>
      <c r="B2" s="418"/>
      <c r="C2" s="416" t="s">
        <v>142</v>
      </c>
      <c r="D2" s="416" t="s">
        <v>143</v>
      </c>
      <c r="E2" s="416" t="s">
        <v>142</v>
      </c>
      <c r="F2" s="416" t="s">
        <v>143</v>
      </c>
      <c r="G2" s="861" t="s">
        <v>139</v>
      </c>
      <c r="H2" s="861"/>
      <c r="I2" s="861"/>
      <c r="J2" s="417" t="s">
        <v>140</v>
      </c>
      <c r="K2" s="417" t="s">
        <v>141</v>
      </c>
    </row>
    <row r="3" spans="1:13" ht="45">
      <c r="A3" s="410" t="s">
        <v>493</v>
      </c>
      <c r="B3" s="419" t="s">
        <v>494</v>
      </c>
      <c r="C3" s="411" t="s">
        <v>137</v>
      </c>
      <c r="D3" s="411" t="s">
        <v>138</v>
      </c>
      <c r="E3" s="411" t="s">
        <v>137</v>
      </c>
      <c r="F3" s="411" t="s">
        <v>138</v>
      </c>
      <c r="G3" s="412"/>
      <c r="H3" s="412"/>
      <c r="I3" s="413"/>
      <c r="J3" s="414" t="s">
        <v>144</v>
      </c>
      <c r="K3" s="414" t="s">
        <v>145</v>
      </c>
    </row>
    <row r="4" spans="1:13">
      <c r="A4" s="404"/>
      <c r="B4" s="406"/>
      <c r="C4" s="402"/>
      <c r="D4" s="402"/>
      <c r="E4" s="402"/>
      <c r="F4" s="402"/>
      <c r="G4" s="265"/>
      <c r="H4" s="265"/>
      <c r="J4" s="403"/>
      <c r="K4" s="403"/>
    </row>
    <row r="5" spans="1:13">
      <c r="A5" s="405"/>
      <c r="B5" s="407"/>
      <c r="C5" s="267"/>
      <c r="D5" s="267"/>
      <c r="E5" s="267"/>
      <c r="F5" s="267"/>
      <c r="G5" s="267"/>
      <c r="H5" s="267"/>
      <c r="J5" s="268"/>
      <c r="K5" s="268"/>
    </row>
    <row r="6" spans="1:13">
      <c r="A6" s="405">
        <v>42370</v>
      </c>
      <c r="B6" s="407">
        <f t="shared" ref="B6:B37" si="0">+A6</f>
        <v>42370</v>
      </c>
      <c r="C6" s="776">
        <v>1023.331134139501</v>
      </c>
      <c r="D6" s="776">
        <v>1032.1058227752148</v>
      </c>
      <c r="E6" s="267">
        <f t="shared" ref="E6:E34" si="1">+C6/AVERAGE($C$6:$C$9)*100</f>
        <v>99.715304176506351</v>
      </c>
      <c r="F6" s="267">
        <f t="shared" ref="F6:F34" si="2">+D6/AVERAGE($D$6:$D$9)*100</f>
        <v>99.445542274423218</v>
      </c>
      <c r="G6" s="267"/>
      <c r="H6" s="267"/>
      <c r="J6" s="268"/>
      <c r="K6" s="268"/>
      <c r="L6" s="268"/>
    </row>
    <row r="7" spans="1:13" ht="13.9" customHeight="1">
      <c r="A7" s="405">
        <v>42461</v>
      </c>
      <c r="B7" s="407">
        <f t="shared" si="0"/>
        <v>42461</v>
      </c>
      <c r="C7" s="776">
        <v>1018.3189022975824</v>
      </c>
      <c r="D7" s="776">
        <v>1034.3226217281908</v>
      </c>
      <c r="E7" s="267">
        <f t="shared" si="1"/>
        <v>99.226902909266144</v>
      </c>
      <c r="F7" s="267">
        <f t="shared" si="2"/>
        <v>99.659135463345748</v>
      </c>
      <c r="G7" s="267"/>
      <c r="H7" s="267">
        <v>2016</v>
      </c>
      <c r="I7" s="264" t="s">
        <v>147</v>
      </c>
      <c r="J7" s="268"/>
      <c r="K7" s="268"/>
      <c r="L7" s="268"/>
    </row>
    <row r="8" spans="1:13" ht="22.9" customHeight="1">
      <c r="A8" s="405">
        <v>42552</v>
      </c>
      <c r="B8" s="407">
        <f t="shared" si="0"/>
        <v>42552</v>
      </c>
      <c r="C8" s="776">
        <v>1025.5336669867354</v>
      </c>
      <c r="D8" s="776">
        <v>1038.8289757754214</v>
      </c>
      <c r="E8" s="267">
        <f t="shared" si="1"/>
        <v>99.929923106287461</v>
      </c>
      <c r="F8" s="267">
        <f t="shared" si="2"/>
        <v>100.09333204669841</v>
      </c>
      <c r="G8" s="267"/>
      <c r="H8" s="267"/>
      <c r="J8" s="268"/>
      <c r="K8" s="268"/>
      <c r="L8" s="268"/>
      <c r="M8" s="736" t="s">
        <v>483</v>
      </c>
    </row>
    <row r="9" spans="1:13">
      <c r="A9" s="405">
        <v>42644</v>
      </c>
      <c r="B9" s="407">
        <f t="shared" si="0"/>
        <v>42644</v>
      </c>
      <c r="C9" s="776">
        <v>1037.827628951399</v>
      </c>
      <c r="D9" s="776">
        <v>1046.1838577106282</v>
      </c>
      <c r="E9" s="267">
        <f t="shared" si="1"/>
        <v>101.12786980794006</v>
      </c>
      <c r="F9" s="267">
        <f t="shared" si="2"/>
        <v>100.8019902155326</v>
      </c>
      <c r="G9" s="267"/>
      <c r="H9" s="267"/>
      <c r="J9" s="268"/>
      <c r="K9" s="268"/>
      <c r="L9" s="268"/>
    </row>
    <row r="10" spans="1:13">
      <c r="A10" s="405">
        <v>42736</v>
      </c>
      <c r="B10" s="407">
        <f t="shared" si="0"/>
        <v>42736</v>
      </c>
      <c r="C10" s="776">
        <v>1048.1093263945932</v>
      </c>
      <c r="D10" s="776">
        <v>1047.0273710895378</v>
      </c>
      <c r="E10" s="267">
        <f t="shared" si="1"/>
        <v>102.12973768217515</v>
      </c>
      <c r="F10" s="267">
        <f t="shared" si="2"/>
        <v>100.88326448366516</v>
      </c>
      <c r="G10" s="267"/>
      <c r="H10" s="267"/>
      <c r="J10" s="268">
        <v>0.99069413420633623</v>
      </c>
      <c r="K10" s="268">
        <v>8.062764233005737E-2</v>
      </c>
      <c r="L10" s="268"/>
    </row>
    <row r="11" spans="1:13">
      <c r="A11" s="405">
        <v>42826</v>
      </c>
      <c r="B11" s="407">
        <f t="shared" si="0"/>
        <v>42826</v>
      </c>
      <c r="C11" s="776">
        <v>1057.1133338505958</v>
      </c>
      <c r="D11" s="776">
        <v>1061.6070429063227</v>
      </c>
      <c r="E11" s="267">
        <f t="shared" si="1"/>
        <v>103.00710504873906</v>
      </c>
      <c r="F11" s="267">
        <f t="shared" si="2"/>
        <v>102.28804618144179</v>
      </c>
      <c r="G11" s="267"/>
      <c r="H11" s="267">
        <v>2017</v>
      </c>
      <c r="I11" s="264" t="s">
        <v>148</v>
      </c>
      <c r="J11" s="268">
        <v>0.85907139925713238</v>
      </c>
      <c r="K11" s="268">
        <v>1.3924823953373107</v>
      </c>
      <c r="L11" s="268"/>
    </row>
    <row r="12" spans="1:13">
      <c r="A12" s="405">
        <v>42917</v>
      </c>
      <c r="B12" s="407">
        <f t="shared" si="0"/>
        <v>42917</v>
      </c>
      <c r="C12" s="776">
        <v>1070.554799350756</v>
      </c>
      <c r="D12" s="776">
        <v>1073.6573507895384</v>
      </c>
      <c r="E12" s="267">
        <f t="shared" si="1"/>
        <v>104.31686664614568</v>
      </c>
      <c r="F12" s="267">
        <f t="shared" si="2"/>
        <v>103.44911840444109</v>
      </c>
      <c r="G12" s="267"/>
      <c r="H12" s="267"/>
      <c r="J12" s="268">
        <v>1.2715254901949606</v>
      </c>
      <c r="K12" s="268">
        <v>1.1351005971311281</v>
      </c>
      <c r="L12" s="268"/>
    </row>
    <row r="13" spans="1:13">
      <c r="A13" s="405">
        <v>43009</v>
      </c>
      <c r="B13" s="407">
        <f t="shared" si="0"/>
        <v>43009</v>
      </c>
      <c r="C13" s="776">
        <v>1089.3912134914319</v>
      </c>
      <c r="D13" s="776">
        <v>1083.6883512579464</v>
      </c>
      <c r="E13" s="267">
        <f t="shared" si="1"/>
        <v>106.15232215313712</v>
      </c>
      <c r="F13" s="267">
        <f t="shared" si="2"/>
        <v>104.41562615890132</v>
      </c>
      <c r="G13" s="267"/>
      <c r="H13" s="267"/>
      <c r="J13" s="268">
        <v>1.759500228488946</v>
      </c>
      <c r="K13" s="268">
        <v>0.9342832199706379</v>
      </c>
      <c r="L13" s="268"/>
    </row>
    <row r="14" spans="1:13">
      <c r="A14" s="405">
        <v>43101</v>
      </c>
      <c r="B14" s="407">
        <f t="shared" si="0"/>
        <v>43101</v>
      </c>
      <c r="C14" s="776">
        <v>1093.9305812351693</v>
      </c>
      <c r="D14" s="776">
        <v>1081.6444832676318</v>
      </c>
      <c r="E14" s="267">
        <f t="shared" si="1"/>
        <v>106.59464665615972</v>
      </c>
      <c r="F14" s="267">
        <f t="shared" si="2"/>
        <v>104.21869522783882</v>
      </c>
      <c r="G14" s="267"/>
      <c r="H14" s="267"/>
      <c r="J14" s="268">
        <v>0.41668848504743039</v>
      </c>
      <c r="K14" s="268">
        <v>-0.18860293071730894</v>
      </c>
      <c r="L14" s="268"/>
    </row>
    <row r="15" spans="1:13">
      <c r="A15" s="405">
        <v>43191</v>
      </c>
      <c r="B15" s="407">
        <f t="shared" si="0"/>
        <v>43191</v>
      </c>
      <c r="C15" s="776">
        <v>1118.9371390711988</v>
      </c>
      <c r="D15" s="776">
        <v>1102.7441427581741</v>
      </c>
      <c r="E15" s="267">
        <f t="shared" si="1"/>
        <v>109.03133253215805</v>
      </c>
      <c r="F15" s="267">
        <f t="shared" si="2"/>
        <v>106.25169129620771</v>
      </c>
      <c r="G15" s="267"/>
      <c r="H15" s="267">
        <v>2018</v>
      </c>
      <c r="I15" s="264" t="s">
        <v>149</v>
      </c>
      <c r="J15" s="268">
        <v>2.2859364446868682</v>
      </c>
      <c r="K15" s="268">
        <v>1.9507019003878838</v>
      </c>
      <c r="L15" s="268"/>
    </row>
    <row r="16" spans="1:13">
      <c r="A16" s="405">
        <v>43282</v>
      </c>
      <c r="B16" s="407">
        <f t="shared" si="0"/>
        <v>43282</v>
      </c>
      <c r="C16" s="776">
        <v>1126.0768282647941</v>
      </c>
      <c r="D16" s="776">
        <v>1109.8257479949514</v>
      </c>
      <c r="E16" s="267">
        <f t="shared" si="1"/>
        <v>109.72703723214623</v>
      </c>
      <c r="F16" s="267">
        <f t="shared" si="2"/>
        <v>106.93401868687305</v>
      </c>
      <c r="G16" s="267"/>
      <c r="H16" s="267"/>
      <c r="J16" s="268">
        <v>0.6380777743709416</v>
      </c>
      <c r="K16" s="268">
        <v>0.64218026305402987</v>
      </c>
      <c r="L16" s="268"/>
    </row>
    <row r="17" spans="1:14">
      <c r="A17" s="405">
        <v>43374</v>
      </c>
      <c r="B17" s="407">
        <f t="shared" si="0"/>
        <v>43374</v>
      </c>
      <c r="C17" s="776">
        <v>1128.711138090461</v>
      </c>
      <c r="D17" s="776">
        <v>1107.9297171078097</v>
      </c>
      <c r="E17" s="267">
        <f t="shared" si="1"/>
        <v>109.98372932016953</v>
      </c>
      <c r="F17" s="267">
        <f t="shared" si="2"/>
        <v>106.7513321681265</v>
      </c>
      <c r="G17" s="267"/>
      <c r="H17" s="267"/>
      <c r="J17" s="268">
        <v>0.23393695346045718</v>
      </c>
      <c r="K17" s="268">
        <v>-0.17084041261135496</v>
      </c>
      <c r="L17" s="268"/>
    </row>
    <row r="18" spans="1:14">
      <c r="A18" s="405">
        <v>43466</v>
      </c>
      <c r="B18" s="407">
        <f t="shared" si="0"/>
        <v>43466</v>
      </c>
      <c r="C18" s="776">
        <v>1167.0725080341249</v>
      </c>
      <c r="D18" s="776">
        <v>1146.1631060157908</v>
      </c>
      <c r="E18" s="267">
        <f t="shared" si="1"/>
        <v>113.72173312455539</v>
      </c>
      <c r="F18" s="267">
        <f t="shared" si="2"/>
        <v>110.43519869522306</v>
      </c>
      <c r="G18" s="267"/>
      <c r="H18" s="267"/>
      <c r="J18" s="775">
        <v>3.3986879945707926</v>
      </c>
      <c r="K18" s="775">
        <v>3.4508857662729042</v>
      </c>
      <c r="L18" s="268"/>
    </row>
    <row r="19" spans="1:14">
      <c r="A19" s="405">
        <v>43556</v>
      </c>
      <c r="B19" s="407">
        <f t="shared" si="0"/>
        <v>43556</v>
      </c>
      <c r="C19" s="776">
        <v>1188.2810199867042</v>
      </c>
      <c r="D19" s="776">
        <v>1164.2927037338529</v>
      </c>
      <c r="E19" s="267">
        <f t="shared" si="1"/>
        <v>115.78833028937321</v>
      </c>
      <c r="F19" s="267">
        <f t="shared" si="2"/>
        <v>112.18202313561041</v>
      </c>
      <c r="G19" s="267"/>
      <c r="H19" s="267">
        <v>2019</v>
      </c>
      <c r="I19" s="264" t="s">
        <v>150</v>
      </c>
      <c r="J19" s="775">
        <v>1.8172403005451798</v>
      </c>
      <c r="K19" s="775">
        <v>1.5817642029224714</v>
      </c>
      <c r="L19" s="268"/>
    </row>
    <row r="20" spans="1:14">
      <c r="A20" s="405">
        <v>43647</v>
      </c>
      <c r="B20" s="407">
        <f t="shared" si="0"/>
        <v>43647</v>
      </c>
      <c r="C20" s="776">
        <v>1192.8431982767888</v>
      </c>
      <c r="D20" s="776">
        <v>1164.8282686626881</v>
      </c>
      <c r="E20" s="267">
        <f t="shared" si="1"/>
        <v>116.2328774947954</v>
      </c>
      <c r="F20" s="267">
        <f t="shared" si="2"/>
        <v>112.23362593020367</v>
      </c>
      <c r="G20" s="267"/>
      <c r="H20" s="267"/>
      <c r="I20" s="272"/>
      <c r="J20" s="775">
        <v>0.38393092318646893</v>
      </c>
      <c r="K20" s="775">
        <v>4.5999165597933711E-2</v>
      </c>
      <c r="L20" s="268"/>
    </row>
    <row r="21" spans="1:14">
      <c r="A21" s="405">
        <v>43739</v>
      </c>
      <c r="B21" s="407">
        <f t="shared" si="0"/>
        <v>43739</v>
      </c>
      <c r="C21" s="776">
        <v>1206.5242470002238</v>
      </c>
      <c r="D21" s="776">
        <v>1172.4489058442587</v>
      </c>
      <c r="E21" s="267">
        <f t="shared" si="1"/>
        <v>117.56598453063094</v>
      </c>
      <c r="F21" s="267">
        <f t="shared" si="2"/>
        <v>112.96789016965944</v>
      </c>
      <c r="G21" s="267"/>
      <c r="H21" s="267"/>
      <c r="J21" s="775">
        <v>1.1469276719018069</v>
      </c>
      <c r="K21" s="775">
        <v>0.65422838598514943</v>
      </c>
      <c r="L21" s="268"/>
    </row>
    <row r="22" spans="1:14">
      <c r="A22" s="405">
        <v>43831</v>
      </c>
      <c r="B22" s="407">
        <f t="shared" si="0"/>
        <v>43831</v>
      </c>
      <c r="C22" s="776">
        <v>1221.9246386019761</v>
      </c>
      <c r="D22" s="776">
        <v>1183.2841587391001</v>
      </c>
      <c r="E22" s="267">
        <f t="shared" si="1"/>
        <v>119.06662755982728</v>
      </c>
      <c r="F22" s="267">
        <f t="shared" si="2"/>
        <v>114.01188931783857</v>
      </c>
      <c r="G22" s="267"/>
      <c r="H22" s="267"/>
      <c r="J22" s="268">
        <v>1.2764262003057212</v>
      </c>
      <c r="K22" s="268">
        <v>0.92415565751578299</v>
      </c>
      <c r="L22" s="268"/>
    </row>
    <row r="23" spans="1:14">
      <c r="A23" s="405">
        <v>43922</v>
      </c>
      <c r="B23" s="407">
        <f t="shared" si="0"/>
        <v>43922</v>
      </c>
      <c r="C23" s="776">
        <v>1194.1287094299078</v>
      </c>
      <c r="D23" s="776">
        <v>1173.4872504654165</v>
      </c>
      <c r="E23" s="267">
        <f t="shared" si="1"/>
        <v>116.3581401115371</v>
      </c>
      <c r="F23" s="267">
        <f t="shared" si="2"/>
        <v>113.06793683313154</v>
      </c>
      <c r="G23" s="267"/>
      <c r="H23" s="267">
        <v>2020</v>
      </c>
      <c r="I23" s="264" t="s">
        <v>151</v>
      </c>
      <c r="J23" s="268">
        <v>-2.2747662412200924</v>
      </c>
      <c r="K23" s="268">
        <v>-0.8279421473978914</v>
      </c>
      <c r="L23" s="268"/>
    </row>
    <row r="24" spans="1:14">
      <c r="A24" s="405">
        <v>44013</v>
      </c>
      <c r="B24" s="407">
        <f t="shared" si="0"/>
        <v>44013</v>
      </c>
      <c r="C24" s="776">
        <v>1220.5076810482178</v>
      </c>
      <c r="D24" s="776">
        <v>1195.2501311365638</v>
      </c>
      <c r="E24" s="267">
        <f t="shared" si="1"/>
        <v>118.92855655938126</v>
      </c>
      <c r="F24" s="267">
        <f t="shared" si="2"/>
        <v>115.16483564141116</v>
      </c>
      <c r="G24" s="267"/>
      <c r="H24" s="267"/>
      <c r="I24" s="272"/>
      <c r="J24" s="268">
        <v>2.2090559761270327</v>
      </c>
      <c r="K24" s="268">
        <v>1.8545476878863383</v>
      </c>
      <c r="L24" s="268"/>
      <c r="M24" s="716"/>
    </row>
    <row r="25" spans="1:14">
      <c r="A25" s="405">
        <v>44105</v>
      </c>
      <c r="B25" s="407">
        <f t="shared" si="0"/>
        <v>44105</v>
      </c>
      <c r="C25" s="776">
        <v>1238.2425555216753</v>
      </c>
      <c r="D25" s="776">
        <v>1207.814112376054</v>
      </c>
      <c r="E25" s="267">
        <f t="shared" si="1"/>
        <v>120.65667597611338</v>
      </c>
      <c r="F25" s="267">
        <f t="shared" si="2"/>
        <v>116.37540136046427</v>
      </c>
      <c r="G25" s="267"/>
      <c r="H25" s="267"/>
      <c r="J25" s="268">
        <v>1.4530735651107136</v>
      </c>
      <c r="K25" s="268">
        <v>1.051159160095068</v>
      </c>
      <c r="L25" s="268"/>
      <c r="M25" s="409" t="s">
        <v>539</v>
      </c>
    </row>
    <row r="26" spans="1:14">
      <c r="A26" s="405">
        <v>44197</v>
      </c>
      <c r="B26" s="407">
        <f t="shared" si="0"/>
        <v>44197</v>
      </c>
      <c r="C26" s="776">
        <v>1250.9308699013693</v>
      </c>
      <c r="D26" s="776">
        <v>1207.7124147129607</v>
      </c>
      <c r="E26" s="267">
        <f t="shared" si="1"/>
        <v>121.89304911638945</v>
      </c>
      <c r="F26" s="267">
        <f t="shared" si="2"/>
        <v>116.36560257914633</v>
      </c>
      <c r="G26" s="267"/>
      <c r="H26" s="267"/>
      <c r="J26" s="268">
        <v>1.0247034656589022</v>
      </c>
      <c r="K26" s="268">
        <v>-8.4199763896890545E-3</v>
      </c>
      <c r="L26" s="268"/>
    </row>
    <row r="27" spans="1:14" ht="22.5">
      <c r="A27" s="405">
        <v>44287</v>
      </c>
      <c r="B27" s="407">
        <f t="shared" si="0"/>
        <v>44287</v>
      </c>
      <c r="C27" s="776">
        <v>1252.143026840947</v>
      </c>
      <c r="D27" s="776">
        <v>1205.5577684574093</v>
      </c>
      <c r="E27" s="267">
        <f t="shared" si="1"/>
        <v>122.01116396104459</v>
      </c>
      <c r="F27" s="267">
        <f t="shared" si="2"/>
        <v>116.15799793186635</v>
      </c>
      <c r="G27" s="267"/>
      <c r="H27" s="267">
        <v>2021</v>
      </c>
      <c r="I27" s="264" t="s">
        <v>152</v>
      </c>
      <c r="J27" s="268">
        <v>9.6900393838154741E-2</v>
      </c>
      <c r="K27" s="268">
        <v>-0.1784072291799248</v>
      </c>
      <c r="L27" s="268"/>
      <c r="M27" s="269" t="s">
        <v>484</v>
      </c>
      <c r="N27" s="270"/>
    </row>
    <row r="28" spans="1:14">
      <c r="A28" s="405">
        <v>44378</v>
      </c>
      <c r="B28" s="407">
        <f t="shared" si="0"/>
        <v>44378</v>
      </c>
      <c r="C28" s="776">
        <v>1273.9582869393582</v>
      </c>
      <c r="D28" s="776">
        <v>1210.4357710871166</v>
      </c>
      <c r="E28" s="267">
        <f t="shared" si="1"/>
        <v>124.13688380267911</v>
      </c>
      <c r="F28" s="267">
        <f t="shared" si="2"/>
        <v>116.6280036289788</v>
      </c>
      <c r="G28" s="267"/>
      <c r="H28" s="267"/>
      <c r="I28" s="272"/>
      <c r="J28" s="268">
        <v>1.7422338846904211</v>
      </c>
      <c r="K28" s="268">
        <v>0.40462620351648582</v>
      </c>
      <c r="L28" s="268"/>
    </row>
    <row r="29" spans="1:14">
      <c r="A29" s="405">
        <v>44470</v>
      </c>
      <c r="B29" s="407">
        <f t="shared" si="0"/>
        <v>44470</v>
      </c>
      <c r="C29" s="776">
        <v>1297.5995395557602</v>
      </c>
      <c r="D29" s="776">
        <v>1208.5781176363973</v>
      </c>
      <c r="E29" s="267">
        <f t="shared" si="1"/>
        <v>126.44053177850311</v>
      </c>
      <c r="F29" s="267">
        <f t="shared" si="2"/>
        <v>116.4490148560369</v>
      </c>
      <c r="G29" s="267"/>
      <c r="H29" s="267"/>
      <c r="J29" s="268">
        <v>1.8557320799882149</v>
      </c>
      <c r="K29" s="268">
        <v>-0.15346980774128838</v>
      </c>
      <c r="L29" s="268"/>
    </row>
    <row r="30" spans="1:14">
      <c r="A30" s="405">
        <v>44562</v>
      </c>
      <c r="B30" s="407">
        <f t="shared" si="0"/>
        <v>44562</v>
      </c>
      <c r="C30" s="776">
        <v>1324.2112867888848</v>
      </c>
      <c r="D30" s="776">
        <v>1200.4987490657761</v>
      </c>
      <c r="E30" s="267">
        <f t="shared" si="1"/>
        <v>129.03363031864544</v>
      </c>
      <c r="F30" s="267">
        <f t="shared" si="2"/>
        <v>115.67055089332041</v>
      </c>
      <c r="G30" s="267"/>
      <c r="J30" s="268">
        <v>2.0508443800955121</v>
      </c>
      <c r="K30" s="268">
        <v>-0.66850197374266429</v>
      </c>
      <c r="L30" s="268"/>
    </row>
    <row r="31" spans="1:14">
      <c r="A31" s="405">
        <v>44652</v>
      </c>
      <c r="B31" s="407">
        <f t="shared" si="0"/>
        <v>44652</v>
      </c>
      <c r="C31" s="776">
        <v>1353.3603358708644</v>
      </c>
      <c r="D31" s="776">
        <v>1174.8384361733349</v>
      </c>
      <c r="E31" s="267">
        <f t="shared" si="1"/>
        <v>131.87396830768711</v>
      </c>
      <c r="F31" s="267">
        <f t="shared" si="2"/>
        <v>113.1981263858618</v>
      </c>
      <c r="G31" s="267"/>
      <c r="H31" s="264">
        <v>2022</v>
      </c>
      <c r="I31" s="264" t="s">
        <v>153</v>
      </c>
      <c r="J31" s="268">
        <v>2.2012385314026375</v>
      </c>
      <c r="K31" s="268">
        <v>-2.1374710229735712</v>
      </c>
      <c r="L31" s="268"/>
    </row>
    <row r="32" spans="1:14">
      <c r="A32" s="405">
        <v>44743</v>
      </c>
      <c r="B32" s="407">
        <f t="shared" si="0"/>
        <v>44743</v>
      </c>
      <c r="C32" s="776">
        <v>1385.8957379066696</v>
      </c>
      <c r="D32" s="776">
        <v>1171.4284224762689</v>
      </c>
      <c r="E32" s="267">
        <f t="shared" si="1"/>
        <v>135.044278877035</v>
      </c>
      <c r="F32" s="267">
        <f t="shared" si="2"/>
        <v>112.86956447507235</v>
      </c>
      <c r="G32" s="267"/>
      <c r="I32" s="272"/>
      <c r="J32" s="268">
        <v>2.4040457794907439</v>
      </c>
      <c r="K32" s="268">
        <v>-0.29025384189617398</v>
      </c>
      <c r="L32" s="268"/>
    </row>
    <row r="33" spans="1:20">
      <c r="A33" s="405">
        <v>44835</v>
      </c>
      <c r="B33" s="407">
        <f t="shared" si="0"/>
        <v>44835</v>
      </c>
      <c r="C33" s="776">
        <v>1414.1098906101736</v>
      </c>
      <c r="D33" s="776">
        <v>1164.0133610912301</v>
      </c>
      <c r="E33" s="267">
        <f t="shared" si="1"/>
        <v>137.79351881028302</v>
      </c>
      <c r="F33" s="267">
        <f t="shared" si="2"/>
        <v>112.15510789110448</v>
      </c>
      <c r="G33" s="274"/>
      <c r="J33" s="268">
        <v>2.0358062970970821</v>
      </c>
      <c r="K33" s="268">
        <v>-0.63299312555214726</v>
      </c>
      <c r="L33" s="268"/>
    </row>
    <row r="34" spans="1:20">
      <c r="A34" s="405">
        <v>44927</v>
      </c>
      <c r="B34" s="407">
        <f t="shared" si="0"/>
        <v>44927</v>
      </c>
      <c r="C34" s="776">
        <v>1485.3710675199493</v>
      </c>
      <c r="D34" s="776">
        <v>1204.5277970935292</v>
      </c>
      <c r="E34" s="267">
        <f t="shared" si="1"/>
        <v>144.7373414835854</v>
      </c>
      <c r="F34" s="267">
        <f t="shared" si="2"/>
        <v>116.05875804914503</v>
      </c>
      <c r="G34" s="268"/>
      <c r="J34" s="268">
        <v>5.0392955584963204</v>
      </c>
      <c r="K34" s="268">
        <v>3.4805816974744914</v>
      </c>
      <c r="L34" s="268"/>
    </row>
    <row r="35" spans="1:20">
      <c r="A35" s="405">
        <v>45017</v>
      </c>
      <c r="B35" s="407">
        <f t="shared" si="0"/>
        <v>45017</v>
      </c>
      <c r="C35" s="777">
        <v>1537.1491082200312</v>
      </c>
      <c r="D35" s="777">
        <v>1231.8906064251812</v>
      </c>
      <c r="E35" s="267">
        <f t="shared" ref="E35:E36" si="3">+C35/AVERAGE($C$6:$C$9)*100</f>
        <v>149.78269083906426</v>
      </c>
      <c r="F35" s="267">
        <f t="shared" ref="F35:F36" si="4">+D35/AVERAGE($D$6:$D$9)*100</f>
        <v>118.69522162883983</v>
      </c>
      <c r="G35" s="268"/>
      <c r="H35" s="264">
        <v>2023</v>
      </c>
      <c r="I35" s="264" t="s">
        <v>482</v>
      </c>
      <c r="J35" s="268">
        <v>3.4858657094037255</v>
      </c>
      <c r="K35" s="268">
        <v>2.2716627542906878</v>
      </c>
      <c r="L35" s="268"/>
    </row>
    <row r="36" spans="1:20">
      <c r="A36" s="405">
        <v>45108</v>
      </c>
      <c r="B36" s="407">
        <f t="shared" si="0"/>
        <v>45108</v>
      </c>
      <c r="C36" s="777">
        <v>1597.7521809167918</v>
      </c>
      <c r="D36" s="777">
        <v>1259.3004835345159</v>
      </c>
      <c r="E36" s="267">
        <f t="shared" si="3"/>
        <v>155.68796785682048</v>
      </c>
      <c r="F36" s="267">
        <f t="shared" si="4"/>
        <v>121.33622028679116</v>
      </c>
      <c r="G36" s="268"/>
      <c r="J36" s="268">
        <v>3.9425630456200196</v>
      </c>
      <c r="K36" s="268">
        <v>2.2250252551949643</v>
      </c>
      <c r="L36" s="268"/>
    </row>
    <row r="37" spans="1:20">
      <c r="A37" s="712">
        <v>45200</v>
      </c>
      <c r="B37" s="713">
        <f t="shared" si="0"/>
        <v>45200</v>
      </c>
      <c r="C37" s="777">
        <v>1646.7860798416361</v>
      </c>
      <c r="D37" s="777">
        <v>1292.4805278346669</v>
      </c>
      <c r="E37" s="267">
        <f t="shared" ref="E37" si="5">+C37/AVERAGE($C$6:$C$9)*100</f>
        <v>160.46592289320503</v>
      </c>
      <c r="F37" s="267">
        <f t="shared" ref="F37" si="6">+D37/AVERAGE($D$6:$D$9)*100</f>
        <v>124.53318655256187</v>
      </c>
      <c r="G37" s="714"/>
      <c r="H37" s="715"/>
      <c r="I37" s="715"/>
      <c r="J37" s="268">
        <v>3.0689301826963344</v>
      </c>
      <c r="K37" s="268">
        <v>2.6347996156583378</v>
      </c>
      <c r="O37" s="270"/>
      <c r="P37" s="270"/>
      <c r="Q37" s="270"/>
      <c r="R37" s="270"/>
      <c r="S37" s="271"/>
      <c r="T37" s="271"/>
    </row>
    <row r="38" spans="1:20">
      <c r="A38" s="405">
        <v>45292</v>
      </c>
      <c r="B38" s="407">
        <f t="shared" ref="B38:B41" si="7">+A38</f>
        <v>45292</v>
      </c>
      <c r="C38" s="777">
        <v>1676.9657191503593</v>
      </c>
      <c r="D38" s="777">
        <v>1305.0396489108507</v>
      </c>
      <c r="E38" s="267">
        <f t="shared" ref="E38" si="8">+C38/AVERAGE($C$6:$C$9)*100</f>
        <v>163.40668352601534</v>
      </c>
      <c r="F38" s="267">
        <f t="shared" ref="F38" si="9">+D38/AVERAGE($D$6:$D$9)*100</f>
        <v>125.74328398477377</v>
      </c>
      <c r="J38" s="268">
        <v>1.8326387184196591</v>
      </c>
      <c r="K38" s="268">
        <v>0.97170679214985967</v>
      </c>
    </row>
    <row r="39" spans="1:20">
      <c r="A39" s="405">
        <v>45383</v>
      </c>
      <c r="B39" s="407">
        <f t="shared" si="7"/>
        <v>45383</v>
      </c>
      <c r="C39" s="777">
        <v>1809.6483204506794</v>
      </c>
      <c r="D39" s="777">
        <v>1405.0489422035218</v>
      </c>
      <c r="E39" s="267">
        <f t="shared" ref="E39:E40" si="10">+C39/AVERAGE($C$6:$C$9)*100</f>
        <v>176.33552494030184</v>
      </c>
      <c r="F39" s="267">
        <f t="shared" ref="F39:F40" si="11">+D39/AVERAGE($D$6:$D$9)*100</f>
        <v>135.37938736148882</v>
      </c>
      <c r="H39" s="264">
        <v>2024</v>
      </c>
      <c r="I39" s="264" t="s">
        <v>521</v>
      </c>
      <c r="J39" s="268">
        <v>7.9120640204585868</v>
      </c>
      <c r="K39" s="268">
        <v>7.6633145495721919</v>
      </c>
    </row>
    <row r="40" spans="1:20">
      <c r="A40" s="405">
        <v>45474</v>
      </c>
      <c r="B40" s="407">
        <f t="shared" si="7"/>
        <v>45474</v>
      </c>
      <c r="C40" s="777">
        <v>1829.9834959874352</v>
      </c>
      <c r="D40" s="777">
        <v>1416.2556958785135</v>
      </c>
      <c r="E40" s="267">
        <f t="shared" si="10"/>
        <v>178.31702256749494</v>
      </c>
      <c r="F40" s="267">
        <f t="shared" si="11"/>
        <v>136.45918138236624</v>
      </c>
      <c r="J40" s="268">
        <v>1.1237086956039803</v>
      </c>
      <c r="K40" s="268">
        <v>0.79760592947148723</v>
      </c>
    </row>
    <row r="41" spans="1:20" ht="10.15" customHeight="1">
      <c r="A41" s="712">
        <v>45566</v>
      </c>
      <c r="B41" s="713">
        <f t="shared" si="7"/>
        <v>45566</v>
      </c>
      <c r="C41" s="777">
        <v>1875.7763847708418</v>
      </c>
      <c r="D41" s="777">
        <v>1431.0458951543976</v>
      </c>
      <c r="E41" s="267">
        <f t="shared" ref="E41" si="12">+C41/AVERAGE($C$6:$C$9)*100</f>
        <v>182.77916749969029</v>
      </c>
      <c r="F41" s="267">
        <f t="shared" ref="F41" si="13">+D41/AVERAGE($D$6:$D$9)*100</f>
        <v>137.88424783861606</v>
      </c>
      <c r="J41" s="268">
        <v>2.5023662171716552</v>
      </c>
      <c r="K41" s="268">
        <v>1.0443170197956135</v>
      </c>
    </row>
    <row r="42" spans="1:20">
      <c r="A42" s="405">
        <v>45658</v>
      </c>
      <c r="B42" s="407">
        <f t="shared" ref="B42:B45" si="14">+A42</f>
        <v>45658</v>
      </c>
      <c r="C42" s="777">
        <v>1924.5179229861633</v>
      </c>
      <c r="D42" s="777">
        <v>1449.7010329482871</v>
      </c>
      <c r="E42" s="267">
        <f t="shared" ref="E42" si="15">+C42/AVERAGE($C$6:$C$9)*100</f>
        <v>187.52863436044257</v>
      </c>
      <c r="F42" s="267">
        <f t="shared" ref="F42" si="16">+D42/AVERAGE($D$6:$D$9)*100</f>
        <v>139.68170915816279</v>
      </c>
      <c r="J42" s="268">
        <v>2.598472750326053</v>
      </c>
      <c r="K42" s="268">
        <v>1.3036016424809844</v>
      </c>
    </row>
    <row r="43" spans="1:20">
      <c r="A43" s="405">
        <v>45748</v>
      </c>
      <c r="B43" s="407">
        <f t="shared" si="14"/>
        <v>45748</v>
      </c>
      <c r="C43" s="777">
        <v>1989.1783336720562</v>
      </c>
      <c r="D43" s="777">
        <v>1491.288476815369</v>
      </c>
      <c r="E43" s="267">
        <f t="shared" ref="E43:E44" si="17">+C43/AVERAGE($C$6:$C$9)*100</f>
        <v>193.82926599825871</v>
      </c>
      <c r="F43" s="267">
        <f t="shared" ref="F43:F44" si="18">+D43/AVERAGE($D$6:$D$9)*100</f>
        <v>143.68874585528047</v>
      </c>
      <c r="H43" s="264">
        <v>2025</v>
      </c>
      <c r="I43" s="264" t="s">
        <v>533</v>
      </c>
      <c r="J43" s="268">
        <v>3.3598237726756537</v>
      </c>
      <c r="K43" s="268">
        <v>2.8686910557347574</v>
      </c>
      <c r="M43" s="408"/>
      <c r="N43" s="273"/>
    </row>
    <row r="44" spans="1:20">
      <c r="A44" s="405">
        <v>45839</v>
      </c>
      <c r="B44" s="407">
        <f t="shared" si="14"/>
        <v>45839</v>
      </c>
      <c r="C44" s="777">
        <v>2015.6319038511137</v>
      </c>
      <c r="D44" s="777">
        <v>1497.9085182768647</v>
      </c>
      <c r="E44" s="267">
        <f t="shared" si="17"/>
        <v>196.40695146971404</v>
      </c>
      <c r="F44" s="267">
        <f t="shared" si="18"/>
        <v>144.32660061638182</v>
      </c>
      <c r="J44" s="268">
        <v>1.3298742365760745</v>
      </c>
      <c r="K44" s="268">
        <v>0.44391421005497023</v>
      </c>
      <c r="L44" s="266"/>
      <c r="M44" s="409" t="s">
        <v>538</v>
      </c>
      <c r="N44" s="266"/>
    </row>
    <row r="45" spans="1:20">
      <c r="A45" s="712">
        <v>45931</v>
      </c>
      <c r="B45" s="713">
        <f t="shared" si="14"/>
        <v>45931</v>
      </c>
      <c r="C45" s="777">
        <v>2068.2222927936123</v>
      </c>
      <c r="D45" s="777">
        <v>1523.9587858024049</v>
      </c>
      <c r="E45" s="267">
        <f>+C45/AVERAGE($C$6:$C$9)*100</f>
        <v>201.53145756086471</v>
      </c>
      <c r="F45" s="267">
        <f t="shared" ref="F45" si="19">+D45/AVERAGE($D$6:$D$9)*100</f>
        <v>146.83659806364489</v>
      </c>
      <c r="J45" s="268">
        <v>2.6091266387487764</v>
      </c>
      <c r="K45" s="268">
        <v>1.7391093786893919</v>
      </c>
      <c r="L45" s="266"/>
      <c r="M45" s="266"/>
      <c r="N45" s="266"/>
    </row>
    <row r="46" spans="1:20">
      <c r="L46" s="266"/>
      <c r="M46" s="266"/>
      <c r="N46" s="266"/>
    </row>
    <row r="47" spans="1:20">
      <c r="L47" s="266"/>
      <c r="M47" s="266"/>
      <c r="N47" s="266"/>
    </row>
    <row r="48" spans="1:20">
      <c r="L48" s="266"/>
      <c r="M48" s="266"/>
      <c r="N48" s="266"/>
    </row>
    <row r="49" spans="12:14">
      <c r="L49" s="266"/>
      <c r="M49" s="266"/>
      <c r="N49" s="266"/>
    </row>
    <row r="50" spans="12:14">
      <c r="L50" s="266"/>
      <c r="M50" s="266"/>
      <c r="N50" s="266"/>
    </row>
    <row r="51" spans="12:14">
      <c r="L51" s="266"/>
      <c r="M51" s="266"/>
      <c r="N51" s="266"/>
    </row>
    <row r="52" spans="12:14">
      <c r="L52" s="266"/>
      <c r="M52" s="266"/>
      <c r="N52" s="266"/>
    </row>
    <row r="53" spans="12:14">
      <c r="L53" s="266"/>
      <c r="M53" s="266"/>
      <c r="N53" s="266"/>
    </row>
    <row r="54" spans="12:14">
      <c r="N54" s="273"/>
    </row>
    <row r="55" spans="12:14">
      <c r="N55" s="273"/>
    </row>
    <row r="56" spans="12:14">
      <c r="N56" s="273"/>
    </row>
  </sheetData>
  <sheetProtection algorithmName="SHA-512" hashValue="C6nVQtVwV0JRpb8K2OXkcNluifJAs0mIhmii3wA9KnixDXeoINDxIFPFBQA4oL9SUzDDzyHWfvpoG6n3BItWLA==" saltValue="qhoBLuN3IgJhG8S069ss7g=="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3.5703125" style="277" bestFit="1" customWidth="1"/>
    <col min="4" max="4" width="11.42578125" style="277" bestFit="1" customWidth="1"/>
    <col min="5" max="5" width="21.5703125" style="277" bestFit="1" customWidth="1"/>
    <col min="6" max="6" width="37.5703125" style="277" bestFit="1" customWidth="1"/>
    <col min="7" max="7" width="23" style="277" bestFit="1" customWidth="1"/>
    <col min="8" max="8" width="56.42578125" style="277" customWidth="1"/>
    <col min="9" max="92" width="13.42578125" style="277" customWidth="1"/>
    <col min="93" max="16384" width="9.42578125" style="277"/>
  </cols>
  <sheetData>
    <row r="2" spans="1:92" ht="53.25" customHeight="1">
      <c r="C2" s="478"/>
      <c r="D2" s="478"/>
      <c r="E2" s="479" t="s">
        <v>82</v>
      </c>
      <c r="F2" s="368" t="s">
        <v>83</v>
      </c>
      <c r="G2" s="368" t="s">
        <v>84</v>
      </c>
    </row>
    <row r="3" spans="1:92" ht="15" customHeight="1">
      <c r="C3" s="155" t="s">
        <v>493</v>
      </c>
      <c r="D3" s="153" t="s">
        <v>494</v>
      </c>
      <c r="E3" s="155" t="s">
        <v>85</v>
      </c>
      <c r="F3" s="455" t="s">
        <v>86</v>
      </c>
      <c r="G3" s="455" t="s">
        <v>87</v>
      </c>
    </row>
    <row r="4" spans="1:92" ht="15" customHeight="1">
      <c r="C4" s="152"/>
      <c r="D4" s="287"/>
      <c r="E4" s="152"/>
      <c r="F4" s="480"/>
      <c r="G4" s="480"/>
    </row>
    <row r="5" spans="1:92">
      <c r="C5" s="481">
        <v>42736</v>
      </c>
      <c r="D5" s="280">
        <v>42736</v>
      </c>
      <c r="E5" s="159">
        <v>3.0490122006135989</v>
      </c>
      <c r="F5" s="159">
        <v>1.8649486900185197</v>
      </c>
      <c r="G5" s="159">
        <v>59.96884735202493</v>
      </c>
      <c r="K5" s="275"/>
      <c r="N5" s="693"/>
      <c r="O5" s="693"/>
      <c r="P5" s="693"/>
    </row>
    <row r="6" spans="1:92" s="278" customFormat="1">
      <c r="A6" s="277"/>
      <c r="B6" s="277"/>
      <c r="C6" s="481">
        <v>42767</v>
      </c>
      <c r="D6" s="280">
        <v>42767</v>
      </c>
      <c r="E6" s="159">
        <v>3.2468494523573366</v>
      </c>
      <c r="F6" s="159">
        <v>1.5230222418156858</v>
      </c>
      <c r="G6" s="159">
        <v>58.411214953271035</v>
      </c>
      <c r="H6" s="275" t="s">
        <v>427</v>
      </c>
      <c r="I6" s="277"/>
      <c r="J6" s="277"/>
      <c r="K6" s="277"/>
      <c r="L6" s="277"/>
      <c r="M6" s="277"/>
      <c r="N6" s="693"/>
      <c r="O6" s="693"/>
      <c r="P6" s="693"/>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481">
        <v>42795</v>
      </c>
      <c r="D7" s="280">
        <v>42795</v>
      </c>
      <c r="E7" s="159">
        <v>2.3118935280417974</v>
      </c>
      <c r="F7" s="159">
        <v>1.1204056865417256</v>
      </c>
      <c r="G7" s="159">
        <v>58.566978193146419</v>
      </c>
      <c r="N7" s="693"/>
      <c r="O7" s="693"/>
      <c r="P7" s="693"/>
    </row>
    <row r="8" spans="1:92">
      <c r="C8" s="481">
        <v>42826</v>
      </c>
      <c r="D8" s="280">
        <v>42826</v>
      </c>
      <c r="E8" s="159">
        <v>1.5666677058454148</v>
      </c>
      <c r="F8" s="159">
        <v>1.0479281834778753</v>
      </c>
      <c r="G8" s="159">
        <v>59.657320872274148</v>
      </c>
      <c r="N8" s="693"/>
      <c r="O8" s="693"/>
      <c r="P8" s="693"/>
    </row>
    <row r="9" spans="1:92">
      <c r="C9" s="481">
        <v>42856</v>
      </c>
      <c r="D9" s="280">
        <v>42856</v>
      </c>
      <c r="E9" s="159">
        <v>4.4122059147166937E-3</v>
      </c>
      <c r="F9" s="159">
        <v>0.80974200054801937</v>
      </c>
      <c r="G9" s="159">
        <v>58.878504672897201</v>
      </c>
      <c r="N9" s="693"/>
      <c r="O9" s="693"/>
      <c r="P9" s="693"/>
    </row>
    <row r="10" spans="1:92">
      <c r="C10" s="481">
        <v>42887</v>
      </c>
      <c r="D10" s="280">
        <v>42887</v>
      </c>
      <c r="E10" s="159">
        <v>-0.10622130581250389</v>
      </c>
      <c r="F10" s="159">
        <v>1.3872005131966292</v>
      </c>
      <c r="G10" s="159">
        <v>58.411214953271035</v>
      </c>
      <c r="N10" s="693"/>
      <c r="O10" s="693"/>
      <c r="P10" s="693"/>
    </row>
    <row r="11" spans="1:92">
      <c r="A11" s="278">
        <v>2017</v>
      </c>
      <c r="B11" s="278" t="s">
        <v>43</v>
      </c>
      <c r="C11" s="481">
        <v>42917</v>
      </c>
      <c r="D11" s="280">
        <v>42917</v>
      </c>
      <c r="E11" s="159">
        <v>-0.67865911798233869</v>
      </c>
      <c r="F11" s="159">
        <v>1.5502221129956029</v>
      </c>
      <c r="G11" s="159">
        <v>60.436137071651096</v>
      </c>
      <c r="N11" s="693"/>
      <c r="O11" s="693"/>
      <c r="P11" s="693"/>
    </row>
    <row r="12" spans="1:92">
      <c r="C12" s="481">
        <v>42948</v>
      </c>
      <c r="D12" s="280">
        <v>42948</v>
      </c>
      <c r="E12" s="159">
        <v>0.25654678460313995</v>
      </c>
      <c r="F12" s="159">
        <v>1.8624558612914566</v>
      </c>
      <c r="G12" s="159">
        <v>61.059190031152646</v>
      </c>
      <c r="N12" s="693"/>
      <c r="O12" s="693"/>
      <c r="P12" s="693"/>
    </row>
    <row r="13" spans="1:92">
      <c r="C13" s="481">
        <v>42979</v>
      </c>
      <c r="D13" s="280">
        <v>42979</v>
      </c>
      <c r="E13" s="159">
        <v>1.1521283310919284</v>
      </c>
      <c r="F13" s="159">
        <v>0.94435782471407048</v>
      </c>
      <c r="G13" s="159">
        <v>62.305295950155767</v>
      </c>
      <c r="N13" s="693"/>
      <c r="O13" s="693"/>
      <c r="P13" s="693"/>
    </row>
    <row r="14" spans="1:92">
      <c r="C14" s="481">
        <v>43009</v>
      </c>
      <c r="D14" s="280">
        <v>43009</v>
      </c>
      <c r="E14" s="159">
        <v>2.368009773163493</v>
      </c>
      <c r="F14" s="159">
        <v>0.5095420875811385</v>
      </c>
      <c r="G14" s="159">
        <v>62.616822429906541</v>
      </c>
      <c r="N14" s="693"/>
      <c r="O14" s="693"/>
      <c r="P14" s="693"/>
    </row>
    <row r="15" spans="1:92">
      <c r="C15" s="481">
        <v>43040</v>
      </c>
      <c r="D15" s="280">
        <v>43040</v>
      </c>
      <c r="E15" s="159">
        <v>2.8471937380069035</v>
      </c>
      <c r="F15" s="159">
        <v>0.28360432395067026</v>
      </c>
      <c r="G15" s="159">
        <v>64.018691588785046</v>
      </c>
      <c r="N15" s="693"/>
      <c r="O15" s="693"/>
      <c r="P15" s="693"/>
    </row>
    <row r="16" spans="1:92">
      <c r="C16" s="481">
        <v>43070</v>
      </c>
      <c r="D16" s="280">
        <v>43070</v>
      </c>
      <c r="E16" s="159">
        <v>2.4057051333981727</v>
      </c>
      <c r="F16" s="159">
        <v>0.75002904788872282</v>
      </c>
      <c r="G16" s="159">
        <v>62.928348909657323</v>
      </c>
      <c r="N16" s="693"/>
      <c r="O16" s="693"/>
      <c r="P16" s="693"/>
    </row>
    <row r="17" spans="1:16">
      <c r="C17" s="481">
        <v>43101</v>
      </c>
      <c r="D17" s="280">
        <v>43101</v>
      </c>
      <c r="E17" s="159">
        <v>2.1076545700242866</v>
      </c>
      <c r="F17" s="159">
        <v>0.76683181475130091</v>
      </c>
      <c r="G17" s="159">
        <v>61.370716510903428</v>
      </c>
      <c r="N17" s="693"/>
      <c r="O17" s="693"/>
      <c r="P17" s="693"/>
    </row>
    <row r="18" spans="1:16">
      <c r="C18" s="481">
        <v>43132</v>
      </c>
      <c r="D18" s="280">
        <v>43132</v>
      </c>
      <c r="E18" s="159">
        <v>1.4407789343309219</v>
      </c>
      <c r="F18" s="159">
        <v>0.53309257388205467</v>
      </c>
      <c r="G18" s="159">
        <v>61.214953271028037</v>
      </c>
      <c r="N18" s="693"/>
      <c r="O18" s="693"/>
      <c r="P18" s="693"/>
    </row>
    <row r="19" spans="1:16">
      <c r="C19" s="481">
        <v>43160</v>
      </c>
      <c r="D19" s="280">
        <v>43160</v>
      </c>
      <c r="E19" s="159">
        <v>1.0223939265877391</v>
      </c>
      <c r="F19" s="159">
        <v>0.37854433758055528</v>
      </c>
      <c r="G19" s="159">
        <v>58.878504672897201</v>
      </c>
      <c r="N19" s="693"/>
      <c r="O19" s="693"/>
      <c r="P19" s="693"/>
    </row>
    <row r="20" spans="1:16">
      <c r="C20" s="481">
        <v>43191</v>
      </c>
      <c r="D20" s="280">
        <v>43191</v>
      </c>
      <c r="E20" s="159">
        <v>0.89383213790594773</v>
      </c>
      <c r="F20" s="159">
        <v>0.6866343004092279</v>
      </c>
      <c r="G20" s="159">
        <v>59.190031152647975</v>
      </c>
      <c r="I20" s="286"/>
      <c r="J20" s="286"/>
      <c r="K20" s="286"/>
      <c r="L20" s="286"/>
      <c r="M20" s="286"/>
      <c r="N20" s="693"/>
      <c r="O20" s="693"/>
      <c r="P20" s="693"/>
    </row>
    <row r="21" spans="1:16">
      <c r="C21" s="481">
        <v>43221</v>
      </c>
      <c r="D21" s="280">
        <v>43221</v>
      </c>
      <c r="E21" s="159">
        <v>1.4483843964220311</v>
      </c>
      <c r="F21" s="159">
        <v>1.2070928209189757</v>
      </c>
      <c r="G21" s="159">
        <v>58.411214953271021</v>
      </c>
      <c r="H21" s="862" t="s">
        <v>88</v>
      </c>
      <c r="I21" s="286"/>
      <c r="J21" s="286"/>
      <c r="K21" s="286"/>
      <c r="L21" s="286"/>
      <c r="M21" s="286"/>
      <c r="N21" s="693"/>
      <c r="O21" s="693"/>
      <c r="P21" s="693"/>
    </row>
    <row r="22" spans="1:16">
      <c r="C22" s="481">
        <v>43252</v>
      </c>
      <c r="D22" s="280">
        <v>43252</v>
      </c>
      <c r="E22" s="159">
        <v>2.8067378134450038</v>
      </c>
      <c r="F22" s="159">
        <v>1.8226909331902297</v>
      </c>
      <c r="G22" s="159">
        <v>58.722741433021802</v>
      </c>
      <c r="H22" s="862"/>
      <c r="I22" s="286"/>
      <c r="J22" s="286"/>
      <c r="K22" s="286"/>
      <c r="L22" s="286"/>
      <c r="M22" s="286"/>
      <c r="N22" s="693"/>
      <c r="O22" s="693"/>
      <c r="P22" s="693"/>
    </row>
    <row r="23" spans="1:16">
      <c r="A23" s="278">
        <v>2018</v>
      </c>
      <c r="B23" s="278" t="s">
        <v>44</v>
      </c>
      <c r="C23" s="481">
        <v>43282</v>
      </c>
      <c r="D23" s="280">
        <v>43282</v>
      </c>
      <c r="E23" s="159">
        <v>3.0479427089531441</v>
      </c>
      <c r="F23" s="159">
        <v>2.1030735441021964</v>
      </c>
      <c r="G23" s="159">
        <v>58.411214953271035</v>
      </c>
      <c r="H23" s="862"/>
      <c r="I23" s="286"/>
      <c r="J23" s="286"/>
      <c r="K23" s="286"/>
      <c r="L23" s="286"/>
      <c r="M23" s="286"/>
      <c r="N23" s="693"/>
      <c r="O23" s="693"/>
      <c r="P23" s="693"/>
    </row>
    <row r="24" spans="1:16" ht="17.25" customHeight="1">
      <c r="C24" s="481">
        <v>43313</v>
      </c>
      <c r="D24" s="280">
        <v>43313</v>
      </c>
      <c r="E24" s="159">
        <v>2.9953400836318256</v>
      </c>
      <c r="F24" s="159">
        <v>2.3153856894221558</v>
      </c>
      <c r="G24" s="159">
        <v>59.190031152647975</v>
      </c>
      <c r="H24" s="862"/>
      <c r="I24" s="286"/>
      <c r="J24" s="286"/>
      <c r="K24" s="286"/>
      <c r="L24" s="286"/>
      <c r="M24" s="286"/>
      <c r="N24" s="693"/>
      <c r="O24" s="693"/>
      <c r="P24" s="693"/>
    </row>
    <row r="25" spans="1:16" ht="17.25" customHeight="1">
      <c r="C25" s="481">
        <v>43344</v>
      </c>
      <c r="D25" s="280">
        <v>43344</v>
      </c>
      <c r="E25" s="159">
        <v>1.7212941405712501</v>
      </c>
      <c r="F25" s="159">
        <v>1.6642811173547711</v>
      </c>
      <c r="G25" s="159">
        <v>60.124610591900307</v>
      </c>
      <c r="H25" s="862"/>
      <c r="I25" s="286"/>
      <c r="J25" s="286"/>
      <c r="K25" s="286"/>
      <c r="L25" s="286"/>
      <c r="M25" s="286"/>
      <c r="N25" s="693"/>
      <c r="O25" s="693"/>
      <c r="P25" s="693"/>
    </row>
    <row r="26" spans="1:16">
      <c r="C26" s="481">
        <v>43374</v>
      </c>
      <c r="D26" s="280">
        <v>43374</v>
      </c>
      <c r="E26" s="159">
        <v>1.1870058406894257</v>
      </c>
      <c r="F26" s="159">
        <v>0.92696361031832097</v>
      </c>
      <c r="G26" s="159">
        <v>60.436137071651096</v>
      </c>
      <c r="H26" s="276" t="s">
        <v>201</v>
      </c>
      <c r="I26" s="286"/>
      <c r="J26" s="286"/>
      <c r="K26" s="286"/>
      <c r="L26" s="286"/>
      <c r="M26" s="286"/>
      <c r="N26" s="693"/>
      <c r="O26" s="693"/>
      <c r="P26" s="693"/>
    </row>
    <row r="27" spans="1:16">
      <c r="C27" s="481">
        <v>43405</v>
      </c>
      <c r="D27" s="280">
        <v>43405</v>
      </c>
      <c r="E27" s="159">
        <v>0.20840667787289657</v>
      </c>
      <c r="F27" s="159">
        <v>-6.4438274102851523E-3</v>
      </c>
      <c r="G27" s="159">
        <v>60.124610591900307</v>
      </c>
      <c r="N27" s="693"/>
      <c r="O27" s="693"/>
      <c r="P27" s="693"/>
    </row>
    <row r="28" spans="1:16">
      <c r="C28" s="481">
        <v>43435</v>
      </c>
      <c r="D28" s="280">
        <v>43435</v>
      </c>
      <c r="E28" s="159">
        <v>-0.35263361020371198</v>
      </c>
      <c r="F28" s="159">
        <v>-9.8462001980914593E-2</v>
      </c>
      <c r="G28" s="159">
        <v>59.968847352024916</v>
      </c>
      <c r="H28" s="275" t="s">
        <v>428</v>
      </c>
      <c r="N28" s="693"/>
      <c r="O28" s="693"/>
      <c r="P28" s="693"/>
    </row>
    <row r="29" spans="1:16">
      <c r="C29" s="481">
        <v>43466</v>
      </c>
      <c r="D29" s="280">
        <v>43466</v>
      </c>
      <c r="E29" s="159">
        <v>-1.3336139222332566</v>
      </c>
      <c r="F29" s="159">
        <v>7.4288744871031653E-3</v>
      </c>
      <c r="G29" s="159">
        <v>59.96884735202493</v>
      </c>
      <c r="N29" s="693"/>
      <c r="O29" s="693"/>
      <c r="P29" s="693"/>
    </row>
    <row r="30" spans="1:16">
      <c r="C30" s="481">
        <v>43497</v>
      </c>
      <c r="D30" s="280">
        <v>43497</v>
      </c>
      <c r="E30" s="159">
        <v>-1.5400229036413804</v>
      </c>
      <c r="F30" s="159">
        <v>0.20356140094206499</v>
      </c>
      <c r="G30" s="159">
        <v>60.280373831775705</v>
      </c>
      <c r="N30" s="693"/>
      <c r="O30" s="693"/>
      <c r="P30" s="693"/>
    </row>
    <row r="31" spans="1:16">
      <c r="C31" s="481">
        <v>43525</v>
      </c>
      <c r="D31" s="280">
        <v>43525</v>
      </c>
      <c r="E31" s="159">
        <v>-0.87441439739839311</v>
      </c>
      <c r="F31" s="159">
        <v>1.9456771316983534E-3</v>
      </c>
      <c r="G31" s="159">
        <v>62.14953271028039</v>
      </c>
      <c r="N31" s="693"/>
      <c r="O31" s="693"/>
      <c r="P31" s="693"/>
    </row>
    <row r="32" spans="1:16">
      <c r="C32" s="481">
        <v>43556</v>
      </c>
      <c r="D32" s="280">
        <v>43556</v>
      </c>
      <c r="E32" s="159">
        <v>0.7756384192345589</v>
      </c>
      <c r="F32" s="159">
        <v>0.12099668348422021</v>
      </c>
      <c r="G32" s="159">
        <v>60.903426791277262</v>
      </c>
      <c r="N32" s="693"/>
      <c r="O32" s="693"/>
      <c r="P32" s="693"/>
    </row>
    <row r="33" spans="1:16">
      <c r="C33" s="481">
        <v>43586</v>
      </c>
      <c r="D33" s="280">
        <v>43586</v>
      </c>
      <c r="E33" s="159">
        <v>2.4293820494148299</v>
      </c>
      <c r="F33" s="159">
        <v>0.66341131801406217</v>
      </c>
      <c r="G33" s="159">
        <v>63.239875389408098</v>
      </c>
      <c r="N33" s="693"/>
      <c r="O33" s="693"/>
      <c r="P33" s="693"/>
    </row>
    <row r="34" spans="1:16">
      <c r="C34" s="481">
        <v>43617</v>
      </c>
      <c r="D34" s="280">
        <v>43617</v>
      </c>
      <c r="E34" s="159">
        <v>2.8166366774405649</v>
      </c>
      <c r="F34" s="159">
        <v>1.4579819429689556</v>
      </c>
      <c r="G34" s="159">
        <v>62.928348909657323</v>
      </c>
      <c r="N34" s="693"/>
      <c r="O34" s="693"/>
      <c r="P34" s="693"/>
    </row>
    <row r="35" spans="1:16">
      <c r="A35" s="278">
        <v>2019</v>
      </c>
      <c r="B35" s="278" t="s">
        <v>45</v>
      </c>
      <c r="C35" s="481">
        <v>43647</v>
      </c>
      <c r="D35" s="280">
        <v>43647</v>
      </c>
      <c r="E35" s="159">
        <v>2.6652254578316326</v>
      </c>
      <c r="F35" s="159">
        <v>2.1870410073365987</v>
      </c>
      <c r="G35" s="159">
        <v>65.109034267912776</v>
      </c>
      <c r="N35" s="693"/>
      <c r="O35" s="693"/>
      <c r="P35" s="693"/>
    </row>
    <row r="36" spans="1:16">
      <c r="C36" s="481">
        <v>43678</v>
      </c>
      <c r="D36" s="280">
        <v>43678</v>
      </c>
      <c r="E36" s="159">
        <v>1.5090668605511004</v>
      </c>
      <c r="F36" s="159">
        <v>1.8964903755499085</v>
      </c>
      <c r="G36" s="159">
        <v>65.264797507788174</v>
      </c>
      <c r="N36" s="693"/>
      <c r="O36" s="693"/>
      <c r="P36" s="693"/>
    </row>
    <row r="37" spans="1:16">
      <c r="C37" s="481">
        <v>43709</v>
      </c>
      <c r="D37" s="280">
        <v>43709</v>
      </c>
      <c r="E37" s="159">
        <v>1.0752662208397989</v>
      </c>
      <c r="F37" s="159">
        <v>1.5250389285092592</v>
      </c>
      <c r="G37" s="159">
        <v>63.707165109034271</v>
      </c>
      <c r="N37" s="693"/>
      <c r="O37" s="693"/>
      <c r="P37" s="693"/>
    </row>
    <row r="38" spans="1:16">
      <c r="C38" s="481">
        <v>43739</v>
      </c>
      <c r="D38" s="280">
        <v>43739</v>
      </c>
      <c r="E38" s="159">
        <v>0.29855171514068246</v>
      </c>
      <c r="F38" s="159">
        <v>0.48825630176403401</v>
      </c>
      <c r="G38" s="159">
        <v>64.330218068535828</v>
      </c>
      <c r="N38" s="693"/>
      <c r="O38" s="693"/>
      <c r="P38" s="693"/>
    </row>
    <row r="39" spans="1:16">
      <c r="C39" s="481">
        <v>43770</v>
      </c>
      <c r="D39" s="280">
        <v>43770</v>
      </c>
      <c r="E39" s="159">
        <v>0.27029652309757957</v>
      </c>
      <c r="F39" s="159">
        <v>0.2996731909044037</v>
      </c>
      <c r="G39" s="159">
        <v>61.993769470404978</v>
      </c>
      <c r="N39" s="693"/>
      <c r="O39" s="693"/>
      <c r="P39" s="693"/>
    </row>
    <row r="40" spans="1:16">
      <c r="C40" s="481">
        <v>43800</v>
      </c>
      <c r="D40" s="280">
        <v>43800</v>
      </c>
      <c r="E40" s="159">
        <v>0.5399089433436588</v>
      </c>
      <c r="F40" s="159">
        <v>-4.4413303315649078E-2</v>
      </c>
      <c r="G40" s="159">
        <v>63.551401869158873</v>
      </c>
      <c r="N40" s="693"/>
      <c r="O40" s="693"/>
      <c r="P40" s="693"/>
    </row>
    <row r="41" spans="1:16">
      <c r="C41" s="481">
        <v>43831</v>
      </c>
      <c r="D41" s="280">
        <v>43831</v>
      </c>
      <c r="E41" s="159">
        <v>1.2929844082825159</v>
      </c>
      <c r="F41" s="159">
        <v>6.368973388348742E-2</v>
      </c>
      <c r="G41" s="159">
        <v>62.616822429906541</v>
      </c>
      <c r="N41" s="693"/>
      <c r="O41" s="693"/>
      <c r="P41" s="693"/>
    </row>
    <row r="42" spans="1:16">
      <c r="C42" s="481">
        <v>43862</v>
      </c>
      <c r="D42" s="280">
        <v>43862</v>
      </c>
      <c r="E42" s="159">
        <v>1.4658398284066454</v>
      </c>
      <c r="F42" s="159">
        <v>0.10388160440713001</v>
      </c>
      <c r="G42" s="159">
        <v>63.395638629283496</v>
      </c>
      <c r="N42" s="693"/>
      <c r="O42" s="693"/>
      <c r="P42" s="693"/>
    </row>
    <row r="43" spans="1:16">
      <c r="C43" s="481">
        <v>43891</v>
      </c>
      <c r="D43" s="280">
        <v>43891</v>
      </c>
      <c r="E43" s="159">
        <v>0.21053700845310441</v>
      </c>
      <c r="F43" s="159">
        <v>0.29920434270978014</v>
      </c>
      <c r="G43" s="159">
        <v>62.149532710280376</v>
      </c>
      <c r="H43" s="863" t="s">
        <v>89</v>
      </c>
      <c r="N43" s="693"/>
      <c r="O43" s="693"/>
      <c r="P43" s="693"/>
    </row>
    <row r="44" spans="1:16">
      <c r="C44" s="481">
        <v>43922</v>
      </c>
      <c r="D44" s="280">
        <v>43922</v>
      </c>
      <c r="E44" s="159">
        <v>-2.0882574818832267</v>
      </c>
      <c r="F44" s="159">
        <v>0.38568954154609703</v>
      </c>
      <c r="G44" s="159">
        <v>59.96884735202493</v>
      </c>
      <c r="H44" s="863"/>
      <c r="N44" s="693"/>
      <c r="O44" s="693"/>
      <c r="P44" s="693"/>
    </row>
    <row r="45" spans="1:16">
      <c r="C45" s="481">
        <v>43952</v>
      </c>
      <c r="D45" s="280">
        <v>43952</v>
      </c>
      <c r="E45" s="159">
        <v>-3.5390289209707659</v>
      </c>
      <c r="F45" s="159">
        <v>0.2361411632229693</v>
      </c>
      <c r="G45" s="159">
        <v>59.813084112149532</v>
      </c>
      <c r="H45" s="863"/>
      <c r="N45" s="693"/>
      <c r="O45" s="693"/>
      <c r="P45" s="693"/>
    </row>
    <row r="46" spans="1:16">
      <c r="C46" s="481">
        <v>43983</v>
      </c>
      <c r="D46" s="280">
        <v>43983</v>
      </c>
      <c r="E46" s="159">
        <v>-3.3213528758803457</v>
      </c>
      <c r="F46" s="159">
        <v>-0.33629745220677965</v>
      </c>
      <c r="G46" s="159">
        <v>60.436137071651082</v>
      </c>
      <c r="H46" s="863"/>
      <c r="N46" s="693"/>
      <c r="O46" s="693"/>
      <c r="P46" s="693"/>
    </row>
    <row r="47" spans="1:16">
      <c r="A47" s="278">
        <v>2020</v>
      </c>
      <c r="B47" s="278" t="s">
        <v>46</v>
      </c>
      <c r="C47" s="481">
        <v>44013</v>
      </c>
      <c r="D47" s="280">
        <v>44013</v>
      </c>
      <c r="E47" s="159">
        <v>-1.7849198590643156</v>
      </c>
      <c r="F47" s="159">
        <v>-0.97784112434626813</v>
      </c>
      <c r="G47" s="159">
        <v>59.968847352024916</v>
      </c>
      <c r="H47" s="863"/>
      <c r="N47" s="693"/>
      <c r="O47" s="693"/>
      <c r="P47" s="693"/>
    </row>
    <row r="48" spans="1:16">
      <c r="C48" s="481">
        <v>44044</v>
      </c>
      <c r="D48" s="280">
        <v>44044</v>
      </c>
      <c r="E48" s="159">
        <v>-0.22158566387373568</v>
      </c>
      <c r="F48" s="159">
        <v>-1.5804030015347137</v>
      </c>
      <c r="G48" s="159">
        <v>60.124610591900307</v>
      </c>
      <c r="H48" s="863"/>
      <c r="N48" s="693"/>
      <c r="O48" s="693"/>
      <c r="P48" s="693"/>
    </row>
    <row r="49" spans="1:16">
      <c r="C49" s="481">
        <v>44075</v>
      </c>
      <c r="D49" s="280">
        <v>44075</v>
      </c>
      <c r="E49" s="159">
        <v>0.62606198460006812</v>
      </c>
      <c r="F49" s="159">
        <v>-0.88656573320603504</v>
      </c>
      <c r="G49" s="159">
        <v>62.461059190031158</v>
      </c>
      <c r="H49" s="285" t="s">
        <v>507</v>
      </c>
      <c r="N49" s="693"/>
      <c r="O49" s="693"/>
      <c r="P49" s="693"/>
    </row>
    <row r="50" spans="1:16">
      <c r="C50" s="481">
        <v>44105</v>
      </c>
      <c r="D50" s="280">
        <v>44105</v>
      </c>
      <c r="E50" s="159">
        <v>1.3156707021072744</v>
      </c>
      <c r="F50" s="159">
        <v>0.59061693760773526</v>
      </c>
      <c r="G50" s="159">
        <v>63.239875389408098</v>
      </c>
      <c r="N50" s="693"/>
      <c r="O50" s="693"/>
      <c r="P50" s="693"/>
    </row>
    <row r="51" spans="1:16">
      <c r="C51" s="481">
        <v>44136</v>
      </c>
      <c r="D51" s="280">
        <v>44136</v>
      </c>
      <c r="E51" s="159">
        <v>1.658000750864419</v>
      </c>
      <c r="F51" s="159">
        <v>2.7163524111452952</v>
      </c>
      <c r="G51" s="159">
        <v>64.018691588785046</v>
      </c>
      <c r="N51" s="693"/>
      <c r="O51" s="693"/>
      <c r="P51" s="693"/>
    </row>
    <row r="52" spans="1:16">
      <c r="C52" s="481">
        <v>44166</v>
      </c>
      <c r="D52" s="280">
        <v>44166</v>
      </c>
      <c r="E52" s="159">
        <v>1.8774272812306814</v>
      </c>
      <c r="F52" s="159">
        <v>3.2346301824977219</v>
      </c>
      <c r="G52" s="159">
        <v>62.928348909657331</v>
      </c>
      <c r="N52" s="693"/>
      <c r="O52" s="693"/>
      <c r="P52" s="693"/>
    </row>
    <row r="53" spans="1:16">
      <c r="C53" s="481">
        <v>44197</v>
      </c>
      <c r="D53" s="280">
        <v>44197</v>
      </c>
      <c r="E53" s="159">
        <v>2.1426540554482898</v>
      </c>
      <c r="F53" s="159">
        <v>2.8811552161229992</v>
      </c>
      <c r="G53" s="159">
        <v>62.616822429906541</v>
      </c>
      <c r="N53" s="693"/>
      <c r="O53" s="693"/>
      <c r="P53" s="693"/>
    </row>
    <row r="54" spans="1:16">
      <c r="C54" s="481">
        <v>44228</v>
      </c>
      <c r="D54" s="280">
        <v>44228</v>
      </c>
      <c r="E54" s="159">
        <v>2.6672919496908865</v>
      </c>
      <c r="F54" s="159">
        <v>1.8485931998007521</v>
      </c>
      <c r="G54" s="159">
        <v>62.149532710280376</v>
      </c>
      <c r="N54" s="693"/>
      <c r="O54" s="693"/>
      <c r="P54" s="693"/>
    </row>
    <row r="55" spans="1:16">
      <c r="C55" s="481">
        <v>44256</v>
      </c>
      <c r="D55" s="280">
        <v>44256</v>
      </c>
      <c r="E55" s="159">
        <v>3.9860087241776476</v>
      </c>
      <c r="F55" s="159">
        <v>1.498575760290044</v>
      </c>
      <c r="G55" s="159">
        <v>60.747663551401871</v>
      </c>
      <c r="N55" s="693"/>
      <c r="O55" s="693"/>
      <c r="P55" s="693"/>
    </row>
    <row r="56" spans="1:16">
      <c r="C56" s="481">
        <v>44287</v>
      </c>
      <c r="D56" s="280">
        <v>44287</v>
      </c>
      <c r="E56" s="159">
        <v>4.3443878574965566</v>
      </c>
      <c r="F56" s="159">
        <v>0.84047635370119167</v>
      </c>
      <c r="G56" s="159">
        <v>61.993769470404992</v>
      </c>
      <c r="N56" s="693"/>
      <c r="O56" s="693"/>
      <c r="P56" s="693"/>
    </row>
    <row r="57" spans="1:16">
      <c r="C57" s="481">
        <v>44317</v>
      </c>
      <c r="D57" s="280">
        <v>44317</v>
      </c>
      <c r="E57" s="159">
        <v>4.2168185700340644</v>
      </c>
      <c r="F57" s="159">
        <v>0.25589071080225345</v>
      </c>
      <c r="G57" s="159">
        <v>61.370716510903435</v>
      </c>
      <c r="N57" s="693"/>
      <c r="O57" s="693"/>
      <c r="P57" s="693"/>
    </row>
    <row r="58" spans="1:16">
      <c r="C58" s="481">
        <v>44348</v>
      </c>
      <c r="D58" s="280">
        <v>44348</v>
      </c>
      <c r="E58" s="159">
        <v>2.5432275702720997</v>
      </c>
      <c r="F58" s="159">
        <v>-0.38632919600403159</v>
      </c>
      <c r="G58" s="159">
        <v>62.616822429906541</v>
      </c>
      <c r="N58" s="694"/>
      <c r="O58" s="693"/>
      <c r="P58" s="693"/>
    </row>
    <row r="59" spans="1:16">
      <c r="A59" s="278">
        <v>2021</v>
      </c>
      <c r="B59" s="278" t="s">
        <v>47</v>
      </c>
      <c r="C59" s="481">
        <v>44378</v>
      </c>
      <c r="D59" s="280">
        <v>44378</v>
      </c>
      <c r="E59" s="159">
        <v>1.9013557694207428</v>
      </c>
      <c r="F59" s="159">
        <v>-0.19074907657176121</v>
      </c>
      <c r="G59" s="159">
        <v>64.64174454828661</v>
      </c>
      <c r="N59" s="694"/>
      <c r="O59" s="693"/>
      <c r="P59" s="693"/>
    </row>
    <row r="60" spans="1:16">
      <c r="C60" s="481">
        <v>44409</v>
      </c>
      <c r="D60" s="280">
        <v>44409</v>
      </c>
      <c r="E60" s="159">
        <v>2.0218604253656514</v>
      </c>
      <c r="F60" s="159">
        <v>0.32861180018064484</v>
      </c>
      <c r="G60" s="159">
        <v>66.510903426791288</v>
      </c>
      <c r="N60" s="694"/>
      <c r="O60" s="693"/>
      <c r="P60" s="693"/>
    </row>
    <row r="61" spans="1:16">
      <c r="C61" s="481">
        <v>44440</v>
      </c>
      <c r="D61" s="280">
        <v>44440</v>
      </c>
      <c r="E61" s="159">
        <v>3.9394130851812648</v>
      </c>
      <c r="F61" s="159">
        <v>1.7046718942359762</v>
      </c>
      <c r="G61" s="159">
        <v>69.626168224299064</v>
      </c>
      <c r="N61" s="694"/>
      <c r="O61" s="693"/>
      <c r="P61" s="693"/>
    </row>
    <row r="62" spans="1:16">
      <c r="C62" s="481">
        <v>44470</v>
      </c>
      <c r="D62" s="280">
        <v>44470</v>
      </c>
      <c r="E62" s="159">
        <v>5.6858802207784942</v>
      </c>
      <c r="F62" s="159">
        <v>3.1652034126335549</v>
      </c>
      <c r="G62" s="159">
        <v>71.18380062305296</v>
      </c>
      <c r="N62" s="694"/>
      <c r="O62" s="693"/>
      <c r="P62" s="693"/>
    </row>
    <row r="63" spans="1:16">
      <c r="C63" s="481">
        <v>44501</v>
      </c>
      <c r="D63" s="280">
        <v>44501</v>
      </c>
      <c r="E63" s="159">
        <v>7.3439399202185118</v>
      </c>
      <c r="F63" s="159">
        <v>4.8371827375567111</v>
      </c>
      <c r="G63" s="159">
        <v>74.299065420560751</v>
      </c>
      <c r="N63" s="694"/>
      <c r="O63" s="693"/>
      <c r="P63" s="693"/>
    </row>
    <row r="64" spans="1:16">
      <c r="C64" s="481">
        <v>44531</v>
      </c>
      <c r="D64" s="280">
        <v>44531</v>
      </c>
      <c r="E64" s="159">
        <v>8.0308926959294489</v>
      </c>
      <c r="F64" s="159">
        <v>5.6574066178302518</v>
      </c>
      <c r="G64" s="159">
        <v>75.856697819314647</v>
      </c>
      <c r="N64" s="694"/>
      <c r="O64" s="693"/>
      <c r="P64" s="693"/>
    </row>
    <row r="65" spans="1:16">
      <c r="C65" s="481">
        <v>44562</v>
      </c>
      <c r="D65" s="280">
        <v>44562</v>
      </c>
      <c r="E65" s="159">
        <v>8.7365632899023318</v>
      </c>
      <c r="F65" s="159">
        <v>6.0447125164762694</v>
      </c>
      <c r="G65" s="159">
        <v>76.947040498442377</v>
      </c>
      <c r="N65" s="694"/>
      <c r="O65" s="693"/>
      <c r="P65" s="693"/>
    </row>
    <row r="66" spans="1:16">
      <c r="C66" s="481">
        <v>44593</v>
      </c>
      <c r="D66" s="280">
        <v>44593</v>
      </c>
      <c r="E66" s="159">
        <v>9.2857815740847727</v>
      </c>
      <c r="F66" s="159">
        <v>6.5442125719892941</v>
      </c>
      <c r="G66" s="159">
        <v>78.971962616822438</v>
      </c>
      <c r="N66" s="694"/>
      <c r="O66" s="693"/>
      <c r="P66" s="693"/>
    </row>
    <row r="67" spans="1:16">
      <c r="C67" s="481">
        <v>44621</v>
      </c>
      <c r="D67" s="280">
        <v>44621</v>
      </c>
      <c r="E67" s="159">
        <v>11.226416913203362</v>
      </c>
      <c r="F67" s="159">
        <v>7.9764230690555271</v>
      </c>
      <c r="G67" s="159">
        <v>79.750778816199386</v>
      </c>
      <c r="N67" s="694"/>
      <c r="O67" s="693"/>
      <c r="P67" s="693"/>
    </row>
    <row r="68" spans="1:16">
      <c r="C68" s="481">
        <v>44652</v>
      </c>
      <c r="D68" s="280">
        <v>44652</v>
      </c>
      <c r="E68" s="159">
        <v>15.075879720255948</v>
      </c>
      <c r="F68" s="159">
        <v>10.874204600497549</v>
      </c>
      <c r="G68" s="159">
        <v>81.464174454828665</v>
      </c>
      <c r="N68" s="694"/>
      <c r="O68" s="693"/>
      <c r="P68" s="693"/>
    </row>
    <row r="69" spans="1:16">
      <c r="C69" s="481">
        <v>44682</v>
      </c>
      <c r="D69" s="280">
        <v>44682</v>
      </c>
      <c r="E69" s="159">
        <v>18.929025335177574</v>
      </c>
      <c r="F69" s="159">
        <v>12.681324945988504</v>
      </c>
      <c r="G69" s="159">
        <v>82.866043613707177</v>
      </c>
      <c r="N69" s="694"/>
      <c r="O69" s="693"/>
      <c r="P69" s="693"/>
    </row>
    <row r="70" spans="1:16">
      <c r="C70" s="481">
        <v>44713</v>
      </c>
      <c r="D70" s="280">
        <v>44713</v>
      </c>
      <c r="E70" s="159">
        <v>20.735201339505814</v>
      </c>
      <c r="F70" s="159">
        <v>13.751349582100069</v>
      </c>
      <c r="G70" s="159">
        <v>84.423676012461058</v>
      </c>
      <c r="N70" s="694"/>
      <c r="O70" s="693"/>
      <c r="P70" s="693"/>
    </row>
    <row r="71" spans="1:16">
      <c r="A71" s="278">
        <v>2022</v>
      </c>
      <c r="B71" s="278" t="s">
        <v>48</v>
      </c>
      <c r="C71" s="481">
        <v>44743</v>
      </c>
      <c r="D71" s="280">
        <v>44743</v>
      </c>
      <c r="E71" s="159">
        <v>18.133057416390109</v>
      </c>
      <c r="F71" s="159">
        <v>12.328898503268238</v>
      </c>
      <c r="G71" s="159">
        <v>84.267912772585674</v>
      </c>
      <c r="N71" s="694"/>
      <c r="O71" s="693"/>
      <c r="P71" s="693"/>
    </row>
    <row r="72" spans="1:16">
      <c r="C72" s="481">
        <v>44774</v>
      </c>
      <c r="D72" s="280">
        <v>44774</v>
      </c>
      <c r="E72" s="159">
        <v>14.205701248381919</v>
      </c>
      <c r="F72" s="159">
        <v>11.515836751897336</v>
      </c>
      <c r="G72" s="159">
        <v>83.021806853582561</v>
      </c>
      <c r="N72" s="694"/>
      <c r="O72" s="693"/>
      <c r="P72" s="693"/>
    </row>
    <row r="73" spans="1:16">
      <c r="C73" s="481">
        <v>44805</v>
      </c>
      <c r="D73" s="280">
        <v>44805</v>
      </c>
      <c r="E73" s="159">
        <v>10.440318901728872</v>
      </c>
      <c r="F73" s="159">
        <v>10.157582876792048</v>
      </c>
      <c r="G73" s="159">
        <v>82.554517133956381</v>
      </c>
      <c r="N73" s="694"/>
      <c r="O73" s="693"/>
      <c r="P73" s="693"/>
    </row>
    <row r="74" spans="1:16">
      <c r="C74" s="481">
        <v>44835</v>
      </c>
      <c r="D74" s="280">
        <v>44835</v>
      </c>
      <c r="E74" s="159">
        <v>8.6513686514202881</v>
      </c>
      <c r="F74" s="159">
        <v>9.2892225989703814</v>
      </c>
      <c r="G74" s="159">
        <v>81.775700934579433</v>
      </c>
      <c r="N74" s="694"/>
      <c r="O74" s="693"/>
      <c r="P74" s="693"/>
    </row>
    <row r="75" spans="1:16">
      <c r="C75" s="481">
        <v>44866</v>
      </c>
      <c r="D75" s="280">
        <v>44866</v>
      </c>
      <c r="E75" s="159">
        <v>8.9029841627024542</v>
      </c>
      <c r="F75" s="159">
        <v>8.5789922636103189</v>
      </c>
      <c r="G75" s="159">
        <v>81.619937694704049</v>
      </c>
      <c r="N75" s="694"/>
      <c r="O75" s="693"/>
      <c r="P75" s="693"/>
    </row>
    <row r="76" spans="1:16">
      <c r="C76" s="481">
        <v>44896</v>
      </c>
      <c r="D76" s="280">
        <v>44896</v>
      </c>
      <c r="E76" s="159">
        <v>9.1594977931520596</v>
      </c>
      <c r="F76" s="159">
        <v>8.4766168656200449</v>
      </c>
      <c r="G76" s="159">
        <v>80.218068535825537</v>
      </c>
      <c r="N76" s="694"/>
      <c r="O76" s="693"/>
      <c r="P76" s="693"/>
    </row>
    <row r="77" spans="1:16">
      <c r="C77" s="481">
        <v>44927</v>
      </c>
      <c r="D77" s="280">
        <v>44927</v>
      </c>
      <c r="E77" s="159">
        <v>9.2903442844151751</v>
      </c>
      <c r="F77" s="159">
        <v>9.9934779251999331</v>
      </c>
      <c r="G77" s="159">
        <v>81.308411214953267</v>
      </c>
      <c r="N77" s="694"/>
      <c r="O77" s="693"/>
      <c r="P77" s="693"/>
    </row>
    <row r="78" spans="1:16">
      <c r="C78" s="175">
        <v>44958</v>
      </c>
      <c r="D78" s="615">
        <v>44958</v>
      </c>
      <c r="E78" s="159">
        <v>7.6094430425032611</v>
      </c>
      <c r="F78" s="159">
        <v>10.617673886919011</v>
      </c>
      <c r="G78" s="159">
        <v>79.43925233644859</v>
      </c>
      <c r="N78" s="694"/>
      <c r="O78" s="693"/>
      <c r="P78" s="693"/>
    </row>
    <row r="79" spans="1:16">
      <c r="C79" s="175">
        <v>44986</v>
      </c>
      <c r="D79" s="615">
        <v>44986</v>
      </c>
      <c r="E79" s="159">
        <v>6.6801964079041598</v>
      </c>
      <c r="F79" s="159">
        <v>10.397204462734621</v>
      </c>
      <c r="G79" s="159">
        <v>78.348909657320874</v>
      </c>
      <c r="N79" s="694"/>
      <c r="O79" s="693"/>
      <c r="P79" s="693"/>
    </row>
    <row r="80" spans="1:16">
      <c r="C80" s="175">
        <v>45017</v>
      </c>
      <c r="D80" s="615">
        <v>45017</v>
      </c>
      <c r="E80" s="159">
        <v>5.98658819396376</v>
      </c>
      <c r="F80" s="159">
        <v>8.5927855904358363</v>
      </c>
      <c r="G80" s="159">
        <v>77.414330218068542</v>
      </c>
      <c r="N80" s="694"/>
      <c r="O80" s="693"/>
      <c r="P80" s="693"/>
    </row>
    <row r="81" spans="1:16">
      <c r="C81" s="175">
        <v>45047</v>
      </c>
      <c r="D81" s="615">
        <v>45047</v>
      </c>
      <c r="E81" s="159">
        <v>6.4722673671185227</v>
      </c>
      <c r="F81" s="159">
        <v>8.0423756575172423</v>
      </c>
      <c r="G81" s="159">
        <v>76.791277258566979</v>
      </c>
      <c r="N81" s="694"/>
      <c r="O81" s="693"/>
      <c r="P81" s="693"/>
    </row>
    <row r="82" spans="1:16">
      <c r="C82" s="281">
        <v>45078</v>
      </c>
      <c r="D82" s="280">
        <v>45078</v>
      </c>
      <c r="E82" s="159">
        <v>7.6801654314959444</v>
      </c>
      <c r="F82" s="159">
        <v>8.685819133927918</v>
      </c>
      <c r="G82" s="159">
        <v>77.258566978193144</v>
      </c>
      <c r="N82" s="694"/>
      <c r="O82" s="693"/>
      <c r="P82" s="693"/>
    </row>
    <row r="83" spans="1:16">
      <c r="A83" s="278">
        <v>2023</v>
      </c>
      <c r="B83" s="278" t="s">
        <v>49</v>
      </c>
      <c r="C83" s="281">
        <v>45108</v>
      </c>
      <c r="D83" s="280">
        <v>45108</v>
      </c>
      <c r="E83" s="159">
        <v>8.7142963419795993</v>
      </c>
      <c r="F83" s="159">
        <v>9.5770983576493727</v>
      </c>
      <c r="G83" s="159">
        <v>76.479750778816211</v>
      </c>
      <c r="N83" s="694"/>
      <c r="O83" s="693"/>
      <c r="P83" s="693"/>
    </row>
    <row r="84" spans="1:16">
      <c r="A84" s="278"/>
      <c r="B84" s="278"/>
      <c r="C84" s="281">
        <v>45139</v>
      </c>
      <c r="D84" s="280">
        <v>45139</v>
      </c>
      <c r="E84" s="159">
        <v>9.7129859807914229</v>
      </c>
      <c r="F84" s="159">
        <v>9.3615628677413234</v>
      </c>
      <c r="G84" s="159">
        <v>76.791277258566979</v>
      </c>
      <c r="N84" s="694"/>
      <c r="O84" s="693"/>
      <c r="P84" s="693"/>
    </row>
    <row r="85" spans="1:16">
      <c r="A85" s="278"/>
      <c r="B85" s="278"/>
      <c r="C85" s="175">
        <v>45170</v>
      </c>
      <c r="D85" s="615">
        <v>45170</v>
      </c>
      <c r="E85" s="159">
        <v>8.0756332475069748</v>
      </c>
      <c r="F85" s="159">
        <v>6.2697760538638736</v>
      </c>
      <c r="G85" s="159">
        <v>76.012461059190045</v>
      </c>
      <c r="N85" s="694"/>
      <c r="O85" s="693"/>
      <c r="P85" s="693"/>
    </row>
    <row r="86" spans="1:16">
      <c r="C86" s="281">
        <v>45200</v>
      </c>
      <c r="D86" s="280">
        <v>45200</v>
      </c>
      <c r="E86" s="159">
        <v>6.0215586826640077</v>
      </c>
      <c r="F86" s="159">
        <v>3.5135921925590896</v>
      </c>
      <c r="G86" s="159">
        <v>75.389408099688481</v>
      </c>
      <c r="N86" s="694"/>
      <c r="O86" s="693"/>
      <c r="P86" s="693"/>
    </row>
    <row r="87" spans="1:16">
      <c r="C87" s="281">
        <v>45231</v>
      </c>
      <c r="D87" s="280">
        <v>45231</v>
      </c>
      <c r="E87" s="159">
        <v>2.6082800099097581</v>
      </c>
      <c r="F87" s="159">
        <v>1.252656923392359</v>
      </c>
      <c r="G87" s="159">
        <v>73.052959501557623</v>
      </c>
      <c r="N87" s="694"/>
      <c r="O87" s="693"/>
      <c r="P87" s="693"/>
    </row>
    <row r="88" spans="1:16">
      <c r="C88" s="281">
        <v>45261</v>
      </c>
      <c r="D88" s="280">
        <v>45261</v>
      </c>
      <c r="E88" s="159">
        <v>1.2391438948297084</v>
      </c>
      <c r="F88" s="159">
        <v>2.4052284610653674</v>
      </c>
      <c r="G88" s="159">
        <v>69.937694704049846</v>
      </c>
      <c r="N88" s="694"/>
      <c r="O88" s="693"/>
      <c r="P88" s="693"/>
    </row>
    <row r="89" spans="1:16">
      <c r="C89" s="281">
        <v>45292</v>
      </c>
      <c r="D89" s="280">
        <v>45292</v>
      </c>
      <c r="E89" s="159">
        <v>0.39203850761382331</v>
      </c>
      <c r="F89" s="159">
        <v>3.0090140991255065</v>
      </c>
      <c r="G89" s="159">
        <v>69.470404984423695</v>
      </c>
      <c r="N89" s="694"/>
      <c r="O89" s="693"/>
      <c r="P89" s="693"/>
    </row>
    <row r="90" spans="1:16">
      <c r="C90" s="281">
        <v>45323</v>
      </c>
      <c r="D90" s="280">
        <v>45323</v>
      </c>
      <c r="E90" s="159">
        <v>1.4139710821528428</v>
      </c>
      <c r="F90" s="159">
        <v>4.0331006364271449</v>
      </c>
      <c r="G90" s="159">
        <v>68.535825545171349</v>
      </c>
      <c r="N90" s="694"/>
      <c r="O90" s="693"/>
      <c r="P90" s="693"/>
    </row>
    <row r="91" spans="1:16">
      <c r="C91" s="281">
        <v>45352</v>
      </c>
      <c r="D91" s="280">
        <v>45352</v>
      </c>
      <c r="E91" s="159">
        <v>2.5680402547906933</v>
      </c>
      <c r="F91" s="159">
        <v>4.3189973692158823</v>
      </c>
      <c r="G91" s="159">
        <v>68.380062305295951</v>
      </c>
      <c r="N91" s="694"/>
      <c r="O91" s="693"/>
      <c r="P91" s="693"/>
    </row>
    <row r="92" spans="1:16">
      <c r="A92" s="278"/>
      <c r="B92" s="278"/>
      <c r="C92" s="281">
        <v>45383</v>
      </c>
      <c r="D92" s="280">
        <v>45383</v>
      </c>
      <c r="E92" s="159">
        <v>4.3683860168362898</v>
      </c>
      <c r="F92" s="159">
        <v>5.4846295017096036</v>
      </c>
      <c r="G92" s="159">
        <v>68.535825545171349</v>
      </c>
      <c r="N92" s="694"/>
      <c r="O92" s="693"/>
      <c r="P92" s="693"/>
    </row>
    <row r="93" spans="1:16">
      <c r="A93" s="278"/>
      <c r="B93" s="278"/>
      <c r="C93" s="281">
        <v>45413</v>
      </c>
      <c r="D93" s="280">
        <v>45413</v>
      </c>
      <c r="E93" s="159">
        <v>5.0940392363955755</v>
      </c>
      <c r="F93" s="159">
        <v>6.1490054533960059</v>
      </c>
      <c r="G93" s="159">
        <v>67.445482866043619</v>
      </c>
      <c r="N93" s="694"/>
      <c r="O93" s="693"/>
      <c r="P93" s="693"/>
    </row>
    <row r="94" spans="1:16">
      <c r="A94" s="278"/>
      <c r="B94" s="278"/>
      <c r="C94" s="281">
        <v>45444</v>
      </c>
      <c r="D94" s="280">
        <v>45444</v>
      </c>
      <c r="E94" s="159">
        <v>4.9277759760691042</v>
      </c>
      <c r="F94" s="159">
        <v>6.1064501348636391</v>
      </c>
      <c r="G94" s="159">
        <v>68.380062305295951</v>
      </c>
      <c r="N94" s="694"/>
      <c r="O94" s="693"/>
      <c r="P94" s="693"/>
    </row>
    <row r="95" spans="1:16">
      <c r="A95" s="278">
        <v>2024</v>
      </c>
      <c r="B95" s="278" t="s">
        <v>514</v>
      </c>
      <c r="C95" s="281">
        <v>45474</v>
      </c>
      <c r="D95" s="280">
        <v>45474</v>
      </c>
      <c r="E95" s="159">
        <v>4.0465500394629039</v>
      </c>
      <c r="F95" s="159">
        <v>5.7192482618421803</v>
      </c>
      <c r="G95" s="159">
        <v>65.887850467289709</v>
      </c>
      <c r="N95" s="694"/>
      <c r="O95" s="693"/>
      <c r="P95" s="693"/>
    </row>
    <row r="96" spans="1:16">
      <c r="A96" s="278"/>
      <c r="B96" s="278"/>
      <c r="C96" s="281">
        <v>45505</v>
      </c>
      <c r="D96" s="280">
        <v>45505</v>
      </c>
      <c r="E96" s="159">
        <v>3.693483616778237</v>
      </c>
      <c r="F96" s="159">
        <v>5.4525749691873182</v>
      </c>
      <c r="G96" s="159">
        <v>67.757009345794401</v>
      </c>
      <c r="N96" s="694"/>
      <c r="O96" s="693"/>
      <c r="P96" s="693"/>
    </row>
    <row r="97" spans="1:16">
      <c r="A97" s="278"/>
      <c r="B97" s="278"/>
      <c r="C97" s="281">
        <v>45536</v>
      </c>
      <c r="D97" s="280">
        <v>45536</v>
      </c>
      <c r="E97" s="159">
        <v>3.5459670589800707</v>
      </c>
      <c r="F97" s="159">
        <v>4.7306901079939401</v>
      </c>
      <c r="G97" s="159">
        <v>67.601246105919003</v>
      </c>
      <c r="N97" s="694"/>
      <c r="O97" s="693"/>
      <c r="P97" s="693"/>
    </row>
    <row r="98" spans="1:16">
      <c r="A98" s="278"/>
      <c r="B98" s="278"/>
      <c r="C98" s="281">
        <v>45566</v>
      </c>
      <c r="D98" s="280">
        <v>45566</v>
      </c>
      <c r="E98" s="159">
        <v>3.8729783829350772</v>
      </c>
      <c r="F98" s="159">
        <v>3.8462723743727167</v>
      </c>
      <c r="G98" s="159">
        <v>68.224299065420567</v>
      </c>
      <c r="N98" s="694"/>
      <c r="O98" s="693"/>
      <c r="P98" s="693"/>
    </row>
    <row r="99" spans="1:16">
      <c r="C99" s="281">
        <v>45597</v>
      </c>
      <c r="D99" s="280">
        <v>45597</v>
      </c>
      <c r="E99" s="159">
        <v>4.0282048428095019</v>
      </c>
      <c r="F99" s="159">
        <v>2.7913867115267887</v>
      </c>
      <c r="G99" s="159">
        <v>69.626168224299064</v>
      </c>
    </row>
    <row r="100" spans="1:16">
      <c r="C100" s="281">
        <v>45627</v>
      </c>
      <c r="D100" s="280">
        <v>45627</v>
      </c>
      <c r="E100" s="159">
        <v>5.124831440645683</v>
      </c>
      <c r="F100" s="159">
        <v>2.9959934482426398</v>
      </c>
      <c r="G100" s="159">
        <v>71.028037383177562</v>
      </c>
    </row>
    <row r="101" spans="1:16">
      <c r="C101" s="281">
        <v>45658</v>
      </c>
      <c r="D101" s="280">
        <v>45658</v>
      </c>
      <c r="E101" s="159">
        <v>5.8740697033230482</v>
      </c>
      <c r="F101" s="159">
        <v>3.4047378331692135</v>
      </c>
      <c r="G101" s="159">
        <v>72.897196261682254</v>
      </c>
    </row>
    <row r="102" spans="1:16">
      <c r="C102" s="281">
        <v>45689</v>
      </c>
      <c r="D102" s="280">
        <v>45689</v>
      </c>
      <c r="E102" s="159">
        <v>6.3627625780247499</v>
      </c>
      <c r="F102" s="159">
        <v>4.2564971162005527</v>
      </c>
      <c r="G102" s="159">
        <v>71.18380062305296</v>
      </c>
    </row>
    <row r="103" spans="1:16">
      <c r="C103" s="281">
        <v>45717</v>
      </c>
      <c r="D103" s="280">
        <v>45717</v>
      </c>
      <c r="E103" s="159">
        <v>5.2774725645967857</v>
      </c>
      <c r="F103" s="159">
        <v>4.3285071618341275</v>
      </c>
      <c r="G103" s="159">
        <v>70.56074766355141</v>
      </c>
    </row>
    <row r="104" spans="1:16">
      <c r="A104" s="278"/>
      <c r="C104" s="281">
        <v>45748</v>
      </c>
      <c r="D104" s="280">
        <v>45748</v>
      </c>
      <c r="E104" s="159">
        <v>3.6612021829436792</v>
      </c>
      <c r="F104" s="159">
        <v>4.4072582639690605</v>
      </c>
      <c r="G104" s="159">
        <v>68.224299065420553</v>
      </c>
    </row>
    <row r="105" spans="1:16">
      <c r="C105" s="281">
        <v>45778</v>
      </c>
      <c r="D105" s="280">
        <v>45778</v>
      </c>
      <c r="E105" s="159">
        <v>2.7928654076070369</v>
      </c>
      <c r="F105" s="159">
        <v>4.4173186382607144</v>
      </c>
      <c r="G105" s="159">
        <v>68.068535825545169</v>
      </c>
    </row>
    <row r="106" spans="1:16">
      <c r="C106" s="281">
        <v>45809</v>
      </c>
      <c r="D106" s="280">
        <v>45809</v>
      </c>
      <c r="E106" s="159">
        <v>2.9458689867320809</v>
      </c>
      <c r="F106" s="159">
        <v>4.375355525467084</v>
      </c>
      <c r="G106" s="159">
        <v>66.510903426791273</v>
      </c>
    </row>
    <row r="107" spans="1:16">
      <c r="A107" s="278">
        <v>2025</v>
      </c>
      <c r="B107" s="278" t="s">
        <v>533</v>
      </c>
      <c r="C107" s="281">
        <v>45839</v>
      </c>
      <c r="D107" s="280">
        <v>45839</v>
      </c>
      <c r="E107" s="159">
        <v>4.1590602591590864</v>
      </c>
      <c r="F107" s="159">
        <v>4.140065047575936</v>
      </c>
      <c r="G107" s="159">
        <v>68.224299065420567</v>
      </c>
    </row>
    <row r="108" spans="1:16">
      <c r="C108" s="281">
        <v>45870</v>
      </c>
      <c r="D108" s="280">
        <v>45870</v>
      </c>
      <c r="E108" s="159">
        <v>4.7274455169252994</v>
      </c>
      <c r="F108" s="159">
        <v>4.0299936736080122</v>
      </c>
      <c r="G108" s="159">
        <v>67.912772585669785</v>
      </c>
    </row>
    <row r="109" spans="1:16">
      <c r="C109" s="281">
        <v>45901</v>
      </c>
      <c r="D109" s="280">
        <v>45901</v>
      </c>
      <c r="E109" s="159">
        <v>4.9252215209582673</v>
      </c>
      <c r="F109" s="159">
        <v>3.8991994328821278</v>
      </c>
      <c r="G109" s="159">
        <v>68.535825545171335</v>
      </c>
    </row>
    <row r="110" spans="1:16">
      <c r="C110" s="281">
        <v>45931</v>
      </c>
      <c r="D110" s="280">
        <v>45931</v>
      </c>
      <c r="E110" s="159">
        <v>3.9076846300166945</v>
      </c>
      <c r="F110" s="159">
        <v>3.8874591671372194</v>
      </c>
      <c r="G110" s="159">
        <v>69.158878504672899</v>
      </c>
    </row>
    <row r="111" spans="1:16">
      <c r="C111" s="281">
        <v>45962</v>
      </c>
      <c r="D111" s="280">
        <v>45962</v>
      </c>
      <c r="E111" s="159">
        <v>3.4163165189776246</v>
      </c>
      <c r="F111" s="159">
        <v>3.3376764142232229</v>
      </c>
      <c r="G111" s="159">
        <v>69.314641744548297</v>
      </c>
    </row>
    <row r="112" spans="1:16">
      <c r="C112" s="281">
        <v>45992</v>
      </c>
      <c r="D112" s="280">
        <v>45992</v>
      </c>
      <c r="E112" s="159">
        <v>3.0351634720635623</v>
      </c>
      <c r="F112" s="159">
        <v>3.5196833231946334</v>
      </c>
      <c r="G112" s="159">
        <v>67.445482866043605</v>
      </c>
    </row>
    <row r="113" spans="3:7">
      <c r="C113" s="759">
        <v>46023</v>
      </c>
      <c r="D113" s="760">
        <v>46023</v>
      </c>
      <c r="E113" s="161">
        <v>3.9345324534777903</v>
      </c>
      <c r="F113" s="161">
        <v>3.8113683972994972</v>
      </c>
      <c r="G113" s="161"/>
    </row>
  </sheetData>
  <sheetProtection algorithmName="SHA-512" hashValue="M7COlGbgFV9jsS/xvll7KRTJBJh3Af7rO6KN0KFHOUWlj9u17SoDdOBYc1GeRG9jdf+7YfHGg2etEk4fkUzzEA==" saltValue="BMj+hgyiGWkvOKOnyqY27w=="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4.42578125" style="277" bestFit="1" customWidth="1"/>
    <col min="4" max="4" width="9.42578125" style="277" bestFit="1" customWidth="1"/>
    <col min="5" max="5" width="17.5703125" style="277" customWidth="1"/>
    <col min="6" max="7" width="19.5703125" style="277" customWidth="1"/>
    <col min="8" max="8" width="56.42578125" style="277" customWidth="1"/>
    <col min="9" max="92" width="13.42578125" style="277" customWidth="1"/>
    <col min="93" max="16384" width="9.42578125" style="277"/>
  </cols>
  <sheetData>
    <row r="2" spans="1:92" ht="53.25" customHeight="1">
      <c r="C2" s="150"/>
      <c r="D2" s="282"/>
      <c r="E2" s="368" t="s">
        <v>90</v>
      </c>
      <c r="F2" s="368" t="s">
        <v>91</v>
      </c>
      <c r="G2" s="368" t="s">
        <v>92</v>
      </c>
    </row>
    <row r="3" spans="1:92" ht="21" customHeight="1">
      <c r="C3" s="155" t="s">
        <v>493</v>
      </c>
      <c r="D3" s="284" t="s">
        <v>494</v>
      </c>
      <c r="E3" s="455" t="s">
        <v>93</v>
      </c>
      <c r="F3" s="455" t="s">
        <v>94</v>
      </c>
      <c r="G3" s="455" t="s">
        <v>95</v>
      </c>
    </row>
    <row r="4" spans="1:92" ht="15" customHeight="1">
      <c r="C4" s="152"/>
      <c r="D4" s="151"/>
      <c r="E4" s="279"/>
      <c r="F4" s="279"/>
      <c r="G4" s="279"/>
    </row>
    <row r="5" spans="1:92">
      <c r="C5" s="281">
        <v>42736</v>
      </c>
      <c r="D5" s="280">
        <v>42736</v>
      </c>
      <c r="E5" s="159">
        <v>9.9</v>
      </c>
      <c r="F5" s="159">
        <v>8.92</v>
      </c>
      <c r="G5" s="159">
        <v>7.47</v>
      </c>
      <c r="H5" s="275" t="s">
        <v>429</v>
      </c>
      <c r="K5" s="275"/>
      <c r="N5" s="693"/>
      <c r="O5" s="693"/>
      <c r="P5" s="693"/>
    </row>
    <row r="6" spans="1:92" s="278" customFormat="1">
      <c r="A6" s="277"/>
      <c r="B6" s="277"/>
      <c r="C6" s="281">
        <v>42767</v>
      </c>
      <c r="D6" s="280">
        <v>42767</v>
      </c>
      <c r="E6" s="159">
        <v>9.15</v>
      </c>
      <c r="F6" s="159">
        <v>12.33</v>
      </c>
      <c r="G6" s="159">
        <v>5.09</v>
      </c>
      <c r="H6" s="277"/>
      <c r="I6" s="277"/>
      <c r="J6" s="277"/>
      <c r="K6" s="277"/>
      <c r="L6" s="277"/>
      <c r="M6" s="277"/>
      <c r="N6" s="693"/>
      <c r="O6" s="693"/>
      <c r="P6" s="693"/>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1">
        <v>42795</v>
      </c>
      <c r="D7" s="280">
        <v>42795</v>
      </c>
      <c r="E7" s="159">
        <v>11.44</v>
      </c>
      <c r="F7" s="159">
        <v>13.41</v>
      </c>
      <c r="G7" s="159">
        <v>3.36</v>
      </c>
      <c r="N7" s="693"/>
      <c r="O7" s="693"/>
      <c r="P7" s="693"/>
    </row>
    <row r="8" spans="1:92">
      <c r="C8" s="281">
        <v>42826</v>
      </c>
      <c r="D8" s="280">
        <v>42826</v>
      </c>
      <c r="E8" s="159">
        <v>15.3</v>
      </c>
      <c r="F8" s="159">
        <v>15.18</v>
      </c>
      <c r="G8" s="159">
        <v>5.77</v>
      </c>
      <c r="N8" s="693"/>
      <c r="O8" s="693"/>
      <c r="P8" s="693"/>
    </row>
    <row r="9" spans="1:92">
      <c r="C9" s="281">
        <v>42856</v>
      </c>
      <c r="D9" s="280">
        <v>42856</v>
      </c>
      <c r="E9" s="159">
        <v>15.12</v>
      </c>
      <c r="F9" s="159">
        <v>7.95</v>
      </c>
      <c r="G9" s="159">
        <v>5.61</v>
      </c>
      <c r="N9" s="693"/>
      <c r="O9" s="693"/>
      <c r="P9" s="693"/>
    </row>
    <row r="10" spans="1:92">
      <c r="C10" s="281">
        <v>42887</v>
      </c>
      <c r="D10" s="280">
        <v>42887</v>
      </c>
      <c r="E10" s="159">
        <v>8.91</v>
      </c>
      <c r="F10" s="159">
        <v>4.26</v>
      </c>
      <c r="G10" s="159">
        <v>3.43</v>
      </c>
      <c r="N10" s="693"/>
      <c r="O10" s="693"/>
      <c r="P10" s="693"/>
    </row>
    <row r="11" spans="1:92">
      <c r="A11" s="278">
        <v>2017</v>
      </c>
      <c r="B11" s="278" t="s">
        <v>43</v>
      </c>
      <c r="C11" s="281">
        <v>42917</v>
      </c>
      <c r="D11" s="280">
        <v>42917</v>
      </c>
      <c r="E11" s="159">
        <v>11.29</v>
      </c>
      <c r="F11" s="159">
        <v>5.94</v>
      </c>
      <c r="G11" s="159">
        <v>4.71</v>
      </c>
      <c r="N11" s="693"/>
      <c r="O11" s="693"/>
      <c r="P11" s="693"/>
    </row>
    <row r="12" spans="1:92">
      <c r="C12" s="281">
        <v>42948</v>
      </c>
      <c r="D12" s="280">
        <v>42948</v>
      </c>
      <c r="E12" s="159">
        <v>11.21</v>
      </c>
      <c r="F12" s="159">
        <v>5.16</v>
      </c>
      <c r="G12" s="159">
        <v>3.07</v>
      </c>
      <c r="N12" s="693"/>
      <c r="O12" s="693"/>
      <c r="P12" s="693"/>
    </row>
    <row r="13" spans="1:92">
      <c r="C13" s="281">
        <v>42979</v>
      </c>
      <c r="D13" s="280">
        <v>42979</v>
      </c>
      <c r="E13" s="159">
        <v>16.29</v>
      </c>
      <c r="F13" s="159">
        <v>10.35</v>
      </c>
      <c r="G13" s="159">
        <v>0.3</v>
      </c>
      <c r="N13" s="693"/>
      <c r="O13" s="693"/>
      <c r="P13" s="693"/>
    </row>
    <row r="14" spans="1:92">
      <c r="C14" s="281">
        <v>43009</v>
      </c>
      <c r="D14" s="280">
        <v>43009</v>
      </c>
      <c r="E14" s="159">
        <v>17.88</v>
      </c>
      <c r="F14" s="159">
        <v>4.03</v>
      </c>
      <c r="G14" s="159">
        <v>0.31</v>
      </c>
      <c r="N14" s="693"/>
      <c r="O14" s="693"/>
      <c r="P14" s="693"/>
    </row>
    <row r="15" spans="1:92">
      <c r="C15" s="281">
        <v>43040</v>
      </c>
      <c r="D15" s="280">
        <v>43040</v>
      </c>
      <c r="E15" s="159">
        <v>18.97</v>
      </c>
      <c r="F15" s="159">
        <v>8.6</v>
      </c>
      <c r="G15" s="159">
        <v>-1.87</v>
      </c>
      <c r="N15" s="693"/>
      <c r="O15" s="693"/>
      <c r="P15" s="693"/>
    </row>
    <row r="16" spans="1:92">
      <c r="C16" s="281">
        <v>43070</v>
      </c>
      <c r="D16" s="280">
        <v>43070</v>
      </c>
      <c r="E16" s="159">
        <v>21.11</v>
      </c>
      <c r="F16" s="159">
        <v>11.78</v>
      </c>
      <c r="G16" s="159">
        <v>6.77</v>
      </c>
      <c r="N16" s="693"/>
      <c r="O16" s="693"/>
      <c r="P16" s="693"/>
    </row>
    <row r="17" spans="1:16">
      <c r="C17" s="281">
        <v>43101</v>
      </c>
      <c r="D17" s="280">
        <v>43101</v>
      </c>
      <c r="E17" s="159">
        <v>16.350000000000001</v>
      </c>
      <c r="F17" s="159">
        <v>15.6</v>
      </c>
      <c r="G17" s="159">
        <v>2.38</v>
      </c>
      <c r="N17" s="693"/>
      <c r="O17" s="693"/>
      <c r="P17" s="693"/>
    </row>
    <row r="18" spans="1:16">
      <c r="C18" s="281">
        <v>43132</v>
      </c>
      <c r="D18" s="280">
        <v>43132</v>
      </c>
      <c r="E18" s="159">
        <v>18.829999999999998</v>
      </c>
      <c r="F18" s="159">
        <v>12.55</v>
      </c>
      <c r="G18" s="159">
        <v>7.13</v>
      </c>
      <c r="N18" s="693"/>
      <c r="O18" s="693"/>
      <c r="P18" s="693"/>
    </row>
    <row r="19" spans="1:16">
      <c r="C19" s="281">
        <v>43160</v>
      </c>
      <c r="D19" s="280">
        <v>43160</v>
      </c>
      <c r="E19" s="159">
        <v>18.5</v>
      </c>
      <c r="F19" s="159">
        <v>10.62</v>
      </c>
      <c r="G19" s="159">
        <v>6.39</v>
      </c>
      <c r="H19" s="864" t="s">
        <v>96</v>
      </c>
      <c r="N19" s="693"/>
      <c r="O19" s="693"/>
      <c r="P19" s="693"/>
    </row>
    <row r="20" spans="1:16">
      <c r="C20" s="281">
        <v>43191</v>
      </c>
      <c r="D20" s="280">
        <v>43191</v>
      </c>
      <c r="E20" s="159">
        <v>23.23</v>
      </c>
      <c r="F20" s="159">
        <v>7.69</v>
      </c>
      <c r="G20" s="159">
        <v>8.4499999999999993</v>
      </c>
      <c r="H20" s="864"/>
      <c r="N20" s="693"/>
      <c r="O20" s="693"/>
      <c r="P20" s="693"/>
    </row>
    <row r="21" spans="1:16">
      <c r="C21" s="281">
        <v>43221</v>
      </c>
      <c r="D21" s="280">
        <v>43221</v>
      </c>
      <c r="E21" s="159">
        <v>21.92</v>
      </c>
      <c r="F21" s="159">
        <v>12.01</v>
      </c>
      <c r="G21" s="159">
        <v>7.95</v>
      </c>
      <c r="H21" s="864"/>
      <c r="N21" s="693"/>
      <c r="O21" s="693"/>
      <c r="P21" s="693"/>
    </row>
    <row r="22" spans="1:16">
      <c r="C22" s="281">
        <v>43252</v>
      </c>
      <c r="D22" s="280">
        <v>43252</v>
      </c>
      <c r="E22" s="159">
        <v>21.05</v>
      </c>
      <c r="F22" s="159">
        <v>11.7</v>
      </c>
      <c r="G22" s="159">
        <v>4.3899999999999997</v>
      </c>
      <c r="H22" s="285" t="s">
        <v>97</v>
      </c>
      <c r="N22" s="693"/>
      <c r="O22" s="693"/>
      <c r="P22" s="693"/>
    </row>
    <row r="23" spans="1:16">
      <c r="A23" s="278">
        <v>2018</v>
      </c>
      <c r="B23" s="278" t="s">
        <v>44</v>
      </c>
      <c r="C23" s="281">
        <v>43282</v>
      </c>
      <c r="D23" s="280">
        <v>43282</v>
      </c>
      <c r="E23" s="159">
        <v>17.920000000000002</v>
      </c>
      <c r="F23" s="159">
        <v>9.15</v>
      </c>
      <c r="G23" s="159">
        <v>4.3099999999999996</v>
      </c>
      <c r="H23" s="275" t="s">
        <v>430</v>
      </c>
      <c r="N23" s="693"/>
      <c r="O23" s="693"/>
      <c r="P23" s="693"/>
    </row>
    <row r="24" spans="1:16">
      <c r="C24" s="281">
        <v>43313</v>
      </c>
      <c r="D24" s="280">
        <v>43313</v>
      </c>
      <c r="E24" s="159">
        <v>17.39</v>
      </c>
      <c r="F24" s="159">
        <v>10.11</v>
      </c>
      <c r="G24" s="159">
        <v>-0.48</v>
      </c>
      <c r="N24" s="693"/>
      <c r="O24" s="693"/>
      <c r="P24" s="693"/>
    </row>
    <row r="25" spans="1:16">
      <c r="C25" s="281">
        <v>43344</v>
      </c>
      <c r="D25" s="280">
        <v>43344</v>
      </c>
      <c r="E25" s="159">
        <v>14.78</v>
      </c>
      <c r="F25" s="159">
        <v>12.49</v>
      </c>
      <c r="G25" s="159">
        <v>2.59</v>
      </c>
      <c r="N25" s="693"/>
      <c r="O25" s="693"/>
      <c r="P25" s="693"/>
    </row>
    <row r="26" spans="1:16">
      <c r="C26" s="281">
        <v>43374</v>
      </c>
      <c r="D26" s="280">
        <v>43374</v>
      </c>
      <c r="E26" s="159">
        <v>18.260000000000002</v>
      </c>
      <c r="F26" s="159">
        <v>4.47</v>
      </c>
      <c r="G26" s="159">
        <v>0.98</v>
      </c>
      <c r="N26" s="693"/>
      <c r="O26" s="693"/>
      <c r="P26" s="693"/>
    </row>
    <row r="27" spans="1:16">
      <c r="C27" s="281">
        <v>43405</v>
      </c>
      <c r="D27" s="280">
        <v>43405</v>
      </c>
      <c r="E27" s="159">
        <v>14.51</v>
      </c>
      <c r="F27" s="159">
        <v>13.32</v>
      </c>
      <c r="G27" s="159">
        <v>4.0999999999999996</v>
      </c>
      <c r="N27" s="693"/>
      <c r="O27" s="693"/>
      <c r="P27" s="693"/>
    </row>
    <row r="28" spans="1:16">
      <c r="C28" s="281">
        <v>43435</v>
      </c>
      <c r="D28" s="280">
        <v>43435</v>
      </c>
      <c r="E28" s="159">
        <v>12.28</v>
      </c>
      <c r="F28" s="159">
        <v>16.16</v>
      </c>
      <c r="G28" s="159">
        <v>5.07</v>
      </c>
      <c r="N28" s="693"/>
      <c r="O28" s="693"/>
      <c r="P28" s="693"/>
    </row>
    <row r="29" spans="1:16">
      <c r="C29" s="281">
        <v>43466</v>
      </c>
      <c r="D29" s="280">
        <v>43466</v>
      </c>
      <c r="E29" s="159">
        <v>2.13</v>
      </c>
      <c r="F29" s="159">
        <v>9.93</v>
      </c>
      <c r="G29" s="159">
        <v>4.17</v>
      </c>
      <c r="N29" s="693"/>
      <c r="O29" s="693"/>
      <c r="P29" s="693"/>
    </row>
    <row r="30" spans="1:16">
      <c r="C30" s="281">
        <v>43497</v>
      </c>
      <c r="D30" s="280">
        <v>43497</v>
      </c>
      <c r="E30" s="159">
        <v>8.5399999999999991</v>
      </c>
      <c r="F30" s="159">
        <v>9.86</v>
      </c>
      <c r="G30" s="159">
        <v>13.48</v>
      </c>
      <c r="N30" s="693"/>
      <c r="O30" s="693"/>
      <c r="P30" s="693"/>
    </row>
    <row r="31" spans="1:16">
      <c r="C31" s="281">
        <v>43525</v>
      </c>
      <c r="D31" s="280">
        <v>43525</v>
      </c>
      <c r="E31" s="159">
        <v>16.079999999999998</v>
      </c>
      <c r="F31" s="159">
        <v>11.34</v>
      </c>
      <c r="G31" s="159">
        <v>10.98</v>
      </c>
      <c r="N31" s="693"/>
      <c r="O31" s="693"/>
      <c r="P31" s="693"/>
    </row>
    <row r="32" spans="1:16">
      <c r="C32" s="281">
        <v>43556</v>
      </c>
      <c r="D32" s="280">
        <v>43556</v>
      </c>
      <c r="E32" s="159">
        <v>19.489999999999998</v>
      </c>
      <c r="F32" s="159">
        <v>16.02</v>
      </c>
      <c r="G32" s="159">
        <v>20.74</v>
      </c>
      <c r="N32" s="693"/>
      <c r="O32" s="693"/>
      <c r="P32" s="693"/>
    </row>
    <row r="33" spans="1:16">
      <c r="C33" s="281">
        <v>43586</v>
      </c>
      <c r="D33" s="280">
        <v>43586</v>
      </c>
      <c r="E33" s="159">
        <v>18.05</v>
      </c>
      <c r="F33" s="159">
        <v>10.59</v>
      </c>
      <c r="G33" s="159">
        <v>11.47</v>
      </c>
      <c r="N33" s="693"/>
      <c r="O33" s="693"/>
      <c r="P33" s="693"/>
    </row>
    <row r="34" spans="1:16">
      <c r="C34" s="281">
        <v>43617</v>
      </c>
      <c r="D34" s="280">
        <v>43617</v>
      </c>
      <c r="E34" s="159">
        <v>10.43</v>
      </c>
      <c r="F34" s="159">
        <v>4.63</v>
      </c>
      <c r="G34" s="159">
        <v>12.42</v>
      </c>
      <c r="N34" s="693"/>
      <c r="O34" s="693"/>
      <c r="P34" s="693"/>
    </row>
    <row r="35" spans="1:16">
      <c r="A35" s="278">
        <v>2019</v>
      </c>
      <c r="B35" s="278" t="s">
        <v>45</v>
      </c>
      <c r="C35" s="281">
        <v>43647</v>
      </c>
      <c r="D35" s="280">
        <v>43647</v>
      </c>
      <c r="E35" s="159">
        <v>17.12</v>
      </c>
      <c r="F35" s="159">
        <v>1.5</v>
      </c>
      <c r="G35" s="159">
        <v>9.6</v>
      </c>
      <c r="N35" s="693"/>
      <c r="O35" s="693"/>
      <c r="P35" s="693"/>
    </row>
    <row r="36" spans="1:16">
      <c r="C36" s="281">
        <v>43678</v>
      </c>
      <c r="D36" s="280">
        <v>43678</v>
      </c>
      <c r="E36" s="159">
        <v>22.59</v>
      </c>
      <c r="F36" s="159">
        <v>5.45</v>
      </c>
      <c r="G36" s="159">
        <v>5.44</v>
      </c>
      <c r="N36" s="693"/>
      <c r="O36" s="693"/>
      <c r="P36" s="693"/>
    </row>
    <row r="37" spans="1:16">
      <c r="C37" s="281">
        <v>43709</v>
      </c>
      <c r="D37" s="280">
        <v>43709</v>
      </c>
      <c r="E37" s="159">
        <v>16.059999999999999</v>
      </c>
      <c r="F37" s="159">
        <v>9.74</v>
      </c>
      <c r="G37" s="159">
        <v>2.4900000000000002</v>
      </c>
      <c r="N37" s="693"/>
      <c r="O37" s="693"/>
      <c r="P37" s="693"/>
    </row>
    <row r="38" spans="1:16" ht="15" customHeight="1">
      <c r="C38" s="281">
        <v>43739</v>
      </c>
      <c r="D38" s="280">
        <v>43739</v>
      </c>
      <c r="E38" s="159">
        <v>18.64</v>
      </c>
      <c r="F38" s="159">
        <v>5.15</v>
      </c>
      <c r="G38" s="159">
        <v>6.6</v>
      </c>
      <c r="H38" s="865" t="s">
        <v>98</v>
      </c>
      <c r="N38" s="693"/>
      <c r="O38" s="693"/>
      <c r="P38" s="693"/>
    </row>
    <row r="39" spans="1:16">
      <c r="C39" s="281">
        <v>43770</v>
      </c>
      <c r="D39" s="280">
        <v>43770</v>
      </c>
      <c r="E39" s="159">
        <v>17.13</v>
      </c>
      <c r="F39" s="159">
        <v>10.56</v>
      </c>
      <c r="G39" s="159">
        <v>4.3</v>
      </c>
      <c r="H39" s="865"/>
      <c r="N39" s="693"/>
      <c r="O39" s="693"/>
      <c r="P39" s="693"/>
    </row>
    <row r="40" spans="1:16">
      <c r="C40" s="281">
        <v>43800</v>
      </c>
      <c r="D40" s="280">
        <v>43800</v>
      </c>
      <c r="E40" s="159">
        <v>16.93</v>
      </c>
      <c r="F40" s="159">
        <v>15.77</v>
      </c>
      <c r="G40" s="159">
        <v>9.74</v>
      </c>
      <c r="H40" s="285" t="s">
        <v>99</v>
      </c>
      <c r="N40" s="693"/>
      <c r="O40" s="693"/>
      <c r="P40" s="693"/>
    </row>
    <row r="41" spans="1:16">
      <c r="C41" s="281">
        <v>43831</v>
      </c>
      <c r="D41" s="280">
        <v>43831</v>
      </c>
      <c r="E41" s="159">
        <v>16.71</v>
      </c>
      <c r="F41" s="159">
        <v>10.79</v>
      </c>
      <c r="G41" s="159">
        <v>10.130000000000001</v>
      </c>
      <c r="N41" s="693"/>
      <c r="O41" s="693"/>
      <c r="P41" s="693"/>
    </row>
    <row r="42" spans="1:16">
      <c r="C42" s="281">
        <v>43862</v>
      </c>
      <c r="D42" s="280">
        <v>43862</v>
      </c>
      <c r="E42" s="159">
        <v>19.88</v>
      </c>
      <c r="F42" s="159">
        <v>17.53</v>
      </c>
      <c r="G42" s="159">
        <v>11.32</v>
      </c>
      <c r="N42" s="693"/>
      <c r="O42" s="693"/>
      <c r="P42" s="693"/>
    </row>
    <row r="43" spans="1:16">
      <c r="C43" s="281">
        <v>43891</v>
      </c>
      <c r="D43" s="280">
        <v>43891</v>
      </c>
      <c r="E43" s="159">
        <v>24.42</v>
      </c>
      <c r="F43" s="159">
        <v>10.72</v>
      </c>
      <c r="G43" s="159">
        <v>5.83</v>
      </c>
      <c r="N43" s="693"/>
      <c r="O43" s="693"/>
      <c r="P43" s="693"/>
    </row>
    <row r="44" spans="1:16">
      <c r="C44" s="281">
        <v>43922</v>
      </c>
      <c r="D44" s="280">
        <v>43922</v>
      </c>
      <c r="E44" s="159">
        <v>20.3</v>
      </c>
      <c r="F44" s="159">
        <v>-9.86</v>
      </c>
      <c r="G44" s="159">
        <v>-19.88</v>
      </c>
      <c r="N44" s="693"/>
      <c r="O44" s="693"/>
      <c r="P44" s="693"/>
    </row>
    <row r="45" spans="1:16">
      <c r="C45" s="281">
        <v>43952</v>
      </c>
      <c r="D45" s="280">
        <v>43952</v>
      </c>
      <c r="E45" s="159">
        <v>20.7</v>
      </c>
      <c r="F45" s="159">
        <v>-11.56</v>
      </c>
      <c r="G45" s="159">
        <v>-6.16</v>
      </c>
      <c r="N45" s="693"/>
      <c r="O45" s="693"/>
      <c r="P45" s="693"/>
    </row>
    <row r="46" spans="1:16">
      <c r="C46" s="281">
        <v>43983</v>
      </c>
      <c r="D46" s="280">
        <v>43983</v>
      </c>
      <c r="E46" s="159">
        <v>15.16</v>
      </c>
      <c r="F46" s="159">
        <v>-10.18</v>
      </c>
      <c r="G46" s="159">
        <v>-7.15</v>
      </c>
      <c r="N46" s="693"/>
      <c r="O46" s="693"/>
      <c r="P46" s="693"/>
    </row>
    <row r="47" spans="1:16">
      <c r="A47" s="278">
        <v>2020</v>
      </c>
      <c r="B47" s="278" t="s">
        <v>46</v>
      </c>
      <c r="C47" s="281">
        <v>44013</v>
      </c>
      <c r="D47" s="280">
        <v>44013</v>
      </c>
      <c r="E47" s="159">
        <v>20.23</v>
      </c>
      <c r="F47" s="159">
        <v>-6.08</v>
      </c>
      <c r="G47" s="159">
        <v>-10.86</v>
      </c>
      <c r="N47" s="693"/>
      <c r="O47" s="693"/>
      <c r="P47" s="693"/>
    </row>
    <row r="48" spans="1:16">
      <c r="C48" s="281">
        <v>44044</v>
      </c>
      <c r="D48" s="280">
        <v>44044</v>
      </c>
      <c r="E48" s="159">
        <v>17.670000000000002</v>
      </c>
      <c r="F48" s="159">
        <v>-3.03</v>
      </c>
      <c r="G48" s="159">
        <v>-2.3199999999999998</v>
      </c>
      <c r="N48" s="693"/>
      <c r="O48" s="693"/>
      <c r="P48" s="693"/>
    </row>
    <row r="49" spans="1:16">
      <c r="C49" s="281">
        <v>44075</v>
      </c>
      <c r="D49" s="280">
        <v>44075</v>
      </c>
      <c r="E49" s="159">
        <v>16.52</v>
      </c>
      <c r="F49" s="159">
        <v>-0.46</v>
      </c>
      <c r="G49" s="159">
        <v>-6.45</v>
      </c>
      <c r="N49" s="693"/>
      <c r="O49" s="693"/>
      <c r="P49" s="693"/>
    </row>
    <row r="50" spans="1:16">
      <c r="C50" s="281">
        <v>44105</v>
      </c>
      <c r="D50" s="280">
        <v>44105</v>
      </c>
      <c r="E50" s="159">
        <v>18.059999999999999</v>
      </c>
      <c r="F50" s="159">
        <v>-4.51</v>
      </c>
      <c r="G50" s="159">
        <v>-4.87</v>
      </c>
      <c r="N50" s="693"/>
      <c r="O50" s="693"/>
      <c r="P50" s="693"/>
    </row>
    <row r="51" spans="1:16">
      <c r="C51" s="281">
        <v>44136</v>
      </c>
      <c r="D51" s="280">
        <v>44136</v>
      </c>
      <c r="E51" s="159">
        <v>15.17</v>
      </c>
      <c r="F51" s="159">
        <v>-5.73</v>
      </c>
      <c r="G51" s="159">
        <v>-10.64</v>
      </c>
      <c r="N51" s="693"/>
      <c r="O51" s="693"/>
      <c r="P51" s="693"/>
    </row>
    <row r="52" spans="1:16">
      <c r="C52" s="281">
        <v>44166</v>
      </c>
      <c r="D52" s="280">
        <v>44166</v>
      </c>
      <c r="E52" s="159">
        <v>16.739999999999998</v>
      </c>
      <c r="F52" s="159">
        <v>6.19</v>
      </c>
      <c r="G52" s="159">
        <v>-2.57</v>
      </c>
      <c r="N52" s="693"/>
      <c r="O52" s="693"/>
      <c r="P52" s="693"/>
    </row>
    <row r="53" spans="1:16">
      <c r="C53" s="281">
        <v>44197</v>
      </c>
      <c r="D53" s="280">
        <v>44197</v>
      </c>
      <c r="E53" s="159">
        <v>14.78</v>
      </c>
      <c r="F53" s="159">
        <v>8.25</v>
      </c>
      <c r="G53" s="159">
        <v>-0.56000000000000005</v>
      </c>
      <c r="N53" s="693"/>
      <c r="O53" s="693"/>
      <c r="P53" s="693"/>
    </row>
    <row r="54" spans="1:16">
      <c r="C54" s="281">
        <v>44228</v>
      </c>
      <c r="D54" s="280">
        <v>44228</v>
      </c>
      <c r="E54" s="159">
        <v>14.72</v>
      </c>
      <c r="F54" s="159">
        <v>14.58</v>
      </c>
      <c r="G54" s="159">
        <v>3</v>
      </c>
      <c r="N54" s="693"/>
      <c r="O54" s="693"/>
      <c r="P54" s="693"/>
    </row>
    <row r="55" spans="1:16">
      <c r="C55" s="281">
        <v>44256</v>
      </c>
      <c r="D55" s="280">
        <v>44256</v>
      </c>
      <c r="E55" s="159">
        <v>20.75</v>
      </c>
      <c r="F55" s="159">
        <v>17.45</v>
      </c>
      <c r="G55" s="159">
        <v>6.32</v>
      </c>
      <c r="N55" s="693"/>
      <c r="O55" s="693"/>
      <c r="P55" s="693"/>
    </row>
    <row r="56" spans="1:16">
      <c r="C56" s="281">
        <v>44287</v>
      </c>
      <c r="D56" s="280">
        <v>44287</v>
      </c>
      <c r="E56" s="159">
        <v>20.25</v>
      </c>
      <c r="F56" s="159">
        <v>26.19</v>
      </c>
      <c r="G56" s="159">
        <v>-0.79</v>
      </c>
      <c r="N56" s="693"/>
      <c r="O56" s="693"/>
      <c r="P56" s="693"/>
    </row>
    <row r="57" spans="1:16">
      <c r="C57" s="281">
        <v>44317</v>
      </c>
      <c r="D57" s="280">
        <v>44317</v>
      </c>
      <c r="E57" s="159">
        <v>15.4</v>
      </c>
      <c r="F57" s="159">
        <v>25.54</v>
      </c>
      <c r="G57" s="159">
        <v>10.84</v>
      </c>
      <c r="N57" s="693"/>
      <c r="O57" s="693"/>
      <c r="P57" s="693"/>
    </row>
    <row r="58" spans="1:16">
      <c r="C58" s="281">
        <v>44348</v>
      </c>
      <c r="D58" s="280">
        <v>44348</v>
      </c>
      <c r="E58" s="159">
        <v>23.02</v>
      </c>
      <c r="F58" s="159">
        <v>27.85</v>
      </c>
      <c r="G58" s="159">
        <v>16.28</v>
      </c>
      <c r="N58" s="693"/>
      <c r="O58" s="693"/>
      <c r="P58" s="693"/>
    </row>
    <row r="59" spans="1:16">
      <c r="A59" s="278">
        <v>2021</v>
      </c>
      <c r="B59" s="278" t="s">
        <v>47</v>
      </c>
      <c r="C59" s="281">
        <v>44378</v>
      </c>
      <c r="D59" s="280">
        <v>44378</v>
      </c>
      <c r="E59" s="159">
        <v>29.37</v>
      </c>
      <c r="F59" s="159">
        <v>30.89</v>
      </c>
      <c r="G59" s="159">
        <v>6.5</v>
      </c>
      <c r="N59" s="693"/>
      <c r="O59" s="693"/>
      <c r="P59" s="693"/>
    </row>
    <row r="60" spans="1:16">
      <c r="C60" s="281">
        <v>44409</v>
      </c>
      <c r="D60" s="280">
        <v>44409</v>
      </c>
      <c r="E60" s="159">
        <v>35.82</v>
      </c>
      <c r="F60" s="159">
        <v>26.73</v>
      </c>
      <c r="G60" s="159">
        <v>5.38</v>
      </c>
      <c r="N60" s="693"/>
      <c r="O60" s="693"/>
      <c r="P60" s="693"/>
    </row>
    <row r="61" spans="1:16">
      <c r="C61" s="281">
        <v>44440</v>
      </c>
      <c r="D61" s="280">
        <v>44440</v>
      </c>
      <c r="E61" s="159">
        <v>43.5</v>
      </c>
      <c r="F61" s="159">
        <v>33.01</v>
      </c>
      <c r="G61" s="159">
        <v>8.06</v>
      </c>
      <c r="N61" s="693"/>
      <c r="O61" s="693"/>
      <c r="P61" s="693"/>
    </row>
    <row r="62" spans="1:16">
      <c r="C62" s="281">
        <v>44470</v>
      </c>
      <c r="D62" s="280">
        <v>44470</v>
      </c>
      <c r="E62" s="159">
        <v>43.41</v>
      </c>
      <c r="F62" s="159">
        <v>41.37</v>
      </c>
      <c r="G62" s="159">
        <v>13.91</v>
      </c>
      <c r="N62" s="693"/>
      <c r="O62" s="693"/>
      <c r="P62" s="693"/>
    </row>
    <row r="63" spans="1:16">
      <c r="C63" s="281">
        <v>44501</v>
      </c>
      <c r="D63" s="280">
        <v>44501</v>
      </c>
      <c r="E63" s="159">
        <v>39.69</v>
      </c>
      <c r="F63" s="159">
        <v>40.31</v>
      </c>
      <c r="G63" s="159">
        <v>19.89</v>
      </c>
      <c r="N63" s="693"/>
      <c r="O63" s="693"/>
      <c r="P63" s="693"/>
    </row>
    <row r="64" spans="1:16">
      <c r="C64" s="281">
        <v>44531</v>
      </c>
      <c r="D64" s="280">
        <v>44531</v>
      </c>
      <c r="E64" s="159">
        <v>38.4</v>
      </c>
      <c r="F64" s="159">
        <v>43.6</v>
      </c>
      <c r="G64" s="159">
        <v>21.98</v>
      </c>
      <c r="N64" s="693"/>
      <c r="O64" s="693"/>
      <c r="P64" s="693"/>
    </row>
    <row r="65" spans="1:16">
      <c r="C65" s="281">
        <v>44562</v>
      </c>
      <c r="D65" s="280">
        <v>44562</v>
      </c>
      <c r="E65" s="159">
        <v>48.05</v>
      </c>
      <c r="F65" s="159">
        <v>54.13</v>
      </c>
      <c r="G65" s="159">
        <v>35.53</v>
      </c>
      <c r="N65" s="693"/>
      <c r="O65" s="693"/>
      <c r="P65" s="693"/>
    </row>
    <row r="66" spans="1:16">
      <c r="C66" s="281">
        <v>44593</v>
      </c>
      <c r="D66" s="280">
        <v>44593</v>
      </c>
      <c r="E66" s="159">
        <v>53.04</v>
      </c>
      <c r="F66" s="159">
        <v>63.01</v>
      </c>
      <c r="G66" s="159">
        <v>39.94</v>
      </c>
      <c r="N66" s="693"/>
      <c r="O66" s="693"/>
      <c r="P66" s="693"/>
    </row>
    <row r="67" spans="1:16">
      <c r="C67" s="281">
        <v>44621</v>
      </c>
      <c r="D67" s="280">
        <v>44621</v>
      </c>
      <c r="E67" s="159">
        <v>55.53</v>
      </c>
      <c r="F67" s="159">
        <v>62.79</v>
      </c>
      <c r="G67" s="159">
        <v>37.42</v>
      </c>
      <c r="N67" s="693"/>
      <c r="O67" s="693"/>
      <c r="P67" s="693"/>
    </row>
    <row r="68" spans="1:16">
      <c r="C68" s="281">
        <v>44652</v>
      </c>
      <c r="D68" s="280">
        <v>44652</v>
      </c>
      <c r="E68" s="159">
        <v>47.54</v>
      </c>
      <c r="F68" s="159">
        <v>64.739999999999995</v>
      </c>
      <c r="G68" s="159">
        <v>36.9</v>
      </c>
      <c r="N68" s="693"/>
      <c r="O68" s="693"/>
      <c r="P68" s="693"/>
    </row>
    <row r="69" spans="1:16">
      <c r="C69" s="281">
        <v>44682</v>
      </c>
      <c r="D69" s="280">
        <v>44682</v>
      </c>
      <c r="E69" s="159">
        <v>53.07</v>
      </c>
      <c r="F69" s="159">
        <v>60.14</v>
      </c>
      <c r="G69" s="159">
        <v>39.159999999999997</v>
      </c>
      <c r="N69" s="693"/>
      <c r="O69" s="693"/>
      <c r="P69" s="693"/>
    </row>
    <row r="70" spans="1:16">
      <c r="C70" s="281">
        <v>44713</v>
      </c>
      <c r="D70" s="280">
        <v>44713</v>
      </c>
      <c r="E70" s="159">
        <v>56.71</v>
      </c>
      <c r="F70" s="159">
        <v>56.89</v>
      </c>
      <c r="G70" s="159">
        <v>42.52</v>
      </c>
      <c r="N70" s="693"/>
      <c r="O70" s="693"/>
      <c r="P70" s="693"/>
    </row>
    <row r="71" spans="1:16">
      <c r="A71" s="278">
        <v>2022</v>
      </c>
      <c r="B71" s="278" t="s">
        <v>48</v>
      </c>
      <c r="C71" s="281">
        <v>44743</v>
      </c>
      <c r="D71" s="280">
        <v>44743</v>
      </c>
      <c r="E71" s="159">
        <v>52.57</v>
      </c>
      <c r="F71" s="159">
        <v>51.03</v>
      </c>
      <c r="G71" s="159">
        <v>35.46</v>
      </c>
      <c r="N71" s="693"/>
      <c r="O71" s="693"/>
      <c r="P71" s="693"/>
    </row>
    <row r="72" spans="1:16">
      <c r="C72" s="281">
        <v>44774</v>
      </c>
      <c r="D72" s="280">
        <v>44774</v>
      </c>
      <c r="E72" s="159">
        <v>49.01</v>
      </c>
      <c r="F72" s="159">
        <v>55.82</v>
      </c>
      <c r="G72" s="159">
        <v>27.99</v>
      </c>
      <c r="N72" s="693"/>
      <c r="O72" s="693"/>
      <c r="P72" s="693"/>
    </row>
    <row r="73" spans="1:16">
      <c r="C73" s="281">
        <v>44805</v>
      </c>
      <c r="D73" s="280">
        <v>44805</v>
      </c>
      <c r="E73" s="159">
        <v>36.85</v>
      </c>
      <c r="F73" s="159">
        <v>44.9</v>
      </c>
      <c r="G73" s="159">
        <v>23.89</v>
      </c>
      <c r="N73" s="693"/>
      <c r="O73" s="693"/>
      <c r="P73" s="693"/>
    </row>
    <row r="74" spans="1:16">
      <c r="C74" s="281">
        <v>44835</v>
      </c>
      <c r="D74" s="280">
        <v>44835</v>
      </c>
      <c r="E74" s="159">
        <v>35.770000000000003</v>
      </c>
      <c r="F74" s="159">
        <v>39.24</v>
      </c>
      <c r="G74" s="159">
        <v>22.59</v>
      </c>
      <c r="N74" s="693"/>
      <c r="O74" s="693"/>
      <c r="P74" s="693"/>
    </row>
    <row r="75" spans="1:16">
      <c r="C75" s="281">
        <v>44866</v>
      </c>
      <c r="D75" s="280">
        <v>44866</v>
      </c>
      <c r="E75" s="159">
        <v>36.979999999999997</v>
      </c>
      <c r="F75" s="159">
        <v>33.43</v>
      </c>
      <c r="G75" s="159">
        <v>35.36</v>
      </c>
      <c r="N75" s="693"/>
      <c r="O75" s="693"/>
      <c r="P75" s="693"/>
    </row>
    <row r="76" spans="1:16">
      <c r="C76" s="281">
        <v>44896</v>
      </c>
      <c r="D76" s="280">
        <v>44896</v>
      </c>
      <c r="E76" s="159">
        <v>34.299999999999997</v>
      </c>
      <c r="F76" s="159">
        <v>34.71</v>
      </c>
      <c r="G76" s="159">
        <v>41.34</v>
      </c>
      <c r="N76" s="693"/>
      <c r="O76" s="693"/>
      <c r="P76" s="693"/>
    </row>
    <row r="77" spans="1:16">
      <c r="C77" s="281">
        <v>44927</v>
      </c>
      <c r="D77" s="280">
        <v>44927</v>
      </c>
      <c r="E77" s="159">
        <v>26.77</v>
      </c>
      <c r="F77" s="159">
        <v>34.97</v>
      </c>
      <c r="G77" s="159">
        <v>31.43</v>
      </c>
      <c r="I77" s="633"/>
      <c r="N77" s="693"/>
      <c r="O77" s="693"/>
      <c r="P77" s="693"/>
    </row>
    <row r="78" spans="1:16">
      <c r="C78" s="281">
        <v>44958</v>
      </c>
      <c r="D78" s="280">
        <v>44958</v>
      </c>
      <c r="E78" s="159">
        <v>21.06</v>
      </c>
      <c r="F78" s="159">
        <v>28.33</v>
      </c>
      <c r="G78" s="159">
        <v>31.75</v>
      </c>
      <c r="I78" s="633"/>
      <c r="N78" s="693"/>
      <c r="O78" s="693"/>
      <c r="P78" s="693"/>
    </row>
    <row r="79" spans="1:16">
      <c r="C79" s="175">
        <v>44986</v>
      </c>
      <c r="D79" s="615">
        <v>44986</v>
      </c>
      <c r="E79" s="159">
        <v>25.7</v>
      </c>
      <c r="F79" s="159">
        <v>18.82</v>
      </c>
      <c r="G79" s="159">
        <v>22.77</v>
      </c>
      <c r="I79" s="633"/>
      <c r="N79" s="693"/>
      <c r="O79" s="693"/>
      <c r="P79" s="693"/>
    </row>
    <row r="80" spans="1:16">
      <c r="C80" s="175">
        <v>45017</v>
      </c>
      <c r="D80" s="615">
        <v>45017</v>
      </c>
      <c r="E80" s="159">
        <v>18.62</v>
      </c>
      <c r="F80" s="159">
        <v>11.47</v>
      </c>
      <c r="G80" s="159">
        <v>20.36</v>
      </c>
      <c r="I80" s="633"/>
      <c r="N80" s="693"/>
      <c r="O80" s="693"/>
      <c r="P80" s="693"/>
    </row>
    <row r="81" spans="1:16">
      <c r="C81" s="175">
        <v>45047</v>
      </c>
      <c r="D81" s="615">
        <v>45047</v>
      </c>
      <c r="E81" s="159">
        <v>19.95</v>
      </c>
      <c r="F81" s="159">
        <v>13.69</v>
      </c>
      <c r="G81" s="159">
        <v>19.829999999999998</v>
      </c>
      <c r="I81" s="633"/>
      <c r="N81" s="693"/>
      <c r="O81" s="693"/>
      <c r="P81" s="693"/>
    </row>
    <row r="82" spans="1:16">
      <c r="C82" s="281">
        <v>45078</v>
      </c>
      <c r="D82" s="280">
        <v>45078</v>
      </c>
      <c r="E82" s="159">
        <v>20.39</v>
      </c>
      <c r="F82" s="159">
        <v>7.43</v>
      </c>
      <c r="G82" s="159">
        <v>17.82</v>
      </c>
      <c r="I82" s="633"/>
      <c r="N82" s="693"/>
      <c r="O82" s="693"/>
      <c r="P82" s="693"/>
    </row>
    <row r="83" spans="1:16">
      <c r="A83" s="278">
        <v>2023</v>
      </c>
      <c r="B83" s="278" t="s">
        <v>49</v>
      </c>
      <c r="C83" s="281">
        <v>45108</v>
      </c>
      <c r="D83" s="280">
        <v>45108</v>
      </c>
      <c r="E83" s="159">
        <v>22.17</v>
      </c>
      <c r="F83" s="159">
        <v>8.1300000000000008</v>
      </c>
      <c r="G83" s="159">
        <v>16.170000000000002</v>
      </c>
      <c r="I83" s="633"/>
      <c r="N83" s="693"/>
      <c r="O83" s="693"/>
      <c r="P83" s="693"/>
    </row>
    <row r="84" spans="1:16">
      <c r="A84" s="278"/>
      <c r="B84" s="278"/>
      <c r="C84" s="281">
        <v>45139</v>
      </c>
      <c r="D84" s="280">
        <v>45139</v>
      </c>
      <c r="E84" s="159">
        <v>17.309999999999999</v>
      </c>
      <c r="F84" s="159">
        <v>5.33</v>
      </c>
      <c r="G84" s="159">
        <v>11.24</v>
      </c>
      <c r="I84" s="633"/>
      <c r="N84" s="693"/>
      <c r="O84" s="693"/>
      <c r="P84" s="693"/>
    </row>
    <row r="85" spans="1:16">
      <c r="A85" s="278"/>
      <c r="B85" s="278"/>
      <c r="C85" s="175">
        <v>45170</v>
      </c>
      <c r="D85" s="615">
        <v>45170</v>
      </c>
      <c r="E85" s="159">
        <v>19.18</v>
      </c>
      <c r="F85" s="159">
        <v>19.36</v>
      </c>
      <c r="G85" s="159">
        <v>8.1199999999999992</v>
      </c>
      <c r="I85" s="633"/>
      <c r="N85" s="693"/>
      <c r="O85" s="693"/>
      <c r="P85" s="693"/>
    </row>
    <row r="86" spans="1:16">
      <c r="C86" s="281">
        <v>45200</v>
      </c>
      <c r="D86" s="280">
        <v>45200</v>
      </c>
      <c r="E86" s="159">
        <v>15.3</v>
      </c>
      <c r="F86" s="159">
        <v>9.2100000000000009</v>
      </c>
      <c r="G86" s="159">
        <v>11.86</v>
      </c>
      <c r="N86" s="693"/>
      <c r="O86" s="693"/>
      <c r="P86" s="693"/>
    </row>
    <row r="87" spans="1:16">
      <c r="C87" s="281">
        <v>45231</v>
      </c>
      <c r="D87" s="280">
        <v>45231</v>
      </c>
      <c r="E87" s="159">
        <v>14.86</v>
      </c>
      <c r="F87" s="159">
        <v>7.88</v>
      </c>
      <c r="G87" s="159">
        <v>16.899999999999999</v>
      </c>
      <c r="N87" s="693"/>
      <c r="O87" s="693"/>
      <c r="P87" s="693"/>
    </row>
    <row r="88" spans="1:16">
      <c r="C88" s="281">
        <v>45261</v>
      </c>
      <c r="D88" s="280">
        <v>45261</v>
      </c>
      <c r="E88" s="159">
        <v>16.25</v>
      </c>
      <c r="F88" s="159">
        <v>16.04</v>
      </c>
      <c r="G88" s="159">
        <v>27.44</v>
      </c>
      <c r="N88" s="693"/>
      <c r="O88" s="693"/>
      <c r="P88" s="693"/>
    </row>
    <row r="89" spans="1:16">
      <c r="C89" s="281">
        <v>45292</v>
      </c>
      <c r="D89" s="280">
        <v>45292</v>
      </c>
      <c r="E89" s="159">
        <v>15.54</v>
      </c>
      <c r="F89" s="159">
        <v>22.72</v>
      </c>
      <c r="G89" s="159">
        <v>21.69</v>
      </c>
      <c r="N89" s="693"/>
      <c r="O89" s="693"/>
      <c r="P89" s="693"/>
    </row>
    <row r="90" spans="1:16">
      <c r="C90" s="281">
        <v>45323</v>
      </c>
      <c r="D90" s="280">
        <v>45323</v>
      </c>
      <c r="E90" s="159">
        <v>13.54</v>
      </c>
      <c r="F90" s="159">
        <v>18.850000000000001</v>
      </c>
      <c r="G90" s="159">
        <v>24.89</v>
      </c>
      <c r="N90" s="693"/>
      <c r="O90" s="693"/>
      <c r="P90" s="693"/>
    </row>
    <row r="91" spans="1:16">
      <c r="C91" s="281">
        <v>45352</v>
      </c>
      <c r="D91" s="280">
        <v>45352</v>
      </c>
      <c r="E91" s="159">
        <v>15.58</v>
      </c>
      <c r="F91" s="159">
        <v>20.84</v>
      </c>
      <c r="G91" s="159">
        <v>22.22</v>
      </c>
      <c r="N91" s="693"/>
      <c r="O91" s="693"/>
      <c r="P91" s="693"/>
    </row>
    <row r="92" spans="1:16">
      <c r="C92" s="281">
        <v>45383</v>
      </c>
      <c r="D92" s="280">
        <v>45383</v>
      </c>
      <c r="E92" s="159">
        <v>8.91</v>
      </c>
      <c r="F92" s="159">
        <v>14.6</v>
      </c>
      <c r="G92" s="159">
        <v>21.4</v>
      </c>
      <c r="N92" s="693"/>
      <c r="O92" s="693"/>
      <c r="P92" s="693"/>
    </row>
    <row r="93" spans="1:16">
      <c r="C93" s="281">
        <v>45413</v>
      </c>
      <c r="D93" s="280">
        <v>45413</v>
      </c>
      <c r="E93" s="159">
        <v>14.72</v>
      </c>
      <c r="F93" s="159">
        <v>11.1</v>
      </c>
      <c r="G93" s="159">
        <v>17.54</v>
      </c>
      <c r="N93" s="693"/>
      <c r="O93" s="693"/>
      <c r="P93" s="693"/>
    </row>
    <row r="94" spans="1:16">
      <c r="C94" s="281">
        <v>45444</v>
      </c>
      <c r="D94" s="280">
        <v>45444</v>
      </c>
      <c r="E94" s="159">
        <v>15.97</v>
      </c>
      <c r="F94" s="159">
        <v>8.4700000000000006</v>
      </c>
      <c r="G94" s="159">
        <v>23.12</v>
      </c>
      <c r="N94" s="693"/>
      <c r="O94" s="693"/>
      <c r="P94" s="693"/>
    </row>
    <row r="95" spans="1:16">
      <c r="A95" s="278">
        <v>2024</v>
      </c>
      <c r="B95" s="278" t="s">
        <v>514</v>
      </c>
      <c r="C95" s="281">
        <v>45474</v>
      </c>
      <c r="D95" s="280">
        <v>45474</v>
      </c>
      <c r="E95" s="159">
        <v>14.43</v>
      </c>
      <c r="F95" s="159">
        <v>13.31</v>
      </c>
      <c r="G95" s="159">
        <v>18.5</v>
      </c>
      <c r="N95" s="693"/>
      <c r="O95" s="693"/>
      <c r="P95" s="693"/>
    </row>
    <row r="96" spans="1:16">
      <c r="C96" s="281">
        <v>45505</v>
      </c>
      <c r="D96" s="280">
        <v>45505</v>
      </c>
      <c r="E96" s="159">
        <v>15.56</v>
      </c>
      <c r="F96" s="159">
        <v>11.43</v>
      </c>
      <c r="G96" s="159">
        <v>11.37</v>
      </c>
      <c r="N96" s="693"/>
      <c r="O96" s="693"/>
      <c r="P96" s="693"/>
    </row>
    <row r="97" spans="1:16">
      <c r="C97" s="281">
        <v>45536</v>
      </c>
      <c r="D97" s="280">
        <v>45536</v>
      </c>
      <c r="E97" s="159">
        <v>17</v>
      </c>
      <c r="F97" s="159">
        <v>13.64</v>
      </c>
      <c r="G97" s="159">
        <v>25.25</v>
      </c>
      <c r="N97" s="693"/>
      <c r="O97" s="693"/>
      <c r="P97" s="693"/>
    </row>
    <row r="98" spans="1:16">
      <c r="C98" s="281">
        <v>45566</v>
      </c>
      <c r="D98" s="280">
        <v>45566</v>
      </c>
      <c r="E98" s="159">
        <v>13.02</v>
      </c>
      <c r="F98" s="159">
        <v>8.33</v>
      </c>
      <c r="G98" s="159">
        <v>14.81</v>
      </c>
      <c r="N98" s="693"/>
      <c r="O98" s="693"/>
      <c r="P98" s="693"/>
    </row>
    <row r="99" spans="1:16">
      <c r="C99" s="281">
        <v>45597</v>
      </c>
      <c r="D99" s="280">
        <v>45597</v>
      </c>
      <c r="E99" s="159">
        <v>16.649999999999999</v>
      </c>
      <c r="F99" s="159">
        <v>19.47</v>
      </c>
      <c r="G99" s="159">
        <v>23.06</v>
      </c>
    </row>
    <row r="100" spans="1:16">
      <c r="C100" s="281">
        <v>45627</v>
      </c>
      <c r="D100" s="280">
        <v>45627</v>
      </c>
      <c r="E100" s="159">
        <v>20.82</v>
      </c>
      <c r="F100" s="159">
        <v>22.2</v>
      </c>
      <c r="G100" s="159">
        <v>27.71</v>
      </c>
    </row>
    <row r="101" spans="1:16">
      <c r="C101" s="281">
        <v>45658</v>
      </c>
      <c r="D101" s="280">
        <v>45658</v>
      </c>
      <c r="E101" s="159">
        <v>20.82</v>
      </c>
      <c r="F101" s="159">
        <v>15.76</v>
      </c>
      <c r="G101" s="159">
        <v>23.4</v>
      </c>
    </row>
    <row r="102" spans="1:16">
      <c r="C102" s="281">
        <v>45689</v>
      </c>
      <c r="D102" s="280">
        <v>45689</v>
      </c>
      <c r="E102" s="159">
        <v>9.9</v>
      </c>
      <c r="F102" s="159">
        <v>15.01</v>
      </c>
      <c r="G102" s="159">
        <v>17.5</v>
      </c>
    </row>
    <row r="103" spans="1:16">
      <c r="C103" s="281">
        <v>45717</v>
      </c>
      <c r="D103" s="280">
        <v>45717</v>
      </c>
      <c r="E103" s="159">
        <v>13.68</v>
      </c>
      <c r="F103" s="159">
        <v>15.67</v>
      </c>
      <c r="G103" s="159">
        <v>21.31</v>
      </c>
    </row>
    <row r="104" spans="1:16">
      <c r="C104" s="281">
        <v>45748</v>
      </c>
      <c r="D104" s="280">
        <v>45748</v>
      </c>
      <c r="E104" s="159">
        <v>17.760000000000002</v>
      </c>
      <c r="F104" s="159">
        <v>18.62</v>
      </c>
      <c r="G104" s="159">
        <v>22.27</v>
      </c>
    </row>
    <row r="105" spans="1:16">
      <c r="C105" s="281">
        <v>45778</v>
      </c>
      <c r="D105" s="280">
        <v>45778</v>
      </c>
      <c r="E105" s="159">
        <v>17.100000000000001</v>
      </c>
      <c r="F105" s="159">
        <v>11.5</v>
      </c>
      <c r="G105" s="159">
        <v>22.4</v>
      </c>
    </row>
    <row r="106" spans="1:16">
      <c r="C106" s="281">
        <v>45809</v>
      </c>
      <c r="D106" s="280">
        <v>45809</v>
      </c>
      <c r="E106" s="159">
        <v>16.8</v>
      </c>
      <c r="F106" s="159">
        <v>8.6999999999999993</v>
      </c>
      <c r="G106" s="159">
        <v>16.399999999999999</v>
      </c>
    </row>
    <row r="107" spans="1:16">
      <c r="A107" s="278">
        <v>2025</v>
      </c>
      <c r="B107" s="278" t="s">
        <v>533</v>
      </c>
      <c r="C107" s="281">
        <v>45839</v>
      </c>
      <c r="D107" s="280">
        <v>45839</v>
      </c>
      <c r="E107" s="159">
        <v>19.7</v>
      </c>
      <c r="F107" s="159">
        <v>9</v>
      </c>
      <c r="G107" s="159">
        <v>16.3</v>
      </c>
    </row>
    <row r="108" spans="1:16">
      <c r="C108" s="281">
        <v>45870</v>
      </c>
      <c r="D108" s="280">
        <v>45870</v>
      </c>
      <c r="E108" s="159">
        <v>14.9</v>
      </c>
      <c r="F108" s="159">
        <v>7.4</v>
      </c>
      <c r="G108" s="159">
        <v>14.6</v>
      </c>
    </row>
    <row r="109" spans="1:16">
      <c r="C109" s="281">
        <v>45901</v>
      </c>
      <c r="D109" s="280">
        <v>45901</v>
      </c>
      <c r="E109" s="159">
        <v>18</v>
      </c>
      <c r="F109" s="159">
        <v>8</v>
      </c>
      <c r="G109" s="159">
        <v>3.8</v>
      </c>
    </row>
    <row r="110" spans="1:16">
      <c r="C110" s="281">
        <v>45931</v>
      </c>
      <c r="D110" s="280">
        <v>45931</v>
      </c>
      <c r="E110" s="159">
        <v>23.9</v>
      </c>
      <c r="F110" s="159">
        <v>11.9</v>
      </c>
      <c r="G110" s="159">
        <v>11.6</v>
      </c>
    </row>
    <row r="111" spans="1:16">
      <c r="C111" s="281">
        <v>45962</v>
      </c>
      <c r="D111" s="280">
        <v>45962</v>
      </c>
      <c r="E111" s="159">
        <v>24.5</v>
      </c>
      <c r="F111" s="159">
        <v>6.4</v>
      </c>
      <c r="G111" s="159">
        <v>10</v>
      </c>
    </row>
    <row r="112" spans="1:16">
      <c r="C112" s="281">
        <v>45992</v>
      </c>
      <c r="D112" s="280">
        <v>45992</v>
      </c>
      <c r="E112" s="159">
        <v>26.5</v>
      </c>
      <c r="F112" s="159">
        <v>14.7</v>
      </c>
      <c r="G112" s="159">
        <v>23.6</v>
      </c>
    </row>
    <row r="113" spans="3:7">
      <c r="C113" s="759">
        <v>46023</v>
      </c>
      <c r="D113" s="760">
        <v>46023</v>
      </c>
      <c r="E113" s="161">
        <v>21</v>
      </c>
      <c r="F113" s="161">
        <v>14.6</v>
      </c>
      <c r="G113" s="161">
        <v>20.100000000000001</v>
      </c>
    </row>
  </sheetData>
  <sheetProtection algorithmName="SHA-512" hashValue="43vHiU2ED+dRaFXCkAGPvBxVU/iq8p5a+mJgQG9liGef+dK1kkslrIZHHDLPeSFnXw7lzWAB0E+T1x9G26fJRQ==" saltValue="ONN39HPwl7sLTK/axwKCZ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13"/>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2578125" defaultRowHeight="11.25"/>
  <cols>
    <col min="1" max="2" width="9.42578125" style="277" hidden="1" customWidth="1"/>
    <col min="3" max="3" width="13.5703125" style="277" bestFit="1" customWidth="1"/>
    <col min="4" max="4" width="9.42578125" style="277"/>
    <col min="5" max="5" width="15.5703125" style="277" customWidth="1"/>
    <col min="6" max="6" width="21.42578125" style="277" customWidth="1"/>
    <col min="7" max="7" width="20.42578125" style="277" customWidth="1"/>
    <col min="8" max="8" width="56.42578125" style="277" customWidth="1"/>
    <col min="9" max="92" width="13.42578125" style="277" customWidth="1"/>
    <col min="93" max="16384" width="9.42578125" style="277"/>
  </cols>
  <sheetData>
    <row r="1" spans="1:92" ht="15" customHeight="1">
      <c r="D1" s="278"/>
    </row>
    <row r="2" spans="1:92" ht="30.75" customHeight="1">
      <c r="C2" s="150"/>
      <c r="D2" s="282"/>
      <c r="E2" s="368" t="s">
        <v>100</v>
      </c>
      <c r="F2" s="368" t="s">
        <v>101</v>
      </c>
      <c r="G2" s="368" t="s">
        <v>102</v>
      </c>
    </row>
    <row r="3" spans="1:92" ht="5.25" customHeight="1">
      <c r="D3" s="283"/>
      <c r="E3" s="456"/>
      <c r="F3" s="456"/>
      <c r="G3" s="456"/>
    </row>
    <row r="4" spans="1:92" ht="36" customHeight="1">
      <c r="C4" s="155" t="s">
        <v>493</v>
      </c>
      <c r="D4" s="284" t="s">
        <v>494</v>
      </c>
      <c r="E4" s="455" t="s">
        <v>103</v>
      </c>
      <c r="F4" s="455" t="s">
        <v>104</v>
      </c>
      <c r="G4" s="455" t="s">
        <v>105</v>
      </c>
    </row>
    <row r="5" spans="1:92">
      <c r="C5" s="281">
        <v>42736</v>
      </c>
      <c r="D5" s="280">
        <v>42736</v>
      </c>
      <c r="E5" s="159">
        <v>51.583626597518062</v>
      </c>
      <c r="F5" s="159">
        <v>112.37</v>
      </c>
      <c r="G5" s="159">
        <v>108.86</v>
      </c>
      <c r="K5" s="275"/>
      <c r="O5" s="693"/>
      <c r="P5" s="693"/>
      <c r="Q5" s="693"/>
    </row>
    <row r="6" spans="1:92" s="278" customFormat="1">
      <c r="A6" s="277"/>
      <c r="B6" s="277"/>
      <c r="C6" s="281">
        <v>42767</v>
      </c>
      <c r="D6" s="280">
        <v>42767</v>
      </c>
      <c r="E6" s="159">
        <v>52.557435945920389</v>
      </c>
      <c r="F6" s="159">
        <v>111.87</v>
      </c>
      <c r="G6" s="159">
        <v>112.42</v>
      </c>
      <c r="H6" s="275" t="s">
        <v>431</v>
      </c>
      <c r="I6" s="277"/>
      <c r="J6" s="277"/>
      <c r="K6" s="275"/>
      <c r="L6" s="277"/>
      <c r="M6" s="277"/>
      <c r="N6" s="277"/>
      <c r="O6" s="693"/>
      <c r="P6" s="693"/>
      <c r="Q6" s="693"/>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1">
        <v>42795</v>
      </c>
      <c r="D7" s="280">
        <v>42795</v>
      </c>
      <c r="E7" s="159">
        <v>49.596319939917393</v>
      </c>
      <c r="F7" s="159">
        <v>107.6</v>
      </c>
      <c r="G7" s="159">
        <v>114.21</v>
      </c>
      <c r="O7" s="693"/>
      <c r="P7" s="693"/>
      <c r="Q7" s="693"/>
    </row>
    <row r="8" spans="1:92">
      <c r="C8" s="281">
        <v>42826</v>
      </c>
      <c r="D8" s="280">
        <v>42826</v>
      </c>
      <c r="E8" s="159">
        <v>47.471781224190153</v>
      </c>
      <c r="F8" s="159">
        <v>103.96</v>
      </c>
      <c r="G8" s="159">
        <v>114.83</v>
      </c>
      <c r="O8" s="693"/>
      <c r="P8" s="693"/>
      <c r="Q8" s="693"/>
    </row>
    <row r="9" spans="1:92">
      <c r="C9" s="281">
        <v>42856</v>
      </c>
      <c r="D9" s="280">
        <v>42856</v>
      </c>
      <c r="E9" s="159">
        <v>44.745853159603328</v>
      </c>
      <c r="F9" s="159">
        <v>101.09</v>
      </c>
      <c r="G9" s="159">
        <v>110.1</v>
      </c>
      <c r="O9" s="693"/>
      <c r="P9" s="693"/>
      <c r="Q9" s="693"/>
    </row>
    <row r="10" spans="1:92">
      <c r="C10" s="281">
        <v>42887</v>
      </c>
      <c r="D10" s="280">
        <v>42887</v>
      </c>
      <c r="E10" s="159">
        <v>41.939436373183973</v>
      </c>
      <c r="F10" s="159">
        <v>97.97</v>
      </c>
      <c r="G10" s="159">
        <v>106.39</v>
      </c>
      <c r="O10" s="693"/>
      <c r="P10" s="693"/>
      <c r="Q10" s="693"/>
    </row>
    <row r="11" spans="1:92">
      <c r="A11" s="278">
        <v>2017</v>
      </c>
      <c r="B11" s="278" t="s">
        <v>43</v>
      </c>
      <c r="C11" s="281">
        <v>42917</v>
      </c>
      <c r="D11" s="280">
        <v>42917</v>
      </c>
      <c r="E11" s="159">
        <v>44.460395203512931</v>
      </c>
      <c r="F11" s="159">
        <v>99.77</v>
      </c>
      <c r="G11" s="159">
        <v>105.98</v>
      </c>
      <c r="O11" s="693"/>
      <c r="P11" s="693"/>
      <c r="Q11" s="693"/>
    </row>
    <row r="12" spans="1:92">
      <c r="C12" s="281">
        <v>42948</v>
      </c>
      <c r="D12" s="280">
        <v>42948</v>
      </c>
      <c r="E12" s="159">
        <v>43.979848866498742</v>
      </c>
      <c r="F12" s="159">
        <v>92.76</v>
      </c>
      <c r="G12" s="159">
        <v>109.57</v>
      </c>
      <c r="O12" s="693"/>
      <c r="P12" s="693"/>
      <c r="Q12" s="693"/>
    </row>
    <row r="13" spans="1:92">
      <c r="C13" s="281">
        <v>42979</v>
      </c>
      <c r="D13" s="280">
        <v>42979</v>
      </c>
      <c r="E13" s="159">
        <v>48.704926358557643</v>
      </c>
      <c r="F13" s="159">
        <v>92.4</v>
      </c>
      <c r="G13" s="159">
        <v>111.93</v>
      </c>
      <c r="O13" s="693"/>
      <c r="P13" s="693"/>
      <c r="Q13" s="693"/>
    </row>
    <row r="14" spans="1:92">
      <c r="C14" s="281">
        <v>43009</v>
      </c>
      <c r="D14" s="280">
        <v>43009</v>
      </c>
      <c r="E14" s="159">
        <v>52.696204705478273</v>
      </c>
      <c r="F14" s="159">
        <v>94.22</v>
      </c>
      <c r="G14" s="159">
        <v>113.85</v>
      </c>
      <c r="O14" s="693"/>
      <c r="P14" s="693"/>
      <c r="Q14" s="693"/>
    </row>
    <row r="15" spans="1:92">
      <c r="C15" s="281">
        <v>43040</v>
      </c>
      <c r="D15" s="280">
        <v>43040</v>
      </c>
      <c r="E15" s="159">
        <v>53.402217741935488</v>
      </c>
      <c r="F15" s="159">
        <v>94.77</v>
      </c>
      <c r="G15" s="159">
        <v>113.49</v>
      </c>
      <c r="O15" s="693"/>
      <c r="P15" s="693"/>
      <c r="Q15" s="693"/>
    </row>
    <row r="16" spans="1:92">
      <c r="C16" s="281">
        <v>43070</v>
      </c>
      <c r="D16" s="280">
        <v>43070</v>
      </c>
      <c r="E16" s="159">
        <v>55.734289048174702</v>
      </c>
      <c r="F16" s="159">
        <v>92.63</v>
      </c>
      <c r="G16" s="159">
        <v>112.24</v>
      </c>
      <c r="O16" s="693"/>
      <c r="P16" s="693"/>
      <c r="Q16" s="693"/>
    </row>
    <row r="17" spans="1:17">
      <c r="C17" s="281">
        <v>43101</v>
      </c>
      <c r="D17" s="280">
        <v>43101</v>
      </c>
      <c r="E17" s="159">
        <v>55.591337251429032</v>
      </c>
      <c r="F17" s="159">
        <v>91.07</v>
      </c>
      <c r="G17" s="159">
        <v>116.06</v>
      </c>
      <c r="O17" s="693"/>
      <c r="P17" s="693"/>
      <c r="Q17" s="693"/>
    </row>
    <row r="18" spans="1:17">
      <c r="C18" s="281">
        <v>43132</v>
      </c>
      <c r="D18" s="280">
        <v>43132</v>
      </c>
      <c r="E18" s="159">
        <v>53.942351059904063</v>
      </c>
      <c r="F18" s="159">
        <v>93.87</v>
      </c>
      <c r="G18" s="159">
        <v>114.05</v>
      </c>
      <c r="O18" s="693"/>
      <c r="P18" s="693"/>
      <c r="Q18" s="693"/>
    </row>
    <row r="19" spans="1:17">
      <c r="C19" s="281">
        <v>43160</v>
      </c>
      <c r="D19" s="280">
        <v>43160</v>
      </c>
      <c r="E19" s="159">
        <v>57.025765875431112</v>
      </c>
      <c r="F19" s="159">
        <v>96.77</v>
      </c>
      <c r="G19" s="159">
        <v>110.55</v>
      </c>
      <c r="O19" s="693"/>
      <c r="P19" s="693"/>
      <c r="Q19" s="693"/>
    </row>
    <row r="20" spans="1:17" ht="15" customHeight="1">
      <c r="C20" s="281">
        <v>43191</v>
      </c>
      <c r="D20" s="280">
        <v>43191</v>
      </c>
      <c r="E20" s="159">
        <v>62.234548992010602</v>
      </c>
      <c r="F20" s="159">
        <v>98.08</v>
      </c>
      <c r="G20" s="159">
        <v>117.2</v>
      </c>
      <c r="I20" s="286"/>
      <c r="J20" s="286"/>
      <c r="K20" s="286"/>
      <c r="L20" s="286"/>
      <c r="M20" s="286"/>
      <c r="N20" s="286"/>
      <c r="O20" s="693"/>
      <c r="P20" s="693"/>
      <c r="Q20" s="693"/>
    </row>
    <row r="21" spans="1:17" ht="15" customHeight="1">
      <c r="C21" s="281">
        <v>43221</v>
      </c>
      <c r="D21" s="280">
        <v>43221</v>
      </c>
      <c r="E21" s="159">
        <v>66.361614779336307</v>
      </c>
      <c r="F21" s="159">
        <v>103.33</v>
      </c>
      <c r="G21" s="159">
        <v>124.34</v>
      </c>
      <c r="H21" s="863" t="s">
        <v>106</v>
      </c>
      <c r="I21" s="286"/>
      <c r="J21" s="286"/>
      <c r="K21" s="286"/>
      <c r="L21" s="286"/>
      <c r="M21" s="286"/>
      <c r="N21" s="286"/>
      <c r="O21" s="693"/>
      <c r="P21" s="693"/>
      <c r="Q21" s="693"/>
    </row>
    <row r="22" spans="1:17">
      <c r="C22" s="281">
        <v>43252</v>
      </c>
      <c r="D22" s="280">
        <v>43252</v>
      </c>
      <c r="E22" s="159">
        <v>67.984595635430026</v>
      </c>
      <c r="F22" s="159">
        <v>98.04</v>
      </c>
      <c r="G22" s="159">
        <v>124.05</v>
      </c>
      <c r="H22" s="863"/>
      <c r="I22" s="286"/>
      <c r="J22" s="286"/>
      <c r="K22" s="286"/>
      <c r="L22" s="286"/>
      <c r="M22" s="286"/>
      <c r="N22" s="286"/>
      <c r="O22" s="693"/>
      <c r="P22" s="693"/>
      <c r="Q22" s="693"/>
    </row>
    <row r="23" spans="1:17">
      <c r="A23" s="278">
        <v>2018</v>
      </c>
      <c r="B23" s="278" t="s">
        <v>44</v>
      </c>
      <c r="C23" s="281">
        <v>43282</v>
      </c>
      <c r="D23" s="280">
        <v>43282</v>
      </c>
      <c r="E23" s="159">
        <v>63.507676517127841</v>
      </c>
      <c r="F23" s="159">
        <v>94.6</v>
      </c>
      <c r="G23" s="159">
        <v>116.78</v>
      </c>
      <c r="H23" s="863"/>
      <c r="I23" s="286"/>
      <c r="J23" s="286"/>
      <c r="K23" s="286"/>
      <c r="L23" s="286"/>
      <c r="M23" s="286"/>
      <c r="N23" s="286"/>
      <c r="O23" s="693"/>
      <c r="P23" s="693"/>
      <c r="Q23" s="693"/>
    </row>
    <row r="24" spans="1:17">
      <c r="C24" s="281">
        <v>43313</v>
      </c>
      <c r="D24" s="280">
        <v>43313</v>
      </c>
      <c r="E24" s="159">
        <v>66.735626239117323</v>
      </c>
      <c r="F24" s="159">
        <v>94.38</v>
      </c>
      <c r="G24" s="159">
        <v>113.95</v>
      </c>
      <c r="H24" s="863"/>
      <c r="I24" s="286"/>
      <c r="J24" s="286"/>
      <c r="K24" s="286"/>
      <c r="L24" s="286"/>
      <c r="M24" s="286"/>
      <c r="N24" s="286"/>
      <c r="O24" s="693"/>
      <c r="P24" s="693"/>
      <c r="Q24" s="693"/>
    </row>
    <row r="25" spans="1:17">
      <c r="C25" s="281">
        <v>43344</v>
      </c>
      <c r="D25" s="280">
        <v>43344</v>
      </c>
      <c r="E25" s="159">
        <v>71.255060728744937</v>
      </c>
      <c r="F25" s="159">
        <v>90.88</v>
      </c>
      <c r="G25" s="159">
        <v>111.14</v>
      </c>
      <c r="H25" s="276" t="s">
        <v>107</v>
      </c>
      <c r="I25" s="286"/>
      <c r="J25" s="286"/>
      <c r="K25" s="286"/>
      <c r="L25" s="286"/>
      <c r="M25" s="286"/>
      <c r="N25" s="286"/>
      <c r="O25" s="693"/>
      <c r="P25" s="693"/>
      <c r="Q25" s="693"/>
    </row>
    <row r="26" spans="1:17">
      <c r="C26" s="281">
        <v>43374</v>
      </c>
      <c r="D26" s="280">
        <v>43374</v>
      </c>
      <c r="E26" s="159">
        <v>66.716760961810465</v>
      </c>
      <c r="F26" s="159">
        <v>95.68</v>
      </c>
      <c r="G26" s="159">
        <v>112.09</v>
      </c>
      <c r="H26" s="286"/>
      <c r="I26" s="286"/>
      <c r="J26" s="286"/>
      <c r="K26" s="286"/>
      <c r="L26" s="286"/>
      <c r="M26" s="286"/>
      <c r="N26" s="286"/>
      <c r="O26" s="693"/>
      <c r="P26" s="693"/>
      <c r="Q26" s="693"/>
    </row>
    <row r="27" spans="1:17">
      <c r="C27" s="281">
        <v>43405</v>
      </c>
      <c r="D27" s="280">
        <v>43405</v>
      </c>
      <c r="E27" s="159">
        <v>51.877706105858451</v>
      </c>
      <c r="F27" s="159">
        <v>94.69</v>
      </c>
      <c r="G27" s="159">
        <v>109.95</v>
      </c>
      <c r="H27" s="275" t="s">
        <v>432</v>
      </c>
      <c r="O27" s="693"/>
      <c r="P27" s="693"/>
      <c r="Q27" s="693"/>
    </row>
    <row r="28" spans="1:17">
      <c r="C28" s="281">
        <v>43435</v>
      </c>
      <c r="D28" s="280">
        <v>43435</v>
      </c>
      <c r="E28" s="159">
        <v>46.90292489429406</v>
      </c>
      <c r="F28" s="159">
        <v>94.58</v>
      </c>
      <c r="G28" s="159">
        <v>108.04</v>
      </c>
      <c r="O28" s="693"/>
      <c r="P28" s="693"/>
      <c r="Q28" s="693"/>
    </row>
    <row r="29" spans="1:17">
      <c r="C29" s="281">
        <v>43466</v>
      </c>
      <c r="D29" s="280">
        <v>43466</v>
      </c>
      <c r="E29" s="159">
        <v>54.071291280796792</v>
      </c>
      <c r="F29" s="159">
        <v>95.59</v>
      </c>
      <c r="G29" s="159">
        <v>104.12</v>
      </c>
      <c r="H29" s="275"/>
      <c r="O29" s="693"/>
      <c r="P29" s="693"/>
      <c r="Q29" s="693"/>
    </row>
    <row r="30" spans="1:17">
      <c r="C30" s="281">
        <v>43497</v>
      </c>
      <c r="D30" s="280">
        <v>43497</v>
      </c>
      <c r="E30" s="159">
        <v>58.068771436109401</v>
      </c>
      <c r="F30" s="159">
        <v>95.19</v>
      </c>
      <c r="G30" s="159">
        <v>107.42</v>
      </c>
      <c r="O30" s="693"/>
      <c r="P30" s="693"/>
      <c r="Q30" s="693"/>
    </row>
    <row r="31" spans="1:17">
      <c r="C31" s="281">
        <v>43525</v>
      </c>
      <c r="D31" s="280">
        <v>43525</v>
      </c>
      <c r="E31" s="159">
        <v>60.964521305045473</v>
      </c>
      <c r="F31" s="159">
        <v>93.49</v>
      </c>
      <c r="G31" s="159">
        <v>108.04</v>
      </c>
      <c r="O31" s="693"/>
      <c r="P31" s="693"/>
      <c r="Q31" s="693"/>
    </row>
    <row r="32" spans="1:17">
      <c r="C32" s="281">
        <v>43556</v>
      </c>
      <c r="D32" s="280">
        <v>43556</v>
      </c>
      <c r="E32" s="159">
        <v>64.904381937324473</v>
      </c>
      <c r="F32" s="159">
        <v>93.73</v>
      </c>
      <c r="G32" s="159">
        <v>107.28</v>
      </c>
      <c r="O32" s="693"/>
      <c r="P32" s="693"/>
      <c r="Q32" s="693"/>
    </row>
    <row r="33" spans="1:17">
      <c r="C33" s="281">
        <v>43586</v>
      </c>
      <c r="D33" s="280">
        <v>43586</v>
      </c>
      <c r="E33" s="159">
        <v>57.740173695048789</v>
      </c>
      <c r="F33" s="159">
        <v>94.04</v>
      </c>
      <c r="G33" s="159">
        <v>103.21</v>
      </c>
      <c r="O33" s="693"/>
      <c r="P33" s="693"/>
      <c r="Q33" s="693"/>
    </row>
    <row r="34" spans="1:17">
      <c r="C34" s="281">
        <v>43617</v>
      </c>
      <c r="D34" s="280">
        <v>43617</v>
      </c>
      <c r="E34" s="159">
        <v>58.531222515391377</v>
      </c>
      <c r="F34" s="159">
        <v>99.38</v>
      </c>
      <c r="G34" s="159">
        <v>100.58</v>
      </c>
      <c r="O34" s="693"/>
      <c r="P34" s="693"/>
      <c r="Q34" s="693"/>
    </row>
    <row r="35" spans="1:17">
      <c r="A35" s="278">
        <v>2019</v>
      </c>
      <c r="B35" s="278" t="s">
        <v>45</v>
      </c>
      <c r="C35" s="281">
        <v>43647</v>
      </c>
      <c r="D35" s="280">
        <v>43647</v>
      </c>
      <c r="E35" s="159">
        <v>58.841587287255663</v>
      </c>
      <c r="F35" s="159">
        <v>99.03</v>
      </c>
      <c r="G35" s="159">
        <v>101.95</v>
      </c>
      <c r="O35" s="693"/>
      <c r="P35" s="693"/>
      <c r="Q35" s="693"/>
    </row>
    <row r="36" spans="1:17">
      <c r="C36" s="281">
        <v>43678</v>
      </c>
      <c r="D36" s="280">
        <v>43678</v>
      </c>
      <c r="E36" s="159">
        <v>54.981348375943952</v>
      </c>
      <c r="F36" s="159">
        <v>93.85</v>
      </c>
      <c r="G36" s="159">
        <v>99.35</v>
      </c>
      <c r="O36" s="693"/>
      <c r="P36" s="693"/>
      <c r="Q36" s="693"/>
    </row>
    <row r="37" spans="1:17">
      <c r="C37" s="281">
        <v>43709</v>
      </c>
      <c r="D37" s="280">
        <v>43709</v>
      </c>
      <c r="E37" s="159">
        <v>55.761467889908253</v>
      </c>
      <c r="F37" s="159">
        <v>94</v>
      </c>
      <c r="G37" s="159">
        <v>100.87</v>
      </c>
      <c r="O37" s="693"/>
      <c r="P37" s="693"/>
      <c r="Q37" s="693"/>
    </row>
    <row r="38" spans="1:17">
      <c r="C38" s="281">
        <v>43739</v>
      </c>
      <c r="D38" s="280">
        <v>43739</v>
      </c>
      <c r="E38" s="159">
        <v>54.008249641319942</v>
      </c>
      <c r="F38" s="159">
        <v>97.11</v>
      </c>
      <c r="G38" s="159">
        <v>98.32</v>
      </c>
      <c r="O38" s="693"/>
      <c r="P38" s="693"/>
      <c r="Q38" s="693"/>
    </row>
    <row r="39" spans="1:17">
      <c r="C39" s="281">
        <v>43770</v>
      </c>
      <c r="D39" s="280">
        <v>43770</v>
      </c>
      <c r="E39" s="159">
        <v>56.666969229372789</v>
      </c>
      <c r="F39" s="159">
        <v>98.67</v>
      </c>
      <c r="G39" s="159">
        <v>101.8</v>
      </c>
      <c r="O39" s="693"/>
      <c r="P39" s="693"/>
      <c r="Q39" s="693"/>
    </row>
    <row r="40" spans="1:17">
      <c r="C40" s="281">
        <v>43800</v>
      </c>
      <c r="D40" s="280">
        <v>43800</v>
      </c>
      <c r="E40" s="159">
        <v>58.865501248662149</v>
      </c>
      <c r="F40" s="159">
        <v>100.55</v>
      </c>
      <c r="G40" s="159">
        <v>102.73</v>
      </c>
      <c r="O40" s="693"/>
      <c r="P40" s="693"/>
      <c r="Q40" s="693"/>
    </row>
    <row r="41" spans="1:17" ht="15" customHeight="1">
      <c r="C41" s="281">
        <v>43831</v>
      </c>
      <c r="D41" s="280">
        <v>43831</v>
      </c>
      <c r="E41" s="159">
        <v>52.424734090499371</v>
      </c>
      <c r="F41" s="159">
        <v>102.56</v>
      </c>
      <c r="G41" s="159">
        <v>103.31</v>
      </c>
      <c r="H41" s="865" t="s">
        <v>108</v>
      </c>
      <c r="O41" s="693"/>
      <c r="P41" s="693"/>
      <c r="Q41" s="693"/>
    </row>
    <row r="42" spans="1:17">
      <c r="C42" s="281">
        <v>43862</v>
      </c>
      <c r="D42" s="280">
        <v>43862</v>
      </c>
      <c r="E42" s="159">
        <v>45.816895660454371</v>
      </c>
      <c r="F42" s="159">
        <v>102.16</v>
      </c>
      <c r="G42" s="159">
        <v>100.48</v>
      </c>
      <c r="H42" s="865"/>
      <c r="O42" s="693"/>
      <c r="P42" s="693"/>
      <c r="Q42" s="693"/>
    </row>
    <row r="43" spans="1:17">
      <c r="C43" s="281">
        <v>43891</v>
      </c>
      <c r="D43" s="280">
        <v>43891</v>
      </c>
      <c r="E43" s="159">
        <v>20.614631493065001</v>
      </c>
      <c r="F43" s="159">
        <v>97.45</v>
      </c>
      <c r="G43" s="159">
        <v>94.72</v>
      </c>
      <c r="H43" s="865"/>
      <c r="O43" s="693"/>
      <c r="P43" s="693"/>
      <c r="Q43" s="693"/>
    </row>
    <row r="44" spans="1:17">
      <c r="C44" s="281">
        <v>43922</v>
      </c>
      <c r="D44" s="280">
        <v>43922</v>
      </c>
      <c r="E44" s="159">
        <v>23.062882175778039</v>
      </c>
      <c r="F44" s="159">
        <v>96.52</v>
      </c>
      <c r="G44" s="159">
        <v>86.94</v>
      </c>
      <c r="H44" s="865"/>
      <c r="O44" s="693"/>
      <c r="P44" s="693"/>
      <c r="Q44" s="693"/>
    </row>
    <row r="45" spans="1:17">
      <c r="C45" s="281">
        <v>43952</v>
      </c>
      <c r="D45" s="280">
        <v>43952</v>
      </c>
      <c r="E45" s="159">
        <v>31.831696549238661</v>
      </c>
      <c r="F45" s="159">
        <v>95.4</v>
      </c>
      <c r="G45" s="159">
        <v>88.28</v>
      </c>
      <c r="H45" s="865"/>
      <c r="O45" s="693"/>
      <c r="P45" s="693"/>
      <c r="Q45" s="693"/>
    </row>
    <row r="46" spans="1:17">
      <c r="C46" s="281">
        <v>43983</v>
      </c>
      <c r="D46" s="280">
        <v>43983</v>
      </c>
      <c r="E46" s="159">
        <v>36.633134514377282</v>
      </c>
      <c r="F46" s="159">
        <v>93.55</v>
      </c>
      <c r="G46" s="159">
        <v>91.66</v>
      </c>
      <c r="H46" s="865"/>
      <c r="O46" s="693"/>
      <c r="P46" s="693"/>
      <c r="Q46" s="693"/>
    </row>
    <row r="47" spans="1:17">
      <c r="A47" s="278">
        <v>2020</v>
      </c>
      <c r="B47" s="278" t="s">
        <v>46</v>
      </c>
      <c r="C47" s="281">
        <v>44013</v>
      </c>
      <c r="D47" s="280">
        <v>44013</v>
      </c>
      <c r="E47" s="159">
        <v>36.769701086956523</v>
      </c>
      <c r="F47" s="159">
        <v>92.02</v>
      </c>
      <c r="G47" s="159">
        <v>96.07</v>
      </c>
      <c r="H47" s="865"/>
      <c r="O47" s="693"/>
      <c r="P47" s="693"/>
      <c r="Q47" s="693"/>
    </row>
    <row r="48" spans="1:17">
      <c r="C48" s="281">
        <v>44044</v>
      </c>
      <c r="D48" s="280">
        <v>44044</v>
      </c>
      <c r="E48" s="159">
        <v>37.934067775311021</v>
      </c>
      <c r="F48" s="159">
        <v>92.27</v>
      </c>
      <c r="G48" s="159">
        <v>100.98</v>
      </c>
      <c r="H48" s="276" t="s">
        <v>508</v>
      </c>
      <c r="O48" s="693"/>
      <c r="P48" s="693"/>
      <c r="Q48" s="693"/>
    </row>
    <row r="49" spans="1:17">
      <c r="C49" s="281">
        <v>44075</v>
      </c>
      <c r="D49" s="280">
        <v>44075</v>
      </c>
      <c r="E49" s="159">
        <v>34.940273037542667</v>
      </c>
      <c r="F49" s="159">
        <v>99.97</v>
      </c>
      <c r="G49" s="159">
        <v>106.04</v>
      </c>
      <c r="O49" s="693"/>
      <c r="P49" s="693"/>
      <c r="Q49" s="693"/>
    </row>
    <row r="50" spans="1:17">
      <c r="C50" s="281">
        <v>44105</v>
      </c>
      <c r="D50" s="280">
        <v>44105</v>
      </c>
      <c r="E50" s="159">
        <v>32.157266718173233</v>
      </c>
      <c r="F50" s="159">
        <v>105.38</v>
      </c>
      <c r="G50" s="159">
        <v>106.86</v>
      </c>
      <c r="O50" s="693"/>
      <c r="P50" s="693"/>
      <c r="Q50" s="693"/>
    </row>
    <row r="51" spans="1:17">
      <c r="C51" s="281">
        <v>44136</v>
      </c>
      <c r="D51" s="280">
        <v>44136</v>
      </c>
      <c r="E51" s="159">
        <v>39.891031014249791</v>
      </c>
      <c r="F51" s="159">
        <v>110.91</v>
      </c>
      <c r="G51" s="159">
        <v>108</v>
      </c>
      <c r="O51" s="693"/>
      <c r="P51" s="693"/>
      <c r="Q51" s="693"/>
    </row>
    <row r="52" spans="1:17">
      <c r="C52" s="281">
        <v>44166</v>
      </c>
      <c r="D52" s="280">
        <v>44166</v>
      </c>
      <c r="E52" s="159">
        <v>42.406876790830943</v>
      </c>
      <c r="F52" s="159">
        <v>111.67</v>
      </c>
      <c r="G52" s="159">
        <v>115.89</v>
      </c>
      <c r="O52" s="693"/>
      <c r="P52" s="693"/>
      <c r="Q52" s="693"/>
    </row>
    <row r="53" spans="1:17">
      <c r="C53" s="281">
        <v>44197</v>
      </c>
      <c r="D53" s="280">
        <v>44197</v>
      </c>
      <c r="E53" s="159">
        <v>46.042928356610233</v>
      </c>
      <c r="F53" s="159">
        <v>121.18</v>
      </c>
      <c r="G53" s="159">
        <v>120.3</v>
      </c>
      <c r="O53" s="693"/>
      <c r="P53" s="693"/>
      <c r="Q53" s="693"/>
    </row>
    <row r="54" spans="1:17">
      <c r="C54" s="281">
        <v>44228</v>
      </c>
      <c r="D54" s="280">
        <v>44228</v>
      </c>
      <c r="E54" s="159">
        <v>54.761510433918509</v>
      </c>
      <c r="F54" s="159">
        <v>125.18</v>
      </c>
      <c r="G54" s="159">
        <v>123.7</v>
      </c>
      <c r="O54" s="693"/>
      <c r="P54" s="693"/>
      <c r="Q54" s="693"/>
    </row>
    <row r="55" spans="1:17">
      <c r="C55" s="281">
        <v>44256</v>
      </c>
      <c r="D55" s="280">
        <v>44256</v>
      </c>
      <c r="E55" s="159">
        <v>54.168797953964187</v>
      </c>
      <c r="F55" s="159">
        <v>128.84</v>
      </c>
      <c r="G55" s="159">
        <v>133.62</v>
      </c>
      <c r="O55" s="693"/>
      <c r="P55" s="693"/>
      <c r="Q55" s="693"/>
    </row>
    <row r="56" spans="1:17">
      <c r="C56" s="281">
        <v>44287</v>
      </c>
      <c r="D56" s="280">
        <v>44287</v>
      </c>
      <c r="E56" s="159">
        <v>55.948419301164733</v>
      </c>
      <c r="F56" s="159">
        <v>130.31</v>
      </c>
      <c r="G56" s="159">
        <v>139.52000000000001</v>
      </c>
      <c r="O56" s="693"/>
      <c r="P56" s="693"/>
      <c r="Q56" s="693"/>
    </row>
    <row r="57" spans="1:17">
      <c r="C57" s="281">
        <v>44317</v>
      </c>
      <c r="D57" s="280">
        <v>44317</v>
      </c>
      <c r="E57" s="159">
        <v>56.694201357651103</v>
      </c>
      <c r="F57" s="159">
        <v>134.28</v>
      </c>
      <c r="G57" s="159">
        <v>151.6</v>
      </c>
      <c r="O57" s="693"/>
      <c r="P57" s="693"/>
      <c r="Q57" s="693"/>
    </row>
    <row r="58" spans="1:17">
      <c r="C58" s="281">
        <v>44348</v>
      </c>
      <c r="D58" s="280">
        <v>44348</v>
      </c>
      <c r="E58" s="159">
        <v>63.366086113102511</v>
      </c>
      <c r="F58" s="159">
        <v>127.2</v>
      </c>
      <c r="G58" s="159">
        <v>148.27000000000001</v>
      </c>
      <c r="O58" s="693"/>
      <c r="P58" s="693"/>
      <c r="Q58" s="693"/>
    </row>
    <row r="59" spans="1:17">
      <c r="A59" s="278">
        <v>2021</v>
      </c>
      <c r="B59" s="278" t="s">
        <v>47</v>
      </c>
      <c r="C59" s="281">
        <v>44378</v>
      </c>
      <c r="D59" s="280">
        <v>44378</v>
      </c>
      <c r="E59" s="159">
        <v>64.299553533821921</v>
      </c>
      <c r="F59" s="159">
        <v>126.09</v>
      </c>
      <c r="G59" s="159">
        <v>142.61000000000001</v>
      </c>
      <c r="O59" s="693"/>
      <c r="P59" s="693"/>
      <c r="Q59" s="693"/>
    </row>
    <row r="60" spans="1:17">
      <c r="C60" s="281">
        <v>44409</v>
      </c>
      <c r="D60" s="280">
        <v>44409</v>
      </c>
      <c r="E60" s="159">
        <v>61.808789906003888</v>
      </c>
      <c r="F60" s="159">
        <v>130.22999999999999</v>
      </c>
      <c r="G60" s="159">
        <v>143.27000000000001</v>
      </c>
      <c r="O60" s="693"/>
      <c r="P60" s="693"/>
      <c r="Q60" s="693"/>
    </row>
    <row r="61" spans="1:17">
      <c r="C61" s="281">
        <v>44440</v>
      </c>
      <c r="D61" s="280">
        <v>44440</v>
      </c>
      <c r="E61" s="159">
        <v>67.78900112233444</v>
      </c>
      <c r="F61" s="159">
        <v>128.51</v>
      </c>
      <c r="G61" s="159">
        <v>150.61000000000001</v>
      </c>
      <c r="O61" s="693"/>
      <c r="P61" s="693"/>
      <c r="Q61" s="693"/>
    </row>
    <row r="62" spans="1:17">
      <c r="C62" s="281">
        <v>44470</v>
      </c>
      <c r="D62" s="280">
        <v>44470</v>
      </c>
      <c r="E62" s="159">
        <v>72.974141658739072</v>
      </c>
      <c r="F62" s="159">
        <v>134.19</v>
      </c>
      <c r="G62" s="159">
        <v>160.62</v>
      </c>
      <c r="O62" s="693"/>
      <c r="P62" s="693"/>
      <c r="Q62" s="693"/>
    </row>
    <row r="63" spans="1:17">
      <c r="C63" s="281">
        <v>44501</v>
      </c>
      <c r="D63" s="280">
        <v>44501</v>
      </c>
      <c r="E63" s="159">
        <v>62.244762954796023</v>
      </c>
      <c r="F63" s="159">
        <v>142.21</v>
      </c>
      <c r="G63" s="159">
        <v>153.88</v>
      </c>
      <c r="O63" s="693"/>
      <c r="P63" s="693"/>
      <c r="Q63" s="693"/>
    </row>
    <row r="64" spans="1:17">
      <c r="C64" s="281">
        <v>44531</v>
      </c>
      <c r="D64" s="280">
        <v>44531</v>
      </c>
      <c r="E64" s="159">
        <v>68.408091468777485</v>
      </c>
      <c r="F64" s="159">
        <v>145.84</v>
      </c>
      <c r="G64" s="159">
        <v>159.97</v>
      </c>
      <c r="O64" s="693"/>
      <c r="P64" s="693"/>
      <c r="Q64" s="693"/>
    </row>
    <row r="65" spans="1:17">
      <c r="C65" s="281">
        <v>44562</v>
      </c>
      <c r="D65" s="280">
        <v>44562</v>
      </c>
      <c r="E65" s="159">
        <v>81.18380062305296</v>
      </c>
      <c r="F65" s="159">
        <v>148.68</v>
      </c>
      <c r="G65" s="159">
        <v>176.46</v>
      </c>
      <c r="O65" s="693"/>
      <c r="P65" s="693"/>
      <c r="Q65" s="693"/>
    </row>
    <row r="66" spans="1:17">
      <c r="C66" s="281">
        <v>44593</v>
      </c>
      <c r="D66" s="280">
        <v>44593</v>
      </c>
      <c r="E66" s="159">
        <v>90.000891186168772</v>
      </c>
      <c r="F66" s="159">
        <v>157.16999999999999</v>
      </c>
      <c r="G66" s="159">
        <v>189.33</v>
      </c>
      <c r="O66" s="693"/>
      <c r="P66" s="693"/>
      <c r="Q66" s="693"/>
    </row>
    <row r="67" spans="1:17">
      <c r="C67" s="281">
        <v>44621</v>
      </c>
      <c r="D67" s="280">
        <v>44621</v>
      </c>
      <c r="E67" s="159">
        <v>97.506099213879097</v>
      </c>
      <c r="F67" s="159">
        <v>178.59</v>
      </c>
      <c r="G67" s="159">
        <v>213.45</v>
      </c>
      <c r="O67" s="693"/>
      <c r="P67" s="693"/>
      <c r="Q67" s="693"/>
    </row>
    <row r="68" spans="1:17">
      <c r="C68" s="281">
        <v>44652</v>
      </c>
      <c r="D68" s="280">
        <v>44652</v>
      </c>
      <c r="E68" s="159">
        <v>103.7086218343925</v>
      </c>
      <c r="F68" s="159">
        <v>187.62</v>
      </c>
      <c r="G68" s="159">
        <v>203.53</v>
      </c>
      <c r="O68" s="693"/>
      <c r="P68" s="693"/>
      <c r="Q68" s="693"/>
    </row>
    <row r="69" spans="1:17">
      <c r="C69" s="281">
        <v>44682</v>
      </c>
      <c r="D69" s="280">
        <v>44682</v>
      </c>
      <c r="E69" s="159">
        <v>114.4294364229157</v>
      </c>
      <c r="F69" s="159">
        <v>189.16</v>
      </c>
      <c r="G69" s="159">
        <v>180.68</v>
      </c>
      <c r="O69" s="693"/>
      <c r="P69" s="693"/>
      <c r="Q69" s="693"/>
    </row>
    <row r="70" spans="1:17">
      <c r="C70" s="281">
        <v>44713</v>
      </c>
      <c r="D70" s="280">
        <v>44713</v>
      </c>
      <c r="E70" s="159">
        <v>109.51495206753469</v>
      </c>
      <c r="F70" s="159">
        <v>179.89</v>
      </c>
      <c r="G70" s="159">
        <v>158.47999999999999</v>
      </c>
      <c r="O70" s="693"/>
      <c r="P70" s="693"/>
      <c r="Q70" s="693"/>
    </row>
    <row r="71" spans="1:17">
      <c r="A71" s="278">
        <v>2022</v>
      </c>
      <c r="B71" s="278" t="s">
        <v>48</v>
      </c>
      <c r="C71" s="281">
        <v>44743</v>
      </c>
      <c r="D71" s="280">
        <v>44743</v>
      </c>
      <c r="E71" s="159">
        <v>107.6418786692759</v>
      </c>
      <c r="F71" s="159">
        <v>170.9</v>
      </c>
      <c r="G71" s="159">
        <v>152.24</v>
      </c>
      <c r="O71" s="693"/>
      <c r="P71" s="693"/>
      <c r="Q71" s="693"/>
    </row>
    <row r="72" spans="1:17">
      <c r="C72" s="281">
        <v>44774</v>
      </c>
      <c r="D72" s="280">
        <v>44774</v>
      </c>
      <c r="E72" s="159">
        <v>95.924048116114918</v>
      </c>
      <c r="F72" s="159">
        <v>172.77</v>
      </c>
      <c r="G72" s="159">
        <v>154.77000000000001</v>
      </c>
      <c r="O72" s="693"/>
      <c r="P72" s="693"/>
      <c r="Q72" s="693"/>
    </row>
    <row r="73" spans="1:17">
      <c r="C73" s="281">
        <v>44805</v>
      </c>
      <c r="D73" s="280">
        <v>44805</v>
      </c>
      <c r="E73" s="159">
        <v>89.745944291398828</v>
      </c>
      <c r="F73" s="159">
        <v>173.19</v>
      </c>
      <c r="G73" s="159">
        <v>146.41</v>
      </c>
      <c r="O73" s="693"/>
      <c r="P73" s="693"/>
      <c r="Q73" s="693"/>
    </row>
    <row r="74" spans="1:17">
      <c r="C74" s="281">
        <v>44835</v>
      </c>
      <c r="D74" s="280">
        <v>44835</v>
      </c>
      <c r="E74" s="159">
        <v>95.933232169954479</v>
      </c>
      <c r="F74" s="159">
        <v>172.24</v>
      </c>
      <c r="G74" s="159">
        <v>145.91999999999999</v>
      </c>
      <c r="O74" s="693"/>
      <c r="P74" s="693"/>
      <c r="Q74" s="693"/>
    </row>
    <row r="75" spans="1:17">
      <c r="C75" s="281">
        <v>44866</v>
      </c>
      <c r="D75" s="280">
        <v>44866</v>
      </c>
      <c r="E75" s="159">
        <v>82.088978572114939</v>
      </c>
      <c r="F75" s="159">
        <v>164.81</v>
      </c>
      <c r="G75" s="159">
        <v>144.72</v>
      </c>
      <c r="O75" s="693"/>
      <c r="P75" s="693"/>
      <c r="Q75" s="693"/>
    </row>
    <row r="76" spans="1:17">
      <c r="C76" s="281">
        <v>44896</v>
      </c>
      <c r="D76" s="280">
        <v>44896</v>
      </c>
      <c r="E76" s="159">
        <v>80.259715994020922</v>
      </c>
      <c r="F76" s="159">
        <v>158.96</v>
      </c>
      <c r="G76" s="159">
        <v>142.71</v>
      </c>
      <c r="O76" s="693"/>
      <c r="P76" s="693"/>
      <c r="Q76" s="693"/>
    </row>
    <row r="77" spans="1:17">
      <c r="C77" s="281">
        <v>44927</v>
      </c>
      <c r="D77" s="280">
        <v>44927</v>
      </c>
      <c r="E77" s="159">
        <v>77.777777777777771</v>
      </c>
      <c r="F77" s="159">
        <v>158.4</v>
      </c>
      <c r="G77" s="159">
        <v>146.38999999999999</v>
      </c>
      <c r="O77" s="693"/>
      <c r="P77" s="693"/>
      <c r="Q77" s="693"/>
    </row>
    <row r="78" spans="1:17">
      <c r="C78" s="281">
        <v>44958</v>
      </c>
      <c r="D78" s="280">
        <v>44958</v>
      </c>
      <c r="E78" s="159">
        <v>79.306107014558506</v>
      </c>
      <c r="F78" s="159">
        <v>163.38</v>
      </c>
      <c r="G78" s="159">
        <v>146.91999999999999</v>
      </c>
      <c r="O78" s="693"/>
      <c r="P78" s="693"/>
      <c r="Q78" s="693"/>
    </row>
    <row r="79" spans="1:17">
      <c r="C79" s="175">
        <v>44986</v>
      </c>
      <c r="D79" s="615">
        <v>44986</v>
      </c>
      <c r="E79" s="159">
        <v>73.581772899179029</v>
      </c>
      <c r="F79" s="159">
        <v>156.25</v>
      </c>
      <c r="G79" s="159">
        <v>141.58000000000001</v>
      </c>
      <c r="O79" s="693"/>
      <c r="P79" s="693"/>
      <c r="Q79" s="693"/>
    </row>
    <row r="80" spans="1:17">
      <c r="C80" s="175">
        <v>45017</v>
      </c>
      <c r="D80" s="615">
        <v>45017</v>
      </c>
      <c r="E80" s="159">
        <v>72.164761386318276</v>
      </c>
      <c r="F80" s="159">
        <v>155.79</v>
      </c>
      <c r="G80" s="159">
        <v>138.47999999999999</v>
      </c>
      <c r="O80" s="693"/>
      <c r="P80" s="693"/>
      <c r="Q80" s="693"/>
    </row>
    <row r="81" spans="1:17">
      <c r="C81" s="175">
        <v>45047</v>
      </c>
      <c r="D81" s="615">
        <v>45047</v>
      </c>
      <c r="E81" s="159">
        <v>67.970065481758652</v>
      </c>
      <c r="F81" s="159">
        <v>150.86000000000001</v>
      </c>
      <c r="G81" s="159">
        <v>134.22</v>
      </c>
      <c r="O81" s="693"/>
      <c r="P81" s="693"/>
      <c r="Q81" s="693"/>
    </row>
    <row r="82" spans="1:17">
      <c r="C82" s="281">
        <v>45078</v>
      </c>
      <c r="D82" s="280">
        <v>45078</v>
      </c>
      <c r="E82" s="159">
        <v>68.640029325513211</v>
      </c>
      <c r="F82" s="159">
        <v>150.77000000000001</v>
      </c>
      <c r="G82" s="159">
        <v>130.94</v>
      </c>
      <c r="O82" s="693"/>
      <c r="P82" s="693"/>
      <c r="Q82" s="693"/>
    </row>
    <row r="83" spans="1:17">
      <c r="A83" s="278">
        <v>2023</v>
      </c>
      <c r="B83" s="278" t="s">
        <v>49</v>
      </c>
      <c r="C83" s="281">
        <v>45108</v>
      </c>
      <c r="D83" s="280">
        <v>45108</v>
      </c>
      <c r="E83" s="159">
        <v>77.817189631650763</v>
      </c>
      <c r="F83" s="159">
        <v>150.55000000000001</v>
      </c>
      <c r="G83" s="159">
        <v>127.91</v>
      </c>
      <c r="O83" s="693"/>
      <c r="P83" s="693"/>
      <c r="Q83" s="693"/>
    </row>
    <row r="84" spans="1:17">
      <c r="A84" s="278"/>
      <c r="B84" s="278"/>
      <c r="C84" s="281">
        <v>45139</v>
      </c>
      <c r="D84" s="280">
        <v>45139</v>
      </c>
      <c r="E84" s="159">
        <v>80.106981462694819</v>
      </c>
      <c r="F84" s="159">
        <v>146.15</v>
      </c>
      <c r="G84" s="159">
        <v>127.23</v>
      </c>
      <c r="O84" s="693"/>
      <c r="P84" s="693"/>
      <c r="Q84" s="693"/>
    </row>
    <row r="85" spans="1:17">
      <c r="A85" s="278"/>
      <c r="B85" s="278"/>
      <c r="C85" s="175">
        <v>45170</v>
      </c>
      <c r="D85" s="615">
        <v>45170</v>
      </c>
      <c r="E85" s="159">
        <v>90.153234960272442</v>
      </c>
      <c r="F85" s="159">
        <v>146.58000000000001</v>
      </c>
      <c r="G85" s="159">
        <v>132.49</v>
      </c>
      <c r="O85" s="693"/>
      <c r="P85" s="693"/>
      <c r="Q85" s="693"/>
    </row>
    <row r="86" spans="1:17">
      <c r="C86" s="281">
        <v>45200</v>
      </c>
      <c r="D86" s="280">
        <v>45200</v>
      </c>
      <c r="E86" s="159">
        <v>82.633768198147095</v>
      </c>
      <c r="F86" s="159">
        <v>147.31</v>
      </c>
      <c r="G86" s="159">
        <v>132.63</v>
      </c>
      <c r="O86" s="693"/>
      <c r="P86" s="693"/>
      <c r="Q86" s="693"/>
    </row>
    <row r="87" spans="1:17">
      <c r="C87" s="281">
        <v>45231</v>
      </c>
      <c r="D87" s="280">
        <v>45231</v>
      </c>
      <c r="E87" s="159">
        <v>76.081565169468178</v>
      </c>
      <c r="F87" s="159">
        <v>150.37</v>
      </c>
      <c r="G87" s="159">
        <v>130.94999999999999</v>
      </c>
      <c r="O87" s="693"/>
      <c r="P87" s="693"/>
      <c r="Q87" s="693"/>
    </row>
    <row r="88" spans="1:17">
      <c r="C88" s="281">
        <v>45261</v>
      </c>
      <c r="D88" s="280">
        <v>45261</v>
      </c>
      <c r="E88" s="159">
        <v>69.801576515357439</v>
      </c>
      <c r="F88" s="159">
        <v>145.01</v>
      </c>
      <c r="G88" s="159">
        <v>131.08000000000001</v>
      </c>
      <c r="O88" s="693"/>
      <c r="P88" s="693"/>
      <c r="Q88" s="693"/>
    </row>
    <row r="89" spans="1:17">
      <c r="C89" s="281">
        <v>45292</v>
      </c>
      <c r="D89" s="280">
        <v>45292</v>
      </c>
      <c r="E89" s="159">
        <v>75.531521538177103</v>
      </c>
      <c r="F89" s="159">
        <v>141.32</v>
      </c>
      <c r="G89" s="159">
        <v>132.78</v>
      </c>
      <c r="O89" s="693"/>
      <c r="P89" s="693"/>
      <c r="Q89" s="693"/>
    </row>
    <row r="90" spans="1:17">
      <c r="C90" s="281">
        <v>45323</v>
      </c>
      <c r="D90" s="280">
        <v>45323</v>
      </c>
      <c r="E90" s="159">
        <v>77.390097177232761</v>
      </c>
      <c r="F90" s="159">
        <v>144.99</v>
      </c>
      <c r="G90" s="159">
        <v>133.52000000000001</v>
      </c>
      <c r="O90" s="693"/>
      <c r="P90" s="693"/>
      <c r="Q90" s="693"/>
    </row>
    <row r="91" spans="1:17">
      <c r="C91" s="281">
        <v>45352</v>
      </c>
      <c r="D91" s="280">
        <v>45352</v>
      </c>
      <c r="E91" s="159">
        <v>81.037517369152397</v>
      </c>
      <c r="F91" s="159">
        <v>150.4</v>
      </c>
      <c r="G91" s="159">
        <v>133.86000000000001</v>
      </c>
      <c r="O91" s="693"/>
      <c r="P91" s="693"/>
      <c r="Q91" s="693"/>
    </row>
    <row r="92" spans="1:17">
      <c r="C92" s="281">
        <v>45383</v>
      </c>
      <c r="D92" s="280">
        <v>45383</v>
      </c>
      <c r="E92" s="159">
        <v>82.377760067507381</v>
      </c>
      <c r="F92" s="159">
        <v>167.71</v>
      </c>
      <c r="G92" s="159">
        <v>147.16999999999999</v>
      </c>
      <c r="O92" s="693"/>
      <c r="P92" s="693"/>
      <c r="Q92" s="693"/>
    </row>
    <row r="93" spans="1:17">
      <c r="C93" s="281">
        <v>45413</v>
      </c>
      <c r="D93" s="280">
        <v>45413</v>
      </c>
      <c r="E93" s="159">
        <v>75.274370561652674</v>
      </c>
      <c r="F93" s="159">
        <v>161.06</v>
      </c>
      <c r="G93" s="159">
        <v>149.76</v>
      </c>
      <c r="O93" s="693"/>
      <c r="P93" s="693"/>
      <c r="Q93" s="693"/>
    </row>
    <row r="94" spans="1:17">
      <c r="C94" s="281">
        <v>45444</v>
      </c>
      <c r="D94" s="280">
        <v>45444</v>
      </c>
      <c r="E94" s="159">
        <v>80.643957069528696</v>
      </c>
      <c r="F94" s="159">
        <v>164.59</v>
      </c>
      <c r="G94" s="159">
        <v>146.59</v>
      </c>
      <c r="O94" s="693"/>
      <c r="P94" s="693"/>
      <c r="Q94" s="693"/>
    </row>
    <row r="95" spans="1:17">
      <c r="A95" s="278">
        <v>2024</v>
      </c>
      <c r="B95" s="278" t="s">
        <v>514</v>
      </c>
      <c r="C95" s="281">
        <v>45474</v>
      </c>
      <c r="D95" s="280">
        <v>45474</v>
      </c>
      <c r="E95" s="159">
        <v>74.564685233938391</v>
      </c>
      <c r="F95" s="159">
        <v>155.96</v>
      </c>
      <c r="G95" s="159">
        <v>139.38999999999999</v>
      </c>
      <c r="O95" s="693"/>
      <c r="P95" s="693"/>
      <c r="Q95" s="693"/>
    </row>
    <row r="96" spans="1:17">
      <c r="C96" s="281">
        <v>45505</v>
      </c>
      <c r="D96" s="280">
        <v>45505</v>
      </c>
      <c r="E96" s="159">
        <v>71.328354831409825</v>
      </c>
      <c r="F96" s="159">
        <v>146.47999999999999</v>
      </c>
      <c r="G96" s="159">
        <v>135.76</v>
      </c>
      <c r="O96" s="693"/>
      <c r="P96" s="693"/>
      <c r="Q96" s="693"/>
    </row>
    <row r="97" spans="1:17">
      <c r="C97" s="281">
        <v>45536</v>
      </c>
      <c r="D97" s="280">
        <v>45536</v>
      </c>
      <c r="E97" s="159">
        <v>64.457317346984595</v>
      </c>
      <c r="F97" s="159">
        <v>149.04</v>
      </c>
      <c r="G97" s="159">
        <v>139.41999999999999</v>
      </c>
      <c r="O97" s="693"/>
      <c r="P97" s="693"/>
      <c r="Q97" s="693"/>
    </row>
    <row r="98" spans="1:17">
      <c r="C98" s="281">
        <v>45566</v>
      </c>
      <c r="D98" s="280">
        <v>45566</v>
      </c>
      <c r="E98" s="159">
        <v>67.221022648964023</v>
      </c>
      <c r="F98" s="159">
        <v>155.46</v>
      </c>
      <c r="G98" s="159">
        <v>148.84</v>
      </c>
      <c r="O98" s="693"/>
      <c r="P98" s="693"/>
      <c r="Q98" s="693"/>
    </row>
    <row r="99" spans="1:17">
      <c r="C99" s="281">
        <v>45597</v>
      </c>
      <c r="D99" s="280">
        <v>45597</v>
      </c>
      <c r="E99" s="159">
        <v>68.964213113979099</v>
      </c>
      <c r="F99" s="159">
        <v>165.65</v>
      </c>
      <c r="G99" s="159">
        <v>151.13</v>
      </c>
    </row>
    <row r="100" spans="1:17">
      <c r="C100" s="281">
        <v>45627</v>
      </c>
      <c r="D100" s="280">
        <v>45627</v>
      </c>
      <c r="E100" s="159">
        <v>72.091563239484231</v>
      </c>
      <c r="F100" s="159">
        <v>180.99</v>
      </c>
      <c r="G100" s="159">
        <v>150.94999999999999</v>
      </c>
    </row>
    <row r="101" spans="1:17">
      <c r="C101" s="281">
        <v>45658</v>
      </c>
      <c r="D101" s="280">
        <v>45658</v>
      </c>
      <c r="E101" s="159">
        <v>74.067641240893522</v>
      </c>
      <c r="F101" s="159">
        <v>186.92</v>
      </c>
      <c r="G101" s="159">
        <v>153.29</v>
      </c>
    </row>
    <row r="102" spans="1:17">
      <c r="C102" s="281">
        <v>45689</v>
      </c>
      <c r="D102" s="280">
        <v>45689</v>
      </c>
      <c r="E102" s="159">
        <v>70.528141865844262</v>
      </c>
      <c r="F102" s="159">
        <v>188.29</v>
      </c>
      <c r="G102" s="159">
        <v>157.21</v>
      </c>
    </row>
    <row r="103" spans="1:17">
      <c r="C103" s="281">
        <v>45717</v>
      </c>
      <c r="D103" s="280">
        <v>45717</v>
      </c>
      <c r="E103" s="159">
        <v>69.091749480009241</v>
      </c>
      <c r="F103" s="159">
        <v>169.94</v>
      </c>
      <c r="G103" s="159">
        <v>154.53</v>
      </c>
    </row>
    <row r="104" spans="1:17">
      <c r="C104" s="281">
        <v>45748</v>
      </c>
      <c r="D104" s="280">
        <v>45748</v>
      </c>
      <c r="E104" s="159">
        <v>55.717879683982879</v>
      </c>
      <c r="F104" s="159">
        <v>162.97999999999999</v>
      </c>
      <c r="G104" s="159">
        <v>136.55000000000001</v>
      </c>
    </row>
    <row r="105" spans="1:17">
      <c r="C105" s="281">
        <v>45778</v>
      </c>
      <c r="D105" s="280">
        <v>45778</v>
      </c>
      <c r="E105" s="159">
        <v>56.309481847021502</v>
      </c>
      <c r="F105" s="159">
        <v>165.99</v>
      </c>
      <c r="G105" s="159">
        <v>136.76</v>
      </c>
    </row>
    <row r="106" spans="1:17">
      <c r="C106" s="281">
        <v>45809</v>
      </c>
      <c r="D106" s="280">
        <v>45809</v>
      </c>
      <c r="E106" s="159">
        <v>57.359803172987192</v>
      </c>
      <c r="F106" s="159">
        <v>154.55000000000001</v>
      </c>
      <c r="G106" s="159">
        <v>137.61000000000001</v>
      </c>
    </row>
    <row r="107" spans="1:17">
      <c r="A107" s="278">
        <v>2025</v>
      </c>
      <c r="B107" s="278" t="s">
        <v>533</v>
      </c>
      <c r="C107" s="281">
        <v>45839</v>
      </c>
      <c r="D107" s="280">
        <v>45839</v>
      </c>
      <c r="E107" s="159">
        <v>63.536419780123524</v>
      </c>
      <c r="F107" s="159">
        <v>140.55000000000001</v>
      </c>
      <c r="G107" s="159">
        <v>139.56</v>
      </c>
    </row>
    <row r="108" spans="1:17">
      <c r="C108" s="281">
        <v>45870</v>
      </c>
      <c r="D108" s="280">
        <v>45870</v>
      </c>
      <c r="E108" s="159">
        <v>58.291973301386271</v>
      </c>
      <c r="F108" s="159">
        <v>145.4</v>
      </c>
      <c r="G108" s="159">
        <v>139.94999999999999</v>
      </c>
    </row>
    <row r="109" spans="1:17">
      <c r="C109" s="281">
        <v>45901</v>
      </c>
      <c r="D109" s="280">
        <v>45901</v>
      </c>
      <c r="E109" s="159">
        <v>57.118506839391493</v>
      </c>
      <c r="F109" s="159">
        <v>146.32</v>
      </c>
      <c r="G109" s="159">
        <v>139.65</v>
      </c>
    </row>
    <row r="110" spans="1:17">
      <c r="C110" s="281">
        <v>45931</v>
      </c>
      <c r="D110" s="280">
        <v>45931</v>
      </c>
      <c r="E110" s="159">
        <v>56.408478176065181</v>
      </c>
      <c r="F110" s="159">
        <v>143.26</v>
      </c>
      <c r="G110" s="159">
        <v>147.34</v>
      </c>
    </row>
    <row r="111" spans="1:17">
      <c r="C111" s="281">
        <v>45962</v>
      </c>
      <c r="D111" s="280">
        <v>45962</v>
      </c>
      <c r="E111" s="159">
        <v>54.501552259399787</v>
      </c>
      <c r="F111" s="159">
        <v>146.19</v>
      </c>
      <c r="G111" s="159">
        <v>150.26</v>
      </c>
    </row>
    <row r="112" spans="1:17">
      <c r="C112" s="281">
        <v>45992</v>
      </c>
      <c r="D112" s="280">
        <v>45992</v>
      </c>
      <c r="E112" s="159">
        <v>51.807075050019158</v>
      </c>
      <c r="F112" s="159">
        <v>142.28</v>
      </c>
      <c r="G112" s="159">
        <v>151.55000000000001</v>
      </c>
    </row>
    <row r="113" spans="3:7">
      <c r="C113" s="759">
        <v>46023</v>
      </c>
      <c r="D113" s="760">
        <v>46023</v>
      </c>
      <c r="E113" s="161">
        <v>59.654008438818558</v>
      </c>
      <c r="F113" s="161">
        <v>139.34</v>
      </c>
      <c r="G113" s="161">
        <v>164.04</v>
      </c>
    </row>
  </sheetData>
  <sheetProtection algorithmName="SHA-512" hashValue="I4A2HBV4+0MBUMzgwfLQF7N+yqxoP0EgdTRSjGGPkEby1MjN5U6JeBag3V0Sak2Q5Q7cfhPXWkNywpAo2fwRfQ==" saltValue="Zy4e3F5gM8CpnXnDRoxE0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13"/>
  <sheetViews>
    <sheetView showGridLines="0" zoomScale="90" zoomScaleNormal="9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3.5703125" style="277" customWidth="1"/>
    <col min="4" max="4" width="9.42578125" style="277" customWidth="1"/>
    <col min="5" max="5" width="16.5703125" style="277" customWidth="1"/>
    <col min="6" max="6" width="23.42578125" style="277" customWidth="1"/>
    <col min="7" max="7" width="16" style="277" bestFit="1" customWidth="1"/>
    <col min="8" max="8" width="21.42578125" style="277" customWidth="1"/>
    <col min="9" max="9" width="56.42578125" style="277" customWidth="1"/>
    <col min="10" max="93" width="13.42578125" style="277" customWidth="1"/>
    <col min="94" max="16384" width="9.42578125" style="277"/>
  </cols>
  <sheetData>
    <row r="2" spans="1:93" ht="39.75" customHeight="1">
      <c r="C2" s="150"/>
      <c r="D2" s="282"/>
      <c r="E2" s="368" t="s">
        <v>35</v>
      </c>
      <c r="F2" s="368" t="s">
        <v>36</v>
      </c>
      <c r="G2" s="368" t="s">
        <v>37</v>
      </c>
      <c r="H2" s="368" t="s">
        <v>38</v>
      </c>
    </row>
    <row r="3" spans="1:93" ht="30" customHeight="1">
      <c r="C3" s="155" t="s">
        <v>493</v>
      </c>
      <c r="D3" s="284" t="s">
        <v>494</v>
      </c>
      <c r="E3" s="155" t="s">
        <v>39</v>
      </c>
      <c r="F3" s="455" t="s">
        <v>40</v>
      </c>
      <c r="G3" s="455" t="s">
        <v>41</v>
      </c>
      <c r="H3" s="455" t="s">
        <v>42</v>
      </c>
    </row>
    <row r="4" spans="1:93" ht="15" customHeight="1">
      <c r="C4" s="289"/>
      <c r="D4" s="287"/>
      <c r="E4" s="287"/>
      <c r="F4" s="279"/>
      <c r="G4" s="288"/>
      <c r="H4" s="279"/>
    </row>
    <row r="5" spans="1:93">
      <c r="C5" s="281">
        <v>42736</v>
      </c>
      <c r="D5" s="280">
        <v>42736</v>
      </c>
      <c r="E5" s="159">
        <v>0.9</v>
      </c>
      <c r="F5" s="159">
        <v>0.4</v>
      </c>
      <c r="G5" s="159">
        <v>1.7</v>
      </c>
      <c r="H5" s="159">
        <v>0.9</v>
      </c>
      <c r="I5" s="275" t="s">
        <v>433</v>
      </c>
      <c r="L5" s="275"/>
      <c r="P5" s="692"/>
      <c r="Q5" s="692"/>
      <c r="R5" s="692"/>
      <c r="S5" s="692"/>
    </row>
    <row r="6" spans="1:93" s="278" customFormat="1">
      <c r="A6" s="277"/>
      <c r="B6" s="277"/>
      <c r="C6" s="281">
        <v>42767</v>
      </c>
      <c r="D6" s="280">
        <v>42767</v>
      </c>
      <c r="E6" s="159">
        <v>1.4</v>
      </c>
      <c r="F6" s="159">
        <v>0.7</v>
      </c>
      <c r="G6" s="159">
        <v>2</v>
      </c>
      <c r="H6" s="159">
        <v>0.8</v>
      </c>
      <c r="I6" s="277"/>
      <c r="J6" s="277"/>
      <c r="K6" s="277"/>
      <c r="L6" s="277"/>
      <c r="M6" s="277"/>
      <c r="N6" s="277"/>
      <c r="O6" s="277"/>
      <c r="P6" s="692"/>
      <c r="Q6" s="692"/>
      <c r="R6" s="692"/>
      <c r="S6" s="692"/>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row>
    <row r="7" spans="1:93">
      <c r="C7" s="281">
        <v>42795</v>
      </c>
      <c r="D7" s="280">
        <v>42795</v>
      </c>
      <c r="E7" s="159">
        <v>1.1000000000000001</v>
      </c>
      <c r="F7" s="159">
        <v>0.4</v>
      </c>
      <c r="G7" s="159">
        <v>1.5</v>
      </c>
      <c r="H7" s="159">
        <v>0.7</v>
      </c>
      <c r="P7" s="692"/>
      <c r="Q7" s="692"/>
      <c r="R7" s="692"/>
      <c r="S7" s="692"/>
    </row>
    <row r="8" spans="1:93">
      <c r="C8" s="281">
        <v>42826</v>
      </c>
      <c r="D8" s="280">
        <v>42826</v>
      </c>
      <c r="E8" s="159">
        <v>1.4</v>
      </c>
      <c r="F8" s="159">
        <v>0.7</v>
      </c>
      <c r="G8" s="159">
        <v>1.9</v>
      </c>
      <c r="H8" s="159">
        <v>1.3</v>
      </c>
      <c r="P8" s="692"/>
      <c r="Q8" s="692"/>
      <c r="R8" s="692"/>
      <c r="S8" s="692"/>
    </row>
    <row r="9" spans="1:93">
      <c r="C9" s="281">
        <v>42856</v>
      </c>
      <c r="D9" s="280">
        <v>42856</v>
      </c>
      <c r="E9" s="159">
        <v>1</v>
      </c>
      <c r="F9" s="159">
        <v>0.8</v>
      </c>
      <c r="G9" s="159">
        <v>1.4</v>
      </c>
      <c r="H9" s="159">
        <v>0.9</v>
      </c>
      <c r="P9" s="692"/>
      <c r="Q9" s="692"/>
      <c r="R9" s="692"/>
      <c r="S9" s="692"/>
    </row>
    <row r="10" spans="1:93">
      <c r="C10" s="281">
        <v>42887</v>
      </c>
      <c r="D10" s="280">
        <v>42887</v>
      </c>
      <c r="E10" s="159">
        <v>1.1000000000000001</v>
      </c>
      <c r="F10" s="159">
        <v>1.6</v>
      </c>
      <c r="G10" s="159">
        <v>1.3</v>
      </c>
      <c r="H10" s="159">
        <v>1.2</v>
      </c>
      <c r="P10" s="692"/>
      <c r="Q10" s="692"/>
      <c r="R10" s="692"/>
      <c r="S10" s="692"/>
    </row>
    <row r="11" spans="1:93">
      <c r="A11" s="278">
        <v>2017</v>
      </c>
      <c r="B11" s="278" t="s">
        <v>43</v>
      </c>
      <c r="C11" s="281">
        <v>42917</v>
      </c>
      <c r="D11" s="280">
        <v>42917</v>
      </c>
      <c r="E11" s="159">
        <v>1.2</v>
      </c>
      <c r="F11" s="159">
        <v>1.6</v>
      </c>
      <c r="G11" s="159">
        <v>1.3</v>
      </c>
      <c r="H11" s="159">
        <v>1.2</v>
      </c>
      <c r="P11" s="692"/>
      <c r="Q11" s="692"/>
      <c r="R11" s="692"/>
      <c r="S11" s="692"/>
    </row>
    <row r="12" spans="1:93">
      <c r="C12" s="281">
        <v>42948</v>
      </c>
      <c r="D12" s="280">
        <v>42948</v>
      </c>
      <c r="E12" s="159">
        <v>1.5</v>
      </c>
      <c r="F12" s="159">
        <v>1.4</v>
      </c>
      <c r="G12" s="159">
        <v>1.5</v>
      </c>
      <c r="H12" s="159">
        <v>1.2</v>
      </c>
      <c r="P12" s="692"/>
      <c r="Q12" s="692"/>
      <c r="R12" s="692"/>
      <c r="S12" s="692"/>
    </row>
    <row r="13" spans="1:93">
      <c r="C13" s="281">
        <v>42979</v>
      </c>
      <c r="D13" s="280">
        <v>42979</v>
      </c>
      <c r="E13" s="159">
        <v>1.6</v>
      </c>
      <c r="F13" s="159">
        <v>1.1000000000000001</v>
      </c>
      <c r="G13" s="159">
        <v>1.6</v>
      </c>
      <c r="H13" s="159">
        <v>1.2</v>
      </c>
      <c r="P13" s="692"/>
      <c r="Q13" s="692"/>
      <c r="R13" s="692"/>
      <c r="S13" s="692"/>
    </row>
    <row r="14" spans="1:93">
      <c r="C14" s="281">
        <v>43009</v>
      </c>
      <c r="D14" s="280">
        <v>43009</v>
      </c>
      <c r="E14" s="159">
        <v>1.6</v>
      </c>
      <c r="F14" s="159">
        <v>1.2</v>
      </c>
      <c r="G14" s="159">
        <v>1.4</v>
      </c>
      <c r="H14" s="159">
        <v>0.9</v>
      </c>
      <c r="P14" s="692"/>
      <c r="Q14" s="692"/>
      <c r="R14" s="692"/>
      <c r="S14" s="692"/>
    </row>
    <row r="15" spans="1:93">
      <c r="C15" s="281">
        <v>43040</v>
      </c>
      <c r="D15" s="280">
        <v>43040</v>
      </c>
      <c r="E15" s="159">
        <v>1.6</v>
      </c>
      <c r="F15" s="159">
        <v>1.1000000000000001</v>
      </c>
      <c r="G15" s="159">
        <v>1.5</v>
      </c>
      <c r="H15" s="159">
        <v>0.9</v>
      </c>
      <c r="P15" s="692"/>
      <c r="Q15" s="692"/>
      <c r="R15" s="692"/>
      <c r="S15" s="692"/>
    </row>
    <row r="16" spans="1:93">
      <c r="C16" s="281">
        <v>43070</v>
      </c>
      <c r="D16" s="280">
        <v>43070</v>
      </c>
      <c r="E16" s="159">
        <v>1.3</v>
      </c>
      <c r="F16" s="159">
        <v>1.1000000000000001</v>
      </c>
      <c r="G16" s="159">
        <v>1.3</v>
      </c>
      <c r="H16" s="159">
        <v>0.9</v>
      </c>
      <c r="P16" s="692"/>
      <c r="Q16" s="692"/>
      <c r="R16" s="692"/>
      <c r="S16" s="692"/>
    </row>
    <row r="17" spans="1:19">
      <c r="C17" s="281">
        <v>43101</v>
      </c>
      <c r="D17" s="280">
        <v>43101</v>
      </c>
      <c r="E17" s="159">
        <v>1.2</v>
      </c>
      <c r="F17" s="159">
        <v>0.9</v>
      </c>
      <c r="G17" s="159">
        <v>1.3</v>
      </c>
      <c r="H17" s="159">
        <v>1</v>
      </c>
      <c r="P17" s="692"/>
      <c r="Q17" s="692"/>
      <c r="R17" s="692"/>
      <c r="S17" s="692"/>
    </row>
    <row r="18" spans="1:19">
      <c r="C18" s="281">
        <v>43132</v>
      </c>
      <c r="D18" s="280">
        <v>43132</v>
      </c>
      <c r="E18" s="159">
        <v>0.9</v>
      </c>
      <c r="F18" s="159">
        <v>0.7</v>
      </c>
      <c r="G18" s="159">
        <v>1.1000000000000001</v>
      </c>
      <c r="H18" s="159">
        <v>1</v>
      </c>
      <c r="P18" s="692"/>
      <c r="Q18" s="692"/>
      <c r="R18" s="692"/>
      <c r="S18" s="692"/>
    </row>
    <row r="19" spans="1:19">
      <c r="C19" s="281">
        <v>43160</v>
      </c>
      <c r="D19" s="280">
        <v>43160</v>
      </c>
      <c r="E19" s="159">
        <v>1.2</v>
      </c>
      <c r="F19" s="159">
        <v>1</v>
      </c>
      <c r="G19" s="159">
        <v>1.4</v>
      </c>
      <c r="H19" s="159">
        <v>1.1000000000000001</v>
      </c>
      <c r="P19" s="692"/>
      <c r="Q19" s="692"/>
      <c r="R19" s="692"/>
      <c r="S19" s="692"/>
    </row>
    <row r="20" spans="1:19">
      <c r="C20" s="281">
        <v>43191</v>
      </c>
      <c r="D20" s="280">
        <v>43191</v>
      </c>
      <c r="E20" s="159">
        <v>1.4</v>
      </c>
      <c r="F20" s="159">
        <v>1</v>
      </c>
      <c r="G20" s="159">
        <v>1.2</v>
      </c>
      <c r="H20" s="159">
        <v>0.7</v>
      </c>
      <c r="P20" s="692"/>
      <c r="Q20" s="692"/>
      <c r="R20" s="692"/>
      <c r="S20" s="692"/>
    </row>
    <row r="21" spans="1:19">
      <c r="C21" s="281">
        <v>43221</v>
      </c>
      <c r="D21" s="280">
        <v>43221</v>
      </c>
      <c r="E21" s="159">
        <v>1.8</v>
      </c>
      <c r="F21" s="159">
        <v>1</v>
      </c>
      <c r="G21" s="159">
        <v>2</v>
      </c>
      <c r="H21" s="159">
        <v>1.2</v>
      </c>
      <c r="P21" s="692"/>
      <c r="Q21" s="692"/>
      <c r="R21" s="692"/>
      <c r="S21" s="692"/>
    </row>
    <row r="22" spans="1:19">
      <c r="C22" s="281">
        <v>43252</v>
      </c>
      <c r="D22" s="280">
        <v>43252</v>
      </c>
      <c r="E22" s="159">
        <v>2.2000000000000002</v>
      </c>
      <c r="F22" s="159">
        <v>0.9</v>
      </c>
      <c r="G22" s="159">
        <v>2</v>
      </c>
      <c r="H22" s="159">
        <v>1</v>
      </c>
      <c r="P22" s="692"/>
      <c r="Q22" s="692"/>
      <c r="R22" s="692"/>
      <c r="S22" s="692"/>
    </row>
    <row r="23" spans="1:19">
      <c r="A23" s="278">
        <v>2018</v>
      </c>
      <c r="B23" s="278" t="s">
        <v>44</v>
      </c>
      <c r="C23" s="281">
        <v>43282</v>
      </c>
      <c r="D23" s="280">
        <v>43282</v>
      </c>
      <c r="E23" s="159">
        <v>2.2000000000000002</v>
      </c>
      <c r="F23" s="159">
        <v>1</v>
      </c>
      <c r="G23" s="159">
        <v>2.2000000000000002</v>
      </c>
      <c r="H23" s="159">
        <v>1.1000000000000001</v>
      </c>
      <c r="P23" s="692"/>
      <c r="Q23" s="692"/>
      <c r="R23" s="692"/>
      <c r="S23" s="692"/>
    </row>
    <row r="24" spans="1:19">
      <c r="C24" s="281">
        <v>43313</v>
      </c>
      <c r="D24" s="280">
        <v>43313</v>
      </c>
      <c r="E24" s="159">
        <v>2.1</v>
      </c>
      <c r="F24" s="159">
        <v>1.1000000000000001</v>
      </c>
      <c r="G24" s="159">
        <v>2.1</v>
      </c>
      <c r="H24" s="159">
        <v>1</v>
      </c>
      <c r="I24" s="285" t="s">
        <v>2</v>
      </c>
      <c r="P24" s="692"/>
      <c r="Q24" s="692"/>
      <c r="R24" s="692"/>
      <c r="S24" s="692"/>
    </row>
    <row r="25" spans="1:19">
      <c r="C25" s="281">
        <v>43344</v>
      </c>
      <c r="D25" s="280">
        <v>43344</v>
      </c>
      <c r="E25" s="159">
        <v>1.6</v>
      </c>
      <c r="F25" s="159">
        <v>1.1000000000000001</v>
      </c>
      <c r="G25" s="159">
        <v>2.1</v>
      </c>
      <c r="H25" s="159">
        <v>0.9</v>
      </c>
      <c r="I25" s="275" t="s">
        <v>434</v>
      </c>
      <c r="P25" s="692"/>
      <c r="Q25" s="692"/>
      <c r="R25" s="692"/>
      <c r="S25" s="692"/>
    </row>
    <row r="26" spans="1:19">
      <c r="C26" s="281">
        <v>43374</v>
      </c>
      <c r="D26" s="280">
        <v>43374</v>
      </c>
      <c r="E26" s="159">
        <v>1.7</v>
      </c>
      <c r="F26" s="159">
        <v>1</v>
      </c>
      <c r="G26" s="159">
        <v>2.2999999999999998</v>
      </c>
      <c r="H26" s="159">
        <v>1.2</v>
      </c>
      <c r="P26" s="692"/>
      <c r="Q26" s="692"/>
      <c r="R26" s="692"/>
      <c r="S26" s="692"/>
    </row>
    <row r="27" spans="1:19">
      <c r="C27" s="281">
        <v>43405</v>
      </c>
      <c r="D27" s="280">
        <v>43405</v>
      </c>
      <c r="E27" s="159">
        <v>1.3</v>
      </c>
      <c r="F27" s="159">
        <v>0.9</v>
      </c>
      <c r="G27" s="159">
        <v>1.9</v>
      </c>
      <c r="H27" s="159">
        <v>0.9</v>
      </c>
      <c r="P27" s="692"/>
      <c r="Q27" s="692"/>
      <c r="R27" s="692"/>
      <c r="S27" s="692"/>
    </row>
    <row r="28" spans="1:19">
      <c r="C28" s="281">
        <v>43435</v>
      </c>
      <c r="D28" s="280">
        <v>43435</v>
      </c>
      <c r="E28" s="159">
        <v>1</v>
      </c>
      <c r="F28" s="159">
        <v>1</v>
      </c>
      <c r="G28" s="159">
        <v>1.5</v>
      </c>
      <c r="H28" s="159">
        <v>0.9</v>
      </c>
      <c r="P28" s="692"/>
      <c r="Q28" s="692"/>
      <c r="R28" s="692"/>
      <c r="S28" s="692"/>
    </row>
    <row r="29" spans="1:19">
      <c r="C29" s="281">
        <v>43466</v>
      </c>
      <c r="D29" s="280">
        <v>43466</v>
      </c>
      <c r="E29" s="159">
        <v>0.6</v>
      </c>
      <c r="F29" s="159">
        <v>1</v>
      </c>
      <c r="G29" s="159">
        <v>1.4</v>
      </c>
      <c r="H29" s="159">
        <v>1.1000000000000001</v>
      </c>
      <c r="P29" s="692"/>
      <c r="Q29" s="692"/>
      <c r="R29" s="692"/>
      <c r="S29" s="692"/>
    </row>
    <row r="30" spans="1:19">
      <c r="C30" s="281">
        <v>43497</v>
      </c>
      <c r="D30" s="280">
        <v>43497</v>
      </c>
      <c r="E30" s="159">
        <v>0.8</v>
      </c>
      <c r="F30" s="159">
        <v>0.9</v>
      </c>
      <c r="G30" s="159">
        <v>1.5</v>
      </c>
      <c r="H30" s="159">
        <v>1</v>
      </c>
      <c r="P30" s="692"/>
      <c r="Q30" s="692"/>
      <c r="R30" s="692"/>
      <c r="S30" s="692"/>
    </row>
    <row r="31" spans="1:19">
      <c r="C31" s="281">
        <v>43525</v>
      </c>
      <c r="D31" s="280">
        <v>43525</v>
      </c>
      <c r="E31" s="159">
        <v>1.1000000000000001</v>
      </c>
      <c r="F31" s="159">
        <v>0.7</v>
      </c>
      <c r="G31" s="159">
        <v>1.4</v>
      </c>
      <c r="H31" s="159">
        <v>0.8</v>
      </c>
      <c r="P31" s="692"/>
      <c r="Q31" s="692"/>
      <c r="R31" s="692"/>
      <c r="S31" s="692"/>
    </row>
    <row r="32" spans="1:19">
      <c r="C32" s="281">
        <v>43556</v>
      </c>
      <c r="D32" s="280">
        <v>43556</v>
      </c>
      <c r="E32" s="159">
        <v>0.8</v>
      </c>
      <c r="F32" s="159">
        <v>0.8</v>
      </c>
      <c r="G32" s="159">
        <v>1.7</v>
      </c>
      <c r="H32" s="159">
        <v>1.3</v>
      </c>
      <c r="P32" s="692"/>
      <c r="Q32" s="692"/>
      <c r="R32" s="692"/>
      <c r="S32" s="692"/>
    </row>
    <row r="33" spans="1:19">
      <c r="C33" s="281">
        <v>43586</v>
      </c>
      <c r="D33" s="280">
        <v>43586</v>
      </c>
      <c r="E33" s="159">
        <v>1</v>
      </c>
      <c r="F33" s="159">
        <v>0.9</v>
      </c>
      <c r="G33" s="159">
        <v>1.2</v>
      </c>
      <c r="H33" s="159">
        <v>0.8</v>
      </c>
      <c r="P33" s="692"/>
      <c r="Q33" s="692"/>
      <c r="R33" s="692"/>
      <c r="S33" s="692"/>
    </row>
    <row r="34" spans="1:19">
      <c r="C34" s="281">
        <v>43617</v>
      </c>
      <c r="D34" s="280">
        <v>43617</v>
      </c>
      <c r="E34" s="159">
        <v>0.5</v>
      </c>
      <c r="F34" s="159">
        <v>0.5</v>
      </c>
      <c r="G34" s="159">
        <v>1.3</v>
      </c>
      <c r="H34" s="159">
        <v>1.1000000000000001</v>
      </c>
      <c r="P34" s="692"/>
      <c r="Q34" s="692"/>
      <c r="R34" s="692"/>
      <c r="S34" s="692"/>
    </row>
    <row r="35" spans="1:19">
      <c r="A35" s="278">
        <v>2019</v>
      </c>
      <c r="B35" s="278" t="s">
        <v>45</v>
      </c>
      <c r="C35" s="281">
        <v>43647</v>
      </c>
      <c r="D35" s="280">
        <v>43647</v>
      </c>
      <c r="E35" s="159">
        <v>0.9</v>
      </c>
      <c r="F35" s="159">
        <v>0.9</v>
      </c>
      <c r="G35" s="159">
        <v>1</v>
      </c>
      <c r="H35" s="159">
        <v>0.9</v>
      </c>
      <c r="P35" s="692"/>
      <c r="Q35" s="692"/>
      <c r="R35" s="692"/>
      <c r="S35" s="692"/>
    </row>
    <row r="36" spans="1:19">
      <c r="C36" s="281">
        <v>43678</v>
      </c>
      <c r="D36" s="280">
        <v>43678</v>
      </c>
      <c r="E36" s="159">
        <v>0.5</v>
      </c>
      <c r="F36" s="159">
        <v>0.4</v>
      </c>
      <c r="G36" s="159">
        <v>1</v>
      </c>
      <c r="H36" s="159">
        <v>0.9</v>
      </c>
      <c r="P36" s="692"/>
      <c r="Q36" s="692"/>
      <c r="R36" s="692"/>
      <c r="S36" s="692"/>
    </row>
    <row r="37" spans="1:19">
      <c r="C37" s="281">
        <v>43709</v>
      </c>
      <c r="D37" s="280">
        <v>43709</v>
      </c>
      <c r="E37" s="159">
        <v>0.6</v>
      </c>
      <c r="F37" s="159">
        <v>0.6</v>
      </c>
      <c r="G37" s="159">
        <v>0.8</v>
      </c>
      <c r="H37" s="159">
        <v>1</v>
      </c>
      <c r="P37" s="692"/>
      <c r="Q37" s="692"/>
      <c r="R37" s="692"/>
      <c r="S37" s="692"/>
    </row>
    <row r="38" spans="1:19">
      <c r="C38" s="281">
        <v>43739</v>
      </c>
      <c r="D38" s="280">
        <v>43739</v>
      </c>
      <c r="E38" s="159">
        <v>0.7</v>
      </c>
      <c r="F38" s="159">
        <v>0.9</v>
      </c>
      <c r="G38" s="159">
        <v>0.7</v>
      </c>
      <c r="H38" s="159">
        <v>1.1000000000000001</v>
      </c>
      <c r="P38" s="692"/>
      <c r="Q38" s="692"/>
      <c r="R38" s="692"/>
      <c r="S38" s="692"/>
    </row>
    <row r="39" spans="1:19">
      <c r="C39" s="281">
        <v>43770</v>
      </c>
      <c r="D39" s="280">
        <v>43770</v>
      </c>
      <c r="E39" s="159">
        <v>0.8</v>
      </c>
      <c r="F39" s="159">
        <v>0.8</v>
      </c>
      <c r="G39" s="159">
        <v>1</v>
      </c>
      <c r="H39" s="159">
        <v>1.3</v>
      </c>
      <c r="P39" s="692"/>
      <c r="Q39" s="692"/>
      <c r="R39" s="692"/>
      <c r="S39" s="692"/>
    </row>
    <row r="40" spans="1:19">
      <c r="C40" s="281">
        <v>43800</v>
      </c>
      <c r="D40" s="280">
        <v>43800</v>
      </c>
      <c r="E40" s="159">
        <v>1.3</v>
      </c>
      <c r="F40" s="159">
        <v>0.6</v>
      </c>
      <c r="G40" s="159">
        <v>1.3</v>
      </c>
      <c r="H40" s="159">
        <v>1.3</v>
      </c>
      <c r="P40" s="692"/>
      <c r="Q40" s="692"/>
      <c r="R40" s="692"/>
      <c r="S40" s="692"/>
    </row>
    <row r="41" spans="1:19">
      <c r="C41" s="281">
        <v>43831</v>
      </c>
      <c r="D41" s="280">
        <v>43831</v>
      </c>
      <c r="E41" s="159">
        <v>1.8</v>
      </c>
      <c r="F41" s="159">
        <v>0.8</v>
      </c>
      <c r="G41" s="159">
        <v>1.4</v>
      </c>
      <c r="H41" s="159">
        <v>1.1000000000000001</v>
      </c>
      <c r="P41" s="692"/>
      <c r="Q41" s="692"/>
      <c r="R41" s="692"/>
      <c r="S41" s="692"/>
    </row>
    <row r="42" spans="1:19">
      <c r="C42" s="281">
        <v>43862</v>
      </c>
      <c r="D42" s="280">
        <v>43862</v>
      </c>
      <c r="E42" s="159">
        <v>1.2</v>
      </c>
      <c r="F42" s="159">
        <v>0.9</v>
      </c>
      <c r="G42" s="159">
        <v>1.2</v>
      </c>
      <c r="H42" s="159">
        <v>1.2</v>
      </c>
      <c r="P42" s="692"/>
      <c r="Q42" s="692"/>
      <c r="R42" s="692"/>
      <c r="S42" s="692"/>
    </row>
    <row r="43" spans="1:19">
      <c r="C43" s="281">
        <v>43891</v>
      </c>
      <c r="D43" s="280">
        <v>43891</v>
      </c>
      <c r="E43" s="159">
        <v>0.5</v>
      </c>
      <c r="F43" s="159">
        <v>0.9</v>
      </c>
      <c r="G43" s="159">
        <v>0.7</v>
      </c>
      <c r="H43" s="159">
        <v>1</v>
      </c>
      <c r="P43" s="692"/>
      <c r="Q43" s="692"/>
      <c r="R43" s="692"/>
      <c r="S43" s="692"/>
    </row>
    <row r="44" spans="1:19">
      <c r="C44" s="281">
        <v>43922</v>
      </c>
      <c r="D44" s="280">
        <v>43922</v>
      </c>
      <c r="E44" s="159">
        <v>-0.1</v>
      </c>
      <c r="F44" s="159">
        <v>0.7</v>
      </c>
      <c r="G44" s="159">
        <v>0.3</v>
      </c>
      <c r="H44" s="159">
        <v>0.9</v>
      </c>
      <c r="P44" s="692"/>
      <c r="Q44" s="692"/>
      <c r="R44" s="692"/>
      <c r="S44" s="692"/>
    </row>
    <row r="45" spans="1:19">
      <c r="C45" s="281">
        <v>43952</v>
      </c>
      <c r="D45" s="280">
        <v>43952</v>
      </c>
      <c r="E45" s="159">
        <v>-0.7</v>
      </c>
      <c r="F45" s="159">
        <v>0.4</v>
      </c>
      <c r="G45" s="159">
        <v>0.1</v>
      </c>
      <c r="H45" s="159">
        <v>0.9</v>
      </c>
      <c r="I45" s="285" t="s">
        <v>22</v>
      </c>
      <c r="P45" s="692"/>
      <c r="Q45" s="692"/>
      <c r="R45" s="692"/>
      <c r="S45" s="692"/>
    </row>
    <row r="46" spans="1:19">
      <c r="C46" s="281">
        <v>43983</v>
      </c>
      <c r="D46" s="280">
        <v>43983</v>
      </c>
      <c r="E46" s="159">
        <v>-0.4</v>
      </c>
      <c r="F46" s="159">
        <v>-0.1</v>
      </c>
      <c r="G46" s="159">
        <v>0.3</v>
      </c>
      <c r="H46" s="159">
        <v>0.8</v>
      </c>
      <c r="P46" s="692"/>
      <c r="Q46" s="692"/>
      <c r="R46" s="692"/>
      <c r="S46" s="692"/>
    </row>
    <row r="47" spans="1:19">
      <c r="A47" s="278">
        <v>2020</v>
      </c>
      <c r="B47" s="278" t="s">
        <v>46</v>
      </c>
      <c r="C47" s="281">
        <v>44013</v>
      </c>
      <c r="D47" s="280">
        <v>44013</v>
      </c>
      <c r="E47" s="159">
        <v>-0.6</v>
      </c>
      <c r="F47" s="159">
        <v>-0.4</v>
      </c>
      <c r="G47" s="159">
        <v>0.4</v>
      </c>
      <c r="H47" s="159">
        <v>1.2</v>
      </c>
      <c r="P47" s="692"/>
      <c r="Q47" s="692"/>
      <c r="R47" s="692"/>
      <c r="S47" s="692"/>
    </row>
    <row r="48" spans="1:19">
      <c r="C48" s="281">
        <v>44044</v>
      </c>
      <c r="D48" s="280">
        <v>44044</v>
      </c>
      <c r="E48" s="159">
        <v>-0.4</v>
      </c>
      <c r="F48" s="159">
        <v>-0.3</v>
      </c>
      <c r="G48" s="159">
        <v>-0.2</v>
      </c>
      <c r="H48" s="159">
        <v>0.4</v>
      </c>
      <c r="P48" s="692"/>
      <c r="Q48" s="692"/>
      <c r="R48" s="692"/>
      <c r="S48" s="692"/>
    </row>
    <row r="49" spans="1:19">
      <c r="C49" s="281">
        <v>44075</v>
      </c>
      <c r="D49" s="280">
        <v>44075</v>
      </c>
      <c r="E49" s="159">
        <v>-0.3</v>
      </c>
      <c r="F49" s="159">
        <v>0</v>
      </c>
      <c r="G49" s="159">
        <v>-0.3</v>
      </c>
      <c r="H49" s="159">
        <v>0.2</v>
      </c>
      <c r="P49" s="692"/>
      <c r="Q49" s="692"/>
      <c r="R49" s="692"/>
      <c r="S49" s="692"/>
    </row>
    <row r="50" spans="1:19">
      <c r="C50" s="281">
        <v>44105</v>
      </c>
      <c r="D50" s="280">
        <v>44105</v>
      </c>
      <c r="E50" s="159">
        <v>-0.2</v>
      </c>
      <c r="F50" s="159">
        <v>0.4</v>
      </c>
      <c r="G50" s="159">
        <v>-0.3</v>
      </c>
      <c r="H50" s="159">
        <v>0.2</v>
      </c>
      <c r="P50" s="692"/>
      <c r="Q50" s="692"/>
      <c r="R50" s="692"/>
      <c r="S50" s="692"/>
    </row>
    <row r="51" spans="1:19">
      <c r="C51" s="281">
        <v>44136</v>
      </c>
      <c r="D51" s="280">
        <v>44136</v>
      </c>
      <c r="E51" s="159">
        <v>0</v>
      </c>
      <c r="F51" s="159">
        <v>0.8</v>
      </c>
      <c r="G51" s="159">
        <v>-0.3</v>
      </c>
      <c r="H51" s="159">
        <v>0.2</v>
      </c>
      <c r="P51" s="692"/>
      <c r="Q51" s="692"/>
      <c r="R51" s="692"/>
      <c r="S51" s="692"/>
    </row>
    <row r="52" spans="1:19">
      <c r="C52" s="281">
        <v>44166</v>
      </c>
      <c r="D52" s="280">
        <v>44166</v>
      </c>
      <c r="E52" s="159">
        <v>-0.3</v>
      </c>
      <c r="F52" s="159">
        <v>0.6</v>
      </c>
      <c r="G52" s="159">
        <v>-0.3</v>
      </c>
      <c r="H52" s="159">
        <v>0.2</v>
      </c>
      <c r="P52" s="692"/>
      <c r="Q52" s="692"/>
      <c r="R52" s="692"/>
      <c r="S52" s="692"/>
    </row>
    <row r="53" spans="1:19">
      <c r="C53" s="281">
        <v>44197</v>
      </c>
      <c r="D53" s="280">
        <v>44197</v>
      </c>
      <c r="E53" s="159">
        <v>0</v>
      </c>
      <c r="F53" s="159">
        <v>0.8</v>
      </c>
      <c r="G53" s="159">
        <v>0.9</v>
      </c>
      <c r="H53" s="159">
        <v>1.4</v>
      </c>
      <c r="P53" s="692"/>
      <c r="Q53" s="692"/>
      <c r="R53" s="692"/>
      <c r="S53" s="692"/>
    </row>
    <row r="54" spans="1:19">
      <c r="C54" s="281">
        <v>44228</v>
      </c>
      <c r="D54" s="280">
        <v>44228</v>
      </c>
      <c r="E54" s="159">
        <v>0.7</v>
      </c>
      <c r="F54" s="159">
        <v>1</v>
      </c>
      <c r="G54" s="159">
        <v>0.9</v>
      </c>
      <c r="H54" s="159">
        <v>1.1000000000000001</v>
      </c>
      <c r="P54" s="692"/>
      <c r="Q54" s="692"/>
      <c r="R54" s="692"/>
      <c r="S54" s="692"/>
    </row>
    <row r="55" spans="1:19">
      <c r="C55" s="281">
        <v>44256</v>
      </c>
      <c r="D55" s="280">
        <v>44256</v>
      </c>
      <c r="E55" s="159">
        <v>1.6</v>
      </c>
      <c r="F55" s="159">
        <v>0.8</v>
      </c>
      <c r="G55" s="159">
        <v>1.3</v>
      </c>
      <c r="H55" s="159">
        <v>0.9</v>
      </c>
      <c r="P55" s="692"/>
      <c r="Q55" s="692"/>
      <c r="R55" s="692"/>
      <c r="S55" s="692"/>
    </row>
    <row r="56" spans="1:19">
      <c r="C56" s="281">
        <v>44287</v>
      </c>
      <c r="D56" s="280">
        <v>44287</v>
      </c>
      <c r="E56" s="159">
        <v>2.1</v>
      </c>
      <c r="F56" s="159">
        <v>0.6</v>
      </c>
      <c r="G56" s="159">
        <v>1.6</v>
      </c>
      <c r="H56" s="159">
        <v>0.7</v>
      </c>
      <c r="P56" s="692"/>
      <c r="Q56" s="692"/>
      <c r="R56" s="692"/>
      <c r="S56" s="692"/>
    </row>
    <row r="57" spans="1:19">
      <c r="C57" s="281">
        <v>44317</v>
      </c>
      <c r="D57" s="280">
        <v>44317</v>
      </c>
      <c r="E57" s="159">
        <v>2.4</v>
      </c>
      <c r="F57" s="159">
        <v>0.8</v>
      </c>
      <c r="G57" s="159">
        <v>2</v>
      </c>
      <c r="H57" s="159">
        <v>0.9</v>
      </c>
      <c r="P57" s="692"/>
      <c r="Q57" s="692"/>
      <c r="R57" s="692"/>
      <c r="S57" s="692"/>
    </row>
    <row r="58" spans="1:19">
      <c r="C58" s="281">
        <v>44348</v>
      </c>
      <c r="D58" s="280">
        <v>44348</v>
      </c>
      <c r="E58" s="159">
        <v>2.2000000000000002</v>
      </c>
      <c r="F58" s="159">
        <v>1</v>
      </c>
      <c r="G58" s="159">
        <v>1.9</v>
      </c>
      <c r="H58" s="159">
        <v>0.9</v>
      </c>
      <c r="P58" s="692"/>
      <c r="Q58" s="692"/>
      <c r="R58" s="692"/>
      <c r="S58" s="692"/>
    </row>
    <row r="59" spans="1:19">
      <c r="A59" s="278">
        <v>2021</v>
      </c>
      <c r="B59" s="278" t="s">
        <v>47</v>
      </c>
      <c r="C59" s="281">
        <v>44378</v>
      </c>
      <c r="D59" s="280">
        <v>44378</v>
      </c>
      <c r="E59" s="159">
        <v>2.7</v>
      </c>
      <c r="F59" s="159">
        <v>1.3</v>
      </c>
      <c r="G59" s="159">
        <v>2.2000000000000002</v>
      </c>
      <c r="H59" s="159">
        <v>0.7</v>
      </c>
      <c r="P59" s="692"/>
      <c r="Q59" s="692"/>
      <c r="R59" s="692"/>
      <c r="S59" s="692"/>
    </row>
    <row r="60" spans="1:19">
      <c r="C60" s="281">
        <v>44409</v>
      </c>
      <c r="D60" s="280">
        <v>44409</v>
      </c>
      <c r="E60" s="159">
        <v>3.1</v>
      </c>
      <c r="F60" s="159">
        <v>1.7</v>
      </c>
      <c r="G60" s="159">
        <v>3</v>
      </c>
      <c r="H60" s="159">
        <v>1.5</v>
      </c>
      <c r="P60" s="692"/>
      <c r="Q60" s="692"/>
      <c r="R60" s="692"/>
      <c r="S60" s="692"/>
    </row>
    <row r="61" spans="1:19">
      <c r="C61" s="281">
        <v>44440</v>
      </c>
      <c r="D61" s="280">
        <v>44440</v>
      </c>
      <c r="E61" s="159">
        <v>3.5</v>
      </c>
      <c r="F61" s="159">
        <v>1.7</v>
      </c>
      <c r="G61" s="159">
        <v>3.4</v>
      </c>
      <c r="H61" s="159">
        <v>1.9</v>
      </c>
      <c r="P61" s="692"/>
      <c r="Q61" s="692"/>
      <c r="R61" s="692"/>
      <c r="S61" s="692"/>
    </row>
    <row r="62" spans="1:19">
      <c r="C62" s="281">
        <v>44470</v>
      </c>
      <c r="D62" s="280">
        <v>44470</v>
      </c>
      <c r="E62" s="159">
        <v>3.9</v>
      </c>
      <c r="F62" s="159">
        <v>1.7</v>
      </c>
      <c r="G62" s="159">
        <v>4.0999999999999996</v>
      </c>
      <c r="H62" s="159">
        <v>2</v>
      </c>
      <c r="P62" s="692"/>
      <c r="Q62" s="692"/>
      <c r="R62" s="692"/>
      <c r="S62" s="692"/>
    </row>
    <row r="63" spans="1:19">
      <c r="C63" s="281">
        <v>44501</v>
      </c>
      <c r="D63" s="280">
        <v>44501</v>
      </c>
      <c r="E63" s="159">
        <v>4.7</v>
      </c>
      <c r="F63" s="159">
        <v>2</v>
      </c>
      <c r="G63" s="159">
        <v>4.9000000000000004</v>
      </c>
      <c r="H63" s="159">
        <v>2.6</v>
      </c>
      <c r="P63" s="692"/>
      <c r="Q63" s="692"/>
      <c r="R63" s="692"/>
      <c r="S63" s="692"/>
    </row>
    <row r="64" spans="1:19">
      <c r="C64" s="281">
        <v>44531</v>
      </c>
      <c r="D64" s="280">
        <v>44531</v>
      </c>
      <c r="E64" s="159">
        <v>5.2</v>
      </c>
      <c r="F64" s="159">
        <v>2.5</v>
      </c>
      <c r="G64" s="159">
        <v>5</v>
      </c>
      <c r="H64" s="159">
        <v>2.6</v>
      </c>
      <c r="P64" s="692"/>
      <c r="Q64" s="692"/>
      <c r="R64" s="692"/>
      <c r="S64" s="692"/>
    </row>
    <row r="65" spans="1:19">
      <c r="C65" s="281">
        <v>44562</v>
      </c>
      <c r="D65" s="280">
        <v>44562</v>
      </c>
      <c r="E65" s="159">
        <v>5.5</v>
      </c>
      <c r="F65" s="159">
        <v>2.6</v>
      </c>
      <c r="G65" s="159">
        <v>5.0999999999999996</v>
      </c>
      <c r="H65" s="159">
        <v>2.2999999999999998</v>
      </c>
      <c r="P65" s="692"/>
      <c r="Q65" s="692"/>
      <c r="R65" s="692"/>
      <c r="S65" s="692"/>
    </row>
    <row r="66" spans="1:19">
      <c r="C66" s="281">
        <v>44593</v>
      </c>
      <c r="D66" s="280">
        <v>44593</v>
      </c>
      <c r="E66" s="159">
        <v>6.3</v>
      </c>
      <c r="F66" s="159">
        <v>3.5</v>
      </c>
      <c r="G66" s="159">
        <v>5.9</v>
      </c>
      <c r="H66" s="159">
        <v>2.7</v>
      </c>
      <c r="P66" s="692"/>
      <c r="Q66" s="692"/>
      <c r="R66" s="692"/>
      <c r="S66" s="692"/>
    </row>
    <row r="67" spans="1:19">
      <c r="C67" s="281">
        <v>44621</v>
      </c>
      <c r="D67" s="280">
        <v>44621</v>
      </c>
      <c r="E67" s="159">
        <v>7.3</v>
      </c>
      <c r="F67" s="159">
        <v>4.7</v>
      </c>
      <c r="G67" s="159">
        <v>7.4</v>
      </c>
      <c r="H67" s="159">
        <v>3</v>
      </c>
      <c r="P67" s="692"/>
      <c r="Q67" s="692"/>
      <c r="R67" s="692"/>
      <c r="S67" s="692"/>
    </row>
    <row r="68" spans="1:19">
      <c r="C68" s="281">
        <v>44652</v>
      </c>
      <c r="D68" s="280">
        <v>44652</v>
      </c>
      <c r="E68" s="159">
        <v>9.6</v>
      </c>
      <c r="F68" s="159">
        <v>6.3</v>
      </c>
      <c r="G68" s="159">
        <v>7.5</v>
      </c>
      <c r="H68" s="159">
        <v>3.5</v>
      </c>
      <c r="P68" s="692"/>
      <c r="Q68" s="692"/>
      <c r="R68" s="692"/>
      <c r="S68" s="692"/>
    </row>
    <row r="69" spans="1:19">
      <c r="C69" s="281">
        <v>44682</v>
      </c>
      <c r="D69" s="280">
        <v>44682</v>
      </c>
      <c r="E69" s="159">
        <v>10.7</v>
      </c>
      <c r="F69" s="159">
        <v>6.9</v>
      </c>
      <c r="G69" s="159">
        <v>8.1</v>
      </c>
      <c r="H69" s="159">
        <v>3.8</v>
      </c>
      <c r="P69" s="692"/>
      <c r="Q69" s="692"/>
      <c r="R69" s="692"/>
      <c r="S69" s="692"/>
    </row>
    <row r="70" spans="1:19">
      <c r="C70" s="281">
        <v>44713</v>
      </c>
      <c r="D70" s="280">
        <v>44713</v>
      </c>
      <c r="E70" s="159">
        <v>12.1</v>
      </c>
      <c r="F70" s="159">
        <v>8.4</v>
      </c>
      <c r="G70" s="159">
        <v>8.6</v>
      </c>
      <c r="H70" s="159">
        <v>3.7</v>
      </c>
      <c r="P70" s="692"/>
      <c r="Q70" s="692"/>
      <c r="R70" s="692"/>
      <c r="S70" s="692"/>
    </row>
    <row r="71" spans="1:19">
      <c r="A71" s="278">
        <v>2022</v>
      </c>
      <c r="B71" s="278" t="s">
        <v>48</v>
      </c>
      <c r="C71" s="281">
        <v>44743</v>
      </c>
      <c r="D71" s="280">
        <v>44743</v>
      </c>
      <c r="E71" s="159">
        <v>12.7</v>
      </c>
      <c r="F71" s="159">
        <v>9.1</v>
      </c>
      <c r="G71" s="159">
        <v>8.9</v>
      </c>
      <c r="H71" s="159">
        <v>4</v>
      </c>
      <c r="P71" s="692"/>
      <c r="Q71" s="692"/>
      <c r="R71" s="692"/>
      <c r="S71" s="692"/>
    </row>
    <row r="72" spans="1:19">
      <c r="C72" s="281">
        <v>44774</v>
      </c>
      <c r="D72" s="280">
        <v>44774</v>
      </c>
      <c r="E72" s="159">
        <v>12.6</v>
      </c>
      <c r="F72" s="159">
        <v>9.6</v>
      </c>
      <c r="G72" s="159">
        <v>9.1</v>
      </c>
      <c r="H72" s="159">
        <v>4.3</v>
      </c>
      <c r="P72" s="692"/>
      <c r="Q72" s="692"/>
      <c r="R72" s="692"/>
      <c r="S72" s="692"/>
    </row>
    <row r="73" spans="1:19">
      <c r="C73" s="281">
        <v>44805</v>
      </c>
      <c r="D73" s="280">
        <v>44805</v>
      </c>
      <c r="E73" s="159">
        <v>12.5</v>
      </c>
      <c r="F73" s="159">
        <v>9.8000000000000007</v>
      </c>
      <c r="G73" s="159">
        <v>9.9</v>
      </c>
      <c r="H73" s="159">
        <v>4.7</v>
      </c>
      <c r="P73" s="692"/>
      <c r="Q73" s="692"/>
      <c r="R73" s="692"/>
      <c r="S73" s="692"/>
    </row>
    <row r="74" spans="1:19">
      <c r="C74" s="281">
        <v>44835</v>
      </c>
      <c r="D74" s="280">
        <v>44835</v>
      </c>
      <c r="E74" s="159">
        <v>12.7</v>
      </c>
      <c r="F74" s="159">
        <v>9.6999999999999993</v>
      </c>
      <c r="G74" s="159">
        <v>10.6</v>
      </c>
      <c r="H74" s="159">
        <v>5</v>
      </c>
      <c r="P74" s="692"/>
      <c r="Q74" s="692"/>
      <c r="R74" s="692"/>
      <c r="S74" s="692"/>
    </row>
    <row r="75" spans="1:19">
      <c r="C75" s="281">
        <v>44866</v>
      </c>
      <c r="D75" s="280">
        <v>44866</v>
      </c>
      <c r="E75" s="159">
        <v>12.9</v>
      </c>
      <c r="F75" s="159">
        <v>9.8000000000000007</v>
      </c>
      <c r="G75" s="159">
        <v>10.1</v>
      </c>
      <c r="H75" s="159">
        <v>5</v>
      </c>
      <c r="P75" s="692"/>
      <c r="Q75" s="692"/>
      <c r="R75" s="692"/>
      <c r="S75" s="692"/>
    </row>
    <row r="76" spans="1:19">
      <c r="C76" s="281">
        <v>44896</v>
      </c>
      <c r="D76" s="280">
        <v>44896</v>
      </c>
      <c r="E76" s="159">
        <v>12.7</v>
      </c>
      <c r="F76" s="159">
        <v>10.5</v>
      </c>
      <c r="G76" s="159">
        <v>9.1999999999999993</v>
      </c>
      <c r="H76" s="159">
        <v>5.2</v>
      </c>
      <c r="P76" s="692"/>
      <c r="Q76" s="692"/>
      <c r="R76" s="692"/>
      <c r="S76" s="692"/>
    </row>
    <row r="77" spans="1:19">
      <c r="C77" s="281">
        <v>44927</v>
      </c>
      <c r="D77" s="280">
        <v>44927</v>
      </c>
      <c r="E77" s="159">
        <v>12.5</v>
      </c>
      <c r="F77" s="159">
        <v>11.3</v>
      </c>
      <c r="G77" s="159">
        <v>8.6</v>
      </c>
      <c r="H77" s="159">
        <v>5.3</v>
      </c>
      <c r="P77" s="692"/>
      <c r="Q77" s="692"/>
      <c r="R77" s="692"/>
      <c r="S77" s="692"/>
    </row>
    <row r="78" spans="1:19">
      <c r="C78" s="175">
        <v>44958</v>
      </c>
      <c r="D78" s="615">
        <v>44958</v>
      </c>
      <c r="E78" s="159">
        <v>11.7</v>
      </c>
      <c r="F78" s="159">
        <v>10.4</v>
      </c>
      <c r="G78" s="159">
        <v>8.5</v>
      </c>
      <c r="H78" s="159">
        <v>5.6</v>
      </c>
      <c r="P78" s="692"/>
      <c r="Q78" s="692"/>
      <c r="R78" s="692"/>
      <c r="S78" s="692"/>
    </row>
    <row r="79" spans="1:19">
      <c r="C79" s="175">
        <v>44986</v>
      </c>
      <c r="D79" s="615">
        <v>44986</v>
      </c>
      <c r="E79" s="159">
        <v>10.6</v>
      </c>
      <c r="F79" s="159">
        <v>10</v>
      </c>
      <c r="G79" s="159">
        <v>6.9</v>
      </c>
      <c r="H79" s="159">
        <v>5.7</v>
      </c>
      <c r="P79" s="692"/>
      <c r="Q79" s="692"/>
      <c r="R79" s="692"/>
      <c r="S79" s="692"/>
    </row>
    <row r="80" spans="1:19">
      <c r="C80" s="175">
        <v>45017</v>
      </c>
      <c r="D80" s="615">
        <v>45017</v>
      </c>
      <c r="E80" s="159">
        <v>8.9</v>
      </c>
      <c r="F80" s="159">
        <v>9.4</v>
      </c>
      <c r="G80" s="159">
        <v>6.9</v>
      </c>
      <c r="H80" s="159">
        <v>5.6</v>
      </c>
      <c r="P80" s="692"/>
      <c r="Q80" s="692"/>
      <c r="R80" s="692"/>
      <c r="S80" s="692"/>
    </row>
    <row r="81" spans="1:19">
      <c r="C81" s="175">
        <v>45047</v>
      </c>
      <c r="D81" s="615">
        <v>45047</v>
      </c>
      <c r="E81" s="159">
        <v>8.1999999999999993</v>
      </c>
      <c r="F81" s="159">
        <v>9.5</v>
      </c>
      <c r="G81" s="159">
        <v>6.1</v>
      </c>
      <c r="H81" s="159">
        <v>5.3</v>
      </c>
      <c r="P81" s="692"/>
      <c r="Q81" s="692"/>
      <c r="R81" s="692"/>
      <c r="S81" s="692"/>
    </row>
    <row r="82" spans="1:19">
      <c r="C82" s="281">
        <v>45078</v>
      </c>
      <c r="D82" s="280">
        <v>45078</v>
      </c>
      <c r="E82" s="159">
        <v>8.3000000000000007</v>
      </c>
      <c r="F82" s="159">
        <v>9.5</v>
      </c>
      <c r="G82" s="159">
        <v>5.5</v>
      </c>
      <c r="H82" s="159">
        <v>5.5</v>
      </c>
      <c r="P82" s="692"/>
      <c r="Q82" s="692"/>
      <c r="R82" s="692"/>
      <c r="S82" s="692"/>
    </row>
    <row r="83" spans="1:19">
      <c r="A83" s="278">
        <v>2023</v>
      </c>
      <c r="B83" s="278" t="s">
        <v>49</v>
      </c>
      <c r="C83" s="281">
        <v>45108</v>
      </c>
      <c r="D83" s="280">
        <v>45108</v>
      </c>
      <c r="E83" s="159">
        <v>8</v>
      </c>
      <c r="F83" s="159">
        <v>9.5</v>
      </c>
      <c r="G83" s="159">
        <v>5.3</v>
      </c>
      <c r="H83" s="159">
        <v>5.5</v>
      </c>
      <c r="P83" s="692"/>
      <c r="Q83" s="692"/>
      <c r="R83" s="692"/>
      <c r="S83" s="692"/>
    </row>
    <row r="84" spans="1:19">
      <c r="A84" s="278"/>
      <c r="B84" s="278"/>
      <c r="C84" s="281">
        <v>45139</v>
      </c>
      <c r="D84" s="280">
        <v>45139</v>
      </c>
      <c r="E84" s="159">
        <v>8.4</v>
      </c>
      <c r="F84" s="159">
        <v>9.1</v>
      </c>
      <c r="G84" s="159">
        <v>5.2</v>
      </c>
      <c r="H84" s="159">
        <v>5.3</v>
      </c>
      <c r="P84" s="692"/>
      <c r="Q84" s="692"/>
      <c r="R84" s="692"/>
      <c r="S84" s="692"/>
    </row>
    <row r="85" spans="1:19">
      <c r="A85" s="278"/>
      <c r="B85" s="278"/>
      <c r="C85" s="175">
        <v>45170</v>
      </c>
      <c r="D85" s="615">
        <v>45170</v>
      </c>
      <c r="E85" s="159">
        <v>7.4</v>
      </c>
      <c r="F85" s="159">
        <v>7.3</v>
      </c>
      <c r="G85" s="159">
        <v>4.3</v>
      </c>
      <c r="H85" s="159">
        <v>4.5</v>
      </c>
      <c r="P85" s="692"/>
      <c r="Q85" s="692"/>
      <c r="R85" s="692"/>
      <c r="S85" s="692"/>
    </row>
    <row r="86" spans="1:19">
      <c r="C86" s="281">
        <v>45200</v>
      </c>
      <c r="D86" s="280">
        <v>45200</v>
      </c>
      <c r="E86" s="159">
        <v>6.7</v>
      </c>
      <c r="F86" s="159">
        <v>7.5</v>
      </c>
      <c r="G86" s="159">
        <v>2.9</v>
      </c>
      <c r="H86" s="159">
        <v>4.2</v>
      </c>
      <c r="P86" s="692"/>
      <c r="Q86" s="692"/>
      <c r="R86" s="692"/>
      <c r="S86" s="692"/>
    </row>
    <row r="87" spans="1:19">
      <c r="C87" s="281">
        <v>45231</v>
      </c>
      <c r="D87" s="280">
        <v>45231</v>
      </c>
      <c r="E87" s="159">
        <v>5.5</v>
      </c>
      <c r="F87" s="159">
        <v>6.8</v>
      </c>
      <c r="G87" s="159">
        <v>2.4</v>
      </c>
      <c r="H87" s="159">
        <v>3.6</v>
      </c>
      <c r="P87" s="692"/>
      <c r="Q87" s="692"/>
      <c r="R87" s="692"/>
      <c r="S87" s="692"/>
    </row>
    <row r="88" spans="1:19">
      <c r="C88" s="281">
        <v>45261</v>
      </c>
      <c r="D88" s="280">
        <v>45261</v>
      </c>
      <c r="E88" s="159">
        <v>5.4</v>
      </c>
      <c r="F88" s="159">
        <v>6.1</v>
      </c>
      <c r="G88" s="159">
        <v>2.9</v>
      </c>
      <c r="H88" s="159">
        <v>3.4</v>
      </c>
      <c r="P88" s="692"/>
      <c r="Q88" s="692"/>
      <c r="R88" s="692"/>
      <c r="S88" s="692"/>
    </row>
    <row r="89" spans="1:19">
      <c r="C89" s="281">
        <v>45292</v>
      </c>
      <c r="D89" s="280">
        <v>45292</v>
      </c>
      <c r="E89" s="159">
        <v>4.8</v>
      </c>
      <c r="F89" s="159">
        <v>5.2</v>
      </c>
      <c r="G89" s="159">
        <v>2.8</v>
      </c>
      <c r="H89" s="159">
        <v>3.3</v>
      </c>
      <c r="P89" s="692"/>
      <c r="Q89" s="692"/>
      <c r="R89" s="692"/>
      <c r="S89" s="692"/>
    </row>
    <row r="90" spans="1:19">
      <c r="C90" s="281">
        <v>45323</v>
      </c>
      <c r="D90" s="280">
        <v>45323</v>
      </c>
      <c r="E90" s="159">
        <v>4.8</v>
      </c>
      <c r="F90" s="159">
        <v>5.3</v>
      </c>
      <c r="G90" s="159">
        <v>2.6</v>
      </c>
      <c r="H90" s="159">
        <v>3.1</v>
      </c>
      <c r="P90" s="692"/>
      <c r="Q90" s="692"/>
      <c r="R90" s="692"/>
      <c r="S90" s="692"/>
    </row>
    <row r="91" spans="1:19">
      <c r="C91" s="281">
        <v>45352</v>
      </c>
      <c r="D91" s="280">
        <v>45352</v>
      </c>
      <c r="E91" s="159">
        <v>4.9000000000000004</v>
      </c>
      <c r="F91" s="159">
        <v>5.4</v>
      </c>
      <c r="G91" s="159">
        <v>2.4</v>
      </c>
      <c r="H91" s="159">
        <v>2.9</v>
      </c>
      <c r="P91" s="692"/>
      <c r="Q91" s="692"/>
      <c r="R91" s="692"/>
      <c r="S91" s="692"/>
    </row>
    <row r="92" spans="1:19">
      <c r="C92" s="281">
        <v>45383</v>
      </c>
      <c r="D92" s="280">
        <v>45383</v>
      </c>
      <c r="E92" s="159">
        <v>4.7</v>
      </c>
      <c r="F92" s="159">
        <v>5.2</v>
      </c>
      <c r="G92" s="159">
        <v>2.4</v>
      </c>
      <c r="H92" s="159">
        <v>2.7</v>
      </c>
    </row>
    <row r="93" spans="1:19">
      <c r="C93" s="281">
        <v>45413</v>
      </c>
      <c r="D93" s="280">
        <v>45413</v>
      </c>
      <c r="E93" s="159">
        <v>4.3</v>
      </c>
      <c r="F93" s="159">
        <v>4.9000000000000004</v>
      </c>
      <c r="G93" s="159">
        <v>2.6</v>
      </c>
      <c r="H93" s="159">
        <v>2.9</v>
      </c>
    </row>
    <row r="94" spans="1:19">
      <c r="C94" s="281">
        <v>45444</v>
      </c>
      <c r="D94" s="280">
        <v>45444</v>
      </c>
      <c r="E94" s="159">
        <v>3.5</v>
      </c>
      <c r="F94" s="159">
        <v>4.5</v>
      </c>
      <c r="G94" s="159">
        <v>2.5</v>
      </c>
      <c r="H94" s="159">
        <v>2.9</v>
      </c>
    </row>
    <row r="95" spans="1:19">
      <c r="A95" s="278">
        <v>2024</v>
      </c>
      <c r="B95" s="278" t="s">
        <v>514</v>
      </c>
      <c r="C95" s="281">
        <v>45474</v>
      </c>
      <c r="D95" s="280">
        <v>45474</v>
      </c>
      <c r="E95" s="159">
        <v>3.3</v>
      </c>
      <c r="F95" s="159">
        <v>4.3</v>
      </c>
      <c r="G95" s="159">
        <v>2.6</v>
      </c>
      <c r="H95" s="159">
        <v>2.8</v>
      </c>
    </row>
    <row r="96" spans="1:19">
      <c r="C96" s="281">
        <v>45505</v>
      </c>
      <c r="D96" s="280">
        <v>45505</v>
      </c>
      <c r="E96" s="159">
        <v>3</v>
      </c>
      <c r="F96" s="159">
        <v>4.4000000000000004</v>
      </c>
      <c r="G96" s="159">
        <v>2.2000000000000002</v>
      </c>
      <c r="H96" s="159">
        <v>2.8</v>
      </c>
    </row>
    <row r="97" spans="1:9">
      <c r="C97" s="281">
        <v>45536</v>
      </c>
      <c r="D97" s="280">
        <v>45536</v>
      </c>
      <c r="E97" s="159">
        <v>3.1</v>
      </c>
      <c r="F97" s="159">
        <v>4.8</v>
      </c>
      <c r="G97" s="159">
        <v>1.7</v>
      </c>
      <c r="H97" s="159">
        <v>2.7</v>
      </c>
    </row>
    <row r="98" spans="1:9">
      <c r="C98" s="281">
        <v>45566</v>
      </c>
      <c r="D98" s="280">
        <v>45566</v>
      </c>
      <c r="E98" s="159">
        <v>3.6</v>
      </c>
      <c r="F98" s="159">
        <v>4.5</v>
      </c>
      <c r="G98" s="159">
        <v>2</v>
      </c>
      <c r="H98" s="159">
        <v>2.7</v>
      </c>
      <c r="I98" s="281"/>
    </row>
    <row r="99" spans="1:9">
      <c r="C99" s="281">
        <v>45597</v>
      </c>
      <c r="D99" s="280">
        <v>45597</v>
      </c>
      <c r="E99" s="159">
        <v>4</v>
      </c>
      <c r="F99" s="159">
        <v>4.3</v>
      </c>
      <c r="G99" s="159">
        <v>2.2000000000000002</v>
      </c>
      <c r="H99" s="159">
        <v>2.7</v>
      </c>
      <c r="I99" s="281"/>
    </row>
    <row r="100" spans="1:9">
      <c r="C100" s="281">
        <v>45627</v>
      </c>
      <c r="D100" s="280">
        <v>45627</v>
      </c>
      <c r="E100" s="159">
        <v>4.5</v>
      </c>
      <c r="F100" s="159">
        <v>4.5999999999999996</v>
      </c>
      <c r="G100" s="159">
        <v>2.4</v>
      </c>
      <c r="H100" s="159">
        <v>2.7</v>
      </c>
      <c r="I100" s="281"/>
    </row>
    <row r="101" spans="1:9">
      <c r="C101" s="281">
        <v>45658</v>
      </c>
      <c r="D101" s="280">
        <v>45658</v>
      </c>
      <c r="E101" s="159">
        <v>5.0999999999999996</v>
      </c>
      <c r="F101" s="159">
        <v>4.7</v>
      </c>
      <c r="G101" s="159">
        <v>2.5</v>
      </c>
      <c r="H101" s="159">
        <v>2.7</v>
      </c>
      <c r="I101" s="281"/>
    </row>
    <row r="102" spans="1:9">
      <c r="C102" s="281">
        <v>45689</v>
      </c>
      <c r="D102" s="280">
        <v>45689</v>
      </c>
      <c r="E102" s="159">
        <v>4.7</v>
      </c>
      <c r="F102" s="159">
        <v>4.5</v>
      </c>
      <c r="G102" s="159">
        <v>2.2999999999999998</v>
      </c>
      <c r="H102" s="159">
        <v>2.6</v>
      </c>
      <c r="I102" s="281"/>
    </row>
    <row r="103" spans="1:9">
      <c r="C103" s="281">
        <v>45717</v>
      </c>
      <c r="D103" s="280">
        <v>45717</v>
      </c>
      <c r="E103" s="159">
        <v>4.3</v>
      </c>
      <c r="F103" s="159">
        <v>4.2</v>
      </c>
      <c r="G103" s="159">
        <v>2.2000000000000002</v>
      </c>
      <c r="H103" s="159">
        <v>2.4</v>
      </c>
      <c r="I103" s="281"/>
    </row>
    <row r="104" spans="1:9">
      <c r="C104" s="281">
        <v>45748</v>
      </c>
      <c r="D104" s="280">
        <v>45748</v>
      </c>
      <c r="E104" s="159">
        <v>4</v>
      </c>
      <c r="F104" s="159">
        <v>4.2</v>
      </c>
      <c r="G104" s="159">
        <v>2.2000000000000002</v>
      </c>
      <c r="H104" s="159">
        <v>2.7</v>
      </c>
      <c r="I104" s="281"/>
    </row>
    <row r="105" spans="1:9">
      <c r="C105" s="281">
        <v>45778</v>
      </c>
      <c r="D105" s="280">
        <v>45778</v>
      </c>
      <c r="E105" s="159">
        <v>4.3</v>
      </c>
      <c r="F105" s="159">
        <v>4.3</v>
      </c>
      <c r="G105" s="159">
        <v>1.9</v>
      </c>
      <c r="H105" s="159">
        <v>2.2999999999999998</v>
      </c>
      <c r="I105" s="281"/>
    </row>
    <row r="106" spans="1:9">
      <c r="C106" s="281">
        <v>45809</v>
      </c>
      <c r="D106" s="280">
        <v>45809</v>
      </c>
      <c r="E106" s="159">
        <v>4.3</v>
      </c>
      <c r="F106" s="159">
        <v>4</v>
      </c>
      <c r="G106" s="159">
        <v>2</v>
      </c>
      <c r="H106" s="159">
        <v>2.2999999999999998</v>
      </c>
      <c r="I106" s="281"/>
    </row>
    <row r="107" spans="1:9">
      <c r="A107" s="278">
        <v>2025</v>
      </c>
      <c r="B107" s="278" t="s">
        <v>533</v>
      </c>
      <c r="C107" s="281">
        <v>45839</v>
      </c>
      <c r="D107" s="280">
        <v>45839</v>
      </c>
      <c r="E107" s="159">
        <v>4.5</v>
      </c>
      <c r="F107" s="159">
        <v>3.8</v>
      </c>
      <c r="G107" s="159">
        <v>2</v>
      </c>
      <c r="H107" s="159">
        <v>2.2999999999999998</v>
      </c>
      <c r="I107" s="281"/>
    </row>
    <row r="108" spans="1:9">
      <c r="C108" s="281">
        <v>45870</v>
      </c>
      <c r="D108" s="280">
        <v>45870</v>
      </c>
      <c r="E108" s="159">
        <v>4.5999999999999996</v>
      </c>
      <c r="F108" s="159">
        <v>4.0999999999999996</v>
      </c>
      <c r="G108" s="159">
        <v>2</v>
      </c>
      <c r="H108" s="159">
        <v>2.2999999999999998</v>
      </c>
      <c r="I108" s="281"/>
    </row>
    <row r="109" spans="1:9">
      <c r="C109" s="281">
        <v>45901</v>
      </c>
      <c r="D109" s="280">
        <v>45901</v>
      </c>
      <c r="E109" s="159">
        <v>4.5999999999999996</v>
      </c>
      <c r="F109" s="159">
        <v>4</v>
      </c>
      <c r="G109" s="159">
        <v>2.2000000000000002</v>
      </c>
      <c r="H109" s="159">
        <v>2.4</v>
      </c>
      <c r="I109" s="281"/>
    </row>
    <row r="110" spans="1:9">
      <c r="C110" s="281">
        <v>45931</v>
      </c>
      <c r="D110" s="280">
        <v>45931</v>
      </c>
      <c r="E110" s="159">
        <v>4</v>
      </c>
      <c r="F110" s="159">
        <v>3.8</v>
      </c>
      <c r="G110" s="159">
        <v>2.1</v>
      </c>
      <c r="H110" s="159">
        <v>2.4</v>
      </c>
      <c r="I110" s="281"/>
    </row>
    <row r="111" spans="1:9">
      <c r="C111" s="281">
        <v>45962</v>
      </c>
      <c r="D111" s="280">
        <v>45962</v>
      </c>
      <c r="E111" s="159">
        <v>4.3</v>
      </c>
      <c r="F111" s="159">
        <v>4.0999999999999996</v>
      </c>
      <c r="G111" s="159">
        <v>2.1</v>
      </c>
      <c r="H111" s="159">
        <v>2.4</v>
      </c>
      <c r="I111" s="281"/>
    </row>
    <row r="112" spans="1:9">
      <c r="C112" s="281">
        <v>45992</v>
      </c>
      <c r="D112" s="280">
        <v>45992</v>
      </c>
      <c r="E112" s="159">
        <v>3.8</v>
      </c>
      <c r="F112" s="159">
        <v>4</v>
      </c>
      <c r="G112" s="159">
        <v>2</v>
      </c>
      <c r="H112" s="159">
        <v>2.2999999999999998</v>
      </c>
      <c r="I112" s="281"/>
    </row>
    <row r="113" spans="3:8">
      <c r="C113" s="759">
        <v>46023</v>
      </c>
      <c r="D113" s="760">
        <v>46023</v>
      </c>
      <c r="E113" s="161">
        <v>3.6</v>
      </c>
      <c r="F113" s="161">
        <v>4</v>
      </c>
      <c r="G113" s="161">
        <v>1.7</v>
      </c>
      <c r="H113" s="161">
        <v>2.2000000000000002</v>
      </c>
    </row>
  </sheetData>
  <sheetProtection algorithmName="SHA-512" hashValue="op7DE0edSBQ56c2LBHv6woBDXlWpaVIs2wL8p78S8H5T82YzyO13eIPGnDjkrl7uKqn0OLl8FQW3en6maBexBA==" saltValue="oLhJ+VovL2gqDCPBCiup/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97" activePane="bottomRight" state="frozen"/>
      <selection activeCell="AA19" sqref="AA19"/>
      <selection pane="topRight" activeCell="AA19" sqref="AA19"/>
      <selection pane="bottomLeft" activeCell="AA19" sqref="AA19"/>
      <selection pane="bottomRight" activeCell="N136" sqref="N136"/>
    </sheetView>
  </sheetViews>
  <sheetFormatPr defaultColWidth="9.42578125" defaultRowHeight="11.25"/>
  <cols>
    <col min="1" max="1" width="4.42578125" style="33" bestFit="1" customWidth="1"/>
    <col min="2" max="2" width="4.7109375" style="33" bestFit="1" customWidth="1"/>
    <col min="3" max="4" width="6.5703125" style="33" customWidth="1"/>
    <col min="5" max="5" width="6.5703125" style="664" customWidth="1"/>
    <col min="6" max="100" width="6.5703125" style="33" customWidth="1"/>
    <col min="101" max="16384" width="9.42578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ht="15">
      <c r="A2" s="83"/>
      <c r="B2" s="83"/>
      <c r="C2" s="298"/>
      <c r="D2" s="303"/>
      <c r="E2" s="299" t="s">
        <v>268</v>
      </c>
      <c r="F2" s="299"/>
      <c r="G2" s="299"/>
      <c r="H2" s="299"/>
      <c r="J2" s="824" t="s">
        <v>540</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0" t="s">
        <v>493</v>
      </c>
      <c r="D3" s="304" t="s">
        <v>494</v>
      </c>
      <c r="E3" s="302" t="s">
        <v>269</v>
      </c>
      <c r="F3" s="301"/>
      <c r="G3" s="301"/>
      <c r="H3" s="302"/>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4"/>
      <c r="D4" s="295"/>
      <c r="E4" s="427"/>
      <c r="F4" s="83"/>
      <c r="G4" s="83"/>
      <c r="H4" s="42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6">
        <v>41973</v>
      </c>
      <c r="D5" s="297">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6">
        <v>42004</v>
      </c>
      <c r="D6" s="297">
        <f t="shared" si="0"/>
        <v>42004</v>
      </c>
      <c r="E6" s="33"/>
    </row>
    <row r="7" spans="1:102">
      <c r="C7" s="296">
        <v>42035</v>
      </c>
      <c r="D7" s="297">
        <f t="shared" si="0"/>
        <v>42035</v>
      </c>
      <c r="E7" s="86"/>
    </row>
    <row r="8" spans="1:102">
      <c r="C8" s="296">
        <v>42063</v>
      </c>
      <c r="D8" s="297">
        <f t="shared" si="0"/>
        <v>42063</v>
      </c>
      <c r="E8" s="86"/>
      <c r="CR8" s="83"/>
    </row>
    <row r="9" spans="1:102">
      <c r="C9" s="296">
        <v>42094</v>
      </c>
      <c r="D9" s="297">
        <f t="shared" si="0"/>
        <v>42094</v>
      </c>
      <c r="E9" s="86"/>
    </row>
    <row r="10" spans="1:102">
      <c r="C10" s="296">
        <v>42124</v>
      </c>
      <c r="D10" s="297">
        <f t="shared" si="0"/>
        <v>42124</v>
      </c>
      <c r="E10" s="86"/>
    </row>
    <row r="11" spans="1:102">
      <c r="C11" s="296">
        <v>42155</v>
      </c>
      <c r="D11" s="297">
        <f t="shared" si="0"/>
        <v>42155</v>
      </c>
      <c r="E11" s="86"/>
    </row>
    <row r="12" spans="1:102">
      <c r="C12" s="296">
        <v>42185</v>
      </c>
      <c r="D12" s="297">
        <f t="shared" si="0"/>
        <v>42185</v>
      </c>
      <c r="E12" s="86"/>
    </row>
    <row r="13" spans="1:102">
      <c r="A13" s="33">
        <v>2015</v>
      </c>
      <c r="B13" s="33" t="s">
        <v>135</v>
      </c>
      <c r="C13" s="296">
        <v>42216</v>
      </c>
      <c r="D13" s="297">
        <f t="shared" si="0"/>
        <v>42216</v>
      </c>
      <c r="E13" s="86"/>
    </row>
    <row r="14" spans="1:102">
      <c r="C14" s="296">
        <v>42247</v>
      </c>
      <c r="D14" s="297">
        <f t="shared" si="0"/>
        <v>42247</v>
      </c>
      <c r="E14" s="86"/>
    </row>
    <row r="15" spans="1:102">
      <c r="C15" s="296">
        <v>42277</v>
      </c>
      <c r="D15" s="297">
        <f t="shared" si="0"/>
        <v>42277</v>
      </c>
      <c r="E15" s="86"/>
    </row>
    <row r="16" spans="1:102">
      <c r="C16" s="296">
        <v>42308</v>
      </c>
      <c r="D16" s="297">
        <f t="shared" si="0"/>
        <v>42308</v>
      </c>
      <c r="E16" s="86"/>
    </row>
    <row r="17" spans="1:103">
      <c r="C17" s="296">
        <v>42338</v>
      </c>
      <c r="D17" s="297">
        <f t="shared" si="0"/>
        <v>42338</v>
      </c>
      <c r="E17" s="86"/>
    </row>
    <row r="18" spans="1:103">
      <c r="C18" s="296">
        <v>42369</v>
      </c>
      <c r="D18" s="297">
        <f t="shared" si="0"/>
        <v>42369</v>
      </c>
      <c r="E18" s="86"/>
    </row>
    <row r="19" spans="1:103">
      <c r="C19" s="296">
        <v>42400</v>
      </c>
      <c r="D19" s="297">
        <f t="shared" si="0"/>
        <v>42400</v>
      </c>
      <c r="E19" s="661">
        <v>1.4273131672597865</v>
      </c>
    </row>
    <row r="20" spans="1:103">
      <c r="C20" s="296">
        <v>42429</v>
      </c>
      <c r="D20" s="297">
        <f t="shared" si="0"/>
        <v>42429</v>
      </c>
      <c r="E20" s="661">
        <v>1.1695576619273302</v>
      </c>
    </row>
    <row r="21" spans="1:103">
      <c r="C21" s="296">
        <v>42460</v>
      </c>
      <c r="D21" s="297">
        <f t="shared" si="0"/>
        <v>42460</v>
      </c>
      <c r="E21" s="661">
        <v>0.99</v>
      </c>
    </row>
    <row r="22" spans="1:103">
      <c r="C22" s="296">
        <v>42490</v>
      </c>
      <c r="D22" s="297">
        <f t="shared" si="0"/>
        <v>42490</v>
      </c>
      <c r="E22" s="661">
        <v>0.97</v>
      </c>
    </row>
    <row r="23" spans="1:103">
      <c r="C23" s="296">
        <v>42521</v>
      </c>
      <c r="D23" s="297">
        <f t="shared" si="0"/>
        <v>42521</v>
      </c>
      <c r="E23" s="661">
        <v>0.95728770595690749</v>
      </c>
    </row>
    <row r="24" spans="1:103">
      <c r="C24" s="296">
        <v>42551</v>
      </c>
      <c r="D24" s="297">
        <f t="shared" si="0"/>
        <v>42551</v>
      </c>
      <c r="E24" s="661">
        <v>0.94</v>
      </c>
    </row>
    <row r="25" spans="1:103">
      <c r="A25" s="33">
        <v>2016</v>
      </c>
      <c r="B25" s="33" t="s">
        <v>136</v>
      </c>
      <c r="C25" s="296">
        <v>42582</v>
      </c>
      <c r="D25" s="297">
        <f t="shared" si="0"/>
        <v>42582</v>
      </c>
      <c r="E25" s="661">
        <v>0.91978484264611438</v>
      </c>
    </row>
    <row r="26" spans="1:103" ht="11.25" customHeight="1">
      <c r="C26" s="296">
        <v>42613</v>
      </c>
      <c r="D26" s="297">
        <f t="shared" si="0"/>
        <v>42613</v>
      </c>
      <c r="E26" s="661">
        <v>0.89956968529222869</v>
      </c>
      <c r="CI26" s="866"/>
      <c r="CJ26" s="866"/>
      <c r="CK26" s="866"/>
      <c r="CL26" s="866"/>
      <c r="CM26" s="866"/>
      <c r="CN26" s="866"/>
      <c r="CO26" s="866"/>
      <c r="CP26" s="866"/>
      <c r="CR26" s="866"/>
      <c r="CS26" s="866"/>
      <c r="CT26" s="866"/>
      <c r="CU26" s="866"/>
      <c r="CV26" s="866"/>
      <c r="CW26" s="866"/>
      <c r="CX26" s="866"/>
      <c r="CY26" s="88"/>
    </row>
    <row r="27" spans="1:103">
      <c r="C27" s="296">
        <v>42643</v>
      </c>
      <c r="D27" s="297">
        <f t="shared" si="0"/>
        <v>42643</v>
      </c>
      <c r="E27" s="661">
        <v>0.84978484264611431</v>
      </c>
      <c r="CI27" s="866"/>
      <c r="CJ27" s="866"/>
      <c r="CK27" s="866"/>
      <c r="CL27" s="866"/>
      <c r="CM27" s="866"/>
      <c r="CN27" s="866"/>
      <c r="CO27" s="866"/>
      <c r="CP27" s="866"/>
      <c r="CR27" s="866"/>
      <c r="CS27" s="866"/>
      <c r="CT27" s="866"/>
      <c r="CU27" s="866"/>
      <c r="CV27" s="866"/>
      <c r="CW27" s="866"/>
      <c r="CX27" s="866"/>
      <c r="CY27" s="88"/>
    </row>
    <row r="28" spans="1:103">
      <c r="C28" s="296">
        <v>42674</v>
      </c>
      <c r="D28" s="297">
        <f t="shared" si="0"/>
        <v>42674</v>
      </c>
      <c r="E28" s="661">
        <v>0.8</v>
      </c>
      <c r="CI28" s="866"/>
      <c r="CJ28" s="866"/>
      <c r="CK28" s="866"/>
      <c r="CL28" s="866"/>
      <c r="CM28" s="866"/>
      <c r="CN28" s="866"/>
      <c r="CO28" s="866"/>
      <c r="CP28" s="866"/>
      <c r="CR28" s="866"/>
      <c r="CS28" s="866"/>
      <c r="CT28" s="866"/>
      <c r="CU28" s="866"/>
      <c r="CV28" s="866"/>
      <c r="CW28" s="866"/>
      <c r="CX28" s="866"/>
      <c r="CY28" s="88"/>
    </row>
    <row r="29" spans="1:103">
      <c r="C29" s="296">
        <v>42704</v>
      </c>
      <c r="D29" s="297">
        <f t="shared" si="0"/>
        <v>42704</v>
      </c>
      <c r="E29" s="661">
        <v>0.7</v>
      </c>
    </row>
    <row r="30" spans="1:103" ht="11.25" customHeight="1">
      <c r="C30" s="296">
        <v>42735</v>
      </c>
      <c r="D30" s="297">
        <f t="shared" si="0"/>
        <v>42735</v>
      </c>
      <c r="E30" s="661">
        <v>0.65</v>
      </c>
      <c r="V30" s="292"/>
      <c r="W30" s="292"/>
      <c r="X30" s="292"/>
      <c r="Y30" s="292"/>
      <c r="Z30" s="292"/>
      <c r="AA30" s="292"/>
      <c r="CR30" s="83"/>
    </row>
    <row r="31" spans="1:103">
      <c r="C31" s="296">
        <v>42766</v>
      </c>
      <c r="D31" s="297">
        <f t="shared" si="0"/>
        <v>42766</v>
      </c>
      <c r="E31" s="661">
        <v>0.62492894843686564</v>
      </c>
      <c r="V31" s="292"/>
      <c r="W31" s="292"/>
      <c r="X31" s="292"/>
      <c r="Y31" s="292"/>
      <c r="Z31" s="292"/>
      <c r="AA31" s="292"/>
    </row>
    <row r="32" spans="1:103">
      <c r="C32" s="296">
        <v>42794</v>
      </c>
      <c r="D32" s="297">
        <f t="shared" si="0"/>
        <v>42794</v>
      </c>
      <c r="E32" s="661">
        <v>0.5</v>
      </c>
      <c r="V32" s="292"/>
      <c r="W32" s="292"/>
      <c r="X32" s="292"/>
      <c r="Y32" s="292"/>
      <c r="Z32" s="292"/>
      <c r="AA32" s="292"/>
    </row>
    <row r="33" spans="1:27">
      <c r="C33" s="296">
        <v>42825</v>
      </c>
      <c r="D33" s="297">
        <f t="shared" si="0"/>
        <v>42825</v>
      </c>
      <c r="E33" s="661">
        <v>0.45</v>
      </c>
      <c r="V33" s="292"/>
      <c r="W33" s="292"/>
      <c r="X33" s="292"/>
      <c r="Y33" s="292"/>
      <c r="Z33" s="292"/>
      <c r="AA33" s="292"/>
    </row>
    <row r="34" spans="1:27">
      <c r="C34" s="296">
        <v>42855</v>
      </c>
      <c r="D34" s="297">
        <f t="shared" si="0"/>
        <v>42855</v>
      </c>
      <c r="E34" s="661">
        <v>0.45</v>
      </c>
    </row>
    <row r="35" spans="1:27">
      <c r="C35" s="296">
        <v>42886</v>
      </c>
      <c r="D35" s="297">
        <f t="shared" si="0"/>
        <v>42886</v>
      </c>
      <c r="E35" s="661">
        <v>0.45</v>
      </c>
    </row>
    <row r="36" spans="1:27">
      <c r="C36" s="296">
        <v>42916</v>
      </c>
      <c r="D36" s="297">
        <f t="shared" si="0"/>
        <v>42916</v>
      </c>
      <c r="E36" s="661">
        <v>0.45</v>
      </c>
    </row>
    <row r="37" spans="1:27">
      <c r="A37" s="33">
        <v>2017</v>
      </c>
      <c r="B37" s="33" t="s">
        <v>43</v>
      </c>
      <c r="C37" s="296">
        <v>42947</v>
      </c>
      <c r="D37" s="297">
        <f t="shared" ref="D37:D68" si="1">C37</f>
        <v>42947</v>
      </c>
      <c r="E37" s="661">
        <v>0.4437265917602996</v>
      </c>
    </row>
    <row r="38" spans="1:27">
      <c r="C38" s="296">
        <v>42978</v>
      </c>
      <c r="D38" s="297">
        <f t="shared" si="1"/>
        <v>42978</v>
      </c>
      <c r="E38" s="661">
        <v>0.43745318352059925</v>
      </c>
    </row>
    <row r="39" spans="1:27">
      <c r="C39" s="296">
        <v>43008</v>
      </c>
      <c r="D39" s="297">
        <f t="shared" si="1"/>
        <v>43008</v>
      </c>
      <c r="E39" s="661">
        <v>0.36872659176029965</v>
      </c>
    </row>
    <row r="40" spans="1:27">
      <c r="C40" s="296">
        <v>43039</v>
      </c>
      <c r="D40" s="297">
        <f t="shared" si="1"/>
        <v>43039</v>
      </c>
      <c r="E40" s="661">
        <v>0.3</v>
      </c>
    </row>
    <row r="41" spans="1:27">
      <c r="C41" s="296">
        <v>43069</v>
      </c>
      <c r="D41" s="297">
        <f t="shared" si="1"/>
        <v>43069</v>
      </c>
      <c r="E41" s="661">
        <v>0.25</v>
      </c>
    </row>
    <row r="42" spans="1:27">
      <c r="C42" s="296">
        <v>43100</v>
      </c>
      <c r="D42" s="297">
        <f t="shared" si="1"/>
        <v>43100</v>
      </c>
      <c r="E42" s="661">
        <v>0.2</v>
      </c>
    </row>
    <row r="43" spans="1:27">
      <c r="C43" s="296">
        <v>43131</v>
      </c>
      <c r="D43" s="297">
        <f t="shared" si="1"/>
        <v>43131</v>
      </c>
      <c r="E43" s="661">
        <v>0.11444933920704846</v>
      </c>
    </row>
    <row r="44" spans="1:27">
      <c r="C44" s="296">
        <v>43159</v>
      </c>
      <c r="D44" s="297">
        <f t="shared" si="1"/>
        <v>43159</v>
      </c>
      <c r="E44" s="661">
        <v>0.09</v>
      </c>
    </row>
    <row r="45" spans="1:27">
      <c r="C45" s="296">
        <v>43190</v>
      </c>
      <c r="D45" s="297">
        <f t="shared" si="1"/>
        <v>43190</v>
      </c>
      <c r="E45" s="661">
        <v>0.09</v>
      </c>
    </row>
    <row r="46" spans="1:27">
      <c r="C46" s="296">
        <v>43220</v>
      </c>
      <c r="D46" s="297">
        <f t="shared" si="1"/>
        <v>43220</v>
      </c>
      <c r="E46" s="661">
        <v>0.09</v>
      </c>
    </row>
    <row r="47" spans="1:27">
      <c r="C47" s="296">
        <v>43251</v>
      </c>
      <c r="D47" s="297">
        <f t="shared" si="1"/>
        <v>43251</v>
      </c>
      <c r="E47" s="661">
        <v>0.09</v>
      </c>
    </row>
    <row r="48" spans="1:27">
      <c r="C48" s="296">
        <v>43281</v>
      </c>
      <c r="D48" s="297">
        <f t="shared" si="1"/>
        <v>43281</v>
      </c>
      <c r="E48" s="661">
        <v>0.09</v>
      </c>
    </row>
    <row r="49" spans="1:102">
      <c r="A49" s="33">
        <v>2018</v>
      </c>
      <c r="B49" s="33" t="s">
        <v>44</v>
      </c>
      <c r="C49" s="296">
        <v>43312</v>
      </c>
      <c r="D49" s="297">
        <f t="shared" si="1"/>
        <v>43312</v>
      </c>
      <c r="E49" s="661">
        <v>0.09</v>
      </c>
      <c r="CR49" s="867"/>
      <c r="CS49" s="867"/>
      <c r="CT49" s="867"/>
      <c r="CU49" s="867"/>
      <c r="CV49" s="867"/>
      <c r="CW49" s="867"/>
      <c r="CX49" s="867"/>
    </row>
    <row r="50" spans="1:102">
      <c r="C50" s="296">
        <v>43343</v>
      </c>
      <c r="D50" s="297">
        <f t="shared" si="1"/>
        <v>43343</v>
      </c>
      <c r="E50" s="661">
        <v>0.09</v>
      </c>
      <c r="CR50" s="867"/>
      <c r="CS50" s="867"/>
      <c r="CT50" s="867"/>
      <c r="CU50" s="867"/>
      <c r="CV50" s="867"/>
      <c r="CW50" s="867"/>
      <c r="CX50" s="867"/>
    </row>
    <row r="51" spans="1:102">
      <c r="C51" s="296">
        <v>43373</v>
      </c>
      <c r="D51" s="297">
        <f t="shared" si="1"/>
        <v>43373</v>
      </c>
      <c r="E51" s="661">
        <v>0.09</v>
      </c>
      <c r="CR51" s="867"/>
      <c r="CS51" s="867"/>
      <c r="CT51" s="867"/>
      <c r="CU51" s="867"/>
      <c r="CV51" s="867"/>
      <c r="CW51" s="867"/>
      <c r="CX51" s="867"/>
    </row>
    <row r="52" spans="1:102">
      <c r="C52" s="296">
        <v>43404</v>
      </c>
      <c r="D52" s="297">
        <f t="shared" si="1"/>
        <v>43404</v>
      </c>
      <c r="E52" s="661">
        <v>0.09</v>
      </c>
    </row>
    <row r="53" spans="1:102">
      <c r="C53" s="296">
        <v>43434</v>
      </c>
      <c r="D53" s="297">
        <f t="shared" si="1"/>
        <v>43434</v>
      </c>
      <c r="E53" s="661">
        <v>0.09</v>
      </c>
    </row>
    <row r="54" spans="1:102">
      <c r="C54" s="296">
        <v>43465</v>
      </c>
      <c r="D54" s="297">
        <f t="shared" si="1"/>
        <v>43465</v>
      </c>
      <c r="E54" s="661">
        <v>0.09</v>
      </c>
    </row>
    <row r="55" spans="1:102">
      <c r="C55" s="296">
        <v>43496</v>
      </c>
      <c r="D55" s="297">
        <f t="shared" si="1"/>
        <v>43496</v>
      </c>
      <c r="E55" s="661">
        <v>0.09</v>
      </c>
    </row>
    <row r="56" spans="1:102">
      <c r="C56" s="296">
        <v>43524</v>
      </c>
      <c r="D56" s="297">
        <f t="shared" si="1"/>
        <v>43524</v>
      </c>
      <c r="E56" s="661">
        <v>0.09</v>
      </c>
    </row>
    <row r="57" spans="1:102">
      <c r="C57" s="296">
        <v>43555</v>
      </c>
      <c r="D57" s="297">
        <f t="shared" si="1"/>
        <v>43555</v>
      </c>
      <c r="E57" s="661">
        <v>0.09</v>
      </c>
    </row>
    <row r="58" spans="1:102">
      <c r="C58" s="296">
        <v>43585</v>
      </c>
      <c r="D58" s="297">
        <f t="shared" si="1"/>
        <v>43585</v>
      </c>
      <c r="E58" s="661">
        <v>0.08</v>
      </c>
    </row>
    <row r="59" spans="1:102">
      <c r="C59" s="296">
        <v>43616</v>
      </c>
      <c r="D59" s="297">
        <f t="shared" si="1"/>
        <v>43616</v>
      </c>
      <c r="E59" s="661">
        <v>0.08</v>
      </c>
    </row>
    <row r="60" spans="1:102">
      <c r="C60" s="296">
        <v>43646</v>
      </c>
      <c r="D60" s="297">
        <f t="shared" si="1"/>
        <v>43646</v>
      </c>
      <c r="E60" s="661">
        <v>0.08</v>
      </c>
    </row>
    <row r="61" spans="1:102">
      <c r="A61" s="33">
        <v>2019</v>
      </c>
      <c r="B61" s="33" t="s">
        <v>45</v>
      </c>
      <c r="C61" s="296">
        <v>43677</v>
      </c>
      <c r="D61" s="297">
        <f t="shared" si="1"/>
        <v>43677</v>
      </c>
      <c r="E61" s="661">
        <v>7.9675740592473981E-2</v>
      </c>
    </row>
    <row r="62" spans="1:102">
      <c r="C62" s="296">
        <v>43708</v>
      </c>
      <c r="D62" s="297">
        <f t="shared" si="1"/>
        <v>43708</v>
      </c>
      <c r="E62" s="661">
        <v>7.9351481184947961E-2</v>
      </c>
    </row>
    <row r="63" spans="1:102">
      <c r="C63" s="296">
        <v>43738</v>
      </c>
      <c r="D63" s="297">
        <f t="shared" si="1"/>
        <v>43738</v>
      </c>
      <c r="E63" s="661">
        <v>6.9675740592473973E-2</v>
      </c>
    </row>
    <row r="64" spans="1:102">
      <c r="C64" s="296">
        <v>43769</v>
      </c>
      <c r="D64" s="297">
        <f t="shared" si="1"/>
        <v>43769</v>
      </c>
      <c r="E64" s="661">
        <v>0.06</v>
      </c>
    </row>
    <row r="65" spans="1:10">
      <c r="C65" s="296">
        <v>43799</v>
      </c>
      <c r="D65" s="297">
        <f t="shared" si="1"/>
        <v>43799</v>
      </c>
      <c r="E65" s="661">
        <v>0.06</v>
      </c>
    </row>
    <row r="66" spans="1:10">
      <c r="C66" s="296">
        <v>43830</v>
      </c>
      <c r="D66" s="297">
        <f t="shared" si="1"/>
        <v>43830</v>
      </c>
      <c r="E66" s="661">
        <v>0.06</v>
      </c>
      <c r="J66" s="83" t="s">
        <v>435</v>
      </c>
    </row>
    <row r="67" spans="1:10">
      <c r="C67" s="296">
        <v>43861</v>
      </c>
      <c r="D67" s="297">
        <f t="shared" si="1"/>
        <v>43861</v>
      </c>
      <c r="E67" s="661">
        <v>0.06</v>
      </c>
    </row>
    <row r="68" spans="1:10">
      <c r="C68" s="296">
        <v>43890</v>
      </c>
      <c r="D68" s="297">
        <f t="shared" si="1"/>
        <v>43890</v>
      </c>
      <c r="E68" s="661">
        <v>0.06</v>
      </c>
    </row>
    <row r="69" spans="1:10">
      <c r="C69" s="296">
        <v>43921</v>
      </c>
      <c r="D69" s="297">
        <f t="shared" ref="D69:D100" si="2">C69</f>
        <v>43921</v>
      </c>
      <c r="E69" s="661">
        <v>0.06</v>
      </c>
    </row>
    <row r="70" spans="1:10">
      <c r="C70" s="296">
        <v>43951</v>
      </c>
      <c r="D70" s="297">
        <f t="shared" si="2"/>
        <v>43951</v>
      </c>
      <c r="E70" s="661">
        <v>0.06</v>
      </c>
    </row>
    <row r="71" spans="1:10">
      <c r="C71" s="296">
        <v>43982</v>
      </c>
      <c r="D71" s="297">
        <f t="shared" si="2"/>
        <v>43982</v>
      </c>
      <c r="E71" s="661">
        <v>0.06</v>
      </c>
    </row>
    <row r="72" spans="1:10">
      <c r="C72" s="296">
        <v>44012</v>
      </c>
      <c r="D72" s="297">
        <f t="shared" si="2"/>
        <v>44012</v>
      </c>
      <c r="E72" s="661">
        <v>0.06</v>
      </c>
    </row>
    <row r="73" spans="1:10">
      <c r="A73" s="33">
        <v>2020</v>
      </c>
      <c r="B73" s="33" t="s">
        <v>46</v>
      </c>
      <c r="C73" s="296">
        <v>44043</v>
      </c>
      <c r="D73" s="297">
        <f t="shared" si="2"/>
        <v>44043</v>
      </c>
      <c r="E73" s="661">
        <v>0.06</v>
      </c>
    </row>
    <row r="74" spans="1:10">
      <c r="C74" s="296">
        <v>44074</v>
      </c>
      <c r="D74" s="297">
        <f t="shared" si="2"/>
        <v>44074</v>
      </c>
      <c r="E74" s="661">
        <v>0.06</v>
      </c>
    </row>
    <row r="75" spans="1:10">
      <c r="C75" s="296">
        <v>44104</v>
      </c>
      <c r="D75" s="297">
        <f t="shared" si="2"/>
        <v>44104</v>
      </c>
      <c r="E75" s="661">
        <v>0.06</v>
      </c>
    </row>
    <row r="76" spans="1:10">
      <c r="C76" s="296">
        <v>44135</v>
      </c>
      <c r="D76" s="297">
        <f t="shared" si="2"/>
        <v>44135</v>
      </c>
      <c r="E76" s="661">
        <v>0.06</v>
      </c>
    </row>
    <row r="77" spans="1:10">
      <c r="C77" s="296">
        <v>44165</v>
      </c>
      <c r="D77" s="297">
        <f t="shared" si="2"/>
        <v>44165</v>
      </c>
      <c r="E77" s="661">
        <v>0.06</v>
      </c>
    </row>
    <row r="78" spans="1:10">
      <c r="C78" s="296">
        <v>44196</v>
      </c>
      <c r="D78" s="297">
        <f t="shared" si="2"/>
        <v>44196</v>
      </c>
      <c r="E78" s="661">
        <v>0.06</v>
      </c>
    </row>
    <row r="79" spans="1:10">
      <c r="C79" s="296">
        <v>44227</v>
      </c>
      <c r="D79" s="297">
        <f t="shared" si="2"/>
        <v>44227</v>
      </c>
      <c r="E79" s="661">
        <v>0.05</v>
      </c>
    </row>
    <row r="80" spans="1:10">
      <c r="C80" s="296">
        <v>44255</v>
      </c>
      <c r="D80" s="297">
        <f t="shared" si="2"/>
        <v>44255</v>
      </c>
      <c r="E80" s="661">
        <v>0.03</v>
      </c>
    </row>
    <row r="81" spans="1:21">
      <c r="C81" s="296">
        <v>44286</v>
      </c>
      <c r="D81" s="297">
        <f t="shared" si="2"/>
        <v>44286</v>
      </c>
      <c r="E81" s="661">
        <v>0.02</v>
      </c>
    </row>
    <row r="82" spans="1:21">
      <c r="C82" s="296">
        <v>44316</v>
      </c>
      <c r="D82" s="297">
        <f t="shared" si="2"/>
        <v>44316</v>
      </c>
      <c r="E82" s="661">
        <v>0.02</v>
      </c>
    </row>
    <row r="83" spans="1:21">
      <c r="C83" s="296">
        <v>44347</v>
      </c>
      <c r="D83" s="297">
        <f t="shared" si="2"/>
        <v>44347</v>
      </c>
      <c r="E83" s="661">
        <v>0.02</v>
      </c>
    </row>
    <row r="84" spans="1:21">
      <c r="C84" s="296">
        <v>44377</v>
      </c>
      <c r="D84" s="297">
        <f t="shared" si="2"/>
        <v>44377</v>
      </c>
      <c r="E84" s="661">
        <v>0.02</v>
      </c>
    </row>
    <row r="85" spans="1:21">
      <c r="A85" s="33">
        <v>2021</v>
      </c>
      <c r="B85" s="33" t="s">
        <v>47</v>
      </c>
      <c r="C85" s="296">
        <v>44408</v>
      </c>
      <c r="D85" s="297">
        <f t="shared" si="2"/>
        <v>44408</v>
      </c>
      <c r="E85" s="661">
        <v>1.4999999999999999E-2</v>
      </c>
    </row>
    <row r="86" spans="1:21">
      <c r="C86" s="296">
        <v>44439</v>
      </c>
      <c r="D86" s="297">
        <f t="shared" si="2"/>
        <v>44439</v>
      </c>
      <c r="E86" s="661">
        <v>0.01</v>
      </c>
    </row>
    <row r="87" spans="1:21">
      <c r="C87" s="296">
        <v>44469</v>
      </c>
      <c r="D87" s="297">
        <f t="shared" si="2"/>
        <v>44469</v>
      </c>
      <c r="E87" s="661">
        <v>5.0000000000000001E-3</v>
      </c>
    </row>
    <row r="88" spans="1:21">
      <c r="C88" s="296">
        <v>44500</v>
      </c>
      <c r="D88" s="297">
        <f t="shared" si="2"/>
        <v>44500</v>
      </c>
      <c r="E88" s="661">
        <v>0</v>
      </c>
    </row>
    <row r="89" spans="1:21">
      <c r="C89" s="296">
        <v>44530</v>
      </c>
      <c r="D89" s="297">
        <f t="shared" si="2"/>
        <v>44530</v>
      </c>
      <c r="E89" s="661">
        <v>0</v>
      </c>
      <c r="J89" s="838" t="s">
        <v>527</v>
      </c>
      <c r="K89" s="838"/>
      <c r="L89" s="838"/>
      <c r="M89" s="838"/>
      <c r="N89" s="838"/>
      <c r="O89" s="838"/>
      <c r="P89" s="838"/>
      <c r="Q89" s="838"/>
      <c r="R89" s="838"/>
      <c r="S89" s="838"/>
      <c r="T89" s="838"/>
      <c r="U89" s="838"/>
    </row>
    <row r="90" spans="1:21">
      <c r="C90" s="296">
        <v>44561</v>
      </c>
      <c r="D90" s="297">
        <f t="shared" si="2"/>
        <v>44561</v>
      </c>
      <c r="E90" s="661">
        <v>5.0000000000000001E-3</v>
      </c>
      <c r="J90" s="838"/>
      <c r="K90" s="838"/>
      <c r="L90" s="838"/>
      <c r="M90" s="838"/>
      <c r="N90" s="838"/>
      <c r="O90" s="838"/>
      <c r="P90" s="838"/>
      <c r="Q90" s="838"/>
      <c r="R90" s="838"/>
      <c r="S90" s="838"/>
      <c r="T90" s="838"/>
      <c r="U90" s="838"/>
    </row>
    <row r="91" spans="1:21">
      <c r="C91" s="296">
        <v>44592</v>
      </c>
      <c r="D91" s="297">
        <f t="shared" si="2"/>
        <v>44592</v>
      </c>
      <c r="E91" s="661">
        <v>0.01</v>
      </c>
      <c r="J91" s="838"/>
      <c r="K91" s="838"/>
      <c r="L91" s="838"/>
      <c r="M91" s="838"/>
      <c r="N91" s="838"/>
      <c r="O91" s="838"/>
      <c r="P91" s="838"/>
      <c r="Q91" s="838"/>
      <c r="R91" s="838"/>
      <c r="S91" s="838"/>
      <c r="T91" s="838"/>
      <c r="U91" s="838"/>
    </row>
    <row r="92" spans="1:21">
      <c r="C92" s="296">
        <v>44620</v>
      </c>
      <c r="D92" s="297">
        <f t="shared" si="2"/>
        <v>44620</v>
      </c>
      <c r="E92" s="661">
        <v>0.01</v>
      </c>
      <c r="J92" s="559" t="s">
        <v>505</v>
      </c>
      <c r="K92" s="293"/>
      <c r="L92" s="293"/>
      <c r="M92" s="293"/>
      <c r="N92" s="293"/>
      <c r="O92" s="293"/>
      <c r="P92" s="293"/>
      <c r="Q92" s="293"/>
      <c r="R92" s="293"/>
      <c r="S92" s="293"/>
      <c r="T92" s="293"/>
      <c r="U92" s="293"/>
    </row>
    <row r="93" spans="1:21">
      <c r="C93" s="296">
        <v>44651</v>
      </c>
      <c r="D93" s="297">
        <f t="shared" si="2"/>
        <v>44651</v>
      </c>
      <c r="E93" s="661">
        <v>0.05</v>
      </c>
    </row>
    <row r="94" spans="1:21">
      <c r="C94" s="296">
        <v>44681</v>
      </c>
      <c r="D94" s="297">
        <f t="shared" si="2"/>
        <v>44681</v>
      </c>
      <c r="E94" s="661">
        <v>0.1</v>
      </c>
      <c r="J94" s="83" t="s">
        <v>436</v>
      </c>
    </row>
    <row r="95" spans="1:21">
      <c r="C95" s="296">
        <v>44712</v>
      </c>
      <c r="D95" s="297">
        <f t="shared" si="2"/>
        <v>44712</v>
      </c>
      <c r="E95" s="661">
        <v>0.2</v>
      </c>
    </row>
    <row r="96" spans="1:21">
      <c r="C96" s="296">
        <v>44742</v>
      </c>
      <c r="D96" s="297">
        <f t="shared" si="2"/>
        <v>44742</v>
      </c>
      <c r="E96" s="661">
        <v>0.2</v>
      </c>
    </row>
    <row r="97" spans="1:9">
      <c r="A97" s="33">
        <v>2022</v>
      </c>
      <c r="B97" s="33" t="s">
        <v>48</v>
      </c>
      <c r="C97" s="296">
        <v>44773</v>
      </c>
      <c r="D97" s="297">
        <f t="shared" si="2"/>
        <v>44773</v>
      </c>
      <c r="E97" s="661">
        <v>0.2</v>
      </c>
    </row>
    <row r="98" spans="1:9">
      <c r="C98" s="296">
        <v>44804</v>
      </c>
      <c r="D98" s="297">
        <f t="shared" si="2"/>
        <v>44804</v>
      </c>
      <c r="E98" s="661">
        <v>0.2</v>
      </c>
    </row>
    <row r="99" spans="1:9">
      <c r="C99" s="296">
        <v>44834</v>
      </c>
      <c r="D99" s="297">
        <f t="shared" si="2"/>
        <v>44834</v>
      </c>
      <c r="E99" s="661">
        <v>0.2</v>
      </c>
    </row>
    <row r="100" spans="1:9">
      <c r="C100" s="296">
        <v>44865</v>
      </c>
      <c r="D100" s="297">
        <f t="shared" si="2"/>
        <v>44865</v>
      </c>
      <c r="E100" s="661">
        <v>0.2</v>
      </c>
    </row>
    <row r="101" spans="1:9">
      <c r="C101" s="296">
        <v>44895</v>
      </c>
      <c r="D101" s="297">
        <f t="shared" ref="D101:D104" si="3">C101</f>
        <v>44895</v>
      </c>
      <c r="E101" s="661">
        <v>0.2</v>
      </c>
    </row>
    <row r="102" spans="1:9">
      <c r="C102" s="296">
        <v>44926</v>
      </c>
      <c r="D102" s="297">
        <f t="shared" si="3"/>
        <v>44926</v>
      </c>
      <c r="E102" s="661">
        <v>0.2</v>
      </c>
    </row>
    <row r="103" spans="1:9">
      <c r="C103" s="296">
        <v>44957</v>
      </c>
      <c r="D103" s="297">
        <f t="shared" si="3"/>
        <v>44957</v>
      </c>
      <c r="E103" s="661">
        <v>2.5</v>
      </c>
      <c r="F103" s="86"/>
    </row>
    <row r="104" spans="1:9">
      <c r="C104" s="296">
        <v>44985</v>
      </c>
      <c r="D104" s="619">
        <f t="shared" si="3"/>
        <v>44985</v>
      </c>
      <c r="E104" s="662">
        <v>2.5180129599737993</v>
      </c>
      <c r="F104" s="719"/>
      <c r="G104" s="620"/>
      <c r="H104" s="620"/>
      <c r="I104" s="620"/>
    </row>
    <row r="105" spans="1:9">
      <c r="C105" s="296">
        <v>45016</v>
      </c>
      <c r="D105" s="619">
        <f t="shared" ref="D105:D106" si="4">C105</f>
        <v>45016</v>
      </c>
      <c r="E105" s="662">
        <v>2.9090064799868998</v>
      </c>
      <c r="F105" s="719"/>
      <c r="G105" s="620"/>
      <c r="H105" s="620"/>
      <c r="I105" s="620"/>
    </row>
    <row r="106" spans="1:9">
      <c r="C106" s="296">
        <v>45046</v>
      </c>
      <c r="D106" s="619">
        <f t="shared" si="4"/>
        <v>45046</v>
      </c>
      <c r="E106" s="661">
        <v>3.3</v>
      </c>
      <c r="F106" s="86"/>
      <c r="I106" s="620"/>
    </row>
    <row r="107" spans="1:9">
      <c r="C107" s="618">
        <v>45077</v>
      </c>
      <c r="D107" s="619">
        <f t="shared" ref="D107" si="5">C107</f>
        <v>45077</v>
      </c>
      <c r="E107" s="662">
        <v>3.5</v>
      </c>
      <c r="F107" s="719"/>
      <c r="G107" s="620"/>
      <c r="H107" s="620"/>
      <c r="I107" s="620"/>
    </row>
    <row r="108" spans="1:9">
      <c r="C108" s="618">
        <v>45107</v>
      </c>
      <c r="D108" s="619">
        <f t="shared" ref="D108:D113" si="6">C108</f>
        <v>45107</v>
      </c>
      <c r="E108" s="661">
        <v>3.5398358098197633</v>
      </c>
      <c r="F108" s="86"/>
      <c r="G108" s="33" t="s">
        <v>365</v>
      </c>
      <c r="H108" s="33" t="s">
        <v>365</v>
      </c>
    </row>
    <row r="109" spans="1:9">
      <c r="A109" s="33">
        <v>2023</v>
      </c>
      <c r="B109" s="33" t="s">
        <v>49</v>
      </c>
      <c r="C109" s="296">
        <v>45138</v>
      </c>
      <c r="D109" s="297">
        <f t="shared" si="6"/>
        <v>45138</v>
      </c>
      <c r="E109" s="661">
        <v>3.5796716196395266</v>
      </c>
      <c r="F109" s="86"/>
      <c r="G109" s="33" t="s">
        <v>365</v>
      </c>
      <c r="H109" s="33" t="s">
        <v>365</v>
      </c>
    </row>
    <row r="110" spans="1:9">
      <c r="C110" s="296">
        <v>45169</v>
      </c>
      <c r="D110" s="297">
        <f t="shared" si="6"/>
        <v>45169</v>
      </c>
      <c r="E110" s="661">
        <v>3.6195074294592899</v>
      </c>
      <c r="F110" s="86"/>
      <c r="G110" s="33" t="s">
        <v>365</v>
      </c>
      <c r="H110" s="33" t="s">
        <v>365</v>
      </c>
    </row>
    <row r="111" spans="1:9">
      <c r="C111" s="296">
        <v>45199</v>
      </c>
      <c r="D111" s="297">
        <f t="shared" si="6"/>
        <v>45199</v>
      </c>
      <c r="E111" s="661">
        <v>3.6593432392790533</v>
      </c>
      <c r="F111" s="86"/>
      <c r="G111" s="33" t="s">
        <v>365</v>
      </c>
      <c r="H111" s="33" t="s">
        <v>365</v>
      </c>
    </row>
    <row r="112" spans="1:9">
      <c r="C112" s="296">
        <v>45230</v>
      </c>
      <c r="D112" s="297">
        <f t="shared" si="6"/>
        <v>45230</v>
      </c>
      <c r="E112" s="661">
        <v>3.6991790490988166</v>
      </c>
      <c r="F112" s="86"/>
      <c r="G112" s="33" t="s">
        <v>365</v>
      </c>
      <c r="H112" s="33" t="s">
        <v>365</v>
      </c>
    </row>
    <row r="113" spans="1:20">
      <c r="C113" s="618">
        <v>45260</v>
      </c>
      <c r="D113" s="619">
        <f t="shared" si="6"/>
        <v>45260</v>
      </c>
      <c r="E113" s="662">
        <v>3.7390148589185808</v>
      </c>
      <c r="F113" s="719"/>
      <c r="G113" s="620" t="s">
        <v>365</v>
      </c>
      <c r="H113" s="620" t="s">
        <v>365</v>
      </c>
    </row>
    <row r="114" spans="1:20">
      <c r="C114" s="618">
        <v>45291</v>
      </c>
      <c r="D114" s="619">
        <f t="shared" ref="D114:D125" si="7">C114</f>
        <v>45291</v>
      </c>
      <c r="E114" s="662">
        <v>3.7280615267177106</v>
      </c>
      <c r="F114" s="719"/>
      <c r="G114" s="620"/>
      <c r="H114" s="620"/>
    </row>
    <row r="115" spans="1:20">
      <c r="C115" s="747">
        <v>45322</v>
      </c>
      <c r="D115" s="748">
        <f t="shared" si="7"/>
        <v>45322</v>
      </c>
      <c r="E115" s="749">
        <v>3.7061548623159704</v>
      </c>
      <c r="F115" s="750"/>
      <c r="G115" s="751"/>
      <c r="H115" s="751"/>
    </row>
    <row r="116" spans="1:20">
      <c r="C116" s="296">
        <v>45351</v>
      </c>
      <c r="D116" s="297">
        <f t="shared" si="7"/>
        <v>45351</v>
      </c>
      <c r="E116" s="661">
        <v>3.6404348691107491</v>
      </c>
      <c r="F116" s="86"/>
    </row>
    <row r="117" spans="1:20">
      <c r="C117" s="747">
        <v>45382</v>
      </c>
      <c r="D117" s="748">
        <f t="shared" si="7"/>
        <v>45382</v>
      </c>
      <c r="E117" s="749">
        <v>3.6316526137884781</v>
      </c>
      <c r="F117" s="751"/>
      <c r="G117" s="751"/>
      <c r="H117" s="751"/>
    </row>
    <row r="118" spans="1:20" ht="11.25" customHeight="1">
      <c r="C118" s="296">
        <v>45412</v>
      </c>
      <c r="D118" s="297">
        <f t="shared" si="7"/>
        <v>45412</v>
      </c>
      <c r="E118" s="661">
        <v>3.6228703584662072</v>
      </c>
      <c r="F118" s="86"/>
      <c r="J118" s="868" t="s">
        <v>528</v>
      </c>
      <c r="K118" s="868"/>
      <c r="L118" s="868"/>
      <c r="M118" s="868"/>
      <c r="N118" s="868"/>
      <c r="O118" s="868"/>
      <c r="P118" s="868"/>
      <c r="Q118" s="868"/>
      <c r="R118" s="868"/>
      <c r="S118" s="868"/>
      <c r="T118" s="868"/>
    </row>
    <row r="119" spans="1:20">
      <c r="C119" s="747">
        <v>45443</v>
      </c>
      <c r="D119" s="748">
        <f t="shared" si="7"/>
        <v>45443</v>
      </c>
      <c r="E119" s="749">
        <v>3.6140881031439362</v>
      </c>
      <c r="F119" s="751" t="s">
        <v>365</v>
      </c>
      <c r="G119" s="751" t="s">
        <v>365</v>
      </c>
      <c r="H119" s="751" t="s">
        <v>365</v>
      </c>
      <c r="J119" s="868"/>
      <c r="K119" s="868"/>
      <c r="L119" s="868"/>
      <c r="M119" s="868"/>
      <c r="N119" s="868"/>
      <c r="O119" s="868"/>
      <c r="P119" s="868"/>
      <c r="Q119" s="868"/>
      <c r="R119" s="868"/>
      <c r="S119" s="868"/>
      <c r="T119" s="868"/>
    </row>
    <row r="120" spans="1:20">
      <c r="C120" s="296">
        <v>45473</v>
      </c>
      <c r="D120" s="297">
        <f t="shared" si="7"/>
        <v>45473</v>
      </c>
      <c r="E120" s="661">
        <v>3.6053058478216649</v>
      </c>
      <c r="G120" s="33" t="s">
        <v>365</v>
      </c>
      <c r="H120" s="33" t="s">
        <v>365</v>
      </c>
      <c r="J120" s="868"/>
      <c r="K120" s="868"/>
      <c r="L120" s="868"/>
      <c r="M120" s="868"/>
      <c r="N120" s="868"/>
      <c r="O120" s="868"/>
      <c r="P120" s="868"/>
      <c r="Q120" s="868"/>
      <c r="R120" s="868"/>
      <c r="S120" s="868"/>
      <c r="T120" s="868"/>
    </row>
    <row r="121" spans="1:20">
      <c r="A121" s="33">
        <v>2024</v>
      </c>
      <c r="B121" s="33" t="s">
        <v>514</v>
      </c>
      <c r="C121" s="296">
        <v>45504</v>
      </c>
      <c r="D121" s="297">
        <f t="shared" si="7"/>
        <v>45504</v>
      </c>
      <c r="E121" s="661">
        <v>3.494735378257332</v>
      </c>
      <c r="G121" s="33" t="s">
        <v>365</v>
      </c>
      <c r="H121" s="33" t="s">
        <v>365</v>
      </c>
      <c r="J121" s="33" t="s">
        <v>506</v>
      </c>
    </row>
    <row r="122" spans="1:20">
      <c r="C122" s="296">
        <v>45535</v>
      </c>
      <c r="D122" s="297">
        <f t="shared" si="7"/>
        <v>45535</v>
      </c>
      <c r="E122" s="661">
        <v>3.3841649086929992</v>
      </c>
      <c r="G122" s="33" t="s">
        <v>365</v>
      </c>
      <c r="H122" s="33" t="s">
        <v>365</v>
      </c>
    </row>
    <row r="123" spans="1:20">
      <c r="C123" s="296">
        <v>45536</v>
      </c>
      <c r="D123" s="297">
        <f t="shared" si="7"/>
        <v>45536</v>
      </c>
      <c r="E123" s="661">
        <v>3.2735944391286664</v>
      </c>
    </row>
    <row r="124" spans="1:20">
      <c r="C124" s="296">
        <v>45566</v>
      </c>
      <c r="D124" s="297">
        <f t="shared" si="7"/>
        <v>45566</v>
      </c>
      <c r="E124" s="661">
        <v>3.1630239695643336</v>
      </c>
    </row>
    <row r="125" spans="1:20">
      <c r="C125" s="296">
        <v>45597</v>
      </c>
      <c r="D125" s="297">
        <f t="shared" si="7"/>
        <v>45597</v>
      </c>
      <c r="E125" s="661">
        <v>3.0524535000000004</v>
      </c>
    </row>
    <row r="126" spans="1:20">
      <c r="C126" s="618">
        <v>45627</v>
      </c>
      <c r="D126" s="619">
        <f t="shared" ref="D126:D127" si="8">C126</f>
        <v>45627</v>
      </c>
      <c r="E126" s="662">
        <v>2.877518331005207</v>
      </c>
      <c r="F126" s="620"/>
      <c r="G126" s="620"/>
      <c r="H126" s="620"/>
    </row>
    <row r="127" spans="1:20">
      <c r="C127" s="618">
        <v>45658</v>
      </c>
      <c r="D127" s="619">
        <f t="shared" si="8"/>
        <v>45658</v>
      </c>
      <c r="E127" s="662">
        <v>2.7025831620104137</v>
      </c>
      <c r="F127" s="620"/>
      <c r="G127" s="620"/>
      <c r="H127" s="620"/>
    </row>
    <row r="128" spans="1:20">
      <c r="C128" s="618">
        <v>45689</v>
      </c>
      <c r="D128" s="619">
        <f t="shared" ref="D128" si="9">C128</f>
        <v>45689</v>
      </c>
      <c r="E128" s="662">
        <v>2.5276479930156199</v>
      </c>
      <c r="F128" s="620"/>
      <c r="G128" s="620"/>
      <c r="H128" s="620"/>
    </row>
    <row r="129" spans="1:8">
      <c r="C129" s="618">
        <v>45717</v>
      </c>
      <c r="D129" s="619">
        <f t="shared" ref="D129:D132" si="10">C129</f>
        <v>45717</v>
      </c>
      <c r="E129" s="662">
        <v>2.4956724567746402</v>
      </c>
      <c r="F129" s="620"/>
      <c r="G129" s="620"/>
      <c r="H129" s="620"/>
    </row>
    <row r="130" spans="1:8">
      <c r="C130" s="618">
        <v>45748</v>
      </c>
      <c r="D130" s="619">
        <f t="shared" si="10"/>
        <v>45748</v>
      </c>
      <c r="E130" s="661">
        <v>2.4636969205336605</v>
      </c>
    </row>
    <row r="131" spans="1:8">
      <c r="C131" s="618">
        <v>45778</v>
      </c>
      <c r="D131" s="619">
        <f t="shared" si="10"/>
        <v>45778</v>
      </c>
      <c r="E131" s="661">
        <v>2.4317213842926808</v>
      </c>
    </row>
    <row r="132" spans="1:8">
      <c r="C132" s="618">
        <v>45809</v>
      </c>
      <c r="D132" s="619">
        <f t="shared" si="10"/>
        <v>45809</v>
      </c>
      <c r="E132" s="825">
        <v>2.399745848051702</v>
      </c>
    </row>
    <row r="133" spans="1:8">
      <c r="A133" s="33">
        <v>2025</v>
      </c>
      <c r="B133" s="33">
        <v>2025</v>
      </c>
      <c r="C133" s="618">
        <v>45839</v>
      </c>
      <c r="D133" s="619">
        <f t="shared" ref="D133:D134" si="11">C133</f>
        <v>45839</v>
      </c>
      <c r="E133" s="661">
        <v>2.4</v>
      </c>
    </row>
    <row r="134" spans="1:8">
      <c r="C134" s="618">
        <v>45870</v>
      </c>
      <c r="D134" s="619">
        <f t="shared" si="11"/>
        <v>45870</v>
      </c>
      <c r="E134" s="661">
        <v>2.4</v>
      </c>
    </row>
    <row r="135" spans="1:8">
      <c r="C135" s="618">
        <v>45901</v>
      </c>
      <c r="D135" s="619">
        <f t="shared" ref="D135:D136" si="12">C135</f>
        <v>45901</v>
      </c>
      <c r="E135" s="661">
        <v>2.4</v>
      </c>
    </row>
    <row r="136" spans="1:8">
      <c r="C136" s="618">
        <v>45931</v>
      </c>
      <c r="D136" s="619">
        <f t="shared" si="12"/>
        <v>45931</v>
      </c>
      <c r="E136" s="825">
        <v>2.4040844806997854</v>
      </c>
    </row>
    <row r="137" spans="1:8">
      <c r="C137" s="618">
        <v>45962</v>
      </c>
      <c r="D137" s="619">
        <f t="shared" ref="D137:D138" si="13">C137</f>
        <v>45962</v>
      </c>
      <c r="E137" s="661"/>
    </row>
    <row r="138" spans="1:8">
      <c r="C138" s="618">
        <v>45992</v>
      </c>
      <c r="D138" s="619">
        <f t="shared" si="13"/>
        <v>45992</v>
      </c>
      <c r="E138" s="662"/>
      <c r="F138" s="620"/>
      <c r="G138" s="620"/>
      <c r="H138" s="620"/>
    </row>
    <row r="139" spans="1:8">
      <c r="C139" s="618">
        <v>46023</v>
      </c>
      <c r="D139" s="619">
        <f t="shared" ref="D139:D140" si="14">C139</f>
        <v>46023</v>
      </c>
      <c r="E139" s="662"/>
      <c r="F139" s="620"/>
      <c r="G139" s="620"/>
      <c r="H139" s="620"/>
    </row>
    <row r="140" spans="1:8">
      <c r="C140" s="618">
        <v>46054</v>
      </c>
      <c r="D140" s="619">
        <f t="shared" si="14"/>
        <v>46054</v>
      </c>
      <c r="E140" s="662"/>
      <c r="F140" s="620"/>
      <c r="G140" s="620"/>
      <c r="H140" s="620"/>
    </row>
    <row r="141" spans="1:8">
      <c r="C141" s="616"/>
      <c r="D141" s="619"/>
      <c r="E141" s="662"/>
      <c r="F141" s="620"/>
      <c r="G141" s="620"/>
      <c r="H141" s="620"/>
    </row>
    <row r="142" spans="1:8">
      <c r="C142" s="618"/>
      <c r="D142" s="619"/>
      <c r="E142" s="662"/>
      <c r="F142" s="620"/>
      <c r="G142" s="620"/>
      <c r="H142" s="620"/>
    </row>
    <row r="143" spans="1:8">
      <c r="C143" s="620"/>
      <c r="D143" s="620"/>
      <c r="E143" s="663"/>
      <c r="F143" s="620"/>
      <c r="G143" s="620"/>
      <c r="H143" s="620"/>
    </row>
    <row r="144" spans="1:8">
      <c r="C144" s="620"/>
      <c r="D144" s="620"/>
      <c r="E144" s="663"/>
      <c r="F144" s="620"/>
      <c r="G144" s="620"/>
      <c r="H144" s="620"/>
    </row>
  </sheetData>
  <sheetProtection algorithmName="SHA-512" hashValue="sJa4cLcGHay6jC3eBQznftSjhVbAamqfRotxZptpfSsy26RuODY24BR4tHilbudbZPRRRPntMujk8YyCcpdcAA==" saltValue="rfRbQ/VxpezGId+R3+O+iw==" spinCount="100000" sheet="1" objects="1" scenarios="1"/>
  <mergeCells count="5">
    <mergeCell ref="CI26:CP28"/>
    <mergeCell ref="CR26:CX28"/>
    <mergeCell ref="CR49:CX51"/>
    <mergeCell ref="J89:U91"/>
    <mergeCell ref="J118:T120"/>
  </mergeCells>
  <hyperlinks>
    <hyperlink ref="J2" r:id="rId1" xr:uid="{E468C11B-EF90-43BB-ACAB-07D817E9673F}"/>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1:AA76"/>
  <sheetViews>
    <sheetView zoomScale="85" zoomScaleNormal="85" workbookViewId="0">
      <selection activeCell="AC14" sqref="AC14"/>
    </sheetView>
  </sheetViews>
  <sheetFormatPr defaultColWidth="9.42578125" defaultRowHeight="11.25"/>
  <cols>
    <col min="1" max="4" width="16.42578125" style="89" customWidth="1"/>
    <col min="5" max="6" width="20.5703125" style="89" bestFit="1" customWidth="1"/>
    <col min="7" max="74" width="6.5703125" style="89" customWidth="1"/>
    <col min="75" max="16384" width="9.42578125" style="89"/>
  </cols>
  <sheetData>
    <row r="1" spans="1:12" ht="15">
      <c r="I1" s="826" t="s">
        <v>557</v>
      </c>
    </row>
    <row r="2" spans="1:12" ht="57.75" customHeight="1">
      <c r="A2" s="94"/>
      <c r="B2" s="95"/>
      <c r="C2" s="734" t="s">
        <v>549</v>
      </c>
      <c r="D2" s="734" t="s">
        <v>550</v>
      </c>
      <c r="E2" s="734" t="s">
        <v>553</v>
      </c>
      <c r="F2" s="734" t="s">
        <v>554</v>
      </c>
    </row>
    <row r="3" spans="1:12" ht="45" customHeight="1">
      <c r="A3" s="305" t="s">
        <v>497</v>
      </c>
      <c r="B3" s="308" t="s">
        <v>498</v>
      </c>
      <c r="C3" s="735" t="s">
        <v>552</v>
      </c>
      <c r="D3" s="735" t="s">
        <v>551</v>
      </c>
      <c r="E3" s="735" t="s">
        <v>555</v>
      </c>
      <c r="F3" s="735" t="s">
        <v>556</v>
      </c>
    </row>
    <row r="4" spans="1:12">
      <c r="A4" s="516" t="s">
        <v>288</v>
      </c>
      <c r="B4" s="306" t="s">
        <v>270</v>
      </c>
      <c r="C4" s="91"/>
      <c r="D4" s="91"/>
      <c r="E4" s="91"/>
      <c r="F4" s="91"/>
      <c r="G4" s="91"/>
    </row>
    <row r="5" spans="1:12">
      <c r="A5" s="516" t="s">
        <v>289</v>
      </c>
      <c r="B5" s="306" t="s">
        <v>271</v>
      </c>
      <c r="C5" s="511">
        <v>2.4500000000000002</v>
      </c>
      <c r="D5" s="511">
        <v>2.44</v>
      </c>
      <c r="E5" s="511">
        <v>2.36</v>
      </c>
      <c r="F5" s="511">
        <v>2.4500000000000002</v>
      </c>
      <c r="G5" s="560"/>
      <c r="I5" s="91"/>
      <c r="J5" s="699"/>
      <c r="K5" s="560"/>
      <c r="L5" s="560"/>
    </row>
    <row r="6" spans="1:12">
      <c r="A6" s="516" t="s">
        <v>290</v>
      </c>
      <c r="B6" s="306" t="s">
        <v>272</v>
      </c>
      <c r="C6" s="511">
        <v>2.4900000000000002</v>
      </c>
      <c r="D6" s="511">
        <v>2.59</v>
      </c>
      <c r="E6" s="511">
        <v>2.4500000000000002</v>
      </c>
      <c r="F6" s="511">
        <v>2.5299999999999998</v>
      </c>
      <c r="G6" s="560"/>
      <c r="I6" s="91"/>
      <c r="J6" s="510"/>
      <c r="K6" s="560"/>
      <c r="L6" s="560"/>
    </row>
    <row r="7" spans="1:12">
      <c r="A7" s="516" t="s">
        <v>291</v>
      </c>
      <c r="B7" s="306" t="s">
        <v>273</v>
      </c>
      <c r="C7" s="511">
        <v>2.62</v>
      </c>
      <c r="D7" s="511">
        <v>2.64</v>
      </c>
      <c r="E7" s="511">
        <v>2.61</v>
      </c>
      <c r="F7" s="511">
        <v>2.75</v>
      </c>
      <c r="G7" s="560"/>
      <c r="I7" s="91"/>
      <c r="J7" s="510"/>
      <c r="K7" s="560"/>
      <c r="L7" s="560"/>
    </row>
    <row r="8" spans="1:12">
      <c r="A8" s="516" t="s">
        <v>292</v>
      </c>
      <c r="B8" s="306" t="s">
        <v>274</v>
      </c>
      <c r="C8" s="511">
        <v>2.9</v>
      </c>
      <c r="D8" s="511">
        <v>2.9</v>
      </c>
      <c r="E8" s="511"/>
      <c r="F8" s="511"/>
      <c r="G8" s="560"/>
      <c r="I8" s="91"/>
      <c r="J8" s="560"/>
      <c r="K8" s="560"/>
      <c r="L8" s="560"/>
    </row>
    <row r="9" spans="1:12">
      <c r="A9" s="516" t="s">
        <v>293</v>
      </c>
      <c r="B9" s="306" t="s">
        <v>275</v>
      </c>
      <c r="C9" s="510">
        <v>2.94</v>
      </c>
      <c r="D9" s="510">
        <v>3.01</v>
      </c>
      <c r="E9" s="511"/>
      <c r="F9" s="511">
        <v>2.91</v>
      </c>
      <c r="G9" s="560"/>
      <c r="I9" s="91"/>
      <c r="J9" s="560"/>
      <c r="K9" s="560"/>
      <c r="L9" s="560"/>
    </row>
    <row r="10" spans="1:12" ht="11.25" customHeight="1">
      <c r="A10" s="516" t="s">
        <v>294</v>
      </c>
      <c r="B10" s="306" t="s">
        <v>276</v>
      </c>
      <c r="C10" s="510">
        <v>3.07</v>
      </c>
      <c r="D10" s="510">
        <v>3.11</v>
      </c>
      <c r="E10" s="511">
        <v>2.86</v>
      </c>
      <c r="F10" s="511">
        <v>2.85</v>
      </c>
      <c r="G10" s="560"/>
      <c r="I10" s="699"/>
      <c r="J10" s="510"/>
      <c r="K10" s="699"/>
      <c r="L10" s="699"/>
    </row>
    <row r="11" spans="1:12">
      <c r="A11" s="516" t="s">
        <v>295</v>
      </c>
      <c r="B11" s="306" t="s">
        <v>277</v>
      </c>
      <c r="C11" s="510">
        <v>3.1</v>
      </c>
      <c r="D11" s="510">
        <v>3.14</v>
      </c>
      <c r="E11" s="511">
        <v>3.04</v>
      </c>
      <c r="F11" s="511">
        <v>3.16</v>
      </c>
      <c r="G11" s="510"/>
      <c r="I11" s="91"/>
      <c r="J11" s="560"/>
      <c r="K11" s="700"/>
      <c r="L11" s="699"/>
    </row>
    <row r="12" spans="1:12">
      <c r="A12" s="516" t="s">
        <v>296</v>
      </c>
      <c r="B12" s="306" t="s">
        <v>278</v>
      </c>
      <c r="C12" s="510">
        <v>3.19</v>
      </c>
      <c r="D12" s="510">
        <v>3.2</v>
      </c>
      <c r="E12" s="511">
        <v>3.16</v>
      </c>
      <c r="F12" s="511">
        <v>3.11</v>
      </c>
      <c r="G12" s="560"/>
      <c r="I12" s="91"/>
      <c r="J12" s="560"/>
      <c r="K12" s="560"/>
      <c r="L12" s="560"/>
    </row>
    <row r="13" spans="1:12">
      <c r="A13" s="516" t="s">
        <v>297</v>
      </c>
      <c r="B13" s="306" t="s">
        <v>279</v>
      </c>
      <c r="C13" s="510">
        <v>3.13</v>
      </c>
      <c r="D13" s="510"/>
      <c r="E13" s="511">
        <v>3.14</v>
      </c>
      <c r="F13" s="511">
        <v>2.94</v>
      </c>
      <c r="G13" s="510"/>
      <c r="I13" s="511"/>
      <c r="J13" s="699"/>
      <c r="K13" s="510"/>
      <c r="L13" s="510"/>
    </row>
    <row r="14" spans="1:12">
      <c r="A14" s="516" t="s">
        <v>298</v>
      </c>
      <c r="B14" s="306" t="s">
        <v>280</v>
      </c>
      <c r="C14" s="511">
        <v>3.6</v>
      </c>
      <c r="D14" s="511">
        <v>3.63</v>
      </c>
      <c r="E14" s="700"/>
      <c r="F14" s="700"/>
      <c r="G14" s="510"/>
      <c r="I14" s="700"/>
      <c r="J14" s="560"/>
      <c r="K14" s="510"/>
      <c r="L14" s="510"/>
    </row>
    <row r="15" spans="1:12">
      <c r="A15" s="516" t="s">
        <v>299</v>
      </c>
      <c r="B15" s="306" t="s">
        <v>281</v>
      </c>
      <c r="C15" s="510"/>
      <c r="D15" s="510"/>
      <c r="E15" s="700"/>
      <c r="F15" s="700"/>
      <c r="G15" s="560"/>
      <c r="I15" s="700"/>
      <c r="J15" s="510"/>
      <c r="K15" s="699"/>
      <c r="L15" s="700"/>
    </row>
    <row r="16" spans="1:12">
      <c r="A16" s="516" t="s">
        <v>300</v>
      </c>
      <c r="B16" s="306" t="s">
        <v>282</v>
      </c>
      <c r="C16" s="511"/>
      <c r="D16" s="511"/>
      <c r="E16" s="700"/>
      <c r="F16" s="700"/>
      <c r="G16" s="510"/>
      <c r="I16" s="700"/>
      <c r="J16" s="700"/>
      <c r="K16" s="700"/>
      <c r="L16" s="700"/>
    </row>
    <row r="17" spans="1:12">
      <c r="A17" s="516" t="s">
        <v>301</v>
      </c>
      <c r="B17" s="306" t="s">
        <v>283</v>
      </c>
      <c r="C17" s="510"/>
      <c r="D17" s="510"/>
      <c r="E17" s="510">
        <v>3.6</v>
      </c>
      <c r="F17" s="510">
        <v>3.57</v>
      </c>
      <c r="G17" s="510"/>
      <c r="I17" s="700"/>
      <c r="J17" s="700"/>
      <c r="K17" s="700"/>
      <c r="L17" s="700"/>
    </row>
    <row r="18" spans="1:12">
      <c r="A18" s="516" t="s">
        <v>302</v>
      </c>
      <c r="B18" s="306" t="s">
        <v>284</v>
      </c>
      <c r="C18" s="511">
        <v>3.72</v>
      </c>
      <c r="D18" s="511">
        <v>3.76</v>
      </c>
      <c r="E18" s="510"/>
      <c r="F18" s="510"/>
      <c r="G18" s="510"/>
      <c r="I18" s="510"/>
      <c r="J18" s="700"/>
      <c r="K18" s="700"/>
      <c r="L18" s="700"/>
    </row>
    <row r="19" spans="1:12">
      <c r="A19" s="516" t="s">
        <v>303</v>
      </c>
      <c r="B19" s="306" t="s">
        <v>285</v>
      </c>
      <c r="C19" s="510"/>
      <c r="D19" s="510"/>
      <c r="E19" s="511"/>
      <c r="F19" s="511"/>
      <c r="G19" s="510"/>
      <c r="I19" s="511"/>
      <c r="J19" s="700"/>
      <c r="K19" s="510"/>
      <c r="L19" s="510"/>
    </row>
    <row r="20" spans="1:12">
      <c r="A20" s="516" t="s">
        <v>304</v>
      </c>
      <c r="B20" s="306" t="s">
        <v>286</v>
      </c>
      <c r="C20" s="91"/>
      <c r="D20" s="91"/>
      <c r="E20" s="560"/>
      <c r="F20" s="560"/>
      <c r="G20" s="560"/>
      <c r="I20" s="510"/>
      <c r="J20" s="510"/>
      <c r="K20" s="560"/>
      <c r="L20" s="560"/>
    </row>
    <row r="21" spans="1:12">
      <c r="A21" s="515" t="s">
        <v>305</v>
      </c>
      <c r="B21" s="307" t="s">
        <v>287</v>
      </c>
      <c r="C21" s="561"/>
      <c r="D21" s="561"/>
      <c r="E21" s="561"/>
      <c r="F21" s="561"/>
    </row>
    <row r="22" spans="1:12">
      <c r="A22" s="90"/>
    </row>
    <row r="23" spans="1:12">
      <c r="A23" s="90" t="s">
        <v>531</v>
      </c>
      <c r="I23" s="90" t="s">
        <v>530</v>
      </c>
    </row>
    <row r="45" spans="1:17" ht="11.25" customHeight="1">
      <c r="J45" s="701"/>
      <c r="K45" s="701"/>
      <c r="L45" s="701"/>
      <c r="M45" s="701"/>
      <c r="N45" s="701"/>
      <c r="O45" s="701"/>
      <c r="P45" s="701"/>
      <c r="Q45" s="701"/>
    </row>
    <row r="46" spans="1:17">
      <c r="A46" s="869" t="s">
        <v>542</v>
      </c>
      <c r="B46" s="869"/>
      <c r="C46" s="869"/>
      <c r="I46" s="869" t="s">
        <v>541</v>
      </c>
      <c r="J46" s="869"/>
      <c r="K46" s="869"/>
      <c r="L46" s="869"/>
      <c r="M46" s="869"/>
      <c r="N46" s="869"/>
      <c r="O46" s="869"/>
      <c r="P46" s="869"/>
      <c r="Q46" s="869"/>
    </row>
    <row r="47" spans="1:17">
      <c r="A47" s="869"/>
      <c r="B47" s="869"/>
      <c r="C47" s="869"/>
      <c r="I47" s="869"/>
      <c r="J47" s="869"/>
      <c r="K47" s="869"/>
      <c r="L47" s="869"/>
      <c r="M47" s="869"/>
      <c r="N47" s="869"/>
      <c r="O47" s="869"/>
      <c r="P47" s="869"/>
      <c r="Q47" s="869"/>
    </row>
    <row r="48" spans="1:17">
      <c r="A48" s="869"/>
      <c r="B48" s="869"/>
      <c r="C48" s="869"/>
      <c r="I48" s="869"/>
      <c r="J48" s="869"/>
      <c r="K48" s="869"/>
      <c r="L48" s="869"/>
      <c r="M48" s="869"/>
      <c r="N48" s="869"/>
      <c r="O48" s="869"/>
      <c r="P48" s="869"/>
      <c r="Q48" s="869"/>
    </row>
    <row r="49" spans="1:27">
      <c r="A49" s="291" t="s">
        <v>167</v>
      </c>
      <c r="I49" s="291" t="s">
        <v>156</v>
      </c>
    </row>
    <row r="52" spans="1:27">
      <c r="D52" s="96"/>
    </row>
    <row r="53" spans="1:27">
      <c r="D53" s="96"/>
    </row>
    <row r="54" spans="1:27">
      <c r="B54" s="96"/>
      <c r="C54" s="96"/>
      <c r="D54" s="96"/>
    </row>
    <row r="57" spans="1:27" ht="45" customHeight="1">
      <c r="A57" s="514"/>
      <c r="B57" s="514"/>
      <c r="C57" s="514"/>
      <c r="D57" s="514"/>
    </row>
    <row r="58" spans="1:27" ht="46.5" customHeight="1">
      <c r="A58" s="513"/>
      <c r="B58" s="513"/>
      <c r="C58" s="513"/>
      <c r="D58" s="513"/>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2"/>
      <c r="B61" s="512"/>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2"/>
      <c r="D66" s="512"/>
    </row>
    <row r="67" spans="1:4">
      <c r="A67" s="91"/>
      <c r="B67" s="91"/>
      <c r="C67" s="91"/>
      <c r="D67" s="91"/>
    </row>
    <row r="68" spans="1:4">
      <c r="A68" s="91"/>
      <c r="B68" s="91"/>
      <c r="C68" s="91"/>
      <c r="D68" s="91"/>
    </row>
    <row r="69" spans="1:4">
      <c r="A69" s="510"/>
      <c r="B69" s="510"/>
      <c r="C69" s="512"/>
      <c r="D69" s="91"/>
    </row>
    <row r="70" spans="1:4">
      <c r="A70" s="510"/>
      <c r="B70" s="510"/>
      <c r="C70" s="91"/>
      <c r="D70" s="91"/>
    </row>
    <row r="71" spans="1:4">
      <c r="A71" s="510"/>
      <c r="B71" s="510"/>
      <c r="C71" s="510"/>
      <c r="D71" s="511"/>
    </row>
    <row r="72" spans="1:4">
      <c r="A72" s="510"/>
      <c r="B72" s="510"/>
      <c r="C72" s="510"/>
      <c r="D72" s="511"/>
    </row>
    <row r="73" spans="1:4">
      <c r="A73" s="510"/>
      <c r="B73" s="510"/>
      <c r="C73" s="510"/>
      <c r="D73" s="511"/>
    </row>
    <row r="74" spans="1:4">
      <c r="A74" s="510"/>
      <c r="B74" s="510"/>
      <c r="C74" s="510"/>
      <c r="D74" s="511"/>
    </row>
    <row r="75" spans="1:4">
      <c r="A75" s="510"/>
      <c r="B75" s="510"/>
      <c r="C75" s="91"/>
      <c r="D75" s="91"/>
    </row>
    <row r="76" spans="1:4">
      <c r="A76" s="91"/>
      <c r="B76" s="91"/>
      <c r="C76" s="91"/>
      <c r="D76" s="91"/>
    </row>
  </sheetData>
  <sheetProtection algorithmName="SHA-512" hashValue="QFPrzzabiMrzlEH6GlH2YJ93K11OU96P6D8ZxB+hc6BeGgoKOLQfQdHQIPwqL/T/jFgRd8Y0RMEdnrVLGuXLGA==" saltValue="2yXXJxRdQAEMBg93o2arWg==" spinCount="100000" sheet="1" objects="1" scenarios="1"/>
  <mergeCells count="2">
    <mergeCell ref="A46:C48"/>
    <mergeCell ref="I46:Q48"/>
  </mergeCells>
  <hyperlinks>
    <hyperlink ref="I1" r:id="rId1" display="../../../../../../Banka/Statistika i istraživanje/DVPRH Prinosi" xr:uid="{0C00DC79-5082-4487-B01C-BC2A75CFDF82}"/>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0"/>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O150" sqref="O150"/>
    </sheetView>
  </sheetViews>
  <sheetFormatPr defaultColWidth="9.42578125" defaultRowHeight="11.25"/>
  <cols>
    <col min="1" max="2" width="3.28515625" style="33" hidden="1" customWidth="1"/>
    <col min="3" max="4" width="9.42578125" style="4"/>
    <col min="5" max="10" width="18.42578125" style="4" customWidth="1"/>
    <col min="11" max="16" width="6.5703125" style="4" customWidth="1"/>
    <col min="17" max="17" width="7.42578125" style="4" customWidth="1"/>
    <col min="18" max="18" width="4.42578125" style="4" customWidth="1"/>
    <col min="19" max="22" width="6.5703125" style="4" customWidth="1"/>
    <col min="23" max="23" width="33.42578125" style="4" bestFit="1" customWidth="1"/>
    <col min="24" max="24" width="18.42578125" style="4" bestFit="1" customWidth="1"/>
    <col min="25" max="103" width="6.5703125" style="4" customWidth="1"/>
    <col min="104" max="104" width="6" style="4" bestFit="1" customWidth="1"/>
    <col min="105" max="105" width="5.42578125" style="4" bestFit="1" customWidth="1"/>
    <col min="106" max="16384" width="9.42578125" style="4"/>
  </cols>
  <sheetData>
    <row r="1" spans="1:25">
      <c r="Y1" s="92"/>
    </row>
    <row r="2" spans="1:25" ht="50.25" customHeight="1">
      <c r="C2" s="420"/>
      <c r="D2" s="354"/>
      <c r="E2" s="458" t="s">
        <v>306</v>
      </c>
      <c r="F2" s="458" t="s">
        <v>308</v>
      </c>
      <c r="G2" s="458" t="s">
        <v>310</v>
      </c>
      <c r="H2" s="458" t="s">
        <v>312</v>
      </c>
      <c r="I2" s="458" t="s">
        <v>314</v>
      </c>
      <c r="J2" s="458" t="s">
        <v>316</v>
      </c>
    </row>
    <row r="3" spans="1:25" ht="39.75" customHeight="1">
      <c r="C3" s="353" t="s">
        <v>493</v>
      </c>
      <c r="D3" s="355" t="s">
        <v>494</v>
      </c>
      <c r="E3" s="459" t="s">
        <v>307</v>
      </c>
      <c r="F3" s="459" t="s">
        <v>309</v>
      </c>
      <c r="G3" s="459" t="s">
        <v>311</v>
      </c>
      <c r="H3" s="459" t="s">
        <v>313</v>
      </c>
      <c r="I3" s="459" t="s">
        <v>315</v>
      </c>
      <c r="J3" s="459" t="s">
        <v>317</v>
      </c>
    </row>
    <row r="4" spans="1:25">
      <c r="C4" s="523"/>
      <c r="D4" s="520"/>
    </row>
    <row r="5" spans="1:25">
      <c r="C5" s="296">
        <v>42035</v>
      </c>
      <c r="D5" s="520">
        <f t="shared" ref="D5:D36" si="0">+C5</f>
        <v>42035</v>
      </c>
    </row>
    <row r="6" spans="1:25">
      <c r="C6" s="296">
        <v>42063</v>
      </c>
      <c r="D6" s="520">
        <f t="shared" si="0"/>
        <v>42063</v>
      </c>
    </row>
    <row r="7" spans="1:25">
      <c r="C7" s="296">
        <v>42094</v>
      </c>
      <c r="D7" s="520">
        <f t="shared" si="0"/>
        <v>42094</v>
      </c>
    </row>
    <row r="8" spans="1:25">
      <c r="C8" s="296">
        <v>42124</v>
      </c>
      <c r="D8" s="520">
        <f t="shared" si="0"/>
        <v>42124</v>
      </c>
    </row>
    <row r="9" spans="1:25">
      <c r="C9" s="296">
        <v>42155</v>
      </c>
      <c r="D9" s="520">
        <f t="shared" si="0"/>
        <v>42155</v>
      </c>
    </row>
    <row r="10" spans="1:25">
      <c r="A10" s="33">
        <v>2015</v>
      </c>
      <c r="B10" s="33" t="s">
        <v>135</v>
      </c>
      <c r="C10" s="296">
        <v>42185</v>
      </c>
      <c r="D10" s="520">
        <f t="shared" si="0"/>
        <v>42185</v>
      </c>
    </row>
    <row r="11" spans="1:25">
      <c r="C11" s="296">
        <v>42216</v>
      </c>
      <c r="D11" s="520">
        <f t="shared" si="0"/>
        <v>42216</v>
      </c>
    </row>
    <row r="12" spans="1:25">
      <c r="C12" s="296">
        <v>42247</v>
      </c>
      <c r="D12" s="520">
        <f t="shared" si="0"/>
        <v>42247</v>
      </c>
    </row>
    <row r="13" spans="1:25">
      <c r="C13" s="296">
        <v>42277</v>
      </c>
      <c r="D13" s="520">
        <f t="shared" si="0"/>
        <v>42277</v>
      </c>
    </row>
    <row r="14" spans="1:25">
      <c r="C14" s="296">
        <v>42308</v>
      </c>
      <c r="D14" s="520">
        <f t="shared" si="0"/>
        <v>42308</v>
      </c>
      <c r="W14" s="519"/>
      <c r="X14" s="519"/>
      <c r="Y14" s="518"/>
    </row>
    <row r="15" spans="1:25">
      <c r="C15" s="296">
        <v>42338</v>
      </c>
      <c r="D15" s="520">
        <f t="shared" si="0"/>
        <v>42338</v>
      </c>
      <c r="E15" s="519">
        <v>-32.879458266478736</v>
      </c>
      <c r="F15" s="519">
        <v>-28.091399608721552</v>
      </c>
      <c r="G15" s="519">
        <v>0.85115241773180017</v>
      </c>
      <c r="H15" s="519">
        <v>12.101006224452096</v>
      </c>
      <c r="I15" s="519">
        <v>15.536570052570235</v>
      </c>
      <c r="J15" s="518">
        <v>-32.482129180446201</v>
      </c>
      <c r="S15" s="519"/>
      <c r="T15" s="519"/>
      <c r="U15" s="519"/>
      <c r="V15" s="518"/>
      <c r="W15" s="519"/>
      <c r="X15" s="519"/>
      <c r="Y15" s="518"/>
    </row>
    <row r="16" spans="1:25">
      <c r="C16" s="296">
        <v>42369</v>
      </c>
      <c r="D16" s="520">
        <f t="shared" si="0"/>
        <v>42369</v>
      </c>
      <c r="E16" s="519">
        <v>-30.410113902500697</v>
      </c>
      <c r="F16" s="519">
        <v>-27.087915143324977</v>
      </c>
      <c r="G16" s="519">
        <v>-9.0351798605218878</v>
      </c>
      <c r="H16" s="519">
        <v>-7.0299876969506592</v>
      </c>
      <c r="I16" s="519">
        <v>17.810128969255601</v>
      </c>
      <c r="J16" s="518">
        <v>-55.753067634042679</v>
      </c>
      <c r="X16" s="519"/>
      <c r="Y16" s="518"/>
    </row>
    <row r="17" spans="1:102">
      <c r="C17" s="296">
        <v>42400</v>
      </c>
      <c r="D17" s="520">
        <f t="shared" si="0"/>
        <v>42400</v>
      </c>
      <c r="E17" s="519">
        <v>-62.899275093784873</v>
      </c>
      <c r="F17" s="519">
        <v>26.89501205963851</v>
      </c>
      <c r="G17" s="519">
        <v>-4.7603954356803886</v>
      </c>
      <c r="H17" s="519">
        <v>-42.844583527086755</v>
      </c>
      <c r="I17" s="519">
        <v>25.680133162722662</v>
      </c>
      <c r="J17" s="518">
        <v>-57.929108834190899</v>
      </c>
      <c r="X17" s="519"/>
      <c r="Y17" s="518"/>
    </row>
    <row r="18" spans="1:102">
      <c r="C18" s="296">
        <v>42429</v>
      </c>
      <c r="D18" s="520">
        <f t="shared" si="0"/>
        <v>42429</v>
      </c>
      <c r="E18" s="519">
        <v>-9.6479534202689017</v>
      </c>
      <c r="F18" s="519">
        <v>-17.950627112701483</v>
      </c>
      <c r="G18" s="519">
        <v>-4.7059878720140951</v>
      </c>
      <c r="H18" s="519">
        <v>-6.2025346931324385</v>
      </c>
      <c r="I18" s="519">
        <v>12.569562784160036</v>
      </c>
      <c r="J18" s="518">
        <v>-25.937540313956923</v>
      </c>
      <c r="X18" s="519"/>
      <c r="Y18" s="518"/>
    </row>
    <row r="19" spans="1:102">
      <c r="C19" s="296">
        <v>42460</v>
      </c>
      <c r="D19" s="520">
        <f t="shared" si="0"/>
        <v>42460</v>
      </c>
      <c r="E19" s="519">
        <v>-101.40632613686583</v>
      </c>
      <c r="F19" s="519">
        <v>-24.502096156170985</v>
      </c>
      <c r="G19" s="519">
        <v>-6.5015929210972407</v>
      </c>
      <c r="H19" s="519">
        <v>-14.718002879683464</v>
      </c>
      <c r="I19" s="519">
        <v>14.549550237564421</v>
      </c>
      <c r="J19" s="518">
        <v>-132.5784678562531</v>
      </c>
      <c r="X19" s="519"/>
      <c r="Y19" s="518"/>
    </row>
    <row r="20" spans="1:102">
      <c r="C20" s="296">
        <v>42490</v>
      </c>
      <c r="D20" s="520">
        <f t="shared" si="0"/>
        <v>42490</v>
      </c>
      <c r="E20" s="519">
        <v>-78.403617265726922</v>
      </c>
      <c r="F20" s="519">
        <v>-0.26373957395167125</v>
      </c>
      <c r="G20" s="519">
        <v>-7.4282201008212425</v>
      </c>
      <c r="H20" s="519">
        <v>-13.252446928928249</v>
      </c>
      <c r="I20" s="519">
        <v>15.139414590987485</v>
      </c>
      <c r="J20" s="518">
        <v>-84.208609278440605</v>
      </c>
      <c r="X20" s="519"/>
      <c r="Y20" s="518"/>
    </row>
    <row r="21" spans="1:102">
      <c r="A21" s="4"/>
      <c r="B21" s="4"/>
      <c r="C21" s="296">
        <v>42521</v>
      </c>
      <c r="D21" s="520">
        <f t="shared" si="0"/>
        <v>42521</v>
      </c>
      <c r="E21" s="519">
        <v>-62.324786480440835</v>
      </c>
      <c r="F21" s="519">
        <v>-37.055349186786458</v>
      </c>
      <c r="G21" s="519">
        <v>-8.4879505743657973</v>
      </c>
      <c r="H21" s="519">
        <v>-7.0141550271274768</v>
      </c>
      <c r="I21" s="519">
        <v>17.018744175884969</v>
      </c>
      <c r="J21" s="518">
        <v>-97.863497092835601</v>
      </c>
      <c r="X21" s="519"/>
      <c r="Y21" s="518"/>
    </row>
    <row r="22" spans="1:102">
      <c r="A22" s="33">
        <v>2016</v>
      </c>
      <c r="B22" s="33" t="s">
        <v>136</v>
      </c>
      <c r="C22" s="296">
        <v>42551</v>
      </c>
      <c r="D22" s="520">
        <f t="shared" si="0"/>
        <v>42551</v>
      </c>
      <c r="E22" s="519">
        <v>-36.906560261274691</v>
      </c>
      <c r="F22" s="519">
        <v>-9.6238977547588682</v>
      </c>
      <c r="G22" s="519">
        <v>-8.3170685168753629</v>
      </c>
      <c r="H22" s="519">
        <v>-15.785200400666923</v>
      </c>
      <c r="I22" s="519">
        <v>19.494474332992006</v>
      </c>
      <c r="J22" s="518">
        <v>-51.138252600583833</v>
      </c>
      <c r="X22" s="519"/>
      <c r="Y22" s="518"/>
      <c r="CX22" s="522"/>
    </row>
    <row r="23" spans="1:102">
      <c r="C23" s="296">
        <v>42582</v>
      </c>
      <c r="D23" s="520">
        <f t="shared" si="0"/>
        <v>42582</v>
      </c>
      <c r="E23" s="519">
        <v>-16.846718059237055</v>
      </c>
      <c r="F23" s="519">
        <v>-3.1222294945405005</v>
      </c>
      <c r="G23" s="519">
        <v>-6.4568529327330211</v>
      </c>
      <c r="H23" s="519">
        <v>-13.78545363444595</v>
      </c>
      <c r="I23" s="519">
        <v>21.585635815035523</v>
      </c>
      <c r="J23" s="518">
        <v>-18.625618305920995</v>
      </c>
      <c r="X23" s="519"/>
      <c r="Y23" s="518"/>
    </row>
    <row r="24" spans="1:102">
      <c r="C24" s="296">
        <v>42613</v>
      </c>
      <c r="D24" s="520">
        <f t="shared" si="0"/>
        <v>42613</v>
      </c>
      <c r="E24" s="519">
        <v>-81.267304239467521</v>
      </c>
      <c r="F24" s="519">
        <v>-25.728783674959004</v>
      </c>
      <c r="G24" s="519">
        <v>-5.2110060598159702</v>
      </c>
      <c r="H24" s="519">
        <v>-3.5757809429859311</v>
      </c>
      <c r="I24" s="519">
        <v>15.25530341598016</v>
      </c>
      <c r="J24" s="518">
        <v>-100.52757150124827</v>
      </c>
      <c r="X24" s="519"/>
      <c r="Y24" s="518"/>
    </row>
    <row r="25" spans="1:102">
      <c r="C25" s="296">
        <v>42643</v>
      </c>
      <c r="D25" s="520">
        <f t="shared" si="0"/>
        <v>42643</v>
      </c>
      <c r="E25" s="519">
        <v>-106.97945334594924</v>
      </c>
      <c r="F25" s="519">
        <v>-11.305982435347238</v>
      </c>
      <c r="G25" s="519">
        <v>-3.9095309446104149</v>
      </c>
      <c r="H25" s="519">
        <v>-9.0669818283517678</v>
      </c>
      <c r="I25" s="519">
        <v>7.8278756693431069</v>
      </c>
      <c r="J25" s="518">
        <v>-123.43407288491554</v>
      </c>
      <c r="X25" s="519"/>
      <c r="Y25" s="518"/>
    </row>
    <row r="26" spans="1:102">
      <c r="C26" s="296">
        <v>42674</v>
      </c>
      <c r="D26" s="520">
        <f t="shared" si="0"/>
        <v>42674</v>
      </c>
      <c r="E26" s="519">
        <v>-42.412851046510447</v>
      </c>
      <c r="F26" s="519">
        <v>-27.095689317088471</v>
      </c>
      <c r="G26" s="519">
        <v>2.1791132254349144</v>
      </c>
      <c r="H26" s="519">
        <v>-1.6913875976241846</v>
      </c>
      <c r="I26" s="519">
        <v>7.2374804157245443</v>
      </c>
      <c r="J26" s="518">
        <v>-61.783334320063645</v>
      </c>
      <c r="X26" s="519"/>
      <c r="Y26" s="518"/>
    </row>
    <row r="27" spans="1:102">
      <c r="C27" s="296">
        <v>42704</v>
      </c>
      <c r="D27" s="520">
        <f t="shared" si="0"/>
        <v>42704</v>
      </c>
      <c r="E27" s="519">
        <v>-43.387622411140796</v>
      </c>
      <c r="F27" s="519">
        <v>-13.784145224912097</v>
      </c>
      <c r="G27" s="519">
        <v>-1.7687792497311494</v>
      </c>
      <c r="H27" s="519">
        <v>-10.879313556504611</v>
      </c>
      <c r="I27" s="519">
        <v>7.6099578740443441</v>
      </c>
      <c r="J27" s="518">
        <v>-62.209902568244296</v>
      </c>
      <c r="X27" s="519"/>
      <c r="Y27" s="518"/>
    </row>
    <row r="28" spans="1:102">
      <c r="C28" s="296">
        <v>42735</v>
      </c>
      <c r="D28" s="520">
        <f t="shared" si="0"/>
        <v>42735</v>
      </c>
      <c r="E28" s="519">
        <v>-62.389165002620778</v>
      </c>
      <c r="F28" s="519">
        <v>-37.483206841541119</v>
      </c>
      <c r="G28" s="519">
        <v>2.5849946530379184</v>
      </c>
      <c r="H28" s="519">
        <v>-18.707301099870396</v>
      </c>
      <c r="I28" s="519">
        <v>5.0798466120157624</v>
      </c>
      <c r="J28" s="518">
        <v>-110.91483167897862</v>
      </c>
      <c r="X28" s="519"/>
      <c r="Y28" s="518"/>
    </row>
    <row r="29" spans="1:102">
      <c r="C29" s="296">
        <v>42766</v>
      </c>
      <c r="D29" s="520">
        <f t="shared" si="0"/>
        <v>42766</v>
      </c>
      <c r="E29" s="519">
        <v>-16.030307463548588</v>
      </c>
      <c r="F29" s="519">
        <v>-39.696175476842313</v>
      </c>
      <c r="G29" s="519">
        <v>-3.8004014171507725</v>
      </c>
      <c r="H29" s="519">
        <v>14.904818623143266</v>
      </c>
      <c r="I29" s="519">
        <v>5.9804285099886254</v>
      </c>
      <c r="J29" s="518">
        <v>-38.641637224409784</v>
      </c>
      <c r="X29" s="519"/>
      <c r="Y29" s="518"/>
    </row>
    <row r="30" spans="1:102">
      <c r="C30" s="296">
        <v>42794</v>
      </c>
      <c r="D30" s="520">
        <f t="shared" si="0"/>
        <v>42794</v>
      </c>
      <c r="E30" s="519">
        <v>-1.7147682191436253</v>
      </c>
      <c r="F30" s="519">
        <v>-27.791596656903202</v>
      </c>
      <c r="G30" s="519">
        <v>-5.9395161887656975</v>
      </c>
      <c r="H30" s="519">
        <v>-14.568784255883088</v>
      </c>
      <c r="I30" s="519">
        <v>16.529592287404057</v>
      </c>
      <c r="J30" s="518">
        <v>-33.485073033291556</v>
      </c>
      <c r="X30" s="519"/>
      <c r="Y30" s="518"/>
    </row>
    <row r="31" spans="1:102">
      <c r="C31" s="296">
        <v>42825</v>
      </c>
      <c r="D31" s="520">
        <f t="shared" si="0"/>
        <v>42825</v>
      </c>
      <c r="E31" s="519">
        <v>-22.626092210655528</v>
      </c>
      <c r="F31" s="519">
        <v>-34.884934333963812</v>
      </c>
      <c r="G31" s="519">
        <v>-2.8887940076321579</v>
      </c>
      <c r="H31" s="519">
        <v>-35.561106385843303</v>
      </c>
      <c r="I31" s="519">
        <v>5.1497087983050305</v>
      </c>
      <c r="J31" s="518">
        <v>-90.811218139789759</v>
      </c>
      <c r="X31" s="519"/>
      <c r="Y31" s="518"/>
    </row>
    <row r="32" spans="1:102">
      <c r="C32" s="296">
        <v>42855</v>
      </c>
      <c r="D32" s="520">
        <f t="shared" si="0"/>
        <v>42855</v>
      </c>
      <c r="E32" s="519">
        <v>7.1581934338410829</v>
      </c>
      <c r="F32" s="519">
        <v>-10.308477026275114</v>
      </c>
      <c r="G32" s="519">
        <v>-2.7655114939237495</v>
      </c>
      <c r="H32" s="519">
        <v>-17.927366896607737</v>
      </c>
      <c r="I32" s="519">
        <v>8.2367678395798904</v>
      </c>
      <c r="J32" s="518">
        <v>-15.606394143385629</v>
      </c>
      <c r="X32" s="519"/>
      <c r="Y32" s="518"/>
    </row>
    <row r="33" spans="1:25">
      <c r="A33" s="4"/>
      <c r="B33" s="4"/>
      <c r="C33" s="296">
        <v>42886</v>
      </c>
      <c r="D33" s="520">
        <f t="shared" si="0"/>
        <v>42886</v>
      </c>
      <c r="E33" s="519">
        <v>-29.128042395845302</v>
      </c>
      <c r="F33" s="519">
        <v>4.1883665861278665</v>
      </c>
      <c r="G33" s="519">
        <v>-3.8596514912873534</v>
      </c>
      <c r="H33" s="519">
        <v>-11.690860231810538</v>
      </c>
      <c r="I33" s="519">
        <v>2.6753420044219216</v>
      </c>
      <c r="J33" s="518">
        <v>-37.814845528393391</v>
      </c>
      <c r="X33" s="519"/>
      <c r="Y33" s="518"/>
    </row>
    <row r="34" spans="1:25">
      <c r="A34" s="33">
        <v>2017</v>
      </c>
      <c r="B34" s="33" t="s">
        <v>43</v>
      </c>
      <c r="C34" s="296">
        <v>42916</v>
      </c>
      <c r="D34" s="520">
        <f t="shared" si="0"/>
        <v>42916</v>
      </c>
      <c r="E34" s="519">
        <v>-55.789399813940975</v>
      </c>
      <c r="F34" s="519">
        <v>0.79391779763101322</v>
      </c>
      <c r="G34" s="519">
        <v>-0.39047100620503561</v>
      </c>
      <c r="H34" s="519">
        <v>-21.892256645945459</v>
      </c>
      <c r="I34" s="519">
        <v>-1.539282913741802</v>
      </c>
      <c r="J34" s="518">
        <v>-78.817492582202235</v>
      </c>
      <c r="X34" s="519"/>
      <c r="Y34" s="518"/>
    </row>
    <row r="35" spans="1:25">
      <c r="C35" s="296">
        <v>42947</v>
      </c>
      <c r="D35" s="520">
        <f t="shared" si="0"/>
        <v>42947</v>
      </c>
      <c r="E35" s="519">
        <v>-51.966910603235178</v>
      </c>
      <c r="F35" s="519">
        <v>-14.914783348664102</v>
      </c>
      <c r="G35" s="519">
        <v>-3.7202019168927078</v>
      </c>
      <c r="H35" s="519">
        <v>-27.486369746452674</v>
      </c>
      <c r="I35" s="519">
        <v>2.0745770738078368</v>
      </c>
      <c r="J35" s="518">
        <v>-96.013688541436835</v>
      </c>
      <c r="X35" s="519"/>
      <c r="Y35" s="518"/>
    </row>
    <row r="36" spans="1:25">
      <c r="C36" s="296">
        <v>42978</v>
      </c>
      <c r="D36" s="520">
        <f t="shared" si="0"/>
        <v>42978</v>
      </c>
      <c r="E36" s="519">
        <v>-30.410140963693998</v>
      </c>
      <c r="F36" s="519">
        <v>-2.7864562808873305</v>
      </c>
      <c r="G36" s="519">
        <v>-3.8447948637171168</v>
      </c>
      <c r="H36" s="519">
        <v>-18.384862048747248</v>
      </c>
      <c r="I36" s="519">
        <v>-0.13208043040919384</v>
      </c>
      <c r="J36" s="518">
        <v>-55.55833458745488</v>
      </c>
      <c r="X36" s="519"/>
      <c r="Y36" s="518"/>
    </row>
    <row r="37" spans="1:25">
      <c r="C37" s="296">
        <v>43008</v>
      </c>
      <c r="D37" s="520">
        <f t="shared" ref="D37:D68" si="1">+C37</f>
        <v>43008</v>
      </c>
      <c r="E37" s="519">
        <v>-12.38724856011639</v>
      </c>
      <c r="F37" s="519">
        <v>-2.6067185467397667</v>
      </c>
      <c r="G37" s="519">
        <v>-3.915700499876968</v>
      </c>
      <c r="H37" s="519">
        <v>-33.139238614681162</v>
      </c>
      <c r="I37" s="519">
        <v>-2.3518883749798034</v>
      </c>
      <c r="J37" s="518">
        <v>-54.400794596394078</v>
      </c>
      <c r="X37" s="519"/>
      <c r="Y37" s="518"/>
    </row>
    <row r="38" spans="1:25">
      <c r="C38" s="296">
        <v>43039</v>
      </c>
      <c r="D38" s="520">
        <f t="shared" si="1"/>
        <v>43039</v>
      </c>
      <c r="E38" s="519">
        <v>-49.098788088919463</v>
      </c>
      <c r="F38" s="519">
        <v>1.7225963842595569</v>
      </c>
      <c r="G38" s="519">
        <v>-4.9237654827681476</v>
      </c>
      <c r="H38" s="519">
        <v>-25.753272601181429</v>
      </c>
      <c r="I38" s="519">
        <v>2.3680331571987647</v>
      </c>
      <c r="J38" s="518">
        <v>-75.685196631410719</v>
      </c>
      <c r="X38" s="519"/>
      <c r="Y38" s="518"/>
    </row>
    <row r="39" spans="1:25">
      <c r="C39" s="296">
        <v>43069</v>
      </c>
      <c r="D39" s="520">
        <f t="shared" si="1"/>
        <v>43069</v>
      </c>
      <c r="E39" s="519">
        <v>-77.808662753670475</v>
      </c>
      <c r="F39" s="519">
        <v>-6.0973983305411092</v>
      </c>
      <c r="G39" s="519">
        <v>-9.1708024863087605</v>
      </c>
      <c r="H39" s="519">
        <v>-21.457160952012284</v>
      </c>
      <c r="I39" s="519">
        <v>2.3639624739869438</v>
      </c>
      <c r="J39" s="518">
        <v>-112.17006204854567</v>
      </c>
      <c r="X39" s="519"/>
      <c r="Y39" s="518"/>
    </row>
    <row r="40" spans="1:25">
      <c r="C40" s="296">
        <v>43100</v>
      </c>
      <c r="D40" s="520">
        <f t="shared" si="1"/>
        <v>43100</v>
      </c>
      <c r="E40" s="519">
        <v>-47.245555813549423</v>
      </c>
      <c r="F40" s="519">
        <v>-1.6452176137974135</v>
      </c>
      <c r="G40" s="519">
        <v>-10.31849679691798</v>
      </c>
      <c r="H40" s="519">
        <v>-22.43870162170693</v>
      </c>
      <c r="I40" s="519">
        <v>8.3775494751039528</v>
      </c>
      <c r="J40" s="518">
        <v>-73.270422370867806</v>
      </c>
      <c r="X40" s="519"/>
      <c r="Y40" s="518"/>
    </row>
    <row r="41" spans="1:25">
      <c r="C41" s="296">
        <v>43131</v>
      </c>
      <c r="D41" s="520">
        <f t="shared" si="1"/>
        <v>43131</v>
      </c>
      <c r="E41" s="519">
        <v>-67.471179371345286</v>
      </c>
      <c r="F41" s="519">
        <v>-3.2602596906089802</v>
      </c>
      <c r="G41" s="519">
        <v>-8.6329739108093779</v>
      </c>
      <c r="H41" s="519">
        <v>-24.859403505648302</v>
      </c>
      <c r="I41" s="519">
        <v>10.436157486655866</v>
      </c>
      <c r="J41" s="518">
        <v>-93.787658991756089</v>
      </c>
      <c r="X41" s="519"/>
      <c r="Y41" s="518"/>
    </row>
    <row r="42" spans="1:25">
      <c r="C42" s="296">
        <v>43159</v>
      </c>
      <c r="D42" s="520">
        <f t="shared" si="1"/>
        <v>43159</v>
      </c>
      <c r="E42" s="519">
        <v>-92.687833584405539</v>
      </c>
      <c r="F42" s="519">
        <v>10.03236995127557</v>
      </c>
      <c r="G42" s="519">
        <v>-7.7039229181771161</v>
      </c>
      <c r="H42" s="519">
        <v>-33.385632500728825</v>
      </c>
      <c r="I42" s="519">
        <v>4.1289828216557058</v>
      </c>
      <c r="J42" s="518">
        <v>-119.6160362303802</v>
      </c>
      <c r="X42" s="519"/>
      <c r="Y42" s="518"/>
    </row>
    <row r="43" spans="1:25">
      <c r="C43" s="296">
        <v>43190</v>
      </c>
      <c r="D43" s="520">
        <f t="shared" si="1"/>
        <v>43190</v>
      </c>
      <c r="E43" s="519">
        <v>-45.160419449520219</v>
      </c>
      <c r="F43" s="519">
        <v>17.522502405758644</v>
      </c>
      <c r="G43" s="519">
        <v>-6.2739022448204258</v>
      </c>
      <c r="H43" s="519">
        <v>0.12155940335457061</v>
      </c>
      <c r="I43" s="519">
        <v>22.214617861396313</v>
      </c>
      <c r="J43" s="518">
        <v>-11.575642023831122</v>
      </c>
      <c r="X43" s="519"/>
      <c r="Y43" s="518"/>
    </row>
    <row r="44" spans="1:25">
      <c r="C44" s="296">
        <v>43220</v>
      </c>
      <c r="D44" s="520">
        <f t="shared" si="1"/>
        <v>43220</v>
      </c>
      <c r="E44" s="519">
        <v>-97.524009086315274</v>
      </c>
      <c r="F44" s="519">
        <v>-39.068946871739669</v>
      </c>
      <c r="G44" s="519">
        <v>-6.727881884471536</v>
      </c>
      <c r="H44" s="519">
        <v>-16.371435921800398</v>
      </c>
      <c r="I44" s="519">
        <v>20.152781557824966</v>
      </c>
      <c r="J44" s="518">
        <v>-139.53949220650193</v>
      </c>
      <c r="X44" s="519"/>
      <c r="Y44" s="518"/>
    </row>
    <row r="45" spans="1:25">
      <c r="A45" s="4"/>
      <c r="B45" s="4"/>
      <c r="C45" s="296">
        <v>43251</v>
      </c>
      <c r="D45" s="520">
        <f t="shared" si="1"/>
        <v>43251</v>
      </c>
      <c r="E45" s="519">
        <v>-60.556903660703327</v>
      </c>
      <c r="F45" s="519">
        <v>-13.392475866450898</v>
      </c>
      <c r="G45" s="519">
        <v>-5.1460313482954509</v>
      </c>
      <c r="H45" s="519">
        <v>-19.862093719435471</v>
      </c>
      <c r="I45" s="519">
        <v>16.328040764300113</v>
      </c>
      <c r="J45" s="518">
        <v>-82.629463830585038</v>
      </c>
      <c r="X45" s="519"/>
      <c r="Y45" s="518"/>
    </row>
    <row r="46" spans="1:25">
      <c r="A46" s="33">
        <v>2018</v>
      </c>
      <c r="B46" s="33" t="s">
        <v>44</v>
      </c>
      <c r="C46" s="296">
        <v>43281</v>
      </c>
      <c r="D46" s="520">
        <f t="shared" si="1"/>
        <v>43281</v>
      </c>
      <c r="E46" s="519">
        <v>-39.93980065138134</v>
      </c>
      <c r="F46" s="519">
        <v>-21.405168885500661</v>
      </c>
      <c r="G46" s="519">
        <v>-7.5047275143710319</v>
      </c>
      <c r="H46" s="519">
        <v>-6.940167751368076E-2</v>
      </c>
      <c r="I46" s="519">
        <v>17.408831816521136</v>
      </c>
      <c r="J46" s="518">
        <v>-51.510266912245605</v>
      </c>
      <c r="X46" s="519"/>
      <c r="Y46" s="518"/>
    </row>
    <row r="47" spans="1:25">
      <c r="C47" s="296">
        <v>43312</v>
      </c>
      <c r="D47" s="520">
        <f t="shared" si="1"/>
        <v>43312</v>
      </c>
      <c r="E47" s="519">
        <v>-68.098564541112125</v>
      </c>
      <c r="F47" s="519">
        <v>-14.942783768801018</v>
      </c>
      <c r="G47" s="519">
        <v>-5.8957192732606893</v>
      </c>
      <c r="H47" s="519">
        <v>-2.9960652227858855</v>
      </c>
      <c r="I47" s="519">
        <v>16.068708000186096</v>
      </c>
      <c r="J47" s="518">
        <v>-75.864424805773638</v>
      </c>
      <c r="X47" s="519"/>
      <c r="Y47" s="518"/>
    </row>
    <row r="48" spans="1:25">
      <c r="C48" s="296">
        <v>43343</v>
      </c>
      <c r="D48" s="520">
        <f t="shared" si="1"/>
        <v>43343</v>
      </c>
      <c r="E48" s="519">
        <v>-60.190110619450003</v>
      </c>
      <c r="F48" s="519">
        <v>-25.071830732036446</v>
      </c>
      <c r="G48" s="519">
        <v>-6.2862936443336599</v>
      </c>
      <c r="H48" s="519">
        <v>-4.6915591444372078</v>
      </c>
      <c r="I48" s="519">
        <v>27.621548353554342</v>
      </c>
      <c r="J48" s="518">
        <v>-68.618245786703</v>
      </c>
      <c r="X48" s="519"/>
      <c r="Y48" s="518"/>
    </row>
    <row r="49" spans="1:25">
      <c r="C49" s="296">
        <v>43373</v>
      </c>
      <c r="D49" s="520">
        <f t="shared" si="1"/>
        <v>43373</v>
      </c>
      <c r="E49" s="519">
        <v>-88.268048899598043</v>
      </c>
      <c r="F49" s="519">
        <v>-47.757303597412275</v>
      </c>
      <c r="G49" s="519">
        <v>-4.9892431953416025</v>
      </c>
      <c r="H49" s="519">
        <v>8.2823269017800509</v>
      </c>
      <c r="I49" s="519">
        <v>20.622811364203361</v>
      </c>
      <c r="J49" s="518">
        <v>-112.10945742636852</v>
      </c>
      <c r="X49" s="519"/>
      <c r="Y49" s="518"/>
    </row>
    <row r="50" spans="1:25">
      <c r="C50" s="296">
        <v>43404</v>
      </c>
      <c r="D50" s="520">
        <f t="shared" si="1"/>
        <v>43404</v>
      </c>
      <c r="E50" s="519">
        <v>-50.062607997615295</v>
      </c>
      <c r="F50" s="519">
        <v>-14.522954082523107</v>
      </c>
      <c r="G50" s="519">
        <v>-4.4107201970526662</v>
      </c>
      <c r="H50" s="519">
        <v>-6.6977926073660123</v>
      </c>
      <c r="I50" s="519">
        <v>18.566657026517145</v>
      </c>
      <c r="J50" s="518">
        <v>-57.127417858039919</v>
      </c>
      <c r="X50" s="519"/>
      <c r="Y50" s="518"/>
    </row>
    <row r="51" spans="1:25">
      <c r="C51" s="296">
        <v>43434</v>
      </c>
      <c r="D51" s="520">
        <f t="shared" si="1"/>
        <v>43434</v>
      </c>
      <c r="E51" s="519">
        <v>-22.756228888798844</v>
      </c>
      <c r="F51" s="519">
        <v>-26.752818151941504</v>
      </c>
      <c r="G51" s="519">
        <v>0.24549612510188557</v>
      </c>
      <c r="H51" s="519">
        <v>-5.3184551725392293</v>
      </c>
      <c r="I51" s="519">
        <v>17.428271944318503</v>
      </c>
      <c r="J51" s="518">
        <v>-37.153734143859189</v>
      </c>
      <c r="X51" s="519"/>
      <c r="Y51" s="518"/>
    </row>
    <row r="52" spans="1:25">
      <c r="C52" s="296">
        <v>43465</v>
      </c>
      <c r="D52" s="520">
        <f t="shared" si="1"/>
        <v>43465</v>
      </c>
      <c r="E52" s="519">
        <v>-51.102108981680011</v>
      </c>
      <c r="F52" s="519">
        <v>-19.238744039018776</v>
      </c>
      <c r="G52" s="519">
        <v>1.5492936634754972</v>
      </c>
      <c r="H52" s="519">
        <v>-4.078608785148135</v>
      </c>
      <c r="I52" s="519">
        <v>16.808028765295443</v>
      </c>
      <c r="J52" s="518">
        <v>-56.062139377075994</v>
      </c>
      <c r="X52" s="519"/>
      <c r="Y52" s="518"/>
    </row>
    <row r="53" spans="1:25">
      <c r="C53" s="296">
        <v>43496</v>
      </c>
      <c r="D53" s="520">
        <f t="shared" si="1"/>
        <v>43496</v>
      </c>
      <c r="E53" s="519">
        <v>-43.521701488686801</v>
      </c>
      <c r="F53" s="519">
        <v>-21.070591287823277</v>
      </c>
      <c r="G53" s="519">
        <v>-2.7425885483716268</v>
      </c>
      <c r="H53" s="519">
        <v>-3.0400703008476144</v>
      </c>
      <c r="I53" s="519">
        <v>10.371787804119434</v>
      </c>
      <c r="J53" s="518">
        <v>-60.003163821609874</v>
      </c>
      <c r="X53" s="519"/>
      <c r="Y53" s="518"/>
    </row>
    <row r="54" spans="1:25">
      <c r="C54" s="296">
        <v>43524</v>
      </c>
      <c r="D54" s="520">
        <f t="shared" si="1"/>
        <v>43524</v>
      </c>
      <c r="E54" s="519">
        <v>4.8647759020485788</v>
      </c>
      <c r="F54" s="519">
        <v>-27.429370685673987</v>
      </c>
      <c r="G54" s="519">
        <v>-2.3026107484173544</v>
      </c>
      <c r="H54" s="519">
        <v>11.154106799680612</v>
      </c>
      <c r="I54" s="519">
        <v>8.9042333052352394</v>
      </c>
      <c r="J54" s="518">
        <v>-4.808865427126916</v>
      </c>
      <c r="X54" s="519"/>
      <c r="Y54" s="518"/>
    </row>
    <row r="55" spans="1:25">
      <c r="C55" s="296">
        <v>43555</v>
      </c>
      <c r="D55" s="520">
        <f t="shared" si="1"/>
        <v>43555</v>
      </c>
      <c r="E55" s="519">
        <v>-34.881946275099828</v>
      </c>
      <c r="F55" s="519">
        <v>-29.182808439564496</v>
      </c>
      <c r="G55" s="519">
        <v>-6.1784537676001285</v>
      </c>
      <c r="H55" s="519">
        <v>3.2622552751759679</v>
      </c>
      <c r="I55" s="519">
        <v>1.5712555300791875</v>
      </c>
      <c r="J55" s="518">
        <v>-65.409697677009291</v>
      </c>
      <c r="X55" s="519"/>
      <c r="Y55" s="518"/>
    </row>
    <row r="56" spans="1:25">
      <c r="C56" s="296">
        <v>43585</v>
      </c>
      <c r="D56" s="520">
        <f t="shared" si="1"/>
        <v>43585</v>
      </c>
      <c r="E56" s="519">
        <v>1.3871616662727604</v>
      </c>
      <c r="F56" s="519">
        <v>-20.484420443088414</v>
      </c>
      <c r="G56" s="519">
        <v>-7.1992500849769332</v>
      </c>
      <c r="H56" s="519">
        <v>0.68431429975176261</v>
      </c>
      <c r="I56" s="519">
        <v>3.5793468706203972</v>
      </c>
      <c r="J56" s="518">
        <v>-22.032847691420422</v>
      </c>
      <c r="X56" s="519"/>
      <c r="Y56" s="518"/>
    </row>
    <row r="57" spans="1:25">
      <c r="A57" s="4"/>
      <c r="B57" s="4"/>
      <c r="C57" s="296">
        <v>43616</v>
      </c>
      <c r="D57" s="520">
        <f t="shared" si="1"/>
        <v>43616</v>
      </c>
      <c r="E57" s="519">
        <v>-38.908831416360513</v>
      </c>
      <c r="F57" s="519">
        <v>-22.87865581802463</v>
      </c>
      <c r="G57" s="519">
        <v>-3.3575455764154185</v>
      </c>
      <c r="H57" s="519">
        <v>-0.19943200751224199</v>
      </c>
      <c r="I57" s="519">
        <v>7.2922180396596978</v>
      </c>
      <c r="J57" s="518">
        <v>-58.0522467786531</v>
      </c>
      <c r="X57" s="519"/>
      <c r="Y57" s="518"/>
    </row>
    <row r="58" spans="1:25">
      <c r="A58" s="33">
        <v>2019</v>
      </c>
      <c r="B58" s="33" t="s">
        <v>45</v>
      </c>
      <c r="C58" s="296">
        <v>43646</v>
      </c>
      <c r="D58" s="520">
        <f t="shared" si="1"/>
        <v>43646</v>
      </c>
      <c r="E58" s="519">
        <v>-37.219589310028766</v>
      </c>
      <c r="F58" s="519">
        <v>-9.6539072432756932</v>
      </c>
      <c r="G58" s="519">
        <v>-7.3569727170492767</v>
      </c>
      <c r="H58" s="519">
        <v>-11.98431016844588</v>
      </c>
      <c r="I58" s="519">
        <v>6.3244594901545685</v>
      </c>
      <c r="J58" s="518">
        <v>-59.890319948645043</v>
      </c>
      <c r="X58" s="519"/>
      <c r="Y58" s="518"/>
    </row>
    <row r="59" spans="1:25">
      <c r="C59" s="296">
        <v>43677</v>
      </c>
      <c r="D59" s="520">
        <f t="shared" si="1"/>
        <v>43677</v>
      </c>
      <c r="E59" s="519">
        <v>-32.956355995086469</v>
      </c>
      <c r="F59" s="519">
        <v>-12.715874607711459</v>
      </c>
      <c r="G59" s="519">
        <v>-6.6252003667784756</v>
      </c>
      <c r="H59" s="519">
        <v>-7.9972041773373892</v>
      </c>
      <c r="I59" s="519">
        <v>1.1398770064467065</v>
      </c>
      <c r="J59" s="518">
        <v>-59.154758140467095</v>
      </c>
      <c r="X59" s="519"/>
      <c r="Y59" s="518"/>
    </row>
    <row r="60" spans="1:25">
      <c r="C60" s="296">
        <v>43708</v>
      </c>
      <c r="D60" s="520">
        <f t="shared" si="1"/>
        <v>43708</v>
      </c>
      <c r="E60" s="519">
        <v>-57.337054598564194</v>
      </c>
      <c r="F60" s="519">
        <v>-6.2814608942342618</v>
      </c>
      <c r="G60" s="519">
        <v>-7.1648150530070884</v>
      </c>
      <c r="H60" s="519">
        <v>-9.7077936619353586</v>
      </c>
      <c r="I60" s="519">
        <v>7.6334135655095459</v>
      </c>
      <c r="J60" s="518">
        <v>-72.857710642231353</v>
      </c>
      <c r="X60" s="519"/>
      <c r="Y60" s="518"/>
    </row>
    <row r="61" spans="1:25">
      <c r="C61" s="296">
        <v>43738</v>
      </c>
      <c r="D61" s="520">
        <f t="shared" si="1"/>
        <v>43738</v>
      </c>
      <c r="E61" s="519">
        <v>-2.5073957640434301</v>
      </c>
      <c r="F61" s="519">
        <v>19.025377084461677</v>
      </c>
      <c r="G61" s="519">
        <v>-8.6900696354633062</v>
      </c>
      <c r="H61" s="519">
        <v>-1.7470836877819793</v>
      </c>
      <c r="I61" s="519">
        <v>9.4421471780879607</v>
      </c>
      <c r="J61" s="518">
        <v>15.522975175260935</v>
      </c>
      <c r="X61" s="519"/>
      <c r="Y61" s="518"/>
    </row>
    <row r="62" spans="1:25">
      <c r="C62" s="296">
        <v>43769</v>
      </c>
      <c r="D62" s="520">
        <f t="shared" si="1"/>
        <v>43769</v>
      </c>
      <c r="E62" s="519">
        <v>-41.344780312019751</v>
      </c>
      <c r="F62" s="519">
        <v>-14.720839057434986</v>
      </c>
      <c r="G62" s="519">
        <v>-8.5959513823878364</v>
      </c>
      <c r="H62" s="519">
        <v>-2.3209590534778197</v>
      </c>
      <c r="I62" s="519">
        <v>7.557786634434871</v>
      </c>
      <c r="J62" s="518">
        <v>-59.424743170885513</v>
      </c>
      <c r="X62" s="519"/>
      <c r="Y62" s="518"/>
    </row>
    <row r="63" spans="1:25">
      <c r="C63" s="296">
        <v>43799</v>
      </c>
      <c r="D63" s="520">
        <f t="shared" si="1"/>
        <v>43799</v>
      </c>
      <c r="E63" s="519">
        <v>-19.913032158974755</v>
      </c>
      <c r="F63" s="519">
        <v>-18.218499115867246</v>
      </c>
      <c r="G63" s="519">
        <v>-11.974958291973175</v>
      </c>
      <c r="H63" s="519">
        <v>-6.0289834139748448</v>
      </c>
      <c r="I63" s="519">
        <v>11.263338532845186</v>
      </c>
      <c r="J63" s="518">
        <v>-44.872134447944831</v>
      </c>
      <c r="X63" s="519"/>
      <c r="Y63" s="518"/>
    </row>
    <row r="64" spans="1:25">
      <c r="C64" s="296">
        <v>43830</v>
      </c>
      <c r="D64" s="520">
        <f t="shared" si="1"/>
        <v>43830</v>
      </c>
      <c r="E64" s="519">
        <v>-20.012538663530762</v>
      </c>
      <c r="F64" s="519">
        <v>-1.9898582959643658</v>
      </c>
      <c r="G64" s="519">
        <v>-12.274031824322265</v>
      </c>
      <c r="H64" s="519">
        <v>-9.0505445074881017</v>
      </c>
      <c r="I64" s="519">
        <v>7.2390571539675701</v>
      </c>
      <c r="J64" s="518">
        <v>-36.087916137337928</v>
      </c>
      <c r="X64" s="519"/>
      <c r="Y64" s="518"/>
    </row>
    <row r="65" spans="1:25">
      <c r="C65" s="296">
        <v>43861</v>
      </c>
      <c r="D65" s="520">
        <f t="shared" si="1"/>
        <v>43861</v>
      </c>
      <c r="E65" s="519">
        <v>-26.727518483481784</v>
      </c>
      <c r="F65" s="519">
        <v>-15.418599615144085</v>
      </c>
      <c r="G65" s="519">
        <v>-9.5369323389858049</v>
      </c>
      <c r="H65" s="519">
        <v>-4.7002556045420896</v>
      </c>
      <c r="I65" s="519">
        <v>9.5508698595601373</v>
      </c>
      <c r="J65" s="518">
        <v>-46.832436182593639</v>
      </c>
      <c r="X65" s="519"/>
      <c r="Y65" s="518"/>
    </row>
    <row r="66" spans="1:25">
      <c r="C66" s="296">
        <v>43890</v>
      </c>
      <c r="D66" s="520">
        <f t="shared" si="1"/>
        <v>43890</v>
      </c>
      <c r="E66" s="519">
        <v>-37.41161210876696</v>
      </c>
      <c r="F66" s="519">
        <v>-18.441526815922376</v>
      </c>
      <c r="G66" s="519">
        <v>-10.026617771579588</v>
      </c>
      <c r="H66" s="519">
        <v>-6.0621791147078836</v>
      </c>
      <c r="I66" s="519">
        <v>12.137363377001064</v>
      </c>
      <c r="J66" s="518">
        <v>-59.804572433975764</v>
      </c>
      <c r="X66" s="519"/>
      <c r="Y66" s="518"/>
    </row>
    <row r="67" spans="1:25">
      <c r="C67" s="296">
        <v>43921</v>
      </c>
      <c r="D67" s="520">
        <f t="shared" si="1"/>
        <v>43921</v>
      </c>
      <c r="E67" s="519">
        <v>-67.240096785591291</v>
      </c>
      <c r="F67" s="519">
        <v>3.5875243879319596</v>
      </c>
      <c r="G67" s="519">
        <v>-7.1156824968046974</v>
      </c>
      <c r="H67" s="519">
        <v>-5.5322838268718497</v>
      </c>
      <c r="I67" s="519">
        <v>-2.5285008406245462</v>
      </c>
      <c r="J67" s="518">
        <v>-78.829039561960428</v>
      </c>
      <c r="X67" s="519"/>
      <c r="Y67" s="518"/>
    </row>
    <row r="68" spans="1:25">
      <c r="C68" s="296">
        <v>43951</v>
      </c>
      <c r="D68" s="520">
        <f t="shared" si="1"/>
        <v>43951</v>
      </c>
      <c r="E68" s="519">
        <v>-35.728907163177766</v>
      </c>
      <c r="F68" s="519">
        <v>-7.4831533881019929</v>
      </c>
      <c r="G68" s="519">
        <v>-8.0463799397740754</v>
      </c>
      <c r="H68" s="519">
        <v>-0.49524143618545502</v>
      </c>
      <c r="I68" s="519">
        <v>-8.9318611251654385</v>
      </c>
      <c r="J68" s="518">
        <v>-60.685543052404753</v>
      </c>
      <c r="X68" s="519"/>
      <c r="Y68" s="518"/>
    </row>
    <row r="69" spans="1:25">
      <c r="A69" s="4"/>
      <c r="B69" s="4"/>
      <c r="C69" s="296">
        <v>43982</v>
      </c>
      <c r="D69" s="520">
        <f t="shared" ref="D69:D100" si="2">+C69</f>
        <v>43982</v>
      </c>
      <c r="E69" s="519">
        <v>-28.072793979290481</v>
      </c>
      <c r="F69" s="519">
        <v>-3.8535123487378349</v>
      </c>
      <c r="G69" s="519">
        <v>-14.569650058132808</v>
      </c>
      <c r="H69" s="519">
        <v>-2.5208242957190121</v>
      </c>
      <c r="I69" s="519">
        <v>7.206363789529604</v>
      </c>
      <c r="J69" s="518">
        <v>-41.810416892350531</v>
      </c>
      <c r="X69" s="519"/>
      <c r="Y69" s="518"/>
    </row>
    <row r="70" spans="1:25">
      <c r="A70" s="33">
        <v>2020</v>
      </c>
      <c r="B70" s="33" t="s">
        <v>46</v>
      </c>
      <c r="C70" s="296">
        <v>44012</v>
      </c>
      <c r="D70" s="520">
        <f t="shared" si="2"/>
        <v>44012</v>
      </c>
      <c r="E70" s="519">
        <v>-31.665133584743973</v>
      </c>
      <c r="F70" s="519">
        <v>-15.118415356601727</v>
      </c>
      <c r="G70" s="519">
        <v>-7.5872170011892344</v>
      </c>
      <c r="H70" s="519">
        <v>8.2441182467912224</v>
      </c>
      <c r="I70" s="519">
        <v>-11.06252007356472</v>
      </c>
      <c r="J70" s="518">
        <v>-57.189167769308433</v>
      </c>
      <c r="X70" s="519"/>
      <c r="Y70" s="518"/>
    </row>
    <row r="71" spans="1:25">
      <c r="C71" s="296">
        <v>44043</v>
      </c>
      <c r="D71" s="520">
        <f t="shared" si="2"/>
        <v>44043</v>
      </c>
      <c r="E71" s="519">
        <v>11.377283395695112</v>
      </c>
      <c r="F71" s="519">
        <v>0.8483783495242303</v>
      </c>
      <c r="G71" s="519">
        <v>-7.6811499934674945</v>
      </c>
      <c r="H71" s="519">
        <v>0.38439495469367513</v>
      </c>
      <c r="I71" s="519">
        <v>4.8784676328214598</v>
      </c>
      <c r="J71" s="518">
        <v>9.8073743392669801</v>
      </c>
      <c r="X71" s="519"/>
      <c r="Y71" s="518"/>
    </row>
    <row r="72" spans="1:25">
      <c r="C72" s="296">
        <v>44074</v>
      </c>
      <c r="D72" s="520">
        <f t="shared" si="2"/>
        <v>44074</v>
      </c>
      <c r="E72" s="519">
        <v>20.405038771036324</v>
      </c>
      <c r="F72" s="519">
        <v>-0.20976316727593464</v>
      </c>
      <c r="G72" s="519">
        <v>-3.790047155898387</v>
      </c>
      <c r="H72" s="519">
        <v>-0.92093787426957618</v>
      </c>
      <c r="I72" s="519">
        <v>-18.769199149653087</v>
      </c>
      <c r="J72" s="518">
        <v>-3.2849085760606638</v>
      </c>
      <c r="X72" s="519"/>
      <c r="Y72" s="518"/>
    </row>
    <row r="73" spans="1:25">
      <c r="C73" s="296">
        <v>44104</v>
      </c>
      <c r="D73" s="520">
        <f t="shared" si="2"/>
        <v>44104</v>
      </c>
      <c r="E73" s="519">
        <v>-39.967156068780682</v>
      </c>
      <c r="F73" s="519">
        <v>-8.6756117305533387</v>
      </c>
      <c r="G73" s="519">
        <v>2.2025237822260406</v>
      </c>
      <c r="H73" s="519">
        <v>-2.7464603926355284</v>
      </c>
      <c r="I73" s="519">
        <v>-17.360073251077523</v>
      </c>
      <c r="J73" s="518">
        <v>-66.54677766082105</v>
      </c>
      <c r="X73" s="519"/>
      <c r="Y73" s="518"/>
    </row>
    <row r="74" spans="1:25">
      <c r="C74" s="296">
        <v>44135</v>
      </c>
      <c r="D74" s="520">
        <f t="shared" si="2"/>
        <v>44135</v>
      </c>
      <c r="E74" s="519">
        <v>-8.0969394038544635</v>
      </c>
      <c r="F74" s="519">
        <v>2.1806365936689702</v>
      </c>
      <c r="G74" s="519">
        <v>3.1724675010551993</v>
      </c>
      <c r="H74" s="519">
        <v>-4.343852955110032</v>
      </c>
      <c r="I74" s="519">
        <v>-9.8122980132519135</v>
      </c>
      <c r="J74" s="518">
        <v>-16.899986277492243</v>
      </c>
      <c r="X74" s="519"/>
      <c r="Y74" s="518"/>
    </row>
    <row r="75" spans="1:25">
      <c r="C75" s="296">
        <v>44165</v>
      </c>
      <c r="D75" s="520">
        <f t="shared" si="2"/>
        <v>44165</v>
      </c>
      <c r="E75" s="519">
        <v>-22.704244471226389</v>
      </c>
      <c r="F75" s="519">
        <v>-25.849359278263243</v>
      </c>
      <c r="G75" s="519">
        <v>6.7544036249339898</v>
      </c>
      <c r="H75" s="519">
        <v>1.8119415448066167</v>
      </c>
      <c r="I75" s="519">
        <v>-6.0792517653953944</v>
      </c>
      <c r="J75" s="518">
        <v>-46.066510345144437</v>
      </c>
      <c r="L75" s="92" t="s">
        <v>437</v>
      </c>
      <c r="S75" s="519"/>
      <c r="T75" s="519"/>
      <c r="U75" s="519"/>
      <c r="V75" s="518"/>
      <c r="W75" s="519"/>
      <c r="X75" s="519"/>
      <c r="Y75" s="518"/>
    </row>
    <row r="76" spans="1:25">
      <c r="C76" s="296">
        <v>44196</v>
      </c>
      <c r="D76" s="520">
        <f t="shared" si="2"/>
        <v>44196</v>
      </c>
      <c r="E76" s="519">
        <v>-15.68642220788259</v>
      </c>
      <c r="F76" s="519">
        <v>-4.7327711916411062</v>
      </c>
      <c r="G76" s="519">
        <v>6.4005017215436348</v>
      </c>
      <c r="H76" s="519">
        <v>3.1867141219377206</v>
      </c>
      <c r="I76" s="519">
        <v>-3.1915350458115199</v>
      </c>
      <c r="J76" s="518">
        <v>-14.023512601853874</v>
      </c>
      <c r="S76" s="519"/>
      <c r="T76" s="519"/>
      <c r="U76" s="519"/>
      <c r="V76" s="518"/>
      <c r="W76" s="519"/>
      <c r="X76" s="519"/>
      <c r="Y76" s="518"/>
    </row>
    <row r="77" spans="1:25">
      <c r="C77" s="296">
        <v>44227</v>
      </c>
      <c r="D77" s="520">
        <f t="shared" si="2"/>
        <v>44227</v>
      </c>
      <c r="E77" s="519">
        <v>-23.581673634362858</v>
      </c>
      <c r="F77" s="519">
        <v>12.218437825169303</v>
      </c>
      <c r="G77" s="519">
        <v>6.8454760995094173</v>
      </c>
      <c r="H77" s="519">
        <v>-4.5184455782232789</v>
      </c>
      <c r="I77" s="519">
        <v>-20.341713296867393</v>
      </c>
      <c r="J77" s="518">
        <v>-29.377918584774818</v>
      </c>
      <c r="S77" s="519"/>
      <c r="T77" s="519"/>
      <c r="U77" s="519"/>
      <c r="V77" s="518"/>
      <c r="W77" s="519"/>
      <c r="X77" s="519"/>
      <c r="Y77" s="518"/>
    </row>
    <row r="78" spans="1:25">
      <c r="C78" s="296">
        <v>44255</v>
      </c>
      <c r="D78" s="520">
        <f t="shared" si="2"/>
        <v>44255</v>
      </c>
      <c r="E78" s="519">
        <v>-6.7523943860321189</v>
      </c>
      <c r="F78" s="519">
        <v>-9.2832469975987273</v>
      </c>
      <c r="G78" s="519">
        <v>8.7057096667706837</v>
      </c>
      <c r="H78" s="519">
        <v>-1.288939817622734</v>
      </c>
      <c r="I78" s="519">
        <v>-5.9304909892250528</v>
      </c>
      <c r="J78" s="518">
        <v>-14.549362523707961</v>
      </c>
      <c r="S78" s="519"/>
      <c r="T78" s="519"/>
      <c r="U78" s="519"/>
      <c r="V78" s="518"/>
      <c r="W78" s="519"/>
      <c r="X78" s="519"/>
      <c r="Y78" s="518"/>
    </row>
    <row r="79" spans="1:25">
      <c r="C79" s="296">
        <v>44286</v>
      </c>
      <c r="D79" s="520">
        <f t="shared" si="2"/>
        <v>44286</v>
      </c>
      <c r="E79" s="519">
        <v>15.391938395405095</v>
      </c>
      <c r="F79" s="519">
        <v>-6.765025961395148</v>
      </c>
      <c r="G79" s="519">
        <v>8.8180619373616711</v>
      </c>
      <c r="H79" s="519">
        <v>0.20656898799264772</v>
      </c>
      <c r="I79" s="519">
        <v>6.2299380217556291</v>
      </c>
      <c r="J79" s="518">
        <v>23.881481381119887</v>
      </c>
      <c r="S79" s="519"/>
      <c r="T79" s="519"/>
      <c r="U79" s="519"/>
      <c r="V79" s="518"/>
      <c r="W79" s="519"/>
      <c r="X79" s="519"/>
      <c r="Y79" s="518"/>
    </row>
    <row r="80" spans="1:25">
      <c r="C80" s="296">
        <v>44316</v>
      </c>
      <c r="D80" s="520">
        <f t="shared" si="2"/>
        <v>44316</v>
      </c>
      <c r="E80" s="519">
        <v>13.546511692786183</v>
      </c>
      <c r="F80" s="519">
        <v>-9.9757928862386418</v>
      </c>
      <c r="G80" s="519">
        <v>11.469873093284974</v>
      </c>
      <c r="H80" s="519">
        <v>3.9784842072822527E-2</v>
      </c>
      <c r="I80" s="519">
        <v>10.828275426657369</v>
      </c>
      <c r="J80" s="518">
        <v>25.908652168562696</v>
      </c>
      <c r="S80" s="519"/>
      <c r="T80" s="519"/>
      <c r="U80" s="519"/>
      <c r="V80" s="518"/>
      <c r="W80" s="519"/>
      <c r="X80" s="519"/>
      <c r="Y80" s="518"/>
    </row>
    <row r="81" spans="1:25">
      <c r="A81" s="4"/>
      <c r="B81" s="4"/>
      <c r="C81" s="296">
        <v>44347</v>
      </c>
      <c r="D81" s="520">
        <f t="shared" si="2"/>
        <v>44347</v>
      </c>
      <c r="E81" s="519">
        <v>-5.643632479495146</v>
      </c>
      <c r="F81" s="519">
        <v>-3.5037714610368234</v>
      </c>
      <c r="G81" s="519">
        <v>10.64810568894195</v>
      </c>
      <c r="H81" s="519">
        <v>-1.5184970046025699</v>
      </c>
      <c r="I81" s="519">
        <v>-8.1950507797908081</v>
      </c>
      <c r="J81" s="518">
        <v>-8.212846035983409</v>
      </c>
      <c r="S81" s="519"/>
      <c r="T81" s="519"/>
      <c r="U81" s="519"/>
      <c r="V81" s="518"/>
      <c r="W81" s="519"/>
      <c r="X81" s="519"/>
      <c r="Y81" s="518"/>
    </row>
    <row r="82" spans="1:25">
      <c r="A82" s="33">
        <v>2021</v>
      </c>
      <c r="B82" s="33" t="s">
        <v>47</v>
      </c>
      <c r="C82" s="296">
        <v>44377</v>
      </c>
      <c r="D82" s="520">
        <f t="shared" si="2"/>
        <v>44377</v>
      </c>
      <c r="E82" s="519">
        <v>-0.76882351533657722</v>
      </c>
      <c r="F82" s="519">
        <v>1.4111249095974445</v>
      </c>
      <c r="G82" s="519">
        <v>10.630576998972368</v>
      </c>
      <c r="H82" s="519">
        <v>-4.4848393334602408</v>
      </c>
      <c r="I82" s="519">
        <v>14.820686327662273</v>
      </c>
      <c r="J82" s="518">
        <v>21.60872538743525</v>
      </c>
      <c r="S82" s="519"/>
      <c r="T82" s="519"/>
      <c r="U82" s="519"/>
      <c r="V82" s="518"/>
      <c r="W82" s="519"/>
      <c r="X82" s="519"/>
      <c r="Y82" s="518"/>
    </row>
    <row r="83" spans="1:25">
      <c r="C83" s="296">
        <v>44408</v>
      </c>
      <c r="D83" s="520">
        <f t="shared" si="2"/>
        <v>44408</v>
      </c>
      <c r="E83" s="519">
        <v>3.2727431756812324</v>
      </c>
      <c r="F83" s="519">
        <v>-17.359083402116877</v>
      </c>
      <c r="G83" s="519">
        <v>8.3657656727883172</v>
      </c>
      <c r="H83" s="519">
        <v>-1.5508132425024956</v>
      </c>
      <c r="I83" s="519">
        <v>6.4336993271078615</v>
      </c>
      <c r="J83" s="518">
        <v>-0.83768846904197725</v>
      </c>
      <c r="S83" s="519"/>
      <c r="T83" s="519"/>
      <c r="U83" s="519"/>
      <c r="V83" s="518"/>
      <c r="W83" s="519"/>
      <c r="X83" s="519"/>
      <c r="Y83" s="518"/>
    </row>
    <row r="84" spans="1:25">
      <c r="C84" s="296">
        <v>44439</v>
      </c>
      <c r="D84" s="520">
        <f t="shared" si="2"/>
        <v>44439</v>
      </c>
      <c r="E84" s="519">
        <v>-18.463330455768137</v>
      </c>
      <c r="F84" s="519">
        <v>-16.896659053655192</v>
      </c>
      <c r="G84" s="519">
        <v>7.8621749916955714</v>
      </c>
      <c r="H84" s="519">
        <v>-5.642178294285948</v>
      </c>
      <c r="I84" s="519">
        <v>11.780844467813646</v>
      </c>
      <c r="J84" s="518">
        <v>-21.359148344200058</v>
      </c>
      <c r="S84" s="519"/>
      <c r="T84" s="519"/>
      <c r="U84" s="519"/>
      <c r="V84" s="518"/>
      <c r="W84" s="519"/>
      <c r="X84" s="519"/>
      <c r="Y84" s="518"/>
    </row>
    <row r="85" spans="1:25">
      <c r="C85" s="296">
        <v>44469</v>
      </c>
      <c r="D85" s="520">
        <f t="shared" si="2"/>
        <v>44469</v>
      </c>
      <c r="E85" s="519">
        <v>18.604199474676154</v>
      </c>
      <c r="F85" s="519">
        <v>-6.3662410479856586</v>
      </c>
      <c r="G85" s="519">
        <v>0.59521754272949323</v>
      </c>
      <c r="H85" s="519">
        <v>-2.617939423885022</v>
      </c>
      <c r="I85" s="519">
        <v>17.187212406218496</v>
      </c>
      <c r="J85" s="518">
        <v>27.402448951753449</v>
      </c>
      <c r="S85" s="519"/>
      <c r="T85" s="519"/>
      <c r="U85" s="519"/>
      <c r="V85" s="518"/>
      <c r="W85" s="519"/>
      <c r="X85" s="519"/>
      <c r="Y85" s="518"/>
    </row>
    <row r="86" spans="1:25">
      <c r="C86" s="296">
        <v>44500</v>
      </c>
      <c r="D86" s="520">
        <f t="shared" si="2"/>
        <v>44500</v>
      </c>
      <c r="E86" s="519">
        <v>-4.8157911307285204</v>
      </c>
      <c r="F86" s="519">
        <v>-37.31770831130288</v>
      </c>
      <c r="G86" s="519">
        <v>-1.2684022874660106</v>
      </c>
      <c r="H86" s="519">
        <v>0.88061101495570415</v>
      </c>
      <c r="I86" s="519">
        <v>5.3457585109557852</v>
      </c>
      <c r="J86" s="518">
        <v>-37.175532203585938</v>
      </c>
      <c r="S86" s="519"/>
      <c r="T86" s="519"/>
      <c r="U86" s="519"/>
      <c r="V86" s="518"/>
      <c r="W86" s="519"/>
      <c r="X86" s="519"/>
      <c r="Y86" s="518"/>
    </row>
    <row r="87" spans="1:25">
      <c r="C87" s="296">
        <v>44530</v>
      </c>
      <c r="D87" s="520">
        <f t="shared" si="2"/>
        <v>44530</v>
      </c>
      <c r="E87" s="519">
        <v>-7.1919098067198881</v>
      </c>
      <c r="F87" s="519">
        <v>18.708641365270104</v>
      </c>
      <c r="G87" s="519">
        <v>-1.9889836222403201</v>
      </c>
      <c r="H87" s="519">
        <v>-5.6157361702799591</v>
      </c>
      <c r="I87" s="519">
        <v>-1.7006891925085854</v>
      </c>
      <c r="J87" s="518">
        <v>2.2113225735213238</v>
      </c>
      <c r="S87" s="519"/>
      <c r="T87" s="519"/>
      <c r="U87" s="519"/>
      <c r="V87" s="518"/>
      <c r="W87" s="519"/>
      <c r="X87" s="519"/>
      <c r="Y87" s="518"/>
    </row>
    <row r="88" spans="1:25">
      <c r="C88" s="296">
        <v>44561</v>
      </c>
      <c r="D88" s="520">
        <f t="shared" si="2"/>
        <v>44561</v>
      </c>
      <c r="E88" s="519">
        <v>-51.142095981687106</v>
      </c>
      <c r="F88" s="519">
        <v>-16.541168081146267</v>
      </c>
      <c r="G88" s="519">
        <v>-4.9516720933543041</v>
      </c>
      <c r="H88" s="519">
        <v>-9.8786350183806171</v>
      </c>
      <c r="I88" s="519">
        <v>-8.1389337385438303</v>
      </c>
      <c r="J88" s="518">
        <v>-90.652504913112125</v>
      </c>
      <c r="S88" s="519"/>
      <c r="T88" s="519"/>
      <c r="U88" s="519"/>
      <c r="V88" s="518"/>
      <c r="W88" s="519"/>
      <c r="X88" s="519"/>
      <c r="Y88" s="518"/>
    </row>
    <row r="89" spans="1:25">
      <c r="C89" s="296">
        <v>44592</v>
      </c>
      <c r="D89" s="520">
        <f t="shared" si="2"/>
        <v>44592</v>
      </c>
      <c r="E89" s="519">
        <v>9.8728020948346007</v>
      </c>
      <c r="F89" s="519">
        <v>-18.698942347719992</v>
      </c>
      <c r="G89" s="519">
        <v>-3.2920794201414147</v>
      </c>
      <c r="H89" s="519">
        <v>-2.5833631350210244</v>
      </c>
      <c r="I89" s="519">
        <v>16.871154286422232</v>
      </c>
      <c r="J89" s="518">
        <v>2.1695714783743867</v>
      </c>
      <c r="S89" s="519"/>
      <c r="T89" s="519"/>
      <c r="U89" s="519"/>
      <c r="V89" s="518"/>
      <c r="W89" s="519"/>
      <c r="X89" s="519"/>
      <c r="Y89" s="518"/>
    </row>
    <row r="90" spans="1:25">
      <c r="C90" s="296">
        <v>44620</v>
      </c>
      <c r="D90" s="520">
        <f t="shared" si="2"/>
        <v>44620</v>
      </c>
      <c r="E90" s="519">
        <v>-10.12373337991861</v>
      </c>
      <c r="F90" s="519">
        <v>13.216320908318391</v>
      </c>
      <c r="G90" s="519">
        <v>-2.2737723060664283</v>
      </c>
      <c r="H90" s="519">
        <v>-1.6793740972365292</v>
      </c>
      <c r="I90" s="519">
        <v>-1.6501818419831835</v>
      </c>
      <c r="J90" s="518">
        <v>-2.5107407168863816</v>
      </c>
      <c r="S90" s="519"/>
      <c r="T90" s="519"/>
      <c r="U90" s="519"/>
      <c r="V90" s="518"/>
      <c r="W90" s="519"/>
      <c r="X90" s="519"/>
      <c r="Y90" s="518"/>
    </row>
    <row r="91" spans="1:25">
      <c r="C91" s="296">
        <v>44651</v>
      </c>
      <c r="D91" s="520">
        <f t="shared" si="2"/>
        <v>44651</v>
      </c>
      <c r="E91" s="519">
        <v>-8.451719160840371</v>
      </c>
      <c r="F91" s="519">
        <v>-0.82887855992870141</v>
      </c>
      <c r="G91" s="519">
        <v>-2.1453420064687685</v>
      </c>
      <c r="H91" s="519">
        <v>-2.6139809525372404</v>
      </c>
      <c r="I91" s="519">
        <v>2.9548631900731204</v>
      </c>
      <c r="J91" s="518">
        <v>-11.085057489701978</v>
      </c>
      <c r="S91" s="519"/>
      <c r="T91" s="519"/>
      <c r="U91" s="519"/>
      <c r="V91" s="518"/>
      <c r="W91" s="519"/>
      <c r="X91" s="519"/>
      <c r="Y91" s="518"/>
    </row>
    <row r="92" spans="1:25">
      <c r="C92" s="296">
        <v>44681</v>
      </c>
      <c r="D92" s="520">
        <f t="shared" si="2"/>
        <v>44681</v>
      </c>
      <c r="E92" s="519">
        <v>-14.259807959636314</v>
      </c>
      <c r="F92" s="519">
        <v>1.6508909451437876</v>
      </c>
      <c r="G92" s="519">
        <v>-2.9972839523759593</v>
      </c>
      <c r="H92" s="519">
        <v>-4.6381023209526235</v>
      </c>
      <c r="I92" s="519">
        <v>-3.3148912536830846</v>
      </c>
      <c r="J92" s="518">
        <v>-23.559194541504212</v>
      </c>
      <c r="S92" s="519"/>
      <c r="T92" s="519"/>
      <c r="U92" s="519"/>
      <c r="V92" s="518"/>
      <c r="W92" s="519"/>
      <c r="X92" s="519"/>
      <c r="Y92" s="518"/>
    </row>
    <row r="93" spans="1:25">
      <c r="A93" s="4"/>
      <c r="B93" s="4"/>
      <c r="C93" s="296">
        <v>44712</v>
      </c>
      <c r="D93" s="520">
        <f t="shared" si="2"/>
        <v>44712</v>
      </c>
      <c r="E93" s="519">
        <v>-11.355575414113993</v>
      </c>
      <c r="F93" s="519">
        <v>-25.292698875419358</v>
      </c>
      <c r="G93" s="519">
        <v>-1.8220796718450192</v>
      </c>
      <c r="H93" s="519">
        <v>1.556695181938538</v>
      </c>
      <c r="I93" s="519">
        <v>0.14665506319286425</v>
      </c>
      <c r="J93" s="518">
        <v>-36.767003716246975</v>
      </c>
      <c r="S93" s="519"/>
      <c r="T93" s="519"/>
      <c r="U93" s="519"/>
      <c r="V93" s="518"/>
      <c r="W93" s="519"/>
      <c r="X93" s="519"/>
      <c r="Y93" s="518"/>
    </row>
    <row r="94" spans="1:25">
      <c r="A94" s="33">
        <v>2022</v>
      </c>
      <c r="B94" s="33" t="s">
        <v>48</v>
      </c>
      <c r="C94" s="296">
        <v>44742</v>
      </c>
      <c r="D94" s="520">
        <f t="shared" si="2"/>
        <v>44742</v>
      </c>
      <c r="E94" s="519">
        <v>-12.174493987597939</v>
      </c>
      <c r="F94" s="519">
        <v>-21.784213835164529</v>
      </c>
      <c r="G94" s="519">
        <v>-3.9443313000306737</v>
      </c>
      <c r="H94" s="519">
        <v>-1.0669299887366295</v>
      </c>
      <c r="I94" s="519">
        <v>-5.3474268400719804</v>
      </c>
      <c r="J94" s="518">
        <v>-44.31739595160176</v>
      </c>
      <c r="S94" s="519"/>
      <c r="T94" s="519"/>
      <c r="U94" s="519"/>
      <c r="V94" s="518"/>
      <c r="W94" s="519"/>
      <c r="X94" s="519"/>
      <c r="Y94" s="518"/>
    </row>
    <row r="95" spans="1:25">
      <c r="C95" s="296">
        <v>44773</v>
      </c>
      <c r="D95" s="520">
        <f t="shared" si="2"/>
        <v>44773</v>
      </c>
      <c r="E95" s="519">
        <v>-11.590127494573707</v>
      </c>
      <c r="F95" s="519">
        <v>3.8532855908169985</v>
      </c>
      <c r="G95" s="519">
        <v>-2.6750477168769824</v>
      </c>
      <c r="H95" s="519">
        <v>-4.9889332704894835</v>
      </c>
      <c r="I95" s="519">
        <v>-5.8120730184974247</v>
      </c>
      <c r="J95" s="518">
        <v>-21.212895909620606</v>
      </c>
      <c r="S95" s="519"/>
      <c r="T95" s="519"/>
      <c r="U95" s="519"/>
      <c r="V95" s="518"/>
      <c r="W95" s="519"/>
      <c r="X95" s="519"/>
      <c r="Y95" s="518"/>
    </row>
    <row r="96" spans="1:25">
      <c r="C96" s="296">
        <v>44804</v>
      </c>
      <c r="D96" s="520">
        <f t="shared" si="2"/>
        <v>44804</v>
      </c>
      <c r="E96" s="519">
        <v>-3.7917676229569066</v>
      </c>
      <c r="F96" s="519">
        <v>8.8654479947354279</v>
      </c>
      <c r="G96" s="519">
        <v>-4.2969720848410251</v>
      </c>
      <c r="H96" s="519">
        <v>11.144842267325803</v>
      </c>
      <c r="I96" s="519">
        <v>-6.0196016532462462</v>
      </c>
      <c r="J96" s="518">
        <v>5.9019489010170361</v>
      </c>
      <c r="S96" s="519"/>
      <c r="T96" s="519"/>
      <c r="U96" s="519"/>
      <c r="V96" s="518"/>
      <c r="W96" s="519"/>
      <c r="X96" s="519"/>
      <c r="Y96" s="518"/>
    </row>
    <row r="97" spans="1:25">
      <c r="C97" s="296">
        <v>44834</v>
      </c>
      <c r="D97" s="520">
        <f t="shared" si="2"/>
        <v>44834</v>
      </c>
      <c r="E97" s="519">
        <v>-11.524136448572355</v>
      </c>
      <c r="F97" s="519">
        <v>33.210188838166175</v>
      </c>
      <c r="G97" s="519">
        <v>-2.3551713148102178</v>
      </c>
      <c r="H97" s="519">
        <v>1.1182356570274203</v>
      </c>
      <c r="I97" s="519">
        <v>-27.550430447859284</v>
      </c>
      <c r="J97" s="518">
        <v>-7.1013137160482751</v>
      </c>
      <c r="S97" s="519"/>
      <c r="T97" s="519"/>
      <c r="U97" s="519"/>
      <c r="V97" s="518"/>
      <c r="W97" s="519"/>
      <c r="X97" s="519"/>
      <c r="Y97" s="518"/>
    </row>
    <row r="98" spans="1:25">
      <c r="C98" s="296">
        <v>44865</v>
      </c>
      <c r="D98" s="520">
        <f t="shared" si="2"/>
        <v>44865</v>
      </c>
      <c r="E98" s="519">
        <v>45.128386207715394</v>
      </c>
      <c r="F98" s="519">
        <v>67.742020497833494</v>
      </c>
      <c r="G98" s="519">
        <v>-1.9358129905247978</v>
      </c>
      <c r="H98" s="519">
        <v>7.0879405146017325</v>
      </c>
      <c r="I98" s="519">
        <v>-22.53369165986798</v>
      </c>
      <c r="J98" s="518">
        <v>95.488842569757836</v>
      </c>
      <c r="L98" s="356" t="s">
        <v>266</v>
      </c>
      <c r="S98" s="519"/>
      <c r="T98" s="519"/>
      <c r="U98" s="519"/>
      <c r="V98" s="518"/>
      <c r="W98" s="519"/>
      <c r="X98" s="519"/>
      <c r="Y98" s="518"/>
    </row>
    <row r="99" spans="1:25">
      <c r="C99" s="296">
        <v>44895</v>
      </c>
      <c r="D99" s="520">
        <f t="shared" si="2"/>
        <v>44895</v>
      </c>
      <c r="E99" s="519">
        <v>35.241052548076254</v>
      </c>
      <c r="F99" s="519">
        <v>56.221504421854391</v>
      </c>
      <c r="G99" s="519">
        <v>-0.5465713840526405</v>
      </c>
      <c r="H99" s="519">
        <v>10.980237971044499</v>
      </c>
      <c r="I99" s="519">
        <v>-24.517044812255715</v>
      </c>
      <c r="J99" s="518">
        <v>77.379178744666774</v>
      </c>
      <c r="L99" s="4" t="s">
        <v>156</v>
      </c>
      <c r="S99" s="519"/>
      <c r="T99" s="519"/>
      <c r="U99" s="519"/>
      <c r="V99" s="518"/>
      <c r="W99" s="519"/>
      <c r="X99" s="519"/>
      <c r="Y99" s="518"/>
    </row>
    <row r="100" spans="1:25">
      <c r="C100" s="296">
        <v>44926</v>
      </c>
      <c r="D100" s="520">
        <f t="shared" si="2"/>
        <v>44926</v>
      </c>
      <c r="E100" s="519">
        <v>93.537103577009987</v>
      </c>
      <c r="F100" s="519">
        <v>91.890262175964281</v>
      </c>
      <c r="G100" s="519">
        <v>4.3319757100857448</v>
      </c>
      <c r="H100" s="519">
        <v>12.981736166109723</v>
      </c>
      <c r="I100" s="519">
        <v>-12.053918433930605</v>
      </c>
      <c r="J100" s="518">
        <v>190.68715919523916</v>
      </c>
      <c r="S100" s="519"/>
      <c r="T100" s="519"/>
      <c r="U100" s="519"/>
      <c r="V100" s="518"/>
      <c r="W100" s="519"/>
      <c r="X100" s="519"/>
      <c r="Y100" s="518"/>
    </row>
    <row r="101" spans="1:25">
      <c r="C101" s="296">
        <v>44957</v>
      </c>
      <c r="D101" s="520">
        <f t="shared" ref="D101:D105" si="3">+C101</f>
        <v>44957</v>
      </c>
      <c r="E101" s="519">
        <v>81.656421491031836</v>
      </c>
      <c r="F101" s="519">
        <v>57.646901329933648</v>
      </c>
      <c r="G101" s="519">
        <v>9.2558847970045726</v>
      </c>
      <c r="H101" s="519">
        <v>11.290215092928207</v>
      </c>
      <c r="I101" s="519">
        <v>-31.817528856509853</v>
      </c>
      <c r="J101" s="518">
        <v>128.03189385438841</v>
      </c>
      <c r="L101" s="92" t="s">
        <v>438</v>
      </c>
      <c r="S101" s="519"/>
      <c r="T101" s="519"/>
      <c r="U101" s="519"/>
      <c r="V101" s="518"/>
      <c r="W101" s="519"/>
      <c r="X101" s="519"/>
      <c r="Y101" s="518"/>
    </row>
    <row r="102" spans="1:25">
      <c r="C102" s="296">
        <v>44985</v>
      </c>
      <c r="D102" s="520">
        <f t="shared" si="3"/>
        <v>44985</v>
      </c>
      <c r="E102" s="519">
        <v>83.018066487492717</v>
      </c>
      <c r="F102" s="519">
        <v>84.515806851943964</v>
      </c>
      <c r="G102" s="519">
        <v>13.870120574676431</v>
      </c>
      <c r="H102" s="519">
        <v>6.6765870645502243</v>
      </c>
      <c r="I102" s="519">
        <v>-17.986942002076379</v>
      </c>
      <c r="J102" s="518">
        <v>170.09363897658693</v>
      </c>
      <c r="S102" s="519"/>
      <c r="T102" s="519"/>
      <c r="U102" s="519"/>
      <c r="V102" s="518"/>
      <c r="W102" s="519"/>
    </row>
    <row r="103" spans="1:25">
      <c r="C103" s="296">
        <v>45016</v>
      </c>
      <c r="D103" s="520">
        <f t="shared" si="3"/>
        <v>45016</v>
      </c>
      <c r="E103" s="519">
        <v>97.47238522603692</v>
      </c>
      <c r="F103" s="519">
        <v>86.627643162606788</v>
      </c>
      <c r="G103" s="519">
        <v>19.872168555218707</v>
      </c>
      <c r="H103" s="519">
        <v>19.303575700524394</v>
      </c>
      <c r="I103" s="519">
        <v>-30.969929689602516</v>
      </c>
      <c r="J103" s="518">
        <v>192.30584295478431</v>
      </c>
      <c r="S103" s="519"/>
      <c r="T103" s="519"/>
      <c r="U103" s="519"/>
      <c r="V103" s="518"/>
      <c r="W103" s="519"/>
    </row>
    <row r="104" spans="1:25">
      <c r="C104" s="296">
        <v>45046</v>
      </c>
      <c r="D104" s="520">
        <f t="shared" si="3"/>
        <v>45046</v>
      </c>
      <c r="E104" s="519">
        <v>109.78642917676102</v>
      </c>
      <c r="F104" s="519">
        <v>116.58064149281029</v>
      </c>
      <c r="G104" s="519">
        <v>26.272760269172799</v>
      </c>
      <c r="H104" s="519">
        <v>23.831423952734614</v>
      </c>
      <c r="I104" s="519">
        <v>-4.4925843335541309</v>
      </c>
      <c r="J104" s="518">
        <v>271.9786705579246</v>
      </c>
      <c r="S104" s="519"/>
      <c r="T104" s="519"/>
      <c r="U104" s="519"/>
      <c r="V104" s="518"/>
      <c r="W104" s="519"/>
    </row>
    <row r="105" spans="1:25">
      <c r="C105" s="616">
        <v>45077</v>
      </c>
      <c r="D105" s="617">
        <f t="shared" si="3"/>
        <v>45077</v>
      </c>
      <c r="E105" s="629">
        <v>140.78696972986026</v>
      </c>
      <c r="F105" s="629">
        <v>149.32405008334968</v>
      </c>
      <c r="G105" s="629">
        <v>29.621075748141667</v>
      </c>
      <c r="H105" s="629">
        <v>19.201605813716899</v>
      </c>
      <c r="I105" s="629">
        <v>-45.300058216936577</v>
      </c>
      <c r="J105" s="630">
        <v>293.63364315813192</v>
      </c>
      <c r="S105" s="519"/>
      <c r="T105" s="519"/>
      <c r="U105" s="519"/>
      <c r="V105" s="518"/>
      <c r="W105" s="519"/>
    </row>
    <row r="106" spans="1:25">
      <c r="A106" s="33">
        <v>2023</v>
      </c>
      <c r="B106" s="33" t="s">
        <v>49</v>
      </c>
      <c r="C106" s="296">
        <v>45107</v>
      </c>
      <c r="D106" s="520">
        <f t="shared" ref="D106:D112" si="4">C106</f>
        <v>45107</v>
      </c>
      <c r="E106" s="519">
        <v>140.13401737103425</v>
      </c>
      <c r="F106" s="519">
        <v>137.57948629971449</v>
      </c>
      <c r="G106" s="519">
        <v>30.65821135773702</v>
      </c>
      <c r="H106" s="519">
        <v>21.879906181763044</v>
      </c>
      <c r="I106" s="519">
        <v>1.0661163231440007</v>
      </c>
      <c r="J106" s="518">
        <v>331.31773753339274</v>
      </c>
      <c r="S106" s="519"/>
      <c r="T106" s="519"/>
      <c r="U106" s="519"/>
      <c r="V106" s="518"/>
      <c r="W106" s="519"/>
    </row>
    <row r="107" spans="1:25">
      <c r="C107" s="618">
        <v>45138</v>
      </c>
      <c r="D107" s="617">
        <f t="shared" si="4"/>
        <v>45138</v>
      </c>
      <c r="E107" s="629">
        <v>138.12709658472767</v>
      </c>
      <c r="F107" s="629">
        <v>132.25646790150896</v>
      </c>
      <c r="G107" s="629">
        <v>30.806221715091009</v>
      </c>
      <c r="H107" s="629">
        <v>26.786035625481151</v>
      </c>
      <c r="I107" s="629">
        <v>-37.499560997813738</v>
      </c>
      <c r="J107" s="630">
        <v>290.47626082899501</v>
      </c>
      <c r="S107" s="519"/>
      <c r="T107" s="519"/>
      <c r="U107" s="519"/>
      <c r="V107" s="518"/>
      <c r="W107" s="519"/>
    </row>
    <row r="108" spans="1:25">
      <c r="C108" s="618">
        <v>45169</v>
      </c>
      <c r="D108" s="617">
        <f t="shared" si="4"/>
        <v>45169</v>
      </c>
      <c r="E108" s="629">
        <v>158.8847340623567</v>
      </c>
      <c r="F108" s="629">
        <v>107.5617511330385</v>
      </c>
      <c r="G108" s="629">
        <v>31.277448801512165</v>
      </c>
      <c r="H108" s="629">
        <v>16.334814844261686</v>
      </c>
      <c r="I108" s="629">
        <v>-2.2048382352205298</v>
      </c>
      <c r="J108" s="630">
        <v>311.8539106059485</v>
      </c>
      <c r="S108" s="519"/>
      <c r="T108" s="519"/>
      <c r="U108" s="519"/>
      <c r="V108" s="518"/>
      <c r="W108" s="519"/>
    </row>
    <row r="109" spans="1:25">
      <c r="A109" s="4"/>
      <c r="B109" s="4"/>
      <c r="C109" s="618">
        <v>45199</v>
      </c>
      <c r="D109" s="617">
        <f t="shared" si="4"/>
        <v>45199</v>
      </c>
      <c r="E109" s="629">
        <v>165.30430550093186</v>
      </c>
      <c r="F109" s="629">
        <v>86.266363758214808</v>
      </c>
      <c r="G109" s="629">
        <v>19.587565750878049</v>
      </c>
      <c r="H109" s="629">
        <v>24.175562104905634</v>
      </c>
      <c r="I109" s="629">
        <v>-9.4291595643533626</v>
      </c>
      <c r="J109" s="630">
        <v>285.90463755057698</v>
      </c>
      <c r="S109" s="519"/>
      <c r="T109" s="519"/>
      <c r="U109" s="519"/>
      <c r="V109" s="518"/>
      <c r="W109" s="519"/>
    </row>
    <row r="110" spans="1:25">
      <c r="C110" s="296">
        <v>45230</v>
      </c>
      <c r="D110" s="520">
        <f t="shared" si="4"/>
        <v>45230</v>
      </c>
      <c r="E110" s="519">
        <v>133.71851047673985</v>
      </c>
      <c r="F110" s="519">
        <v>73.017785732708035</v>
      </c>
      <c r="G110" s="519">
        <v>34.671638997840112</v>
      </c>
      <c r="H110" s="519">
        <v>18.226015749840695</v>
      </c>
      <c r="I110" s="519">
        <v>-0.37014162781741911</v>
      </c>
      <c r="J110" s="518">
        <v>259.2638093293113</v>
      </c>
      <c r="S110" s="519"/>
      <c r="T110" s="519"/>
      <c r="U110" s="519"/>
      <c r="V110" s="518"/>
      <c r="W110" s="519"/>
    </row>
    <row r="111" spans="1:25">
      <c r="C111" s="296">
        <v>45260</v>
      </c>
      <c r="D111" s="520">
        <f t="shared" si="4"/>
        <v>45260</v>
      </c>
      <c r="E111" s="519">
        <v>149.03427543752753</v>
      </c>
      <c r="F111" s="519">
        <v>85.540413659783738</v>
      </c>
      <c r="G111" s="519">
        <v>19.348735157324427</v>
      </c>
      <c r="H111" s="519">
        <v>17.48549449075912</v>
      </c>
      <c r="I111" s="519">
        <v>-3.6034046898240915</v>
      </c>
      <c r="J111" s="518">
        <v>267.80551405557071</v>
      </c>
      <c r="S111" s="519"/>
      <c r="T111" s="519"/>
      <c r="U111" s="519"/>
      <c r="V111" s="518"/>
      <c r="W111" s="519"/>
    </row>
    <row r="112" spans="1:25">
      <c r="C112" s="618">
        <v>45291</v>
      </c>
      <c r="D112" s="617">
        <f t="shared" si="4"/>
        <v>45291</v>
      </c>
      <c r="E112" s="629">
        <v>120.17909924699318</v>
      </c>
      <c r="F112" s="629">
        <v>51.008860950263504</v>
      </c>
      <c r="G112" s="629">
        <v>46.772556151214204</v>
      </c>
      <c r="H112" s="629">
        <v>18.466213331233515</v>
      </c>
      <c r="I112" s="629">
        <v>-16.320352956744188</v>
      </c>
      <c r="J112" s="630">
        <v>220.10637672296016</v>
      </c>
      <c r="S112" s="519"/>
      <c r="T112" s="519"/>
      <c r="U112" s="519"/>
      <c r="V112" s="518"/>
      <c r="W112" s="519"/>
    </row>
    <row r="113" spans="1:23">
      <c r="C113" s="618">
        <v>45322</v>
      </c>
      <c r="D113" s="617">
        <f t="shared" ref="D113:D119" si="5">C113</f>
        <v>45322</v>
      </c>
      <c r="E113" s="629">
        <v>100.57453646277945</v>
      </c>
      <c r="F113" s="629">
        <v>68.294276578829923</v>
      </c>
      <c r="G113" s="629">
        <v>33.203681655931881</v>
      </c>
      <c r="H113" s="629">
        <v>20.434124116641787</v>
      </c>
      <c r="I113" s="629">
        <v>-9.7766737226830465</v>
      </c>
      <c r="J113" s="630">
        <v>212.72994509149993</v>
      </c>
      <c r="S113" s="519"/>
      <c r="T113" s="519"/>
      <c r="U113" s="519"/>
      <c r="V113" s="518"/>
      <c r="W113" s="519"/>
    </row>
    <row r="114" spans="1:23">
      <c r="C114" s="618">
        <v>45351</v>
      </c>
      <c r="D114" s="617">
        <f t="shared" si="5"/>
        <v>45351</v>
      </c>
      <c r="E114" s="629">
        <v>102.35091967166412</v>
      </c>
      <c r="F114" s="629">
        <v>24.098554229815527</v>
      </c>
      <c r="G114" s="629">
        <v>30.025329324396406</v>
      </c>
      <c r="H114" s="629">
        <v>15.643516617715578</v>
      </c>
      <c r="I114" s="629">
        <v>-13.037236963552179</v>
      </c>
      <c r="J114" s="630">
        <v>159.08108288003947</v>
      </c>
      <c r="S114" s="519"/>
      <c r="T114" s="519"/>
      <c r="U114" s="519"/>
      <c r="V114" s="518"/>
      <c r="W114" s="519"/>
    </row>
    <row r="115" spans="1:23">
      <c r="C115" s="618">
        <v>45382</v>
      </c>
      <c r="D115" s="617">
        <f t="shared" si="5"/>
        <v>45382</v>
      </c>
      <c r="E115" s="629">
        <v>80.180460940152557</v>
      </c>
      <c r="F115" s="629">
        <v>21.591117443446844</v>
      </c>
      <c r="G115" s="629">
        <v>26.008965722049027</v>
      </c>
      <c r="H115" s="629">
        <v>2.3782004421190028</v>
      </c>
      <c r="I115" s="629">
        <v>-4.4940136407478386</v>
      </c>
      <c r="J115" s="630">
        <v>125.66473090701965</v>
      </c>
      <c r="S115" s="519"/>
      <c r="T115" s="519"/>
      <c r="U115" s="519"/>
      <c r="V115" s="518"/>
      <c r="W115" s="519"/>
    </row>
    <row r="116" spans="1:23">
      <c r="C116" s="296">
        <v>45412</v>
      </c>
      <c r="D116" s="520">
        <f t="shared" si="5"/>
        <v>45412</v>
      </c>
      <c r="E116" s="519">
        <v>60.025209850951569</v>
      </c>
      <c r="F116" s="519">
        <v>1.8702420256059999</v>
      </c>
      <c r="G116" s="519">
        <v>14.934980067699152</v>
      </c>
      <c r="H116" s="519">
        <v>0.21944385161811372</v>
      </c>
      <c r="I116" s="519">
        <v>-29.644444964096884</v>
      </c>
      <c r="J116" s="518">
        <v>47.405430831777963</v>
      </c>
      <c r="S116" s="519"/>
      <c r="T116" s="519"/>
      <c r="U116" s="519"/>
      <c r="V116" s="518"/>
      <c r="W116" s="519"/>
    </row>
    <row r="117" spans="1:23">
      <c r="C117" s="618">
        <v>45443</v>
      </c>
      <c r="D117" s="617">
        <f t="shared" si="5"/>
        <v>45443</v>
      </c>
      <c r="E117" s="629">
        <v>49.275499166749711</v>
      </c>
      <c r="F117" s="629">
        <v>-10.839185438163609</v>
      </c>
      <c r="G117" s="629">
        <v>17.931734759846591</v>
      </c>
      <c r="H117" s="629">
        <v>3.5081712224933366</v>
      </c>
      <c r="I117" s="629">
        <v>13.956650536420845</v>
      </c>
      <c r="J117" s="630">
        <v>73.832870247346904</v>
      </c>
      <c r="S117" s="519"/>
      <c r="T117" s="519"/>
      <c r="U117" s="519"/>
      <c r="V117" s="518"/>
      <c r="W117" s="519"/>
    </row>
    <row r="118" spans="1:23">
      <c r="C118" s="296">
        <v>45473</v>
      </c>
      <c r="D118" s="520">
        <f t="shared" si="5"/>
        <v>45473</v>
      </c>
      <c r="E118" s="519">
        <v>29.633340058440695</v>
      </c>
      <c r="F118" s="519">
        <v>-5.2683340553110671</v>
      </c>
      <c r="G118" s="519">
        <v>14.233676589140071</v>
      </c>
      <c r="H118" s="519">
        <v>3.2322696717741386</v>
      </c>
      <c r="I118" s="519">
        <v>-28.577695763828103</v>
      </c>
      <c r="J118" s="518">
        <v>13.253256500215734</v>
      </c>
      <c r="S118" s="519"/>
      <c r="T118" s="519"/>
      <c r="U118" s="519"/>
      <c r="V118" s="518"/>
      <c r="W118" s="519"/>
    </row>
    <row r="119" spans="1:23">
      <c r="A119" s="33">
        <v>2024</v>
      </c>
      <c r="B119" s="33" t="s">
        <v>514</v>
      </c>
      <c r="C119" s="618">
        <v>45504</v>
      </c>
      <c r="D119" s="617">
        <f t="shared" si="5"/>
        <v>45504</v>
      </c>
      <c r="E119" s="629">
        <v>10.372846511541631</v>
      </c>
      <c r="F119" s="629">
        <v>-16.118630508325097</v>
      </c>
      <c r="G119" s="629">
        <v>11.326980938055668</v>
      </c>
      <c r="H119" s="629">
        <v>3.1723678312822994</v>
      </c>
      <c r="I119" s="629">
        <v>0.70925347402745609</v>
      </c>
      <c r="J119" s="630">
        <v>9.4628182465819464</v>
      </c>
      <c r="S119" s="519"/>
      <c r="T119" s="519"/>
      <c r="U119" s="519"/>
      <c r="V119" s="518"/>
      <c r="W119" s="519"/>
    </row>
    <row r="120" spans="1:23">
      <c r="C120" s="618">
        <v>45535</v>
      </c>
      <c r="D120" s="617">
        <f t="shared" ref="D120:D125" si="6">C120</f>
        <v>45535</v>
      </c>
      <c r="E120" s="629">
        <v>18.978471021286904</v>
      </c>
      <c r="F120" s="629">
        <v>-14.26139212559036</v>
      </c>
      <c r="G120" s="629">
        <v>11.457290569066121</v>
      </c>
      <c r="H120" s="629">
        <v>-0.34813799780008048</v>
      </c>
      <c r="I120" s="629">
        <v>-38.072139057051515</v>
      </c>
      <c r="J120" s="630">
        <v>-22.245907590088933</v>
      </c>
      <c r="S120" s="519"/>
      <c r="T120" s="519"/>
      <c r="U120" s="519"/>
      <c r="V120" s="518"/>
      <c r="W120" s="519"/>
    </row>
    <row r="121" spans="1:23">
      <c r="C121" s="618">
        <v>45565</v>
      </c>
      <c r="D121" s="617">
        <f t="shared" si="6"/>
        <v>45565</v>
      </c>
      <c r="E121" s="629">
        <v>-30.987709882691551</v>
      </c>
      <c r="F121" s="629">
        <v>-10.44342764879295</v>
      </c>
      <c r="G121" s="629">
        <v>21.769098734828464</v>
      </c>
      <c r="H121" s="629">
        <v>-1.5079112776678287</v>
      </c>
      <c r="I121" s="629">
        <v>-7.1167793602466434</v>
      </c>
      <c r="J121" s="630">
        <v>-28.286729434570518</v>
      </c>
      <c r="S121" s="519"/>
      <c r="T121" s="519"/>
      <c r="U121" s="519"/>
      <c r="V121" s="518"/>
      <c r="W121" s="519"/>
    </row>
    <row r="122" spans="1:23">
      <c r="C122" s="296">
        <v>45596</v>
      </c>
      <c r="D122" s="520">
        <f t="shared" si="6"/>
        <v>45596</v>
      </c>
      <c r="E122" s="519">
        <v>-62.820256864040516</v>
      </c>
      <c r="F122" s="519">
        <v>-15.591041654790915</v>
      </c>
      <c r="G122" s="519">
        <v>6.0816675961952669</v>
      </c>
      <c r="H122" s="519">
        <v>-1.1914783407230856</v>
      </c>
      <c r="I122" s="519">
        <v>-19.793950902007378</v>
      </c>
      <c r="J122" s="518">
        <v>-93.315060165366617</v>
      </c>
      <c r="S122" s="519"/>
      <c r="T122" s="519"/>
      <c r="U122" s="519"/>
      <c r="V122" s="518"/>
      <c r="W122" s="519"/>
    </row>
    <row r="123" spans="1:23">
      <c r="C123" s="296">
        <v>45626</v>
      </c>
      <c r="D123" s="520">
        <f t="shared" si="6"/>
        <v>45626</v>
      </c>
      <c r="E123" s="519">
        <v>-50.74360346383984</v>
      </c>
      <c r="F123" s="519">
        <v>-31.99934673504319</v>
      </c>
      <c r="G123" s="519">
        <v>15.843802849286734</v>
      </c>
      <c r="H123" s="519">
        <v>-3.787166504120032</v>
      </c>
      <c r="I123" s="519">
        <v>-13.997259218179581</v>
      </c>
      <c r="J123" s="518">
        <v>-84.683573071895907</v>
      </c>
      <c r="S123" s="519"/>
      <c r="T123" s="519"/>
      <c r="U123" s="519"/>
      <c r="V123" s="518"/>
      <c r="W123" s="519"/>
    </row>
    <row r="124" spans="1:23">
      <c r="C124" s="618">
        <v>45657</v>
      </c>
      <c r="D124" s="617">
        <f t="shared" si="6"/>
        <v>45657</v>
      </c>
      <c r="E124" s="629">
        <v>-80.378093220152195</v>
      </c>
      <c r="F124" s="629">
        <v>-26.45028733238227</v>
      </c>
      <c r="G124" s="629">
        <v>-13.514835684100326</v>
      </c>
      <c r="H124" s="629">
        <v>-3.3489566397834141</v>
      </c>
      <c r="I124" s="629">
        <v>-5.1228400536393597</v>
      </c>
      <c r="J124" s="630">
        <v>-128.81501293005755</v>
      </c>
      <c r="L124" s="356" t="s">
        <v>318</v>
      </c>
      <c r="S124" s="519"/>
      <c r="T124" s="519"/>
      <c r="U124" s="519"/>
      <c r="V124" s="518"/>
      <c r="W124" s="519"/>
    </row>
    <row r="125" spans="1:23" s="752" customFormat="1">
      <c r="A125" s="620"/>
      <c r="B125" s="620"/>
      <c r="C125" s="618">
        <v>45688</v>
      </c>
      <c r="D125" s="617">
        <f t="shared" si="6"/>
        <v>45688</v>
      </c>
      <c r="E125" s="629">
        <v>-80.376597169444281</v>
      </c>
      <c r="F125" s="629">
        <v>-5.3589719262028472</v>
      </c>
      <c r="G125" s="629">
        <v>-9.5970333994728954</v>
      </c>
      <c r="H125" s="629">
        <v>-6.4825132243687262</v>
      </c>
      <c r="I125" s="629">
        <v>3.4196714982962395</v>
      </c>
      <c r="J125" s="630">
        <v>-98.395444221192506</v>
      </c>
      <c r="L125" s="356" t="s">
        <v>167</v>
      </c>
      <c r="M125" s="4"/>
      <c r="N125" s="4"/>
      <c r="O125" s="4"/>
      <c r="P125" s="4"/>
      <c r="Q125" s="4"/>
      <c r="R125" s="4"/>
      <c r="S125" s="519"/>
      <c r="T125" s="519"/>
      <c r="U125" s="519"/>
      <c r="V125" s="518"/>
      <c r="W125" s="519"/>
    </row>
    <row r="126" spans="1:23">
      <c r="C126" s="618">
        <v>45716</v>
      </c>
      <c r="D126" s="617">
        <f t="shared" ref="D126:D131" si="7">C126</f>
        <v>45716</v>
      </c>
      <c r="E126" s="629">
        <v>-77.137439417662918</v>
      </c>
      <c r="F126" s="629">
        <v>-25.506050216968529</v>
      </c>
      <c r="G126" s="629">
        <v>-12.280471697263561</v>
      </c>
      <c r="H126" s="629">
        <v>-0.57020476735162051</v>
      </c>
      <c r="I126" s="629">
        <v>-8.6553864285687414</v>
      </c>
      <c r="J126" s="630">
        <v>-124.14955252781539</v>
      </c>
    </row>
    <row r="127" spans="1:23">
      <c r="C127" s="618">
        <v>45747</v>
      </c>
      <c r="D127" s="617">
        <f t="shared" si="7"/>
        <v>45747</v>
      </c>
      <c r="E127" s="629">
        <v>-93.730411786273351</v>
      </c>
      <c r="F127" s="629">
        <v>-19.801196270603466</v>
      </c>
      <c r="G127" s="629">
        <v>-16.116371547278433</v>
      </c>
      <c r="H127" s="629">
        <v>-7.3677971919023619</v>
      </c>
      <c r="I127" s="629">
        <v>-11.595428910919395</v>
      </c>
      <c r="J127" s="630">
        <v>-148.61120570697702</v>
      </c>
    </row>
    <row r="128" spans="1:23">
      <c r="C128" s="296">
        <v>45777</v>
      </c>
      <c r="D128" s="617">
        <f t="shared" si="7"/>
        <v>45777</v>
      </c>
      <c r="E128" s="519">
        <v>-88.004879177075537</v>
      </c>
      <c r="F128" s="519">
        <v>-30.144483355921864</v>
      </c>
      <c r="G128" s="519">
        <v>-16.100933072550923</v>
      </c>
      <c r="H128" s="519">
        <v>-1.2037691769397494</v>
      </c>
      <c r="I128" s="519">
        <v>-7.7916943035201038</v>
      </c>
      <c r="J128" s="518">
        <v>-143.24575908600815</v>
      </c>
    </row>
    <row r="129" spans="1:11">
      <c r="C129" s="618">
        <v>45808</v>
      </c>
      <c r="D129" s="617">
        <f t="shared" si="7"/>
        <v>45808</v>
      </c>
      <c r="E129" s="629">
        <v>-88.287417918415372</v>
      </c>
      <c r="F129" s="629">
        <v>-30.547989950761149</v>
      </c>
      <c r="G129" s="629">
        <v>-22.237698218524869</v>
      </c>
      <c r="H129" s="629">
        <v>-9.1740946911246848</v>
      </c>
      <c r="I129" s="629">
        <v>-3.9380031018961885</v>
      </c>
      <c r="J129" s="630">
        <v>-154.18520388072227</v>
      </c>
    </row>
    <row r="130" spans="1:11">
      <c r="C130" s="618">
        <v>45838</v>
      </c>
      <c r="D130" s="617">
        <f t="shared" si="7"/>
        <v>45838</v>
      </c>
      <c r="E130" s="519">
        <v>-78.533119926713098</v>
      </c>
      <c r="F130" s="519">
        <v>-22.802731342033137</v>
      </c>
      <c r="G130" s="519">
        <v>-20.442303143037787</v>
      </c>
      <c r="H130" s="519">
        <v>-8.8115261953234096</v>
      </c>
      <c r="I130" s="519">
        <v>-3.3655691924383064</v>
      </c>
      <c r="J130" s="518">
        <v>-133.95524979954578</v>
      </c>
    </row>
    <row r="131" spans="1:11">
      <c r="A131" s="33">
        <v>2025</v>
      </c>
      <c r="B131" s="33" t="s">
        <v>533</v>
      </c>
      <c r="C131" s="618">
        <v>45869</v>
      </c>
      <c r="D131" s="617">
        <f t="shared" si="7"/>
        <v>45869</v>
      </c>
      <c r="E131" s="629">
        <v>-88.038019352963161</v>
      </c>
      <c r="F131" s="629">
        <v>-56.784154742633234</v>
      </c>
      <c r="G131" s="629">
        <v>-18.880902138326849</v>
      </c>
      <c r="H131" s="629">
        <v>-11.64432024791374</v>
      </c>
      <c r="I131" s="629">
        <v>10.645053045692245</v>
      </c>
      <c r="J131" s="630">
        <v>-164.7023434361447</v>
      </c>
    </row>
    <row r="132" spans="1:11">
      <c r="C132" s="747">
        <v>45900</v>
      </c>
      <c r="D132" s="799">
        <f>C132</f>
        <v>45900</v>
      </c>
      <c r="E132" s="800">
        <v>-86.999558369606916</v>
      </c>
      <c r="F132" s="800">
        <v>-1.0785262419378883</v>
      </c>
      <c r="G132" s="800">
        <v>-17.787647728382737</v>
      </c>
      <c r="H132" s="800">
        <v>-5.1722313025816158</v>
      </c>
      <c r="I132" s="800">
        <v>6.6411458015028648</v>
      </c>
      <c r="J132" s="801">
        <v>-104.39681784100627</v>
      </c>
    </row>
    <row r="133" spans="1:11" s="752" customFormat="1">
      <c r="A133" s="620"/>
      <c r="B133" s="620"/>
      <c r="C133" s="747">
        <v>45930</v>
      </c>
      <c r="D133" s="799">
        <f>C133</f>
        <v>45930</v>
      </c>
      <c r="E133" s="800">
        <v>-62.475452632279193</v>
      </c>
      <c r="F133" s="800">
        <v>-37.518316779796578</v>
      </c>
      <c r="G133" s="800">
        <v>-19.389627213946685</v>
      </c>
      <c r="H133" s="800">
        <v>-6.6082142234599388</v>
      </c>
      <c r="I133" s="800">
        <v>4.5824785429007182</v>
      </c>
      <c r="J133" s="801">
        <v>-121.40913230658168</v>
      </c>
    </row>
    <row r="134" spans="1:11">
      <c r="A134" s="620"/>
      <c r="B134" s="620"/>
      <c r="C134" s="747">
        <v>45961</v>
      </c>
      <c r="D134" s="799">
        <f>C134</f>
        <v>45961</v>
      </c>
      <c r="E134" s="800">
        <v>-46.638919047993141</v>
      </c>
      <c r="F134" s="800">
        <v>-25.354529850901759</v>
      </c>
      <c r="G134" s="800">
        <v>-18.230537644163952</v>
      </c>
      <c r="H134" s="800">
        <v>-12.730552414378938</v>
      </c>
      <c r="I134" s="800">
        <v>11.845157593547791</v>
      </c>
      <c r="J134" s="801">
        <v>-91.10938136388998</v>
      </c>
      <c r="K134" s="752"/>
    </row>
    <row r="135" spans="1:11">
      <c r="C135" s="747">
        <v>45991</v>
      </c>
      <c r="D135" s="799">
        <f>C135</f>
        <v>45991</v>
      </c>
      <c r="E135" s="800">
        <v>-53.102740503090949</v>
      </c>
      <c r="F135" s="800">
        <v>-25.705782766301137</v>
      </c>
      <c r="G135" s="800">
        <v>-12.954603566745568</v>
      </c>
      <c r="H135" s="800">
        <v>-8.8538873376966372</v>
      </c>
      <c r="I135" s="800">
        <v>8.8181630376608524</v>
      </c>
      <c r="J135" s="801">
        <v>-91.79885113617344</v>
      </c>
    </row>
    <row r="136" spans="1:11">
      <c r="C136" s="787">
        <v>46022</v>
      </c>
      <c r="D136" s="785">
        <f>C136</f>
        <v>46022</v>
      </c>
      <c r="E136" s="778">
        <v>-35.582599140549554</v>
      </c>
      <c r="F136" s="778">
        <v>-32.034336375540185</v>
      </c>
      <c r="G136" s="778">
        <v>-12.558386562301363</v>
      </c>
      <c r="H136" s="778">
        <v>-2.9725954049561376</v>
      </c>
      <c r="I136" s="778">
        <v>5.7089162932050357</v>
      </c>
      <c r="J136" s="779">
        <v>-77.439001190142193</v>
      </c>
    </row>
    <row r="137" spans="1:11">
      <c r="C137" s="618"/>
      <c r="D137" s="617"/>
      <c r="E137" s="629"/>
      <c r="F137" s="629"/>
      <c r="G137" s="629"/>
      <c r="H137" s="629"/>
      <c r="I137" s="629"/>
      <c r="J137" s="630"/>
    </row>
    <row r="138" spans="1:11">
      <c r="C138" s="618"/>
      <c r="D138" s="617"/>
      <c r="E138" s="629"/>
      <c r="F138" s="629"/>
      <c r="G138" s="629"/>
      <c r="H138" s="629"/>
      <c r="I138" s="629"/>
      <c r="J138" s="630"/>
    </row>
    <row r="139" spans="1:11">
      <c r="C139" s="616"/>
      <c r="D139" s="617"/>
      <c r="E139" s="629"/>
      <c r="F139" s="629"/>
      <c r="G139" s="629"/>
      <c r="H139" s="629"/>
      <c r="I139" s="629"/>
      <c r="J139" s="630"/>
    </row>
    <row r="140" spans="1:11">
      <c r="C140" s="618"/>
      <c r="D140" s="617"/>
      <c r="E140" s="629"/>
      <c r="F140" s="629"/>
      <c r="G140" s="629"/>
      <c r="H140" s="629"/>
      <c r="I140" s="629"/>
      <c r="J140" s="630"/>
    </row>
  </sheetData>
  <sheetProtection algorithmName="SHA-512" hashValue="TennV+JASleI60VnsTq7/i9H1796EjyUnnLJ9MOiVcLJFwPS9ZEbn+djUF2Tv7poW6XBqYZJQpuykbF+1h/pQA==" saltValue="49TFFMKaTzuOqG7nT7wLg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6"/>
  <sheetViews>
    <sheetView zoomScaleNormal="100" workbookViewId="0">
      <pane xSplit="4" ySplit="3" topLeftCell="E116" activePane="bottomRight" state="frozen"/>
      <selection activeCell="AA19" sqref="AA19"/>
      <selection pane="topRight" activeCell="AA19" sqref="AA19"/>
      <selection pane="bottomLeft" activeCell="AA19" sqref="AA19"/>
      <selection pane="bottomRight" activeCell="L138" sqref="L138"/>
    </sheetView>
  </sheetViews>
  <sheetFormatPr defaultColWidth="9.42578125" defaultRowHeight="11.25"/>
  <cols>
    <col min="1" max="1" width="4" style="4" hidden="1" customWidth="1"/>
    <col min="2" max="2" width="3.42578125" style="4" hidden="1" customWidth="1"/>
    <col min="3" max="4" width="6.5703125" style="4" customWidth="1"/>
    <col min="5" max="5" width="21.5703125" style="4" bestFit="1" customWidth="1"/>
    <col min="6" max="6" width="32.42578125" style="4" bestFit="1" customWidth="1"/>
    <col min="7" max="7" width="8.42578125" style="4" bestFit="1" customWidth="1"/>
    <col min="8" max="8" width="14.42578125" style="4" bestFit="1" customWidth="1"/>
    <col min="9" max="96" width="6.5703125" style="4" customWidth="1"/>
    <col min="97" max="16384" width="9.42578125" style="4"/>
  </cols>
  <sheetData>
    <row r="2" spans="1:87">
      <c r="C2" s="352"/>
      <c r="D2" s="354"/>
      <c r="E2" s="357" t="s">
        <v>319</v>
      </c>
      <c r="F2" s="357" t="s">
        <v>321</v>
      </c>
      <c r="G2" s="357" t="s">
        <v>323</v>
      </c>
      <c r="H2" s="357" t="s">
        <v>325</v>
      </c>
    </row>
    <row r="3" spans="1:87">
      <c r="C3" s="353" t="s">
        <v>493</v>
      </c>
      <c r="D3" s="355" t="s">
        <v>494</v>
      </c>
      <c r="E3" s="527" t="s">
        <v>320</v>
      </c>
      <c r="F3" s="526" t="s">
        <v>322</v>
      </c>
      <c r="G3" s="358" t="s">
        <v>324</v>
      </c>
      <c r="H3" s="358" t="s">
        <v>326</v>
      </c>
    </row>
    <row r="4" spans="1:87">
      <c r="C4" s="525"/>
      <c r="D4" s="350"/>
      <c r="E4" s="356"/>
      <c r="F4" s="356"/>
      <c r="G4" s="524"/>
      <c r="H4" s="524"/>
    </row>
    <row r="5" spans="1:87">
      <c r="C5" s="521">
        <v>42035</v>
      </c>
      <c r="D5" s="351">
        <f t="shared" ref="D5:D68" si="0">+C5</f>
        <v>42035</v>
      </c>
      <c r="E5" s="349">
        <v>5.5518192859469346</v>
      </c>
      <c r="F5" s="349">
        <v>4.5984374473312428</v>
      </c>
      <c r="G5" s="349">
        <v>5.1619476683879091</v>
      </c>
      <c r="H5" s="349">
        <v>5.7576725992802391</v>
      </c>
    </row>
    <row r="6" spans="1:87">
      <c r="C6" s="521">
        <v>42063</v>
      </c>
      <c r="D6" s="351">
        <f t="shared" si="0"/>
        <v>42063</v>
      </c>
      <c r="E6" s="349">
        <v>5.210804585381827</v>
      </c>
      <c r="F6" s="349">
        <v>4.609126770884413</v>
      </c>
      <c r="G6" s="349">
        <v>5.7343320516726637</v>
      </c>
      <c r="H6" s="349">
        <v>6.2012635151095488</v>
      </c>
    </row>
    <row r="7" spans="1:87">
      <c r="C7" s="521">
        <v>42094</v>
      </c>
      <c r="D7" s="351">
        <f t="shared" si="0"/>
        <v>42094</v>
      </c>
      <c r="E7" s="349">
        <v>5.2101096688932618</v>
      </c>
      <c r="F7" s="349">
        <v>4.2516392240187386</v>
      </c>
      <c r="G7" s="349">
        <v>5.3472260693557212</v>
      </c>
      <c r="H7" s="349">
        <v>5.814089510833063</v>
      </c>
    </row>
    <row r="8" spans="1:87">
      <c r="C8" s="521">
        <v>42124</v>
      </c>
      <c r="D8" s="351">
        <f t="shared" si="0"/>
        <v>42124</v>
      </c>
      <c r="E8" s="349">
        <v>5.0915959444906642</v>
      </c>
      <c r="F8" s="349">
        <v>5.2319170968691724</v>
      </c>
      <c r="G8" s="349">
        <v>5.3212139473154814</v>
      </c>
      <c r="H8" s="349">
        <v>5.3608075270765791</v>
      </c>
    </row>
    <row r="9" spans="1:87">
      <c r="C9" s="521">
        <v>42155</v>
      </c>
      <c r="D9" s="351">
        <f t="shared" si="0"/>
        <v>42155</v>
      </c>
      <c r="E9" s="349">
        <v>5.4222938013049111</v>
      </c>
      <c r="F9" s="349">
        <v>5.2150760044659883</v>
      </c>
      <c r="G9" s="349">
        <v>5.3268687672338331</v>
      </c>
      <c r="H9" s="349">
        <v>5.2063161593177698</v>
      </c>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row>
    <row r="10" spans="1:87">
      <c r="A10" s="4">
        <v>2015</v>
      </c>
      <c r="B10" s="4" t="s">
        <v>135</v>
      </c>
      <c r="C10" s="521">
        <v>42185</v>
      </c>
      <c r="D10" s="351">
        <f t="shared" si="0"/>
        <v>42185</v>
      </c>
      <c r="E10" s="349">
        <v>5.1472994693536096</v>
      </c>
      <c r="F10" s="349">
        <v>4.8170666885374045</v>
      </c>
      <c r="G10" s="349">
        <v>5.407581190915506</v>
      </c>
      <c r="H10" s="349">
        <v>5.1025253928524741</v>
      </c>
    </row>
    <row r="11" spans="1:87">
      <c r="C11" s="521">
        <v>42216</v>
      </c>
      <c r="D11" s="351">
        <f t="shared" si="0"/>
        <v>42216</v>
      </c>
      <c r="E11" s="349">
        <v>4.8144118789347754</v>
      </c>
      <c r="F11" s="349">
        <v>4.3920085256380963</v>
      </c>
      <c r="G11" s="349">
        <v>5.3624473199814151</v>
      </c>
      <c r="H11" s="349">
        <v>5.3106779560390613</v>
      </c>
    </row>
    <row r="12" spans="1:87">
      <c r="C12" s="521">
        <v>42247</v>
      </c>
      <c r="D12" s="351">
        <f t="shared" si="0"/>
        <v>42247</v>
      </c>
      <c r="E12" s="349">
        <v>4.7743879641266904</v>
      </c>
      <c r="F12" s="349">
        <v>4.238114101481397</v>
      </c>
      <c r="G12" s="349">
        <v>5.2428984280297755</v>
      </c>
      <c r="H12" s="349">
        <v>5.2835577420728841</v>
      </c>
    </row>
    <row r="13" spans="1:87">
      <c r="C13" s="521">
        <v>42277</v>
      </c>
      <c r="D13" s="351">
        <f t="shared" si="0"/>
        <v>42277</v>
      </c>
      <c r="E13" s="349">
        <v>4.9814107806933174</v>
      </c>
      <c r="F13" s="349">
        <v>4.2375267629500533</v>
      </c>
      <c r="G13" s="349">
        <v>5.1648440040649817</v>
      </c>
      <c r="H13" s="349">
        <v>5.1724299964854747</v>
      </c>
    </row>
    <row r="14" spans="1:87">
      <c r="C14" s="521">
        <v>42308</v>
      </c>
      <c r="D14" s="351">
        <f t="shared" si="0"/>
        <v>42308</v>
      </c>
      <c r="E14" s="349">
        <v>5.3956474614018175</v>
      </c>
      <c r="F14" s="349">
        <v>4.4571920738654507</v>
      </c>
      <c r="G14" s="349">
        <v>4.8391405814035409</v>
      </c>
      <c r="H14" s="349">
        <v>4.804047582117744</v>
      </c>
    </row>
    <row r="15" spans="1:87">
      <c r="C15" s="521">
        <v>42338</v>
      </c>
      <c r="D15" s="351">
        <f t="shared" si="0"/>
        <v>42338</v>
      </c>
      <c r="E15" s="349">
        <v>5.1919596023581196</v>
      </c>
      <c r="F15" s="349">
        <v>4.3211636759254368</v>
      </c>
      <c r="G15" s="349">
        <v>4.6878512214700159</v>
      </c>
      <c r="H15" s="349">
        <v>4.958376350477292</v>
      </c>
    </row>
    <row r="16" spans="1:87">
      <c r="C16" s="521">
        <v>42369</v>
      </c>
      <c r="D16" s="351">
        <f t="shared" si="0"/>
        <v>42369</v>
      </c>
      <c r="E16" s="349">
        <v>5.043994109120618</v>
      </c>
      <c r="F16" s="349">
        <v>4.5337540201158815</v>
      </c>
      <c r="G16" s="349">
        <v>4.4686821368221672</v>
      </c>
      <c r="H16" s="349">
        <v>5.4437904048945729</v>
      </c>
    </row>
    <row r="17" spans="1:96">
      <c r="C17" s="521">
        <v>42400</v>
      </c>
      <c r="D17" s="351">
        <f t="shared" si="0"/>
        <v>42400</v>
      </c>
      <c r="E17" s="349">
        <v>4.9133137477688571</v>
      </c>
      <c r="F17" s="349">
        <v>4.7708350563122162</v>
      </c>
      <c r="G17" s="349">
        <v>4.6045349390958989</v>
      </c>
      <c r="H17" s="349">
        <v>5.145194311115266</v>
      </c>
    </row>
    <row r="18" spans="1:96">
      <c r="C18" s="521">
        <v>42429</v>
      </c>
      <c r="D18" s="351">
        <f t="shared" si="0"/>
        <v>42429</v>
      </c>
      <c r="E18" s="349">
        <v>4.6595774816319802</v>
      </c>
      <c r="F18" s="349">
        <v>4.8037655758595577</v>
      </c>
      <c r="G18" s="349">
        <v>4.6492491463086676</v>
      </c>
      <c r="H18" s="349">
        <v>5.2186075658864883</v>
      </c>
    </row>
    <row r="19" spans="1:96">
      <c r="C19" s="521">
        <v>42460</v>
      </c>
      <c r="D19" s="351">
        <f t="shared" si="0"/>
        <v>42460</v>
      </c>
      <c r="E19" s="349">
        <v>4.2308165819154047</v>
      </c>
      <c r="F19" s="349">
        <v>4.5077016431496313</v>
      </c>
      <c r="G19" s="349">
        <v>4.7044332399654927</v>
      </c>
      <c r="H19" s="349">
        <v>4.7573517310026991</v>
      </c>
      <c r="CR19" s="93"/>
    </row>
    <row r="20" spans="1:96">
      <c r="C20" s="521">
        <v>42490</v>
      </c>
      <c r="D20" s="351">
        <f t="shared" si="0"/>
        <v>42490</v>
      </c>
      <c r="E20" s="349">
        <v>4.03302478757732</v>
      </c>
      <c r="F20" s="349">
        <v>4.7045125075253917</v>
      </c>
      <c r="G20" s="349">
        <v>4.5821470646936673</v>
      </c>
      <c r="H20" s="349">
        <v>5.0872587588495923</v>
      </c>
      <c r="CR20" s="93"/>
    </row>
    <row r="21" spans="1:96" ht="11.25" customHeight="1">
      <c r="C21" s="521">
        <v>42521</v>
      </c>
      <c r="D21" s="351">
        <f t="shared" si="0"/>
        <v>42521</v>
      </c>
      <c r="E21" s="349">
        <v>4.1352021768655414</v>
      </c>
      <c r="F21" s="349">
        <v>4.419003452645649</v>
      </c>
      <c r="G21" s="349">
        <v>4.3945024985706231</v>
      </c>
      <c r="H21" s="349">
        <v>4.8229043730928778</v>
      </c>
      <c r="CA21" s="6"/>
      <c r="CB21" s="6"/>
      <c r="CC21" s="6"/>
      <c r="CD21" s="6"/>
      <c r="CE21" s="6"/>
      <c r="CF21" s="6"/>
      <c r="CH21" s="6"/>
      <c r="CI21" s="6"/>
      <c r="CJ21" s="6"/>
      <c r="CK21" s="6"/>
      <c r="CL21" s="6"/>
      <c r="CM21" s="6"/>
      <c r="CN21" s="6"/>
      <c r="CO21" s="6"/>
      <c r="CP21" s="6"/>
      <c r="CR21" s="93"/>
    </row>
    <row r="22" spans="1:96">
      <c r="C22" s="521">
        <v>42551</v>
      </c>
      <c r="D22" s="351">
        <f t="shared" si="0"/>
        <v>42551</v>
      </c>
      <c r="E22" s="349">
        <v>4.2148088267912645</v>
      </c>
      <c r="F22" s="349">
        <v>4.4080886243374904</v>
      </c>
      <c r="G22" s="349">
        <v>4.3343053194912429</v>
      </c>
      <c r="H22" s="349">
        <v>4.5529057727871276</v>
      </c>
      <c r="CA22" s="6"/>
      <c r="CB22" s="6"/>
      <c r="CC22" s="6"/>
      <c r="CD22" s="6"/>
      <c r="CE22" s="6"/>
      <c r="CF22" s="6"/>
      <c r="CH22" s="6"/>
      <c r="CI22" s="6"/>
      <c r="CJ22" s="6"/>
      <c r="CK22" s="6"/>
      <c r="CL22" s="6"/>
      <c r="CM22" s="6"/>
      <c r="CN22" s="6"/>
      <c r="CO22" s="6"/>
      <c r="CP22" s="6"/>
      <c r="CR22" s="93"/>
    </row>
    <row r="23" spans="1:96">
      <c r="A23" s="4">
        <v>2016</v>
      </c>
      <c r="B23" s="4" t="s">
        <v>136</v>
      </c>
      <c r="C23" s="521">
        <v>42582</v>
      </c>
      <c r="D23" s="351">
        <f t="shared" si="0"/>
        <v>42582</v>
      </c>
      <c r="E23" s="349">
        <v>4.3704350363235678</v>
      </c>
      <c r="F23" s="349">
        <v>4.0015605991714587</v>
      </c>
      <c r="G23" s="349">
        <v>4.3107901329563845</v>
      </c>
      <c r="H23" s="349">
        <v>4.6409339652633461</v>
      </c>
      <c r="CR23" s="93"/>
    </row>
    <row r="24" spans="1:96">
      <c r="C24" s="521">
        <v>42613</v>
      </c>
      <c r="D24" s="351">
        <f t="shared" si="0"/>
        <v>42613</v>
      </c>
      <c r="E24" s="349">
        <v>4.3240083198647392</v>
      </c>
      <c r="F24" s="349">
        <v>4.0401453647515337</v>
      </c>
      <c r="G24" s="349">
        <v>4.3222804379680948</v>
      </c>
      <c r="H24" s="349">
        <v>4.5976293192796263</v>
      </c>
    </row>
    <row r="25" spans="1:96">
      <c r="C25" s="521">
        <v>42643</v>
      </c>
      <c r="D25" s="351">
        <f t="shared" si="0"/>
        <v>42643</v>
      </c>
      <c r="E25" s="349">
        <v>4.0992839685154747</v>
      </c>
      <c r="F25" s="349">
        <v>4.0355268751088929</v>
      </c>
      <c r="G25" s="349">
        <v>4.4965008726415565</v>
      </c>
      <c r="H25" s="349">
        <v>4.6094136894991538</v>
      </c>
      <c r="CQ25" s="92"/>
    </row>
    <row r="26" spans="1:96">
      <c r="C26" s="521">
        <v>42674</v>
      </c>
      <c r="D26" s="351">
        <f t="shared" si="0"/>
        <v>42674</v>
      </c>
      <c r="E26" s="349">
        <v>4.1450299130974066</v>
      </c>
      <c r="F26" s="349">
        <v>3.8782828558443652</v>
      </c>
      <c r="G26" s="349">
        <v>4.4998647634107538</v>
      </c>
      <c r="H26" s="349">
        <v>4.5620696542503136</v>
      </c>
    </row>
    <row r="27" spans="1:96">
      <c r="C27" s="521">
        <v>42704</v>
      </c>
      <c r="D27" s="351">
        <f t="shared" si="0"/>
        <v>42704</v>
      </c>
      <c r="E27" s="349">
        <v>4.1339905186693393</v>
      </c>
      <c r="F27" s="349">
        <v>3.9229900597141119</v>
      </c>
      <c r="G27" s="349">
        <v>4.5727443120534952</v>
      </c>
      <c r="H27" s="349">
        <v>4.5973979531430356</v>
      </c>
    </row>
    <row r="28" spans="1:96">
      <c r="C28" s="521">
        <v>42735</v>
      </c>
      <c r="D28" s="351">
        <f t="shared" si="0"/>
        <v>42735</v>
      </c>
      <c r="E28" s="349">
        <v>4.2096859104139117</v>
      </c>
      <c r="F28" s="349">
        <v>3.6549140682962094</v>
      </c>
      <c r="G28" s="349">
        <v>4.8055211794865338</v>
      </c>
      <c r="H28" s="349">
        <v>4.7567888802728824</v>
      </c>
    </row>
    <row r="29" spans="1:96">
      <c r="C29" s="521">
        <v>42766</v>
      </c>
      <c r="D29" s="351">
        <f t="shared" si="0"/>
        <v>42766</v>
      </c>
      <c r="E29" s="349">
        <v>4.1731079168530645</v>
      </c>
      <c r="F29" s="349">
        <v>3.6499563679334304</v>
      </c>
      <c r="G29" s="349">
        <v>4.7882687954948597</v>
      </c>
      <c r="H29" s="349">
        <v>4.7236568887724824</v>
      </c>
    </row>
    <row r="30" spans="1:96">
      <c r="C30" s="521">
        <v>42794</v>
      </c>
      <c r="D30" s="351">
        <f t="shared" si="0"/>
        <v>42794</v>
      </c>
      <c r="E30" s="349">
        <v>4.1632524611712522</v>
      </c>
      <c r="F30" s="349">
        <v>3.5228035860308551</v>
      </c>
      <c r="G30" s="349">
        <v>4.5535080492084692</v>
      </c>
      <c r="H30" s="349">
        <v>4.6851252689308494</v>
      </c>
    </row>
    <row r="31" spans="1:96">
      <c r="C31" s="521">
        <v>42825</v>
      </c>
      <c r="D31" s="351">
        <f t="shared" si="0"/>
        <v>42825</v>
      </c>
      <c r="E31" s="349">
        <v>4.0662164275472321</v>
      </c>
      <c r="F31" s="349">
        <v>3.372327213411169</v>
      </c>
      <c r="G31" s="349">
        <v>3.9760713806380457</v>
      </c>
      <c r="H31" s="349">
        <v>3.7146871103292423</v>
      </c>
    </row>
    <row r="32" spans="1:96">
      <c r="C32" s="521">
        <v>42855</v>
      </c>
      <c r="D32" s="351">
        <f t="shared" si="0"/>
        <v>42855</v>
      </c>
      <c r="E32" s="349">
        <v>3.9739887636073385</v>
      </c>
      <c r="F32" s="349">
        <v>3.7557583349496699</v>
      </c>
      <c r="G32" s="349">
        <v>3.9573063666186017</v>
      </c>
      <c r="H32" s="349">
        <v>3.3693951645366398</v>
      </c>
    </row>
    <row r="33" spans="1:96">
      <c r="C33" s="521">
        <v>42886</v>
      </c>
      <c r="D33" s="351">
        <f t="shared" si="0"/>
        <v>42886</v>
      </c>
      <c r="E33" s="349">
        <v>3.9180204255667643</v>
      </c>
      <c r="F33" s="349">
        <v>3.7821440275521749</v>
      </c>
      <c r="G33" s="349">
        <v>3.8069751520638988</v>
      </c>
      <c r="H33" s="349">
        <v>3.403614577527537</v>
      </c>
    </row>
    <row r="34" spans="1:96">
      <c r="C34" s="521">
        <v>42916</v>
      </c>
      <c r="D34" s="351">
        <f t="shared" si="0"/>
        <v>42916</v>
      </c>
      <c r="E34" s="349">
        <v>3.811172308198425</v>
      </c>
      <c r="F34" s="349">
        <v>4.0844768171265562</v>
      </c>
      <c r="G34" s="349">
        <v>3.9300895682078849</v>
      </c>
      <c r="H34" s="349">
        <v>3.6769001133752979</v>
      </c>
    </row>
    <row r="35" spans="1:96">
      <c r="A35" s="4">
        <v>2017</v>
      </c>
      <c r="B35" s="4" t="s">
        <v>43</v>
      </c>
      <c r="C35" s="521">
        <v>42947</v>
      </c>
      <c r="D35" s="351">
        <f t="shared" si="0"/>
        <v>42947</v>
      </c>
      <c r="E35" s="349">
        <v>3.6053708545875232</v>
      </c>
      <c r="F35" s="349">
        <v>3.6458272278378208</v>
      </c>
      <c r="G35" s="349">
        <v>3.7934310731960124</v>
      </c>
      <c r="H35" s="349">
        <v>3.6047578259067459</v>
      </c>
    </row>
    <row r="36" spans="1:96">
      <c r="C36" s="521">
        <v>42978</v>
      </c>
      <c r="D36" s="351">
        <f t="shared" si="0"/>
        <v>42978</v>
      </c>
      <c r="E36" s="349">
        <v>3.4753659398253989</v>
      </c>
      <c r="F36" s="349">
        <v>3.5005910370530033</v>
      </c>
      <c r="G36" s="349">
        <v>3.8281119078831054</v>
      </c>
      <c r="H36" s="349">
        <v>3.3167595757191628</v>
      </c>
    </row>
    <row r="37" spans="1:96">
      <c r="C37" s="521">
        <v>43008</v>
      </c>
      <c r="D37" s="351">
        <f t="shared" si="0"/>
        <v>43008</v>
      </c>
      <c r="E37" s="349">
        <v>3.4934095493971382</v>
      </c>
      <c r="F37" s="349">
        <v>3.3830168673556185</v>
      </c>
      <c r="G37" s="349">
        <v>3.7127619560423515</v>
      </c>
      <c r="H37" s="349">
        <v>3.0530730677897755</v>
      </c>
    </row>
    <row r="38" spans="1:96">
      <c r="C38" s="521">
        <v>43039</v>
      </c>
      <c r="D38" s="351">
        <f t="shared" si="0"/>
        <v>43039</v>
      </c>
      <c r="E38" s="349">
        <v>3.5984401338976011</v>
      </c>
      <c r="F38" s="349">
        <v>3.4376285182967554</v>
      </c>
      <c r="G38" s="349">
        <v>3.6040925096308358</v>
      </c>
      <c r="H38" s="349">
        <v>3.049280750393379</v>
      </c>
    </row>
    <row r="39" spans="1:96">
      <c r="C39" s="521">
        <v>43069</v>
      </c>
      <c r="D39" s="351">
        <f t="shared" si="0"/>
        <v>43069</v>
      </c>
      <c r="E39" s="349">
        <v>3.2735136408678986</v>
      </c>
      <c r="F39" s="349">
        <v>3.4291096263873899</v>
      </c>
      <c r="G39" s="349">
        <v>3.2997867325173877</v>
      </c>
      <c r="H39" s="349">
        <v>3.2257413262644659</v>
      </c>
    </row>
    <row r="40" spans="1:96">
      <c r="C40" s="521">
        <v>43100</v>
      </c>
      <c r="D40" s="351">
        <f t="shared" si="0"/>
        <v>43100</v>
      </c>
      <c r="E40" s="349">
        <v>3.2450571338512466</v>
      </c>
      <c r="F40" s="349">
        <v>3.099746063815024</v>
      </c>
      <c r="G40" s="349">
        <v>3.1295912224803524</v>
      </c>
      <c r="H40" s="349">
        <v>3.7565722447477343</v>
      </c>
    </row>
    <row r="41" spans="1:96">
      <c r="C41" s="521">
        <v>43131</v>
      </c>
      <c r="D41" s="351">
        <f t="shared" si="0"/>
        <v>43131</v>
      </c>
      <c r="E41" s="349">
        <v>3.1534837930862669</v>
      </c>
      <c r="F41" s="349">
        <v>3.0768967391741984</v>
      </c>
      <c r="G41" s="349">
        <v>3.0057724628385216</v>
      </c>
      <c r="H41" s="349">
        <v>3.7320123398643705</v>
      </c>
    </row>
    <row r="42" spans="1:96">
      <c r="C42" s="521">
        <v>43159</v>
      </c>
      <c r="D42" s="351">
        <f t="shared" si="0"/>
        <v>43159</v>
      </c>
      <c r="E42" s="349">
        <v>3.0955111707441523</v>
      </c>
      <c r="F42" s="349">
        <v>3.1124025588301478</v>
      </c>
      <c r="G42" s="349">
        <v>2.9453185882720545</v>
      </c>
      <c r="H42" s="349">
        <v>3.3897718546519546</v>
      </c>
    </row>
    <row r="43" spans="1:96">
      <c r="C43" s="521">
        <v>43190</v>
      </c>
      <c r="D43" s="351">
        <f t="shared" si="0"/>
        <v>43190</v>
      </c>
      <c r="E43" s="349">
        <v>3.0426886263216026</v>
      </c>
      <c r="F43" s="349">
        <v>3.438041475604269</v>
      </c>
      <c r="G43" s="349">
        <v>2.8534782350952637</v>
      </c>
      <c r="H43" s="349">
        <v>3.0804376717384816</v>
      </c>
      <c r="CR43" s="93"/>
    </row>
    <row r="44" spans="1:96">
      <c r="C44" s="521">
        <v>43220</v>
      </c>
      <c r="D44" s="351">
        <f t="shared" si="0"/>
        <v>43220</v>
      </c>
      <c r="E44" s="349">
        <v>2.7601873535614216</v>
      </c>
      <c r="F44" s="349">
        <v>3.4448381607846432</v>
      </c>
      <c r="G44" s="349">
        <v>2.8537598210220505</v>
      </c>
      <c r="H44" s="349">
        <v>2.9006333677396174</v>
      </c>
      <c r="CR44" s="93"/>
    </row>
    <row r="45" spans="1:96">
      <c r="C45" s="521">
        <v>43251</v>
      </c>
      <c r="D45" s="351">
        <f t="shared" si="0"/>
        <v>43251</v>
      </c>
      <c r="E45" s="349">
        <v>2.8585365938028326</v>
      </c>
      <c r="F45" s="349">
        <v>3.3757759176128497</v>
      </c>
      <c r="G45" s="349">
        <v>2.9550620273314792</v>
      </c>
      <c r="H45" s="349">
        <v>3.0151461134029525</v>
      </c>
      <c r="CR45" s="93"/>
    </row>
    <row r="46" spans="1:96">
      <c r="C46" s="521">
        <v>43281</v>
      </c>
      <c r="D46" s="351">
        <f t="shared" si="0"/>
        <v>43281</v>
      </c>
      <c r="E46" s="349">
        <v>2.7356450572097866</v>
      </c>
      <c r="F46" s="349">
        <v>3.2693337477987279</v>
      </c>
      <c r="G46" s="349">
        <v>3.0113251607068299</v>
      </c>
      <c r="H46" s="349">
        <v>3.1465426855830656</v>
      </c>
      <c r="CR46" s="93"/>
    </row>
    <row r="47" spans="1:96">
      <c r="A47" s="4">
        <v>2018</v>
      </c>
      <c r="B47" s="4" t="s">
        <v>44</v>
      </c>
      <c r="C47" s="521">
        <v>43312</v>
      </c>
      <c r="D47" s="351">
        <f t="shared" si="0"/>
        <v>43312</v>
      </c>
      <c r="E47" s="349">
        <v>2.6104733279098848</v>
      </c>
      <c r="F47" s="349">
        <v>3.0668518892080261</v>
      </c>
      <c r="G47" s="349">
        <v>3.0129420432793901</v>
      </c>
      <c r="H47" s="349">
        <v>3.5287182117524214</v>
      </c>
    </row>
    <row r="48" spans="1:96">
      <c r="C48" s="521">
        <v>43343</v>
      </c>
      <c r="D48" s="351">
        <f t="shared" si="0"/>
        <v>43343</v>
      </c>
      <c r="E48" s="349">
        <v>2.5451142764285826</v>
      </c>
      <c r="F48" s="349">
        <v>2.9024769262987578</v>
      </c>
      <c r="G48" s="349">
        <v>2.9083764865895438</v>
      </c>
      <c r="H48" s="349">
        <v>3.7379297106517497</v>
      </c>
    </row>
    <row r="49" spans="1:8">
      <c r="C49" s="521">
        <v>43373</v>
      </c>
      <c r="D49" s="351">
        <f t="shared" si="0"/>
        <v>43373</v>
      </c>
      <c r="E49" s="349">
        <v>2.3316345661927049</v>
      </c>
      <c r="F49" s="349">
        <v>2.7059609385697652</v>
      </c>
      <c r="G49" s="349">
        <v>2.9658105759538347</v>
      </c>
      <c r="H49" s="349">
        <v>3.7212833529428213</v>
      </c>
    </row>
    <row r="50" spans="1:8">
      <c r="C50" s="521">
        <v>43404</v>
      </c>
      <c r="D50" s="351">
        <f t="shared" si="0"/>
        <v>43404</v>
      </c>
      <c r="E50" s="349">
        <v>2.5789758070191278</v>
      </c>
      <c r="F50" s="349">
        <v>2.74248910832031</v>
      </c>
      <c r="G50" s="349">
        <v>2.9664205289870771</v>
      </c>
      <c r="H50" s="349">
        <v>3.5510119093691497</v>
      </c>
    </row>
    <row r="51" spans="1:8">
      <c r="C51" s="521">
        <v>43434</v>
      </c>
      <c r="D51" s="351">
        <f t="shared" si="0"/>
        <v>43434</v>
      </c>
      <c r="E51" s="349">
        <v>2.5037283436736844</v>
      </c>
      <c r="F51" s="349">
        <v>2.7466108318285007</v>
      </c>
      <c r="G51" s="349">
        <v>3.1376207344599409</v>
      </c>
      <c r="H51" s="349">
        <v>3.3406134039457158</v>
      </c>
    </row>
    <row r="52" spans="1:8">
      <c r="C52" s="521">
        <v>43465</v>
      </c>
      <c r="D52" s="351">
        <f t="shared" si="0"/>
        <v>43465</v>
      </c>
      <c r="E52" s="349">
        <v>2.5878860249666151</v>
      </c>
      <c r="F52" s="349">
        <v>2.8201373640078193</v>
      </c>
      <c r="G52" s="349">
        <v>3.2137722642335098</v>
      </c>
      <c r="H52" s="349">
        <v>3.5243853634807989</v>
      </c>
    </row>
    <row r="53" spans="1:8">
      <c r="C53" s="521">
        <v>43496</v>
      </c>
      <c r="D53" s="351">
        <f t="shared" si="0"/>
        <v>43496</v>
      </c>
      <c r="E53" s="349">
        <v>2.4754498848376572</v>
      </c>
      <c r="F53" s="349">
        <v>2.6818244080593003</v>
      </c>
      <c r="G53" s="349">
        <v>3.1309847720240791</v>
      </c>
      <c r="H53" s="349">
        <v>3.6749816958416037</v>
      </c>
    </row>
    <row r="54" spans="1:8">
      <c r="C54" s="521">
        <v>43524</v>
      </c>
      <c r="D54" s="351">
        <f t="shared" si="0"/>
        <v>43524</v>
      </c>
      <c r="E54" s="349">
        <v>2.5251045203757108</v>
      </c>
      <c r="F54" s="349">
        <v>2.7085444222235076</v>
      </c>
      <c r="G54" s="349">
        <v>2.993532506313759</v>
      </c>
      <c r="H54" s="349">
        <v>3.7600840818297834</v>
      </c>
    </row>
    <row r="55" spans="1:8">
      <c r="C55" s="521">
        <v>43555</v>
      </c>
      <c r="D55" s="351">
        <f t="shared" si="0"/>
        <v>43555</v>
      </c>
      <c r="E55" s="349">
        <v>2.5588404875447477</v>
      </c>
      <c r="F55" s="349">
        <v>2.7035346450750826</v>
      </c>
      <c r="G55" s="349">
        <v>2.6623663867347749</v>
      </c>
      <c r="H55" s="349">
        <v>3.546554380243927</v>
      </c>
    </row>
    <row r="56" spans="1:8">
      <c r="C56" s="521">
        <v>43585</v>
      </c>
      <c r="D56" s="351">
        <f t="shared" si="0"/>
        <v>43585</v>
      </c>
      <c r="E56" s="349">
        <v>2.5487702007631716</v>
      </c>
      <c r="F56" s="349">
        <v>2.7128837145683544</v>
      </c>
      <c r="G56" s="349">
        <v>2.5304221082605629</v>
      </c>
      <c r="H56" s="349">
        <v>3.192811067161724</v>
      </c>
    </row>
    <row r="57" spans="1:8">
      <c r="C57" s="521">
        <v>43616</v>
      </c>
      <c r="D57" s="351">
        <f t="shared" si="0"/>
        <v>43616</v>
      </c>
      <c r="E57" s="349">
        <v>2.4303788798055059</v>
      </c>
      <c r="F57" s="349">
        <v>2.643518408511266</v>
      </c>
      <c r="G57" s="349">
        <v>2.5485471216662976</v>
      </c>
      <c r="H57" s="349">
        <v>3.1074936387952499</v>
      </c>
    </row>
    <row r="58" spans="1:8">
      <c r="C58" s="521">
        <v>43646</v>
      </c>
      <c r="D58" s="351">
        <f t="shared" si="0"/>
        <v>43646</v>
      </c>
      <c r="E58" s="349">
        <v>2.3253147329806674</v>
      </c>
      <c r="F58" s="349">
        <v>2.8036683101579771</v>
      </c>
      <c r="G58" s="349">
        <v>2.521643444584738</v>
      </c>
      <c r="H58" s="349">
        <v>2.778224944227794</v>
      </c>
    </row>
    <row r="59" spans="1:8">
      <c r="A59" s="4">
        <v>2019</v>
      </c>
      <c r="B59" s="4" t="s">
        <v>45</v>
      </c>
      <c r="C59" s="521">
        <v>43677</v>
      </c>
      <c r="D59" s="351">
        <f t="shared" si="0"/>
        <v>43677</v>
      </c>
      <c r="E59" s="349">
        <v>2.0081667143638802</v>
      </c>
      <c r="F59" s="349">
        <v>2.7140486886550561</v>
      </c>
      <c r="G59" s="349">
        <v>2.5438261171912036</v>
      </c>
      <c r="H59" s="349">
        <v>2.6914797976529634</v>
      </c>
    </row>
    <row r="60" spans="1:8">
      <c r="C60" s="521">
        <v>43708</v>
      </c>
      <c r="D60" s="351">
        <f t="shared" si="0"/>
        <v>43708</v>
      </c>
      <c r="E60" s="349">
        <v>1.8731889208734671</v>
      </c>
      <c r="F60" s="349">
        <v>2.687627867902441</v>
      </c>
      <c r="G60" s="349">
        <v>2.3617006184006044</v>
      </c>
      <c r="H60" s="349">
        <v>2.7220380388402634</v>
      </c>
    </row>
    <row r="61" spans="1:8">
      <c r="C61" s="521">
        <v>43738</v>
      </c>
      <c r="D61" s="351">
        <f t="shared" si="0"/>
        <v>43738</v>
      </c>
      <c r="E61" s="349">
        <v>1.8353966367737014</v>
      </c>
      <c r="F61" s="349">
        <v>2.6520209538292376</v>
      </c>
      <c r="G61" s="349">
        <v>2.3327948857636769</v>
      </c>
      <c r="H61" s="349">
        <v>3.1312914198103834</v>
      </c>
    </row>
    <row r="62" spans="1:8">
      <c r="C62" s="521">
        <v>43769</v>
      </c>
      <c r="D62" s="351">
        <f t="shared" si="0"/>
        <v>43769</v>
      </c>
      <c r="E62" s="349">
        <v>2.0389974622493683</v>
      </c>
      <c r="F62" s="349">
        <v>2.6667821313047226</v>
      </c>
      <c r="G62" s="349">
        <v>2.2590397928397978</v>
      </c>
      <c r="H62" s="349">
        <v>3.1785075603631032</v>
      </c>
    </row>
    <row r="63" spans="1:8">
      <c r="C63" s="521">
        <v>43799</v>
      </c>
      <c r="D63" s="351">
        <f t="shared" si="0"/>
        <v>43799</v>
      </c>
      <c r="E63" s="349">
        <v>2.2126130732662368</v>
      </c>
      <c r="F63" s="349">
        <v>2.4541486622147457</v>
      </c>
      <c r="G63" s="349">
        <v>2.1753440117533236</v>
      </c>
      <c r="H63" s="349">
        <v>3.2036090551179957</v>
      </c>
    </row>
    <row r="64" spans="1:8">
      <c r="C64" s="521">
        <v>43830</v>
      </c>
      <c r="D64" s="351">
        <f t="shared" si="0"/>
        <v>43830</v>
      </c>
      <c r="E64" s="349">
        <v>2.2274039954956613</v>
      </c>
      <c r="F64" s="349">
        <v>2.3718051150103503</v>
      </c>
      <c r="G64" s="349">
        <v>2.1259695685430176</v>
      </c>
      <c r="H64" s="349">
        <v>3.0849325946082109</v>
      </c>
    </row>
    <row r="65" spans="1:19">
      <c r="C65" s="521">
        <v>43861</v>
      </c>
      <c r="D65" s="351">
        <f t="shared" si="0"/>
        <v>43861</v>
      </c>
      <c r="E65" s="349">
        <v>2.2103674658050463</v>
      </c>
      <c r="F65" s="349">
        <v>2.255386610558014</v>
      </c>
      <c r="G65" s="349">
        <v>2.0070517229334039</v>
      </c>
      <c r="H65" s="349">
        <v>3.1385966691638525</v>
      </c>
    </row>
    <row r="66" spans="1:19">
      <c r="C66" s="521">
        <v>43890</v>
      </c>
      <c r="D66" s="351">
        <f t="shared" si="0"/>
        <v>43890</v>
      </c>
      <c r="E66" s="349">
        <v>2.1733603639575523</v>
      </c>
      <c r="F66" s="349">
        <v>2.2965640884838998</v>
      </c>
      <c r="G66" s="349">
        <v>1.8996124849586173</v>
      </c>
      <c r="H66" s="349">
        <v>3.2910203888151446</v>
      </c>
    </row>
    <row r="67" spans="1:19">
      <c r="C67" s="521">
        <v>43921</v>
      </c>
      <c r="D67" s="351">
        <f t="shared" si="0"/>
        <v>43921</v>
      </c>
      <c r="E67" s="349">
        <v>1.8288476999447638</v>
      </c>
      <c r="F67" s="349">
        <v>2.3346042698174534</v>
      </c>
      <c r="G67" s="349">
        <v>1.7495768241259033</v>
      </c>
      <c r="H67" s="349">
        <v>3.3842963883164261</v>
      </c>
    </row>
    <row r="68" spans="1:19">
      <c r="C68" s="521">
        <v>43951</v>
      </c>
      <c r="D68" s="351">
        <f t="shared" si="0"/>
        <v>43951</v>
      </c>
      <c r="E68" s="349">
        <v>1.7591207844119361</v>
      </c>
      <c r="F68" s="349">
        <v>2.4070641733866047</v>
      </c>
      <c r="G68" s="349">
        <v>1.6714685180818654</v>
      </c>
      <c r="H68" s="349">
        <v>3.2291616439075601</v>
      </c>
    </row>
    <row r="69" spans="1:19">
      <c r="C69" s="521">
        <v>43982</v>
      </c>
      <c r="D69" s="351">
        <f t="shared" ref="D69:D101" si="1">+C69</f>
        <v>43982</v>
      </c>
      <c r="E69" s="349">
        <v>1.6915871466081012</v>
      </c>
      <c r="F69" s="349">
        <v>2.495153510593251</v>
      </c>
      <c r="G69" s="349">
        <v>1.545350401746256</v>
      </c>
      <c r="H69" s="349">
        <v>2.923244744234442</v>
      </c>
    </row>
    <row r="70" spans="1:19">
      <c r="C70" s="521">
        <v>44012</v>
      </c>
      <c r="D70" s="351">
        <f t="shared" si="1"/>
        <v>44012</v>
      </c>
      <c r="E70" s="349">
        <v>1.8533771704274185</v>
      </c>
      <c r="F70" s="349">
        <v>2.3648717087370676</v>
      </c>
      <c r="G70" s="349">
        <v>1.5119480574553334</v>
      </c>
      <c r="H70" s="349">
        <v>3.0283676659026515</v>
      </c>
    </row>
    <row r="71" spans="1:19">
      <c r="A71" s="4">
        <v>2020</v>
      </c>
      <c r="B71" s="4" t="s">
        <v>46</v>
      </c>
      <c r="C71" s="521">
        <v>44043</v>
      </c>
      <c r="D71" s="351">
        <f t="shared" si="1"/>
        <v>44043</v>
      </c>
      <c r="E71" s="349">
        <v>1.8732963815075117</v>
      </c>
      <c r="F71" s="349">
        <v>2.4570612148746402</v>
      </c>
      <c r="G71" s="349">
        <v>1.5293850579459543</v>
      </c>
      <c r="H71" s="349">
        <v>2.8722012825807393</v>
      </c>
    </row>
    <row r="72" spans="1:19">
      <c r="C72" s="521">
        <v>44074</v>
      </c>
      <c r="D72" s="351">
        <f t="shared" si="1"/>
        <v>44074</v>
      </c>
      <c r="E72" s="349">
        <v>1.9265871597447577</v>
      </c>
      <c r="F72" s="349">
        <v>2.4938512086458684</v>
      </c>
      <c r="G72" s="349">
        <v>1.6560260933825839</v>
      </c>
      <c r="H72" s="349">
        <v>2.6257352204545668</v>
      </c>
      <c r="J72" s="92" t="s">
        <v>439</v>
      </c>
    </row>
    <row r="73" spans="1:19">
      <c r="C73" s="521">
        <v>44104</v>
      </c>
      <c r="D73" s="351">
        <f t="shared" si="1"/>
        <v>44104</v>
      </c>
      <c r="E73" s="349">
        <v>1.839698650286238</v>
      </c>
      <c r="F73" s="349">
        <v>2.5315859722395939</v>
      </c>
      <c r="G73" s="349">
        <v>1.8276481043865807</v>
      </c>
      <c r="H73" s="349">
        <v>2.5244250796731311</v>
      </c>
    </row>
    <row r="74" spans="1:19">
      <c r="C74" s="521">
        <v>44135</v>
      </c>
      <c r="D74" s="351">
        <f t="shared" si="1"/>
        <v>44135</v>
      </c>
      <c r="E74" s="349">
        <v>1.8446338574126726</v>
      </c>
      <c r="F74" s="349">
        <v>2.571559287105587</v>
      </c>
      <c r="G74" s="349">
        <v>1.990663813474429</v>
      </c>
      <c r="H74" s="349">
        <v>2.3375083071504572</v>
      </c>
      <c r="J74" s="517"/>
      <c r="K74" s="517"/>
      <c r="L74" s="517"/>
      <c r="M74" s="517"/>
      <c r="N74" s="517"/>
      <c r="O74" s="517"/>
      <c r="P74" s="517"/>
      <c r="Q74" s="517"/>
      <c r="R74" s="517"/>
      <c r="S74" s="517"/>
    </row>
    <row r="75" spans="1:19">
      <c r="C75" s="521">
        <v>44165</v>
      </c>
      <c r="D75" s="351">
        <f t="shared" si="1"/>
        <v>44165</v>
      </c>
      <c r="E75" s="349">
        <v>1.7431504331217227</v>
      </c>
      <c r="F75" s="349">
        <v>1.8862464677286392</v>
      </c>
      <c r="G75" s="349">
        <v>2.1537946235497922</v>
      </c>
      <c r="H75" s="349">
        <v>2.4528330629109893</v>
      </c>
    </row>
    <row r="76" spans="1:19">
      <c r="C76" s="521">
        <v>44196</v>
      </c>
      <c r="D76" s="351">
        <f t="shared" si="1"/>
        <v>44196</v>
      </c>
      <c r="E76" s="349">
        <v>1.8927236965235483</v>
      </c>
      <c r="F76" s="349">
        <v>1.93988723283371</v>
      </c>
      <c r="G76" s="349">
        <v>2.2180194847889361</v>
      </c>
      <c r="H76" s="349">
        <v>2.7103693140597405</v>
      </c>
    </row>
    <row r="77" spans="1:19">
      <c r="C77" s="521">
        <v>44227</v>
      </c>
      <c r="D77" s="351">
        <f t="shared" si="1"/>
        <v>44227</v>
      </c>
      <c r="E77" s="349">
        <v>1.8086488687530928</v>
      </c>
      <c r="F77" s="349">
        <v>1.9012269005095113</v>
      </c>
      <c r="G77" s="349">
        <v>2.2346684096244296</v>
      </c>
      <c r="H77" s="349">
        <v>2.9151223442162784</v>
      </c>
    </row>
    <row r="78" spans="1:19">
      <c r="C78" s="521">
        <v>44255</v>
      </c>
      <c r="D78" s="351">
        <f t="shared" si="1"/>
        <v>44255</v>
      </c>
      <c r="E78" s="349">
        <v>1.8772559939070412</v>
      </c>
      <c r="F78" s="349">
        <v>2.2621012475434115</v>
      </c>
      <c r="G78" s="349">
        <v>2.2388624804023509</v>
      </c>
      <c r="H78" s="349">
        <v>2.9076278128008002</v>
      </c>
    </row>
    <row r="79" spans="1:19">
      <c r="C79" s="521">
        <v>44286</v>
      </c>
      <c r="D79" s="351">
        <f t="shared" si="1"/>
        <v>44286</v>
      </c>
      <c r="E79" s="349">
        <v>1.8022171268697937</v>
      </c>
      <c r="F79" s="349">
        <v>2.2535234653563085</v>
      </c>
      <c r="G79" s="349">
        <v>2.1844039936557458</v>
      </c>
      <c r="H79" s="349">
        <v>2.7803875009760555</v>
      </c>
    </row>
    <row r="80" spans="1:19">
      <c r="C80" s="521">
        <v>44316</v>
      </c>
      <c r="D80" s="351">
        <f t="shared" si="1"/>
        <v>44316</v>
      </c>
      <c r="E80" s="349">
        <v>1.9660422939807698</v>
      </c>
      <c r="F80" s="349">
        <v>2.1451654695600944</v>
      </c>
      <c r="G80" s="349">
        <v>2.2256803313694746</v>
      </c>
      <c r="H80" s="349">
        <v>2.9541672312367151</v>
      </c>
    </row>
    <row r="81" spans="1:8">
      <c r="C81" s="521">
        <v>44347</v>
      </c>
      <c r="D81" s="351">
        <f t="shared" si="1"/>
        <v>44347</v>
      </c>
      <c r="E81" s="349">
        <v>1.9095750226143877</v>
      </c>
      <c r="F81" s="349">
        <v>2.2928016101419035</v>
      </c>
      <c r="G81" s="349">
        <v>2.1553618118028131</v>
      </c>
      <c r="H81" s="349">
        <v>2.8842548359097018</v>
      </c>
    </row>
    <row r="82" spans="1:8">
      <c r="C82" s="521">
        <v>44377</v>
      </c>
      <c r="D82" s="351">
        <f t="shared" si="1"/>
        <v>44377</v>
      </c>
      <c r="E82" s="349">
        <v>1.9236596757937003</v>
      </c>
      <c r="F82" s="349">
        <v>2.2925026304017071</v>
      </c>
      <c r="G82" s="349">
        <v>2.1639431777382034</v>
      </c>
      <c r="H82" s="349">
        <v>2.7740753199560615</v>
      </c>
    </row>
    <row r="83" spans="1:8">
      <c r="A83" s="4">
        <v>2021</v>
      </c>
      <c r="B83" s="4" t="s">
        <v>47</v>
      </c>
      <c r="C83" s="521">
        <v>44408</v>
      </c>
      <c r="D83" s="351">
        <f t="shared" si="1"/>
        <v>44408</v>
      </c>
      <c r="E83" s="349">
        <v>1.8869081323630172</v>
      </c>
      <c r="F83" s="349">
        <v>2.2298964307303235</v>
      </c>
      <c r="G83" s="349">
        <v>2.1083033124725006</v>
      </c>
      <c r="H83" s="349">
        <v>2.6570852318963505</v>
      </c>
    </row>
    <row r="84" spans="1:8">
      <c r="C84" s="521">
        <v>44439</v>
      </c>
      <c r="D84" s="351">
        <f t="shared" si="1"/>
        <v>44439</v>
      </c>
      <c r="E84" s="349">
        <v>1.8988848812151384</v>
      </c>
      <c r="F84" s="349">
        <v>2.1274720585645395</v>
      </c>
      <c r="G84" s="349">
        <v>2.1644361829656358</v>
      </c>
      <c r="H84" s="349">
        <v>2.5250340422618334</v>
      </c>
    </row>
    <row r="85" spans="1:8">
      <c r="C85" s="521">
        <v>44469</v>
      </c>
      <c r="D85" s="351">
        <f t="shared" si="1"/>
        <v>44469</v>
      </c>
      <c r="E85" s="349">
        <v>1.9235979755840005</v>
      </c>
      <c r="F85" s="349">
        <v>2.0727529869912469</v>
      </c>
      <c r="G85" s="349">
        <v>2.1516337682573163</v>
      </c>
      <c r="H85" s="349">
        <v>2.4837846539456683</v>
      </c>
    </row>
    <row r="86" spans="1:8">
      <c r="C86" s="521">
        <v>44500</v>
      </c>
      <c r="D86" s="351">
        <f t="shared" si="1"/>
        <v>44500</v>
      </c>
      <c r="E86" s="349">
        <v>1.8695388620057538</v>
      </c>
      <c r="F86" s="349">
        <v>1.775915627554604</v>
      </c>
      <c r="G86" s="349">
        <v>2.1480040234555537</v>
      </c>
      <c r="H86" s="349">
        <v>2.4387762527136907</v>
      </c>
    </row>
    <row r="87" spans="1:8">
      <c r="C87" s="521">
        <v>44530</v>
      </c>
      <c r="D87" s="351">
        <f t="shared" si="1"/>
        <v>44530</v>
      </c>
      <c r="E87" s="349">
        <v>1.8103419763134687</v>
      </c>
      <c r="F87" s="349">
        <v>1.7536014801560218</v>
      </c>
      <c r="G87" s="349">
        <v>2.111560000180047</v>
      </c>
      <c r="H87" s="349">
        <v>2.643400573904521</v>
      </c>
    </row>
    <row r="88" spans="1:8">
      <c r="C88" s="521">
        <v>44561</v>
      </c>
      <c r="D88" s="351">
        <f t="shared" si="1"/>
        <v>44561</v>
      </c>
      <c r="E88" s="349">
        <v>1.3210975423713567</v>
      </c>
      <c r="F88" s="349">
        <v>1.641820689413247</v>
      </c>
      <c r="G88" s="349">
        <v>1.9823107990134794</v>
      </c>
      <c r="H88" s="349">
        <v>2.1285733138697798</v>
      </c>
    </row>
    <row r="89" spans="1:8">
      <c r="C89" s="521">
        <v>44592</v>
      </c>
      <c r="D89" s="351">
        <f t="shared" si="1"/>
        <v>44592</v>
      </c>
      <c r="E89" s="349">
        <v>1.2841668249967135</v>
      </c>
      <c r="F89" s="349">
        <v>1.7497412833635499</v>
      </c>
      <c r="G89" s="349">
        <v>1.9271711409541614</v>
      </c>
      <c r="H89" s="349">
        <v>2.0588471242164932</v>
      </c>
    </row>
    <row r="90" spans="1:8">
      <c r="C90" s="521">
        <v>44620</v>
      </c>
      <c r="D90" s="351">
        <f t="shared" si="1"/>
        <v>44620</v>
      </c>
      <c r="E90" s="349">
        <v>1.3160705614875772</v>
      </c>
      <c r="F90" s="349">
        <v>1.8857885708017013</v>
      </c>
      <c r="G90" s="349">
        <v>1.896928794520701</v>
      </c>
      <c r="H90" s="349">
        <v>2.041259272051982</v>
      </c>
    </row>
    <row r="91" spans="1:8">
      <c r="C91" s="521">
        <v>44651</v>
      </c>
      <c r="D91" s="351">
        <f t="shared" si="1"/>
        <v>44651</v>
      </c>
      <c r="E91" s="349">
        <v>1.7192244255653599</v>
      </c>
      <c r="F91" s="349">
        <v>2.2382646938025261</v>
      </c>
      <c r="G91" s="349">
        <v>1.930885661044532</v>
      </c>
      <c r="H91" s="349">
        <v>2.3221331593089647</v>
      </c>
    </row>
    <row r="92" spans="1:8">
      <c r="C92" s="521">
        <v>44681</v>
      </c>
      <c r="D92" s="351">
        <f t="shared" si="1"/>
        <v>44681</v>
      </c>
      <c r="E92" s="349">
        <v>1.7528425903205229</v>
      </c>
      <c r="F92" s="349">
        <v>2.279983394679522</v>
      </c>
      <c r="G92" s="349">
        <v>1.9766136803864827</v>
      </c>
      <c r="H92" s="349">
        <v>2.2776221377041321</v>
      </c>
    </row>
    <row r="93" spans="1:8">
      <c r="C93" s="521">
        <v>44712</v>
      </c>
      <c r="D93" s="351">
        <f t="shared" si="1"/>
        <v>44712</v>
      </c>
      <c r="E93" s="349">
        <v>1.678417780971494</v>
      </c>
      <c r="F93" s="349">
        <v>2.0164367610495662</v>
      </c>
      <c r="G93" s="349">
        <v>1.9022143267706138</v>
      </c>
      <c r="H93" s="349">
        <v>2.3393325112750416</v>
      </c>
    </row>
    <row r="94" spans="1:8">
      <c r="C94" s="521">
        <v>44742</v>
      </c>
      <c r="D94" s="351">
        <f t="shared" si="1"/>
        <v>44742</v>
      </c>
      <c r="E94" s="349">
        <v>1.674268249566073</v>
      </c>
      <c r="F94" s="349">
        <v>1.6365155045184145</v>
      </c>
      <c r="G94" s="349">
        <v>1.8514026699303514</v>
      </c>
      <c r="H94" s="349">
        <v>2.306896561287227</v>
      </c>
    </row>
    <row r="95" spans="1:8">
      <c r="A95" s="4">
        <v>2022</v>
      </c>
      <c r="B95" s="4" t="s">
        <v>48</v>
      </c>
      <c r="C95" s="521">
        <v>44773</v>
      </c>
      <c r="D95" s="351">
        <f t="shared" si="1"/>
        <v>44773</v>
      </c>
      <c r="E95" s="349">
        <v>1.6737366597700172</v>
      </c>
      <c r="F95" s="349">
        <v>1.6667554886512628</v>
      </c>
      <c r="G95" s="349">
        <v>1.7940115054505648</v>
      </c>
      <c r="H95" s="349">
        <v>2.1000669322953915</v>
      </c>
    </row>
    <row r="96" spans="1:8">
      <c r="C96" s="521">
        <v>44804</v>
      </c>
      <c r="D96" s="351">
        <f t="shared" si="1"/>
        <v>44804</v>
      </c>
      <c r="E96" s="349">
        <v>1.725534197034627</v>
      </c>
      <c r="F96" s="349">
        <v>1.8719001748674675</v>
      </c>
      <c r="G96" s="349">
        <v>1.8067457832616547</v>
      </c>
      <c r="H96" s="349">
        <v>2.1584393883813351</v>
      </c>
    </row>
    <row r="97" spans="1:22">
      <c r="C97" s="521">
        <v>44834</v>
      </c>
      <c r="D97" s="351">
        <f t="shared" si="1"/>
        <v>44834</v>
      </c>
      <c r="E97" s="349">
        <v>1.7617604990621221</v>
      </c>
      <c r="F97" s="349">
        <v>2.131352149589286</v>
      </c>
      <c r="G97" s="349">
        <v>1.8477118318326777</v>
      </c>
      <c r="H97" s="349">
        <v>2.0732625514637046</v>
      </c>
      <c r="J97" s="356" t="s">
        <v>267</v>
      </c>
      <c r="K97" s="356"/>
    </row>
    <row r="98" spans="1:22">
      <c r="C98" s="521">
        <v>44865</v>
      </c>
      <c r="D98" s="351">
        <f t="shared" si="1"/>
        <v>44865</v>
      </c>
      <c r="E98" s="349">
        <v>2.1045761048123541</v>
      </c>
      <c r="F98" s="349">
        <v>2.398217139981627</v>
      </c>
      <c r="G98" s="349">
        <v>1.8561893883097567</v>
      </c>
      <c r="H98" s="349">
        <v>2.5674771282753834</v>
      </c>
      <c r="J98" s="356" t="s">
        <v>156</v>
      </c>
      <c r="K98" s="356"/>
    </row>
    <row r="99" spans="1:22">
      <c r="C99" s="521">
        <v>44895</v>
      </c>
      <c r="D99" s="351">
        <f t="shared" si="1"/>
        <v>44895</v>
      </c>
      <c r="E99" s="349">
        <v>2.2204316295678632</v>
      </c>
      <c r="F99" s="349">
        <v>2.9201569997023942</v>
      </c>
      <c r="G99" s="349">
        <v>1.9217922660636042</v>
      </c>
      <c r="H99" s="349">
        <v>2.9225288117419153</v>
      </c>
    </row>
    <row r="100" spans="1:22">
      <c r="C100" s="521">
        <v>44926</v>
      </c>
      <c r="D100" s="351">
        <f t="shared" si="1"/>
        <v>44926</v>
      </c>
      <c r="E100" s="349">
        <v>2.6037621766343144</v>
      </c>
      <c r="F100" s="349">
        <v>3.402777775113849</v>
      </c>
      <c r="G100" s="349">
        <v>2.0376659861893955</v>
      </c>
      <c r="H100" s="349">
        <v>3.8918508556367275</v>
      </c>
      <c r="J100" s="92" t="s">
        <v>440</v>
      </c>
    </row>
    <row r="101" spans="1:22">
      <c r="C101" s="521">
        <v>44957</v>
      </c>
      <c r="D101" s="351">
        <f t="shared" si="1"/>
        <v>44957</v>
      </c>
      <c r="E101" s="349">
        <v>2.7096569900463092</v>
      </c>
      <c r="F101" s="349">
        <v>3.5918858843590611</v>
      </c>
      <c r="G101" s="349">
        <v>2.2520248998322288</v>
      </c>
      <c r="H101" s="349">
        <v>3.9601775467820892</v>
      </c>
    </row>
    <row r="102" spans="1:22">
      <c r="C102" s="521">
        <v>44985</v>
      </c>
      <c r="D102" s="351">
        <f t="shared" ref="D102:D105" si="2">+C102</f>
        <v>44985</v>
      </c>
      <c r="E102" s="349">
        <v>3.0853252594766274</v>
      </c>
      <c r="F102" s="349">
        <v>3.9996592706441056</v>
      </c>
      <c r="G102" s="349">
        <v>2.4672820525818389</v>
      </c>
      <c r="H102" s="349">
        <v>3.8496602388100749</v>
      </c>
    </row>
    <row r="103" spans="1:22">
      <c r="C103" s="521">
        <v>45016</v>
      </c>
      <c r="D103" s="351">
        <f t="shared" si="2"/>
        <v>45016</v>
      </c>
      <c r="E103" s="349">
        <v>3.4798649648768789</v>
      </c>
      <c r="F103" s="349">
        <v>4.0478108251392939</v>
      </c>
      <c r="G103" s="349">
        <v>2.8084505370418738</v>
      </c>
      <c r="H103" s="349">
        <v>4.5161946178712951</v>
      </c>
    </row>
    <row r="104" spans="1:22">
      <c r="C104" s="521">
        <v>45046</v>
      </c>
      <c r="D104" s="351">
        <f t="shared" si="2"/>
        <v>45046</v>
      </c>
      <c r="E104" s="349">
        <v>3.6753569290804888</v>
      </c>
      <c r="F104" s="349">
        <v>4.9766016592531201</v>
      </c>
      <c r="G104" s="349">
        <v>3.2994001581682832</v>
      </c>
      <c r="H104" s="349">
        <v>4.6311265589446071</v>
      </c>
    </row>
    <row r="105" spans="1:22">
      <c r="C105" s="616">
        <v>45077</v>
      </c>
      <c r="D105" s="617">
        <f t="shared" si="2"/>
        <v>45077</v>
      </c>
      <c r="E105" s="632">
        <v>4.0558100356888023</v>
      </c>
      <c r="F105" s="632">
        <v>5.30231875783549</v>
      </c>
      <c r="G105" s="632">
        <v>3.6618349579099747</v>
      </c>
      <c r="H105" s="632">
        <v>4.7708157939260634</v>
      </c>
    </row>
    <row r="106" spans="1:22">
      <c r="C106" s="521">
        <v>45107</v>
      </c>
      <c r="D106" s="351">
        <f t="shared" ref="D106:D112" si="3">C106</f>
        <v>45107</v>
      </c>
      <c r="E106" s="349">
        <v>4.3261290804456625</v>
      </c>
      <c r="F106" s="349">
        <v>5.5126595198657888</v>
      </c>
      <c r="G106" s="349">
        <v>3.9672649886024867</v>
      </c>
      <c r="H106" s="349">
        <v>4.8651270332177576</v>
      </c>
    </row>
    <row r="107" spans="1:22">
      <c r="A107" s="14">
        <v>2023</v>
      </c>
      <c r="B107" s="14" t="s">
        <v>49</v>
      </c>
      <c r="C107" s="616">
        <v>45138</v>
      </c>
      <c r="D107" s="631">
        <f t="shared" si="3"/>
        <v>45138</v>
      </c>
      <c r="E107" s="632">
        <v>4.4414091835567113</v>
      </c>
      <c r="F107" s="632">
        <v>5.6339932326954196</v>
      </c>
      <c r="G107" s="632">
        <v>4.0378679091117657</v>
      </c>
      <c r="H107" s="632">
        <v>4.9500101278257223</v>
      </c>
      <c r="V107" s="752"/>
    </row>
    <row r="108" spans="1:22">
      <c r="C108" s="616">
        <v>45169</v>
      </c>
      <c r="D108" s="631">
        <f t="shared" si="3"/>
        <v>45169</v>
      </c>
      <c r="E108" s="632">
        <v>4.5805106005076714</v>
      </c>
      <c r="F108" s="632">
        <v>5.4682777833633676</v>
      </c>
      <c r="G108" s="632">
        <v>4.1104993956056992</v>
      </c>
      <c r="H108" s="632">
        <v>5.2172327843334259</v>
      </c>
    </row>
    <row r="109" spans="1:22">
      <c r="A109" s="309" t="s">
        <v>510</v>
      </c>
      <c r="B109" s="309" t="s">
        <v>510</v>
      </c>
      <c r="C109" s="616">
        <v>45199</v>
      </c>
      <c r="D109" s="631">
        <f t="shared" si="3"/>
        <v>45199</v>
      </c>
      <c r="E109" s="632">
        <v>4.7343116439868869</v>
      </c>
      <c r="F109" s="632">
        <v>5.4411819698852986</v>
      </c>
      <c r="G109" s="632">
        <v>3.8426385244779615</v>
      </c>
      <c r="H109" s="632">
        <v>5.477031110704579</v>
      </c>
    </row>
    <row r="110" spans="1:22">
      <c r="C110" s="521">
        <v>45230</v>
      </c>
      <c r="D110" s="351">
        <f t="shared" si="3"/>
        <v>45230</v>
      </c>
      <c r="E110" s="349">
        <v>5.1852300818780845</v>
      </c>
      <c r="F110" s="349">
        <v>5.3571504967690391</v>
      </c>
      <c r="G110" s="349">
        <v>3.9020987235671432</v>
      </c>
      <c r="H110" s="349">
        <v>5.6289720110319914</v>
      </c>
    </row>
    <row r="111" spans="1:22">
      <c r="C111" s="521">
        <v>45260</v>
      </c>
      <c r="D111" s="351">
        <f t="shared" si="3"/>
        <v>45260</v>
      </c>
      <c r="E111" s="349">
        <v>5.347469508800061</v>
      </c>
      <c r="F111" s="349">
        <v>5.6950878698925438</v>
      </c>
      <c r="G111" s="349">
        <v>3.6056019226988223</v>
      </c>
      <c r="H111" s="349">
        <v>5.7885685200214505</v>
      </c>
    </row>
    <row r="112" spans="1:22">
      <c r="C112" s="616">
        <v>45291</v>
      </c>
      <c r="D112" s="631">
        <f t="shared" si="3"/>
        <v>45291</v>
      </c>
      <c r="E112" s="632">
        <v>5.3897763310179103</v>
      </c>
      <c r="F112" s="632">
        <v>5.7376129569899872</v>
      </c>
      <c r="G112" s="632">
        <v>4.2427277858012262</v>
      </c>
      <c r="H112" s="632">
        <v>5.8655006080992376</v>
      </c>
    </row>
    <row r="113" spans="1:22">
      <c r="C113" s="616">
        <v>45322</v>
      </c>
      <c r="D113" s="631">
        <f t="shared" ref="D113:D119" si="4">C113</f>
        <v>45322</v>
      </c>
      <c r="E113" s="632">
        <v>5.359025201860554</v>
      </c>
      <c r="F113" s="632">
        <v>5.7476036601876821</v>
      </c>
      <c r="G113" s="632">
        <v>4.3333793564431193</v>
      </c>
      <c r="H113" s="632">
        <v>5.9679111626296226</v>
      </c>
    </row>
    <row r="114" spans="1:22">
      <c r="C114" s="616">
        <v>45351</v>
      </c>
      <c r="D114" s="631">
        <f t="shared" si="4"/>
        <v>45351</v>
      </c>
      <c r="E114" s="632">
        <v>5.3923031935940822</v>
      </c>
      <c r="F114" s="632">
        <v>5.507826834150408</v>
      </c>
      <c r="G114" s="632">
        <v>4.8353421414581854</v>
      </c>
      <c r="H114" s="632">
        <v>5.7842888006645019</v>
      </c>
    </row>
    <row r="115" spans="1:22">
      <c r="C115" s="616">
        <v>45382</v>
      </c>
      <c r="D115" s="631">
        <f t="shared" si="4"/>
        <v>45382</v>
      </c>
      <c r="E115" s="632">
        <v>5.3665239501162301</v>
      </c>
      <c r="F115" s="632">
        <v>5.209341964501915</v>
      </c>
      <c r="G115" s="632">
        <v>4.7396118742575784</v>
      </c>
      <c r="H115" s="632">
        <v>5.3659487761320133</v>
      </c>
    </row>
    <row r="116" spans="1:22">
      <c r="C116" s="521">
        <v>45412</v>
      </c>
      <c r="D116" s="351">
        <f t="shared" si="4"/>
        <v>45412</v>
      </c>
      <c r="E116" s="349">
        <v>5.3264869439695639</v>
      </c>
      <c r="F116" s="349">
        <v>5.2034232439162365</v>
      </c>
      <c r="G116" s="349">
        <v>4.7215483970593883</v>
      </c>
      <c r="H116" s="349">
        <v>5.1639692534871608</v>
      </c>
    </row>
    <row r="117" spans="1:22">
      <c r="C117" s="616">
        <v>45443</v>
      </c>
      <c r="D117" s="631">
        <f t="shared" si="4"/>
        <v>45443</v>
      </c>
      <c r="E117" s="632">
        <v>5.3087752985650445</v>
      </c>
      <c r="F117" s="632">
        <v>5.280138729902851</v>
      </c>
      <c r="G117" s="632">
        <v>4.7508863383524442</v>
      </c>
      <c r="H117" s="632">
        <v>5.1826952992756192</v>
      </c>
    </row>
    <row r="118" spans="1:22">
      <c r="C118" s="521">
        <v>45473</v>
      </c>
      <c r="D118" s="351">
        <f t="shared" si="4"/>
        <v>45473</v>
      </c>
      <c r="E118" s="349">
        <v>5.2032223663411807</v>
      </c>
      <c r="F118" s="349">
        <v>5.3041427842559594</v>
      </c>
      <c r="G118" s="349">
        <v>4.6777719004622993</v>
      </c>
      <c r="H118" s="349">
        <v>5.3300570200469011</v>
      </c>
    </row>
    <row r="119" spans="1:22">
      <c r="A119" s="33">
        <v>2024</v>
      </c>
      <c r="B119" s="33" t="s">
        <v>514</v>
      </c>
      <c r="C119" s="616">
        <v>45504</v>
      </c>
      <c r="D119" s="631">
        <f t="shared" si="4"/>
        <v>45504</v>
      </c>
      <c r="E119" s="632">
        <v>4.9868217446289353</v>
      </c>
      <c r="F119" s="632">
        <v>5.2846721346927712</v>
      </c>
      <c r="G119" s="632">
        <v>4.6047680248290259</v>
      </c>
      <c r="H119" s="632">
        <v>5.7734753446026028</v>
      </c>
    </row>
    <row r="120" spans="1:22">
      <c r="C120" s="616">
        <v>45535</v>
      </c>
      <c r="D120" s="631">
        <f t="shared" ref="D120:D125" si="5">C120</f>
        <v>45535</v>
      </c>
      <c r="E120" s="632">
        <v>4.9494430800536255</v>
      </c>
      <c r="F120" s="632">
        <v>5.0904435430316655</v>
      </c>
      <c r="G120" s="632">
        <v>4.4576093365346505</v>
      </c>
      <c r="H120" s="632">
        <v>5.5710078777607253</v>
      </c>
    </row>
    <row r="121" spans="1:22">
      <c r="C121" s="616">
        <v>45565</v>
      </c>
      <c r="D121" s="631">
        <f t="shared" si="5"/>
        <v>45565</v>
      </c>
      <c r="E121" s="632">
        <v>4.7411689717991123</v>
      </c>
      <c r="F121" s="632">
        <v>4.9922517522639218</v>
      </c>
      <c r="G121" s="632">
        <v>4.3733378299675625</v>
      </c>
      <c r="H121" s="632">
        <v>5.3888901349315299</v>
      </c>
    </row>
    <row r="122" spans="1:22">
      <c r="C122" s="521">
        <v>45596</v>
      </c>
      <c r="D122" s="351">
        <f t="shared" si="5"/>
        <v>45596</v>
      </c>
      <c r="E122" s="349">
        <v>4.5860735984278653</v>
      </c>
      <c r="F122" s="349">
        <v>4.7741117381948603</v>
      </c>
      <c r="G122" s="349">
        <v>4.3437591884270477</v>
      </c>
      <c r="H122" s="349">
        <v>5.2161737915826185</v>
      </c>
    </row>
    <row r="123" spans="1:22">
      <c r="C123" s="521">
        <v>45626</v>
      </c>
      <c r="D123" s="351">
        <f t="shared" si="5"/>
        <v>45626</v>
      </c>
      <c r="E123" s="349">
        <v>4.4315805518257747</v>
      </c>
      <c r="F123" s="349">
        <v>4.7196681996632988</v>
      </c>
      <c r="G123" s="349">
        <v>4.2132520519396586</v>
      </c>
      <c r="H123" s="349">
        <v>5.2963625956432061</v>
      </c>
      <c r="J123" s="356" t="s">
        <v>327</v>
      </c>
    </row>
    <row r="124" spans="1:22">
      <c r="C124" s="616">
        <v>45657</v>
      </c>
      <c r="D124" s="631">
        <f t="shared" si="5"/>
        <v>45657</v>
      </c>
      <c r="E124" s="632">
        <v>4.1540939598619078</v>
      </c>
      <c r="F124" s="632">
        <v>4.5541147078322002</v>
      </c>
      <c r="G124" s="632">
        <v>4.1085992250695398</v>
      </c>
      <c r="H124" s="632">
        <v>5.1553888337150413</v>
      </c>
      <c r="J124" s="356" t="s">
        <v>167</v>
      </c>
    </row>
    <row r="125" spans="1:22" s="752" customFormat="1">
      <c r="C125" s="616">
        <v>45688</v>
      </c>
      <c r="D125" s="631">
        <f t="shared" si="5"/>
        <v>45688</v>
      </c>
      <c r="E125" s="632">
        <v>4.0270052688867928</v>
      </c>
      <c r="F125" s="632">
        <v>4.710995233541861</v>
      </c>
      <c r="G125" s="632">
        <v>3.9537237982677294</v>
      </c>
      <c r="H125" s="632">
        <v>5.0656673928796838</v>
      </c>
      <c r="J125" s="4"/>
      <c r="K125" s="4"/>
      <c r="L125" s="4"/>
      <c r="M125" s="4"/>
      <c r="N125" s="4"/>
      <c r="O125" s="4"/>
      <c r="P125" s="4"/>
      <c r="Q125" s="4"/>
      <c r="R125" s="4"/>
      <c r="S125" s="4"/>
      <c r="T125" s="4"/>
      <c r="U125" s="4"/>
      <c r="V125" s="4"/>
    </row>
    <row r="126" spans="1:22">
      <c r="C126" s="616">
        <v>45716</v>
      </c>
      <c r="D126" s="631">
        <f t="shared" ref="D126:D131" si="6">C126</f>
        <v>45716</v>
      </c>
      <c r="E126" s="632">
        <v>3.9264942194685193</v>
      </c>
      <c r="F126" s="632">
        <v>4.5957644244095439</v>
      </c>
      <c r="G126" s="632">
        <v>3.8815871259656687</v>
      </c>
      <c r="H126" s="632">
        <v>4.9607813179935238</v>
      </c>
    </row>
    <row r="127" spans="1:22">
      <c r="C127" s="616">
        <v>45747</v>
      </c>
      <c r="D127" s="631">
        <f t="shared" si="6"/>
        <v>45747</v>
      </c>
      <c r="E127" s="632">
        <v>3.8214929069565091</v>
      </c>
      <c r="F127" s="632">
        <v>4.5003358714829931</v>
      </c>
      <c r="G127" s="632">
        <v>3.6469284698304589</v>
      </c>
      <c r="H127" s="632">
        <v>4.2234667063392068</v>
      </c>
    </row>
    <row r="128" spans="1:22">
      <c r="C128" s="616">
        <v>45777</v>
      </c>
      <c r="D128" s="631">
        <f t="shared" si="6"/>
        <v>45777</v>
      </c>
      <c r="E128" s="349">
        <v>3.7304126919446849</v>
      </c>
      <c r="F128" s="349">
        <v>4.0776197073787195</v>
      </c>
      <c r="G128" s="349">
        <v>3.4842104373844878</v>
      </c>
      <c r="H128" s="349">
        <v>4.3628242895102893</v>
      </c>
    </row>
    <row r="129" spans="1:9">
      <c r="C129" s="616">
        <v>45808</v>
      </c>
      <c r="D129" s="631">
        <f t="shared" si="6"/>
        <v>45808</v>
      </c>
      <c r="E129" s="632">
        <v>3.6522392689050336</v>
      </c>
      <c r="F129" s="632">
        <v>4.0470027322169457</v>
      </c>
      <c r="G129" s="632">
        <v>3.2932857015026413</v>
      </c>
      <c r="H129" s="632">
        <v>4.1975821214358806</v>
      </c>
    </row>
    <row r="130" spans="1:9">
      <c r="C130" s="616">
        <v>45838</v>
      </c>
      <c r="D130" s="631">
        <f t="shared" si="6"/>
        <v>45838</v>
      </c>
      <c r="E130" s="632">
        <v>3.6865751834582934</v>
      </c>
      <c r="F130" s="632">
        <v>4.0383560148762401</v>
      </c>
      <c r="G130" s="632">
        <v>3.1052961219515787</v>
      </c>
      <c r="H130" s="632">
        <v>4.4510780620730017</v>
      </c>
      <c r="I130" s="752"/>
    </row>
    <row r="131" spans="1:9">
      <c r="A131" s="4">
        <v>2025</v>
      </c>
      <c r="B131" s="4" t="s">
        <v>533</v>
      </c>
      <c r="C131" s="616">
        <v>45869</v>
      </c>
      <c r="D131" s="631">
        <f t="shared" si="6"/>
        <v>45869</v>
      </c>
      <c r="E131" s="632">
        <v>3.4432747300242323</v>
      </c>
      <c r="F131" s="632">
        <v>3.6250818557544959</v>
      </c>
      <c r="G131" s="632">
        <v>2.9789620771442036</v>
      </c>
      <c r="H131" s="632">
        <v>4.0583028537308845</v>
      </c>
      <c r="I131" s="752"/>
    </row>
    <row r="132" spans="1:9">
      <c r="C132" s="802">
        <v>45900</v>
      </c>
      <c r="D132" s="803">
        <f>C132</f>
        <v>45900</v>
      </c>
      <c r="E132" s="804">
        <v>3.5026197857264671</v>
      </c>
      <c r="F132" s="804">
        <v>3.6801955303130733</v>
      </c>
      <c r="G132" s="804">
        <v>2.9756333305860942</v>
      </c>
      <c r="H132" s="804">
        <v>4.0874512949332491</v>
      </c>
      <c r="I132" s="752"/>
    </row>
    <row r="133" spans="1:9">
      <c r="C133" s="805">
        <v>45930</v>
      </c>
      <c r="D133" s="806">
        <f>C133</f>
        <v>45930</v>
      </c>
      <c r="E133" s="804">
        <v>3.4074768740523269</v>
      </c>
      <c r="F133" s="804">
        <v>3.5344803406812519</v>
      </c>
      <c r="G133" s="804">
        <v>2.9353199615090668</v>
      </c>
      <c r="H133" s="804">
        <v>4.1337644099603041</v>
      </c>
      <c r="I133" s="752"/>
    </row>
    <row r="134" spans="1:9">
      <c r="C134" s="807">
        <v>45961</v>
      </c>
      <c r="D134" s="808">
        <f>C134</f>
        <v>45961</v>
      </c>
      <c r="E134" s="804">
        <v>3.5051917600644784</v>
      </c>
      <c r="F134" s="804">
        <v>3.7796682078294803</v>
      </c>
      <c r="G134" s="804">
        <v>2.9330150127694981</v>
      </c>
      <c r="H134" s="804">
        <v>4.0719728307029852</v>
      </c>
      <c r="I134" s="752"/>
    </row>
    <row r="135" spans="1:9">
      <c r="C135" s="805">
        <v>45991</v>
      </c>
      <c r="D135" s="808">
        <f>C135</f>
        <v>45991</v>
      </c>
      <c r="E135" s="804">
        <v>3.4525397418257446</v>
      </c>
      <c r="F135" s="804">
        <v>3.5846657994997453</v>
      </c>
      <c r="G135" s="804">
        <v>2.9191577315751864</v>
      </c>
      <c r="H135" s="804">
        <v>4.0290084121517156</v>
      </c>
    </row>
    <row r="136" spans="1:9">
      <c r="C136" s="809">
        <v>46022</v>
      </c>
      <c r="D136" s="785">
        <f>C136</f>
        <v>46022</v>
      </c>
      <c r="E136" s="780">
        <v>3.4121429054834915</v>
      </c>
      <c r="F136" s="780">
        <v>3.5207369390442067</v>
      </c>
      <c r="G136" s="780">
        <v>2.9957765137917809</v>
      </c>
      <c r="H136" s="780">
        <v>4.015010875333477</v>
      </c>
    </row>
    <row r="137" spans="1:9">
      <c r="C137" s="521"/>
      <c r="D137" s="351"/>
      <c r="E137" s="349"/>
      <c r="F137" s="349"/>
      <c r="G137" s="349"/>
      <c r="H137" s="349"/>
    </row>
    <row r="138" spans="1:9">
      <c r="C138" s="521"/>
      <c r="D138" s="351"/>
      <c r="E138" s="349"/>
      <c r="F138" s="349"/>
      <c r="G138" s="349"/>
      <c r="H138" s="349"/>
    </row>
    <row r="139" spans="1:9">
      <c r="C139" s="521"/>
      <c r="D139" s="351"/>
      <c r="E139" s="349"/>
      <c r="F139" s="349"/>
      <c r="G139" s="349"/>
      <c r="H139" s="349"/>
    </row>
    <row r="140" spans="1:9">
      <c r="C140" s="616"/>
      <c r="D140" s="631"/>
      <c r="E140" s="632"/>
      <c r="F140" s="632"/>
      <c r="G140" s="632"/>
      <c r="H140" s="632"/>
    </row>
    <row r="141" spans="1:9">
      <c r="C141" s="616"/>
      <c r="D141" s="631"/>
      <c r="E141" s="632"/>
      <c r="F141" s="632"/>
      <c r="G141" s="632"/>
      <c r="H141" s="632"/>
    </row>
    <row r="142" spans="1:9">
      <c r="C142" s="616"/>
      <c r="D142" s="617"/>
      <c r="E142" s="632"/>
      <c r="F142" s="632"/>
      <c r="G142" s="632"/>
      <c r="H142" s="632"/>
    </row>
    <row r="143" spans="1:9">
      <c r="C143" s="616"/>
      <c r="D143" s="631"/>
      <c r="E143" s="632"/>
      <c r="F143" s="632"/>
      <c r="G143" s="632"/>
      <c r="H143" s="632"/>
    </row>
    <row r="144" spans="1:9">
      <c r="C144" s="616"/>
      <c r="D144" s="631"/>
      <c r="E144" s="632"/>
      <c r="F144" s="632"/>
      <c r="G144" s="632"/>
      <c r="H144" s="632"/>
    </row>
    <row r="145" spans="3:8">
      <c r="C145" s="616"/>
      <c r="D145" s="631"/>
      <c r="E145" s="632"/>
      <c r="F145" s="632"/>
      <c r="G145" s="632"/>
      <c r="H145" s="632"/>
    </row>
    <row r="146" spans="3:8">
      <c r="C146" s="521"/>
      <c r="D146" s="351"/>
      <c r="E146" s="349"/>
      <c r="F146" s="349"/>
      <c r="G146" s="349"/>
      <c r="H146" s="349"/>
    </row>
    <row r="147" spans="3:8">
      <c r="C147" s="521"/>
      <c r="D147" s="351"/>
      <c r="E147" s="349"/>
      <c r="F147" s="349"/>
      <c r="G147" s="349"/>
      <c r="H147" s="349"/>
    </row>
    <row r="148" spans="3:8">
      <c r="C148" s="521"/>
      <c r="D148" s="351"/>
      <c r="E148" s="349"/>
      <c r="F148" s="349"/>
      <c r="G148" s="349"/>
      <c r="H148" s="349"/>
    </row>
    <row r="149" spans="3:8">
      <c r="C149" s="521"/>
      <c r="D149" s="351"/>
      <c r="E149" s="349"/>
      <c r="F149" s="349"/>
      <c r="G149" s="349"/>
      <c r="H149" s="349"/>
    </row>
    <row r="150" spans="3:8">
      <c r="C150" s="521"/>
      <c r="D150" s="351"/>
      <c r="E150" s="349"/>
      <c r="F150" s="349"/>
      <c r="G150" s="349"/>
      <c r="H150" s="349"/>
    </row>
    <row r="151" spans="3:8">
      <c r="C151" s="521"/>
      <c r="D151" s="351"/>
      <c r="E151" s="349"/>
      <c r="F151" s="349"/>
      <c r="G151" s="349"/>
      <c r="H151" s="349"/>
    </row>
    <row r="152" spans="3:8">
      <c r="C152" s="521"/>
      <c r="D152" s="351"/>
      <c r="E152" s="349"/>
      <c r="F152" s="349"/>
      <c r="G152" s="349"/>
      <c r="H152" s="349"/>
    </row>
    <row r="153" spans="3:8">
      <c r="C153" s="521"/>
      <c r="D153" s="351"/>
      <c r="E153" s="349"/>
      <c r="F153" s="349"/>
      <c r="G153" s="349"/>
      <c r="H153" s="349"/>
    </row>
    <row r="154" spans="3:8">
      <c r="C154" s="521"/>
      <c r="D154" s="351"/>
      <c r="E154" s="349"/>
      <c r="F154" s="349"/>
      <c r="G154" s="349"/>
      <c r="H154" s="349"/>
    </row>
    <row r="155" spans="3:8">
      <c r="C155" s="521"/>
      <c r="D155" s="351"/>
      <c r="E155" s="349"/>
      <c r="F155" s="349"/>
      <c r="G155" s="349"/>
      <c r="H155" s="349"/>
    </row>
    <row r="156" spans="3:8">
      <c r="C156" s="521"/>
      <c r="D156" s="351"/>
      <c r="E156" s="349"/>
      <c r="F156" s="349"/>
      <c r="G156" s="349"/>
      <c r="H156" s="349"/>
    </row>
    <row r="157" spans="3:8">
      <c r="C157" s="521"/>
      <c r="D157" s="351"/>
      <c r="E157" s="349"/>
      <c r="F157" s="349"/>
      <c r="G157" s="349"/>
      <c r="H157" s="349"/>
    </row>
    <row r="158" spans="3:8">
      <c r="C158" s="521"/>
      <c r="D158" s="351"/>
      <c r="E158" s="349"/>
      <c r="F158" s="349"/>
      <c r="G158" s="349"/>
      <c r="H158" s="349"/>
    </row>
    <row r="159" spans="3:8">
      <c r="C159" s="521"/>
      <c r="D159" s="351"/>
      <c r="E159" s="349"/>
      <c r="F159" s="349"/>
      <c r="G159" s="349"/>
      <c r="H159" s="349"/>
    </row>
    <row r="160" spans="3:8">
      <c r="C160" s="521"/>
      <c r="D160" s="351"/>
      <c r="E160" s="349"/>
      <c r="F160" s="349"/>
      <c r="G160" s="349"/>
      <c r="H160" s="349"/>
    </row>
    <row r="161" spans="3:8">
      <c r="C161" s="521"/>
      <c r="D161" s="351"/>
      <c r="E161" s="349"/>
      <c r="F161" s="349"/>
      <c r="G161" s="349"/>
      <c r="H161" s="349"/>
    </row>
    <row r="162" spans="3:8">
      <c r="C162" s="521"/>
      <c r="D162" s="351"/>
      <c r="E162" s="349"/>
      <c r="F162" s="349"/>
      <c r="G162" s="349"/>
      <c r="H162" s="349"/>
    </row>
    <row r="163" spans="3:8">
      <c r="C163" s="521"/>
      <c r="D163" s="351"/>
      <c r="E163" s="349"/>
      <c r="F163" s="349"/>
      <c r="G163" s="349"/>
      <c r="H163" s="349"/>
    </row>
    <row r="164" spans="3:8">
      <c r="C164" s="521"/>
      <c r="D164" s="351"/>
      <c r="E164" s="349"/>
      <c r="F164" s="349"/>
      <c r="G164" s="349"/>
      <c r="H164" s="349"/>
    </row>
    <row r="165" spans="3:8">
      <c r="C165" s="521"/>
      <c r="D165" s="351"/>
      <c r="E165" s="349"/>
      <c r="F165" s="349"/>
      <c r="G165" s="349"/>
      <c r="H165" s="349"/>
    </row>
    <row r="166" spans="3:8">
      <c r="C166" s="521"/>
      <c r="D166" s="351"/>
      <c r="E166" s="349"/>
      <c r="F166" s="349"/>
      <c r="G166" s="349"/>
      <c r="H166" s="349"/>
    </row>
  </sheetData>
  <sheetProtection algorithmName="SHA-512" hashValue="pQcu8bsqN10I8FQvAPbQ0QWn3kDQSfgJXLp6Q41zcPk0lgp5TQKxOIDbvyIM+7K+u2CEQ7wOOytMA15PPJoXaQ==" saltValue="jkye34nJay2rJvMB7B/FO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F23" sqref="F23"/>
    </sheetView>
  </sheetViews>
  <sheetFormatPr defaultColWidth="8.5703125" defaultRowHeight="11.25"/>
  <cols>
    <col min="1" max="1" width="3.42578125" style="429" customWidth="1"/>
    <col min="2" max="6" width="8.5703125" style="429"/>
    <col min="7" max="7" width="8.42578125" style="429" customWidth="1"/>
    <col min="8" max="8" width="1.5703125" style="429" customWidth="1"/>
    <col min="9" max="11" width="8.5703125" style="429"/>
    <col min="12" max="12" width="8.42578125" style="429" customWidth="1"/>
    <col min="13" max="14" width="8.5703125" style="429"/>
    <col min="15" max="16384" width="8.5703125" style="430"/>
  </cols>
  <sheetData>
    <row r="2" spans="2:16" s="14" customFormat="1" ht="13.35" customHeight="1">
      <c r="B2" s="831" t="s">
        <v>463</v>
      </c>
      <c r="C2" s="831"/>
      <c r="D2" s="831"/>
      <c r="E2" s="831"/>
      <c r="F2" s="831"/>
      <c r="G2" s="831"/>
      <c r="H2" s="52"/>
      <c r="I2" s="831" t="s">
        <v>464</v>
      </c>
      <c r="J2" s="831"/>
      <c r="K2" s="831"/>
      <c r="L2" s="831"/>
      <c r="M2" s="831"/>
      <c r="N2" s="831"/>
      <c r="O2" s="52"/>
      <c r="P2" s="4"/>
    </row>
    <row r="3" spans="2:16" s="14" customFormat="1">
      <c r="B3" s="832"/>
      <c r="C3" s="832"/>
      <c r="D3" s="832"/>
      <c r="E3" s="832"/>
      <c r="F3" s="832"/>
      <c r="G3" s="832"/>
      <c r="H3" s="52"/>
      <c r="I3" s="832"/>
      <c r="J3" s="832"/>
      <c r="K3" s="832"/>
      <c r="L3" s="832"/>
      <c r="M3" s="832"/>
      <c r="N3" s="832"/>
      <c r="O3" s="52"/>
      <c r="P3" s="4"/>
    </row>
    <row r="4" spans="2:16" ht="12.75" customHeight="1">
      <c r="B4" s="181"/>
      <c r="C4" s="181"/>
      <c r="D4" s="181"/>
      <c r="E4" s="181"/>
      <c r="F4" s="181"/>
      <c r="G4" s="181"/>
      <c r="H4" s="181"/>
      <c r="I4" s="181"/>
      <c r="J4" s="181"/>
      <c r="K4" s="181"/>
      <c r="L4" s="181"/>
      <c r="M4" s="181"/>
      <c r="N4" s="431"/>
    </row>
    <row r="5" spans="2:16" ht="12.75" customHeight="1">
      <c r="B5" s="181"/>
      <c r="C5" s="181"/>
      <c r="D5" s="181"/>
      <c r="E5" s="181"/>
      <c r="F5" s="181"/>
      <c r="G5" s="181"/>
      <c r="H5" s="181"/>
      <c r="I5" s="181"/>
      <c r="J5" s="181"/>
      <c r="K5" s="181"/>
      <c r="L5" s="181"/>
      <c r="M5" s="181"/>
      <c r="N5" s="431"/>
    </row>
    <row r="6" spans="2:16" ht="12.75" customHeight="1">
      <c r="B6" s="181"/>
      <c r="C6" s="181"/>
      <c r="D6" s="181"/>
      <c r="E6" s="181"/>
      <c r="F6" s="181"/>
      <c r="G6" s="181"/>
      <c r="H6" s="181"/>
      <c r="I6" s="181"/>
      <c r="J6" s="181"/>
      <c r="K6" s="181"/>
      <c r="L6" s="181"/>
      <c r="M6" s="181"/>
      <c r="N6" s="431"/>
    </row>
    <row r="7" spans="2:16" ht="12.75" customHeight="1">
      <c r="B7" s="181"/>
      <c r="C7" s="181"/>
      <c r="D7" s="181"/>
      <c r="E7" s="181"/>
      <c r="F7" s="181"/>
      <c r="G7" s="181"/>
      <c r="H7" s="181"/>
      <c r="I7" s="181"/>
      <c r="J7" s="181"/>
      <c r="K7" s="181"/>
      <c r="L7" s="181"/>
      <c r="M7" s="181"/>
      <c r="N7" s="431"/>
    </row>
    <row r="8" spans="2:16" ht="12.75" customHeight="1">
      <c r="B8" s="181"/>
      <c r="C8" s="181"/>
      <c r="D8" s="181"/>
      <c r="E8" s="181"/>
      <c r="F8" s="181"/>
      <c r="G8" s="181"/>
      <c r="H8" s="181"/>
      <c r="I8" s="181"/>
      <c r="J8" s="181"/>
      <c r="K8" s="181"/>
      <c r="L8" s="181"/>
      <c r="M8" s="181"/>
      <c r="N8" s="431"/>
    </row>
    <row r="9" spans="2:16" ht="12.75" customHeight="1">
      <c r="B9" s="181"/>
      <c r="C9" s="181"/>
      <c r="D9" s="181"/>
      <c r="E9" s="181"/>
      <c r="F9" s="181"/>
      <c r="G9" s="181"/>
      <c r="H9" s="181"/>
      <c r="I9" s="181"/>
      <c r="J9" s="181"/>
      <c r="K9" s="181"/>
      <c r="L9" s="181"/>
      <c r="M9" s="181"/>
      <c r="N9" s="431"/>
    </row>
    <row r="10" spans="2:16" ht="12.75" customHeight="1">
      <c r="B10" s="181"/>
      <c r="C10" s="181"/>
      <c r="D10" s="181"/>
      <c r="E10" s="181"/>
      <c r="F10" s="181"/>
      <c r="G10" s="181"/>
      <c r="H10" s="181"/>
      <c r="I10" s="181"/>
      <c r="J10" s="181"/>
      <c r="K10" s="181"/>
      <c r="L10" s="181"/>
      <c r="M10" s="181"/>
      <c r="N10" s="431"/>
    </row>
    <row r="11" spans="2:16" ht="12.75" customHeight="1">
      <c r="B11" s="181"/>
      <c r="C11" s="181"/>
      <c r="D11" s="181"/>
      <c r="E11" s="181"/>
      <c r="F11" s="181"/>
      <c r="G11" s="181"/>
      <c r="H11" s="181"/>
      <c r="I11" s="181"/>
      <c r="J11" s="181"/>
      <c r="K11" s="181"/>
      <c r="L11" s="181"/>
      <c r="M11" s="181"/>
      <c r="N11" s="431"/>
    </row>
    <row r="12" spans="2:16" ht="12.75" customHeight="1">
      <c r="B12" s="181"/>
      <c r="C12" s="181"/>
      <c r="D12" s="181"/>
      <c r="E12" s="181"/>
      <c r="F12" s="181"/>
      <c r="G12" s="181"/>
      <c r="H12" s="181"/>
      <c r="I12" s="181"/>
      <c r="J12" s="181"/>
      <c r="K12" s="181"/>
      <c r="L12" s="181"/>
      <c r="M12" s="181"/>
      <c r="N12" s="431"/>
    </row>
    <row r="13" spans="2:16" ht="12.75" customHeight="1">
      <c r="B13" s="181"/>
      <c r="C13" s="181"/>
      <c r="D13" s="181"/>
      <c r="E13" s="181"/>
      <c r="F13" s="181"/>
      <c r="G13" s="181"/>
      <c r="H13" s="181"/>
      <c r="I13" s="181"/>
      <c r="J13" s="181"/>
      <c r="K13" s="181"/>
      <c r="L13" s="181"/>
      <c r="M13" s="181"/>
      <c r="N13" s="431"/>
    </row>
    <row r="14" spans="2:16" ht="12.75" customHeight="1">
      <c r="B14" s="181"/>
      <c r="C14" s="181"/>
      <c r="D14" s="181"/>
      <c r="E14" s="181"/>
      <c r="F14" s="181"/>
      <c r="G14" s="181"/>
      <c r="H14" s="181"/>
      <c r="I14" s="181"/>
      <c r="J14" s="181"/>
      <c r="K14" s="181"/>
      <c r="L14" s="181"/>
      <c r="M14" s="181"/>
      <c r="N14" s="431"/>
    </row>
    <row r="15" spans="2:16" ht="12.75" customHeight="1">
      <c r="B15" s="181"/>
      <c r="C15" s="181"/>
      <c r="D15" s="181"/>
      <c r="E15" s="181"/>
      <c r="F15" s="181"/>
      <c r="G15" s="181"/>
      <c r="H15" s="181"/>
      <c r="I15" s="181"/>
      <c r="J15" s="181"/>
      <c r="K15" s="181"/>
      <c r="L15" s="181"/>
      <c r="M15" s="181"/>
      <c r="N15" s="431"/>
    </row>
    <row r="16" spans="2:16" ht="12.75" customHeight="1">
      <c r="B16" s="181"/>
      <c r="C16" s="181"/>
      <c r="D16" s="181"/>
      <c r="E16" s="181"/>
      <c r="F16" s="181"/>
      <c r="G16" s="181"/>
      <c r="H16" s="181"/>
      <c r="I16" s="181"/>
      <c r="J16" s="181"/>
      <c r="K16" s="181"/>
      <c r="L16" s="181"/>
      <c r="M16" s="181"/>
      <c r="N16" s="431"/>
    </row>
    <row r="17" spans="2:14" ht="12.75" customHeight="1">
      <c r="B17" s="181"/>
      <c r="C17" s="181"/>
      <c r="D17" s="181"/>
      <c r="E17" s="181"/>
      <c r="F17" s="181"/>
      <c r="G17" s="181"/>
      <c r="H17" s="181"/>
      <c r="I17" s="181"/>
      <c r="J17" s="181"/>
      <c r="K17" s="181"/>
      <c r="L17" s="181"/>
      <c r="M17" s="181"/>
      <c r="N17" s="431"/>
    </row>
    <row r="18" spans="2:14" ht="12.75" customHeight="1">
      <c r="B18" s="181"/>
      <c r="C18" s="181"/>
      <c r="D18" s="181"/>
      <c r="E18" s="181"/>
      <c r="F18" s="181"/>
      <c r="G18" s="181"/>
      <c r="H18" s="181"/>
      <c r="I18" s="181"/>
      <c r="J18" s="181"/>
      <c r="K18" s="181"/>
      <c r="L18" s="181"/>
      <c r="M18" s="181"/>
      <c r="N18" s="431"/>
    </row>
    <row r="19" spans="2:14" ht="12.75" customHeight="1">
      <c r="B19" s="181"/>
      <c r="C19" s="181"/>
      <c r="D19" s="181"/>
      <c r="E19" s="181"/>
      <c r="F19" s="181"/>
      <c r="G19" s="181"/>
      <c r="H19" s="181"/>
      <c r="I19" s="181"/>
      <c r="J19" s="181"/>
      <c r="K19" s="181"/>
      <c r="L19" s="181"/>
      <c r="M19" s="181"/>
      <c r="N19" s="431"/>
    </row>
    <row r="20" spans="2:14" ht="12.75" customHeight="1">
      <c r="B20" s="421" t="s">
        <v>375</v>
      </c>
      <c r="C20" s="181"/>
      <c r="D20" s="181"/>
      <c r="E20" s="181"/>
      <c r="F20" s="181"/>
      <c r="G20" s="181"/>
      <c r="H20" s="181"/>
      <c r="I20" s="421" t="s">
        <v>478</v>
      </c>
      <c r="J20" s="181"/>
      <c r="K20" s="181"/>
      <c r="L20" s="181"/>
      <c r="M20" s="181"/>
      <c r="N20" s="431"/>
    </row>
    <row r="21" spans="2:14" ht="12.75" customHeight="1">
      <c r="C21" s="181"/>
      <c r="D21" s="181"/>
      <c r="E21" s="181"/>
      <c r="F21" s="181"/>
      <c r="G21" s="181"/>
      <c r="H21" s="181"/>
      <c r="J21" s="181"/>
      <c r="K21" s="181"/>
      <c r="L21" s="181"/>
      <c r="M21" s="181"/>
      <c r="N21" s="431"/>
    </row>
    <row r="22" spans="2:14" ht="13.5" customHeight="1">
      <c r="C22" s="181"/>
      <c r="D22" s="181"/>
      <c r="E22" s="181"/>
      <c r="F22" s="181"/>
      <c r="G22" s="181"/>
      <c r="H22" s="181"/>
      <c r="I22" s="181"/>
      <c r="J22" s="181"/>
      <c r="K22" s="181"/>
      <c r="L22" s="181"/>
      <c r="M22" s="181"/>
      <c r="N22" s="431"/>
    </row>
    <row r="23" spans="2:14" ht="12.75" customHeight="1">
      <c r="B23" s="181"/>
      <c r="C23" s="181"/>
      <c r="D23" s="181"/>
      <c r="E23" s="181"/>
      <c r="F23" s="181"/>
      <c r="G23" s="181"/>
      <c r="H23" s="181"/>
      <c r="I23" s="181"/>
      <c r="J23" s="181"/>
      <c r="K23" s="181"/>
      <c r="L23" s="181"/>
      <c r="M23" s="181"/>
      <c r="N23" s="431"/>
    </row>
    <row r="24" spans="2:14" ht="12.75" customHeight="1">
      <c r="B24" s="181"/>
      <c r="C24" s="181"/>
      <c r="D24" s="181"/>
      <c r="E24" s="181"/>
      <c r="F24" s="181"/>
      <c r="G24" s="181"/>
      <c r="H24" s="181"/>
      <c r="I24" s="181"/>
      <c r="J24" s="181"/>
      <c r="K24" s="181"/>
      <c r="L24" s="181"/>
      <c r="M24" s="181"/>
      <c r="N24" s="431"/>
    </row>
    <row r="25" spans="2:14" ht="12.75" customHeight="1">
      <c r="B25" s="181"/>
      <c r="C25" s="181"/>
      <c r="D25" s="181"/>
      <c r="E25" s="181"/>
      <c r="F25" s="181"/>
      <c r="G25" s="181"/>
      <c r="H25" s="181"/>
      <c r="I25" s="181"/>
      <c r="J25" s="181"/>
      <c r="K25" s="181"/>
      <c r="L25" s="181"/>
      <c r="M25" s="181"/>
      <c r="N25" s="431"/>
    </row>
    <row r="26" spans="2:14" ht="12.75" customHeight="1">
      <c r="B26" s="181"/>
      <c r="C26" s="181"/>
      <c r="D26" s="181"/>
      <c r="E26" s="181"/>
      <c r="F26" s="181"/>
      <c r="G26" s="181"/>
      <c r="H26" s="181"/>
      <c r="I26" s="181"/>
      <c r="J26" s="181"/>
      <c r="K26" s="181"/>
      <c r="L26" s="181"/>
      <c r="M26" s="181"/>
      <c r="N26" s="431"/>
    </row>
    <row r="27" spans="2:14" ht="12.75" customHeight="1">
      <c r="B27" s="181"/>
      <c r="C27" s="181"/>
      <c r="D27" s="181"/>
      <c r="E27" s="181"/>
      <c r="F27" s="181"/>
      <c r="G27" s="181"/>
      <c r="H27" s="181"/>
      <c r="I27" s="181"/>
      <c r="J27" s="181"/>
      <c r="K27" s="181"/>
      <c r="L27" s="181"/>
      <c r="M27" s="181"/>
      <c r="N27" s="431"/>
    </row>
    <row r="28" spans="2:14" ht="12.75" customHeight="1">
      <c r="B28" s="181"/>
      <c r="C28" s="181"/>
      <c r="D28" s="181"/>
      <c r="E28" s="181"/>
      <c r="F28" s="181"/>
      <c r="G28" s="181"/>
      <c r="H28" s="181"/>
      <c r="I28" s="181"/>
      <c r="J28" s="181"/>
      <c r="K28" s="181"/>
      <c r="L28" s="181"/>
      <c r="M28" s="181"/>
      <c r="N28" s="431"/>
    </row>
    <row r="29" spans="2:14" ht="12.75" customHeight="1">
      <c r="B29" s="181"/>
      <c r="C29" s="181"/>
      <c r="D29" s="181"/>
      <c r="E29" s="181"/>
      <c r="F29" s="181"/>
      <c r="G29" s="181"/>
      <c r="H29" s="181"/>
      <c r="I29" s="181"/>
      <c r="J29" s="181"/>
      <c r="K29" s="181"/>
      <c r="L29" s="181"/>
      <c r="M29" s="181"/>
      <c r="N29" s="431"/>
    </row>
    <row r="30" spans="2:14" ht="12.75" customHeight="1">
      <c r="B30" s="181"/>
      <c r="C30" s="181"/>
      <c r="D30" s="181"/>
      <c r="E30" s="181"/>
      <c r="F30" s="181"/>
      <c r="G30" s="181"/>
      <c r="H30" s="181"/>
      <c r="I30" s="181"/>
      <c r="J30" s="181"/>
      <c r="K30" s="181"/>
      <c r="L30" s="181"/>
      <c r="M30" s="181"/>
      <c r="N30" s="431"/>
    </row>
    <row r="31" spans="2:14" ht="12.75" customHeight="1">
      <c r="B31" s="181"/>
      <c r="C31" s="181"/>
      <c r="D31" s="181"/>
      <c r="E31" s="181"/>
      <c r="F31" s="181"/>
      <c r="G31" s="181"/>
      <c r="H31" s="181"/>
      <c r="I31" s="181"/>
      <c r="J31" s="181"/>
      <c r="K31" s="181"/>
      <c r="L31" s="181"/>
      <c r="M31" s="181"/>
      <c r="N31" s="431"/>
    </row>
    <row r="32" spans="2:14" ht="12.75" customHeight="1">
      <c r="B32" s="181"/>
      <c r="C32" s="181"/>
      <c r="D32" s="181"/>
      <c r="E32" s="181"/>
      <c r="F32" s="181"/>
      <c r="G32" s="181"/>
      <c r="H32" s="181"/>
      <c r="I32" s="181"/>
      <c r="J32" s="181"/>
      <c r="K32" s="181"/>
      <c r="L32" s="181"/>
      <c r="M32" s="181"/>
      <c r="N32" s="431"/>
    </row>
    <row r="33" spans="2:14" ht="12.75" customHeight="1">
      <c r="B33" s="181"/>
      <c r="C33" s="181"/>
      <c r="D33" s="181"/>
      <c r="E33" s="181"/>
      <c r="F33" s="181"/>
      <c r="G33" s="181"/>
      <c r="H33" s="181"/>
      <c r="I33" s="181"/>
      <c r="J33" s="181"/>
      <c r="K33" s="181"/>
      <c r="L33" s="181"/>
      <c r="M33" s="181"/>
      <c r="N33" s="431"/>
    </row>
    <row r="34" spans="2:14" ht="12.75" customHeight="1">
      <c r="B34" s="181"/>
      <c r="C34" s="181"/>
      <c r="D34" s="181"/>
      <c r="E34" s="181"/>
      <c r="F34" s="181"/>
      <c r="G34" s="181"/>
      <c r="H34" s="181"/>
      <c r="I34" s="181"/>
      <c r="J34" s="181"/>
      <c r="K34" s="181"/>
      <c r="L34" s="181"/>
      <c r="M34" s="181"/>
      <c r="N34" s="431"/>
    </row>
    <row r="35" spans="2:14" ht="12.75" customHeight="1">
      <c r="B35" s="181"/>
      <c r="C35" s="181"/>
      <c r="D35" s="181"/>
      <c r="E35" s="181"/>
      <c r="F35" s="181"/>
      <c r="G35" s="181"/>
      <c r="H35" s="181"/>
      <c r="I35" s="181"/>
      <c r="J35" s="181"/>
      <c r="K35" s="181"/>
      <c r="L35" s="181"/>
      <c r="M35" s="181"/>
      <c r="N35" s="431"/>
    </row>
    <row r="36" spans="2:14" ht="12.75" customHeight="1">
      <c r="B36" s="181"/>
      <c r="C36" s="181"/>
      <c r="D36" s="181"/>
      <c r="E36" s="181"/>
      <c r="F36" s="181"/>
      <c r="G36" s="181"/>
      <c r="H36" s="181"/>
      <c r="I36" s="181"/>
      <c r="J36" s="181"/>
      <c r="K36" s="181"/>
      <c r="L36" s="181"/>
      <c r="M36" s="181"/>
      <c r="N36" s="431"/>
    </row>
    <row r="37" spans="2:14" ht="12.75" customHeight="1">
      <c r="B37" s="181"/>
      <c r="C37" s="181"/>
      <c r="D37" s="181"/>
      <c r="E37" s="181"/>
      <c r="F37" s="181"/>
      <c r="G37" s="181"/>
      <c r="H37" s="181"/>
      <c r="I37" s="181"/>
      <c r="J37" s="181"/>
      <c r="K37" s="181"/>
      <c r="L37" s="181"/>
      <c r="M37" s="181"/>
      <c r="N37" s="431"/>
    </row>
    <row r="38" spans="2:14" ht="12.75" customHeight="1">
      <c r="B38" s="181"/>
      <c r="C38" s="181"/>
      <c r="D38" s="181"/>
      <c r="E38" s="181"/>
      <c r="F38" s="181"/>
      <c r="G38" s="181"/>
      <c r="H38" s="181"/>
      <c r="I38" s="181"/>
      <c r="J38" s="181"/>
      <c r="K38" s="181"/>
      <c r="L38" s="181"/>
      <c r="M38" s="181"/>
      <c r="N38" s="431"/>
    </row>
    <row r="39" spans="2:14" ht="12.75" customHeight="1">
      <c r="C39" s="181"/>
      <c r="D39" s="181"/>
      <c r="E39" s="181"/>
      <c r="F39" s="181"/>
      <c r="G39" s="181"/>
      <c r="H39" s="181"/>
      <c r="J39" s="181"/>
      <c r="K39" s="181"/>
      <c r="L39" s="181"/>
      <c r="M39" s="181"/>
      <c r="N39" s="431"/>
    </row>
    <row r="40" spans="2:14" ht="12.75" customHeight="1">
      <c r="B40" s="181"/>
      <c r="C40" s="181"/>
      <c r="D40" s="181"/>
      <c r="E40" s="181"/>
      <c r="F40" s="181"/>
      <c r="G40" s="181"/>
      <c r="H40" s="181"/>
      <c r="I40" s="181"/>
      <c r="J40" s="181"/>
      <c r="K40" s="181"/>
      <c r="L40" s="181"/>
      <c r="M40" s="181"/>
      <c r="N40" s="431"/>
    </row>
    <row r="41" spans="2:14" ht="12.75" customHeight="1">
      <c r="B41" s="181"/>
      <c r="C41" s="181"/>
      <c r="D41" s="181"/>
      <c r="E41" s="181"/>
      <c r="F41" s="181"/>
      <c r="G41" s="181"/>
      <c r="H41" s="181"/>
      <c r="I41" s="432"/>
      <c r="J41" s="181"/>
      <c r="K41" s="181"/>
      <c r="L41" s="181"/>
      <c r="M41" s="181"/>
      <c r="N41" s="431"/>
    </row>
    <row r="42" spans="2:14" ht="12.75" customHeight="1">
      <c r="B42" s="181"/>
      <c r="C42" s="181"/>
      <c r="D42" s="181"/>
      <c r="E42" s="181"/>
      <c r="F42" s="181"/>
      <c r="G42" s="181"/>
      <c r="H42" s="181"/>
      <c r="I42" s="181"/>
      <c r="J42" s="181"/>
      <c r="K42" s="181"/>
      <c r="L42" s="181"/>
      <c r="M42" s="181"/>
      <c r="N42" s="431"/>
    </row>
    <row r="43" spans="2:14" ht="12.75" customHeight="1">
      <c r="B43" s="181"/>
      <c r="C43" s="181"/>
      <c r="D43" s="181"/>
      <c r="E43" s="181"/>
      <c r="F43" s="181"/>
      <c r="G43" s="181"/>
      <c r="H43" s="181"/>
      <c r="I43" s="181"/>
      <c r="J43" s="181"/>
      <c r="K43" s="181"/>
      <c r="L43" s="181"/>
      <c r="M43" s="181"/>
      <c r="N43" s="431"/>
    </row>
    <row r="44" spans="2:14" ht="12.75" customHeight="1">
      <c r="B44" s="181"/>
      <c r="C44" s="181"/>
      <c r="D44" s="181"/>
      <c r="E44" s="181"/>
      <c r="F44" s="181"/>
      <c r="G44" s="181"/>
      <c r="H44" s="181"/>
      <c r="I44" s="181"/>
      <c r="J44" s="181"/>
      <c r="K44" s="181"/>
      <c r="L44" s="181"/>
      <c r="M44" s="181"/>
      <c r="N44" s="431"/>
    </row>
    <row r="45" spans="2:14" ht="12.75" customHeight="1">
      <c r="B45" s="181"/>
      <c r="C45" s="181"/>
      <c r="D45" s="181"/>
      <c r="E45" s="181"/>
      <c r="F45" s="181"/>
      <c r="G45" s="181"/>
      <c r="H45" s="181"/>
      <c r="I45" s="181"/>
      <c r="J45" s="181"/>
      <c r="K45" s="181"/>
      <c r="L45" s="181"/>
      <c r="M45" s="181"/>
      <c r="N45" s="431"/>
    </row>
    <row r="46" spans="2:14" ht="12.75" customHeight="1">
      <c r="B46" s="181"/>
      <c r="C46" s="181"/>
      <c r="D46" s="181"/>
      <c r="E46" s="181"/>
      <c r="F46" s="181"/>
      <c r="G46" s="181"/>
      <c r="H46" s="181"/>
      <c r="I46" s="181"/>
      <c r="J46" s="181"/>
      <c r="K46" s="181"/>
      <c r="L46" s="181"/>
      <c r="M46" s="181"/>
      <c r="N46" s="431"/>
    </row>
    <row r="47" spans="2:14" ht="12.75" customHeight="1">
      <c r="B47" s="181"/>
      <c r="C47" s="181"/>
      <c r="D47" s="181"/>
      <c r="E47" s="181"/>
      <c r="F47" s="181"/>
      <c r="G47" s="181"/>
      <c r="H47" s="181"/>
      <c r="I47" s="181"/>
      <c r="J47" s="181"/>
      <c r="K47" s="181"/>
      <c r="L47" s="181"/>
      <c r="M47" s="181"/>
      <c r="N47" s="431"/>
    </row>
    <row r="48" spans="2:14" ht="12.75" customHeight="1">
      <c r="B48" s="181"/>
      <c r="C48" s="181"/>
      <c r="D48" s="181"/>
      <c r="E48" s="181"/>
      <c r="F48" s="181"/>
      <c r="G48" s="181"/>
      <c r="H48" s="181"/>
      <c r="I48" s="181"/>
      <c r="J48" s="181"/>
      <c r="K48" s="181"/>
      <c r="L48" s="181"/>
      <c r="M48" s="181"/>
      <c r="N48" s="431"/>
    </row>
    <row r="49" spans="1:14" ht="12.75" customHeight="1">
      <c r="B49" s="181"/>
      <c r="C49" s="181"/>
      <c r="D49" s="181"/>
      <c r="E49" s="181"/>
      <c r="F49" s="181"/>
      <c r="G49" s="181"/>
      <c r="H49" s="181"/>
      <c r="I49" s="181"/>
      <c r="J49" s="181"/>
      <c r="K49" s="181"/>
      <c r="L49" s="181"/>
      <c r="M49" s="181"/>
      <c r="N49" s="431"/>
    </row>
    <row r="50" spans="1:14" ht="12.75" customHeight="1">
      <c r="B50" s="181"/>
      <c r="C50" s="181"/>
      <c r="D50" s="181"/>
      <c r="E50" s="181"/>
      <c r="F50" s="181"/>
      <c r="G50" s="181"/>
      <c r="H50" s="181"/>
      <c r="I50" s="181"/>
      <c r="J50" s="181"/>
      <c r="K50" s="181"/>
      <c r="L50" s="181"/>
      <c r="M50" s="181"/>
      <c r="N50" s="431"/>
    </row>
    <row r="51" spans="1:14" ht="12.75" customHeight="1">
      <c r="B51" s="181"/>
      <c r="C51" s="181"/>
      <c r="D51" s="181"/>
      <c r="E51" s="181"/>
      <c r="F51" s="181"/>
      <c r="G51" s="181"/>
      <c r="H51" s="181"/>
      <c r="I51" s="181"/>
      <c r="J51" s="181"/>
      <c r="K51" s="181"/>
      <c r="L51" s="181"/>
      <c r="M51" s="181"/>
      <c r="N51" s="431"/>
    </row>
    <row r="52" spans="1:14" ht="12.75" customHeight="1">
      <c r="B52" s="181"/>
      <c r="C52" s="181"/>
      <c r="D52" s="181"/>
      <c r="E52" s="181"/>
      <c r="F52" s="181"/>
      <c r="G52" s="181"/>
      <c r="H52" s="181"/>
      <c r="I52" s="181"/>
      <c r="J52" s="181"/>
      <c r="K52" s="181"/>
      <c r="L52" s="181"/>
      <c r="M52" s="181"/>
      <c r="N52" s="431"/>
    </row>
    <row r="53" spans="1:14" ht="12.75" customHeight="1">
      <c r="B53" s="181"/>
      <c r="C53" s="181"/>
      <c r="D53" s="181"/>
      <c r="E53" s="181"/>
      <c r="F53" s="181"/>
      <c r="G53" s="181"/>
      <c r="H53" s="181"/>
      <c r="I53" s="181"/>
      <c r="J53" s="181"/>
      <c r="K53" s="181"/>
      <c r="L53" s="181"/>
      <c r="M53" s="181"/>
      <c r="N53" s="431"/>
    </row>
    <row r="54" spans="1:14" ht="12.75" customHeight="1">
      <c r="B54" s="181"/>
      <c r="C54" s="181"/>
      <c r="D54" s="181"/>
      <c r="E54" s="181"/>
      <c r="F54" s="181"/>
      <c r="G54" s="181"/>
      <c r="H54" s="181"/>
      <c r="I54" s="181"/>
      <c r="J54" s="181"/>
      <c r="K54" s="181"/>
      <c r="L54" s="181"/>
      <c r="M54" s="181"/>
      <c r="N54" s="431"/>
    </row>
    <row r="55" spans="1:14" ht="12.75" customHeight="1">
      <c r="B55" s="181"/>
      <c r="C55" s="181"/>
      <c r="D55" s="181"/>
      <c r="E55" s="181"/>
      <c r="F55" s="181"/>
      <c r="G55" s="181"/>
      <c r="H55" s="181"/>
      <c r="I55" s="181"/>
      <c r="J55" s="181"/>
      <c r="K55" s="181"/>
      <c r="L55" s="181"/>
      <c r="M55" s="181"/>
      <c r="N55" s="431"/>
    </row>
    <row r="56" spans="1:14" ht="12.75" customHeight="1">
      <c r="B56" s="181"/>
      <c r="C56" s="433"/>
      <c r="D56" s="433"/>
      <c r="E56" s="433"/>
      <c r="F56" s="433"/>
      <c r="G56" s="433"/>
      <c r="H56" s="433"/>
      <c r="I56" s="181"/>
      <c r="J56" s="433"/>
      <c r="K56" s="433"/>
      <c r="L56" s="433"/>
      <c r="M56" s="433"/>
      <c r="N56" s="434"/>
    </row>
    <row r="57" spans="1:14" s="438" customFormat="1" ht="12.75" customHeight="1">
      <c r="A57" s="435"/>
      <c r="B57" s="435"/>
      <c r="C57" s="436"/>
      <c r="D57" s="436"/>
      <c r="E57" s="436"/>
      <c r="F57" s="436"/>
      <c r="G57" s="436"/>
      <c r="H57" s="435"/>
      <c r="I57" s="435"/>
      <c r="J57" s="436"/>
      <c r="K57" s="436"/>
      <c r="L57" s="436"/>
      <c r="M57" s="436"/>
      <c r="N57" s="437"/>
    </row>
    <row r="58" spans="1:14" ht="11.25" customHeight="1">
      <c r="B58" s="47"/>
      <c r="C58" s="439"/>
      <c r="D58" s="439"/>
      <c r="E58" s="439"/>
      <c r="F58" s="439"/>
      <c r="G58" s="439"/>
      <c r="H58" s="439"/>
      <c r="I58" s="48"/>
      <c r="J58" s="439"/>
      <c r="K58" s="439"/>
      <c r="L58" s="439"/>
      <c r="M58" s="439"/>
      <c r="N58" s="440"/>
    </row>
    <row r="59" spans="1:14" ht="12.75" customHeight="1">
      <c r="B59" s="49"/>
      <c r="C59" s="181"/>
      <c r="D59" s="181"/>
      <c r="E59" s="181"/>
      <c r="F59" s="181"/>
      <c r="G59" s="181"/>
      <c r="H59" s="181"/>
      <c r="I59" s="50"/>
      <c r="J59" s="181"/>
      <c r="K59" s="181"/>
      <c r="L59" s="181"/>
      <c r="M59" s="181"/>
      <c r="N59" s="431"/>
    </row>
    <row r="60" spans="1:14">
      <c r="B60" s="441"/>
      <c r="C60" s="181"/>
      <c r="D60" s="181"/>
      <c r="E60" s="181"/>
      <c r="F60" s="181"/>
      <c r="G60" s="181"/>
      <c r="H60" s="181"/>
      <c r="I60" s="181"/>
      <c r="J60" s="181"/>
      <c r="K60" s="181"/>
      <c r="L60" s="181"/>
      <c r="M60" s="181"/>
      <c r="N60" s="431"/>
    </row>
    <row r="61" spans="1:14">
      <c r="B61" s="441"/>
      <c r="C61" s="181"/>
      <c r="D61" s="181"/>
      <c r="E61" s="181"/>
      <c r="F61" s="181"/>
      <c r="G61" s="181"/>
      <c r="H61" s="181"/>
      <c r="I61" s="181"/>
      <c r="J61" s="181"/>
      <c r="K61" s="181"/>
      <c r="L61" s="181"/>
      <c r="M61" s="181"/>
      <c r="N61" s="431"/>
    </row>
    <row r="62" spans="1:14">
      <c r="B62" s="441"/>
      <c r="C62" s="181"/>
      <c r="D62" s="181"/>
      <c r="E62" s="181"/>
      <c r="F62" s="181"/>
      <c r="G62" s="181"/>
      <c r="H62" s="181"/>
      <c r="I62" s="181"/>
      <c r="J62" s="181"/>
      <c r="K62" s="181"/>
      <c r="L62" s="181"/>
      <c r="M62" s="181"/>
      <c r="N62" s="431"/>
    </row>
    <row r="63" spans="1:14">
      <c r="B63" s="441"/>
      <c r="C63" s="181"/>
      <c r="D63" s="181"/>
      <c r="E63" s="181"/>
      <c r="F63" s="181"/>
      <c r="G63" s="181"/>
      <c r="H63" s="181"/>
      <c r="I63" s="181"/>
      <c r="J63" s="181"/>
      <c r="K63" s="181"/>
      <c r="L63" s="181"/>
      <c r="M63" s="181"/>
      <c r="N63" s="431"/>
    </row>
    <row r="64" spans="1:14">
      <c r="B64" s="441"/>
      <c r="C64" s="181"/>
      <c r="D64" s="181"/>
      <c r="E64" s="181"/>
      <c r="F64" s="181"/>
      <c r="G64" s="181"/>
      <c r="H64" s="181"/>
      <c r="I64" s="181"/>
      <c r="J64" s="181"/>
      <c r="K64" s="181"/>
      <c r="L64" s="181"/>
      <c r="M64" s="181"/>
      <c r="N64" s="431"/>
    </row>
    <row r="65" spans="2:14">
      <c r="B65" s="441"/>
      <c r="C65" s="181"/>
      <c r="D65" s="181"/>
      <c r="E65" s="181"/>
      <c r="F65" s="181"/>
      <c r="G65" s="181"/>
      <c r="H65" s="181"/>
      <c r="I65" s="181"/>
      <c r="J65" s="181"/>
      <c r="K65" s="181"/>
      <c r="L65" s="181"/>
      <c r="M65" s="181"/>
      <c r="N65" s="431"/>
    </row>
    <row r="66" spans="2:14">
      <c r="B66" s="441"/>
      <c r="C66" s="181"/>
      <c r="D66" s="181"/>
      <c r="E66" s="181"/>
      <c r="F66" s="181"/>
      <c r="G66" s="181"/>
      <c r="H66" s="181"/>
      <c r="I66" s="181"/>
      <c r="J66" s="181"/>
      <c r="K66" s="181"/>
      <c r="L66" s="181"/>
      <c r="M66" s="181"/>
      <c r="N66" s="431"/>
    </row>
    <row r="67" spans="2:14">
      <c r="B67" s="441"/>
      <c r="C67" s="181"/>
      <c r="D67" s="181"/>
      <c r="E67" s="181"/>
      <c r="F67" s="181"/>
      <c r="G67" s="181"/>
      <c r="H67" s="181"/>
      <c r="I67" s="181"/>
      <c r="J67" s="181"/>
      <c r="K67" s="181"/>
      <c r="L67" s="181"/>
      <c r="M67" s="181"/>
      <c r="N67" s="431"/>
    </row>
    <row r="68" spans="2:14">
      <c r="B68" s="441"/>
      <c r="C68" s="181"/>
      <c r="D68" s="181"/>
      <c r="E68" s="181"/>
      <c r="F68" s="181"/>
      <c r="G68" s="181"/>
      <c r="H68" s="181"/>
      <c r="I68" s="181"/>
      <c r="J68" s="181"/>
      <c r="K68" s="181"/>
      <c r="L68" s="181"/>
      <c r="M68" s="181"/>
      <c r="N68" s="431"/>
    </row>
    <row r="69" spans="2:14">
      <c r="B69" s="441"/>
      <c r="C69" s="181"/>
      <c r="D69" s="181"/>
      <c r="E69" s="181"/>
      <c r="F69" s="181"/>
      <c r="G69" s="181"/>
      <c r="H69" s="181"/>
      <c r="I69" s="181"/>
      <c r="J69" s="181"/>
      <c r="K69" s="181"/>
      <c r="L69" s="181"/>
      <c r="M69" s="181"/>
      <c r="N69" s="431"/>
    </row>
    <row r="70" spans="2:14">
      <c r="B70" s="441"/>
      <c r="C70" s="181"/>
      <c r="D70" s="181"/>
      <c r="E70" s="181"/>
      <c r="F70" s="181"/>
      <c r="G70" s="181"/>
      <c r="H70" s="181"/>
      <c r="I70" s="181"/>
      <c r="J70" s="181"/>
      <c r="K70" s="181"/>
      <c r="L70" s="181"/>
      <c r="M70" s="181"/>
      <c r="N70" s="431"/>
    </row>
    <row r="71" spans="2:14">
      <c r="B71" s="441"/>
      <c r="C71" s="181"/>
      <c r="D71" s="181"/>
      <c r="E71" s="181"/>
      <c r="F71" s="181"/>
      <c r="G71" s="181"/>
      <c r="H71" s="181"/>
      <c r="I71" s="181"/>
      <c r="J71" s="181"/>
      <c r="K71" s="181"/>
      <c r="L71" s="181"/>
      <c r="M71" s="181"/>
      <c r="N71" s="431"/>
    </row>
    <row r="72" spans="2:14">
      <c r="B72" s="441"/>
      <c r="C72" s="181"/>
      <c r="D72" s="181"/>
      <c r="E72" s="181"/>
      <c r="F72" s="181"/>
      <c r="G72" s="181"/>
      <c r="H72" s="181"/>
      <c r="I72" s="181"/>
      <c r="J72" s="181"/>
      <c r="K72" s="181"/>
      <c r="L72" s="181"/>
      <c r="M72" s="181"/>
      <c r="N72" s="431"/>
    </row>
    <row r="73" spans="2:14">
      <c r="B73" s="441"/>
      <c r="C73" s="181"/>
      <c r="D73" s="181"/>
      <c r="E73" s="181"/>
      <c r="F73" s="181"/>
      <c r="G73" s="181"/>
      <c r="H73" s="181"/>
      <c r="I73" s="181"/>
      <c r="J73" s="181"/>
      <c r="K73" s="181"/>
      <c r="L73" s="181"/>
      <c r="M73" s="181"/>
      <c r="N73" s="431"/>
    </row>
    <row r="74" spans="2:14">
      <c r="B74" s="181"/>
      <c r="C74" s="181"/>
      <c r="D74" s="181"/>
      <c r="E74" s="181"/>
      <c r="F74" s="181"/>
      <c r="G74" s="181"/>
      <c r="H74" s="181"/>
      <c r="I74" s="181"/>
      <c r="J74" s="181"/>
      <c r="K74" s="181"/>
      <c r="L74" s="181"/>
      <c r="M74" s="181"/>
      <c r="N74" s="431"/>
    </row>
    <row r="75" spans="2:14" ht="4.5" customHeight="1">
      <c r="B75" s="441"/>
      <c r="C75" s="181"/>
      <c r="D75" s="181"/>
      <c r="E75" s="181"/>
      <c r="F75" s="181"/>
      <c r="G75" s="181"/>
      <c r="H75" s="181"/>
      <c r="I75" s="181"/>
      <c r="J75" s="181"/>
      <c r="K75" s="181"/>
      <c r="L75" s="181"/>
      <c r="M75" s="181"/>
      <c r="N75" s="431"/>
    </row>
    <row r="85" spans="1:1">
      <c r="A85" s="430"/>
    </row>
    <row r="86" spans="1:1">
      <c r="A86" s="430"/>
    </row>
    <row r="87" spans="1:1">
      <c r="A87" s="430"/>
    </row>
    <row r="88" spans="1:1">
      <c r="A88" s="430"/>
    </row>
    <row r="89" spans="1:1">
      <c r="A89" s="430"/>
    </row>
    <row r="90" spans="1:1">
      <c r="A90" s="430"/>
    </row>
    <row r="91" spans="1:1">
      <c r="A91" s="430"/>
    </row>
    <row r="92" spans="1:1">
      <c r="A92" s="430"/>
    </row>
    <row r="93" spans="1:1">
      <c r="A93" s="430"/>
    </row>
    <row r="94" spans="1:1">
      <c r="A94" s="430"/>
    </row>
    <row r="95" spans="1:1">
      <c r="A95" s="430"/>
    </row>
    <row r="96" spans="1:1">
      <c r="A96" s="430"/>
    </row>
    <row r="97" spans="1:1">
      <c r="A97" s="430"/>
    </row>
    <row r="98" spans="1:1">
      <c r="A98" s="430"/>
    </row>
    <row r="99" spans="1:1">
      <c r="A99" s="430"/>
    </row>
    <row r="100" spans="1:1">
      <c r="A100" s="430"/>
    </row>
    <row r="101" spans="1:1">
      <c r="A101" s="430"/>
    </row>
    <row r="102" spans="1:1">
      <c r="A102" s="430"/>
    </row>
    <row r="103" spans="1:1">
      <c r="A103" s="430"/>
    </row>
    <row r="104" spans="1:1">
      <c r="A104" s="430"/>
    </row>
    <row r="105" spans="1:1">
      <c r="A105" s="430"/>
    </row>
    <row r="106" spans="1:1">
      <c r="A106" s="430"/>
    </row>
    <row r="107" spans="1:1">
      <c r="A107" s="430"/>
    </row>
    <row r="108" spans="1:1">
      <c r="A108" s="430"/>
    </row>
    <row r="109" spans="1:1">
      <c r="A109" s="430"/>
    </row>
    <row r="110" spans="1:1">
      <c r="A110" s="430"/>
    </row>
    <row r="111" spans="1:1">
      <c r="A111" s="430"/>
    </row>
    <row r="112" spans="1:1">
      <c r="A112" s="430"/>
    </row>
    <row r="113" spans="1:1">
      <c r="A113" s="430"/>
    </row>
    <row r="114" spans="1:1">
      <c r="A114" s="430"/>
    </row>
    <row r="115" spans="1:1">
      <c r="A115" s="430"/>
    </row>
    <row r="116" spans="1:1">
      <c r="A116" s="430"/>
    </row>
    <row r="117" spans="1:1">
      <c r="A117" s="430"/>
    </row>
    <row r="118" spans="1:1">
      <c r="A118" s="430"/>
    </row>
    <row r="119" spans="1:1">
      <c r="A119" s="430"/>
    </row>
    <row r="120" spans="1:1">
      <c r="A120" s="430"/>
    </row>
    <row r="121" spans="1:1">
      <c r="A121" s="430"/>
    </row>
    <row r="122" spans="1:1">
      <c r="A122" s="430"/>
    </row>
    <row r="123" spans="1:1">
      <c r="A123" s="430"/>
    </row>
    <row r="124" spans="1:1">
      <c r="A124" s="430"/>
    </row>
    <row r="125" spans="1:1">
      <c r="A125" s="430"/>
    </row>
    <row r="126" spans="1:1">
      <c r="A126" s="430"/>
    </row>
    <row r="127" spans="1:1">
      <c r="A127" s="430"/>
    </row>
    <row r="128" spans="1:1">
      <c r="A128" s="430"/>
    </row>
    <row r="129" spans="1:1">
      <c r="A129" s="430"/>
    </row>
    <row r="130" spans="1:1">
      <c r="A130" s="430"/>
    </row>
    <row r="131" spans="1:1">
      <c r="A131" s="430"/>
    </row>
    <row r="132" spans="1:1">
      <c r="A132" s="430"/>
    </row>
    <row r="133" spans="1:1">
      <c r="A133" s="430"/>
    </row>
    <row r="134" spans="1:1">
      <c r="A134" s="430"/>
    </row>
    <row r="135" spans="1:1">
      <c r="A135" s="430"/>
    </row>
    <row r="136" spans="1:1">
      <c r="A136" s="430"/>
    </row>
    <row r="137" spans="1:1">
      <c r="A137" s="430"/>
    </row>
    <row r="138" spans="1:1">
      <c r="A138" s="430"/>
    </row>
    <row r="139" spans="1:1">
      <c r="A139" s="430"/>
    </row>
    <row r="140" spans="1:1">
      <c r="A140" s="430"/>
    </row>
    <row r="141" spans="1:1">
      <c r="A141" s="430"/>
    </row>
    <row r="142" spans="1:1">
      <c r="A142" s="430"/>
    </row>
    <row r="143" spans="1:1">
      <c r="A143" s="430"/>
    </row>
    <row r="144" spans="1:1">
      <c r="A144" s="430"/>
    </row>
    <row r="145" spans="1:1">
      <c r="A145" s="430"/>
    </row>
    <row r="146" spans="1:1">
      <c r="A146" s="430"/>
    </row>
    <row r="147" spans="1:1">
      <c r="A147" s="430"/>
    </row>
  </sheetData>
  <sheetProtection algorithmName="SHA-512" hashValue="OyNdAVNZHhtx8P11J9xvuXUzOeBd3ql031y54+CE4kU2Rld2x4ZTr8M5DtJeQgqN1z1DmvsiGfMWaKX4MHXyIA==" saltValue="dGjzuOinar8S6KrbSDUwZ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2"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7"/>
  <sheetViews>
    <sheetView showGridLines="0" zoomScaleNormal="100" workbookViewId="0">
      <pane xSplit="4" ySplit="3" topLeftCell="E118" activePane="bottomRight" state="frozen"/>
      <selection activeCell="AA19" sqref="AA19"/>
      <selection pane="topRight" activeCell="AA19" sqref="AA19"/>
      <selection pane="bottomLeft" activeCell="AA19" sqref="AA19"/>
      <selection pane="bottomRight" activeCell="S119" sqref="S119"/>
    </sheetView>
  </sheetViews>
  <sheetFormatPr defaultColWidth="9.42578125" defaultRowHeight="11.25"/>
  <cols>
    <col min="1" max="1" width="5.28515625" style="14" hidden="1" customWidth="1"/>
    <col min="2" max="2" width="3.85546875" style="14" hidden="1" customWidth="1"/>
    <col min="3" max="3" width="9.42578125" style="14"/>
    <col min="4" max="4" width="9.42578125" style="14" customWidth="1"/>
    <col min="5" max="102" width="6.5703125" style="14" customWidth="1"/>
    <col min="103" max="16384" width="9.425781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4"/>
      <c r="D2" s="367"/>
      <c r="E2" s="369" t="s">
        <v>328</v>
      </c>
      <c r="F2" s="369" t="s">
        <v>330</v>
      </c>
      <c r="G2" s="369" t="s">
        <v>332</v>
      </c>
      <c r="H2" s="369" t="s">
        <v>334</v>
      </c>
    </row>
    <row r="3" spans="1:105">
      <c r="C3" s="174" t="s">
        <v>493</v>
      </c>
      <c r="D3" s="173" t="s">
        <v>494</v>
      </c>
      <c r="E3" s="370" t="s">
        <v>329</v>
      </c>
      <c r="F3" s="370" t="s">
        <v>331</v>
      </c>
      <c r="G3" s="370" t="s">
        <v>333</v>
      </c>
      <c r="H3" s="370" t="s">
        <v>335</v>
      </c>
    </row>
    <row r="4" spans="1:105">
      <c r="C4" s="362"/>
      <c r="D4" s="360"/>
    </row>
    <row r="5" spans="1:105">
      <c r="C5" s="363">
        <v>41973</v>
      </c>
      <c r="D5" s="361">
        <f t="shared" ref="D5:D68" si="0">+C5</f>
        <v>41973</v>
      </c>
    </row>
    <row r="6" spans="1:105">
      <c r="C6" s="363">
        <v>42004</v>
      </c>
      <c r="D6" s="361">
        <f t="shared" si="0"/>
        <v>42004</v>
      </c>
    </row>
    <row r="7" spans="1:105">
      <c r="C7" s="363">
        <v>42035</v>
      </c>
      <c r="D7" s="361">
        <f t="shared" si="0"/>
        <v>42035</v>
      </c>
      <c r="E7" s="40">
        <v>6.5834635148243166</v>
      </c>
      <c r="F7" s="40">
        <v>5.9375768011143064</v>
      </c>
      <c r="G7" s="40">
        <v>4.9319666265543942</v>
      </c>
      <c r="H7" s="40">
        <v>5.0053271141951772</v>
      </c>
    </row>
    <row r="8" spans="1:105">
      <c r="C8" s="363">
        <v>42063</v>
      </c>
      <c r="D8" s="361">
        <f t="shared" si="0"/>
        <v>42063</v>
      </c>
      <c r="E8" s="40">
        <v>6.5730856640715203</v>
      </c>
      <c r="F8" s="40">
        <v>6.2866113296683501</v>
      </c>
      <c r="G8" s="40">
        <v>4.8259492599463067</v>
      </c>
      <c r="H8" s="40">
        <v>4.65056259950053</v>
      </c>
    </row>
    <row r="9" spans="1:105">
      <c r="C9" s="363">
        <v>42094</v>
      </c>
      <c r="D9" s="361">
        <f t="shared" si="0"/>
        <v>42094</v>
      </c>
      <c r="E9" s="40">
        <v>6.3941467552368811</v>
      </c>
      <c r="F9" s="40">
        <v>6.3870804218937254</v>
      </c>
      <c r="G9" s="40">
        <v>4.8697563377937882</v>
      </c>
      <c r="H9" s="40">
        <v>4.3591235405750632</v>
      </c>
      <c r="BL9" s="41"/>
    </row>
    <row r="10" spans="1:105">
      <c r="C10" s="363">
        <v>42124</v>
      </c>
      <c r="D10" s="361">
        <f t="shared" si="0"/>
        <v>42124</v>
      </c>
      <c r="E10" s="40">
        <v>6.3554297527498331</v>
      </c>
      <c r="F10" s="40">
        <v>6.1683846258516679</v>
      </c>
      <c r="G10" s="40">
        <v>5.401105121886526</v>
      </c>
      <c r="H10" s="40">
        <v>4.1021289409550628</v>
      </c>
    </row>
    <row r="11" spans="1:105">
      <c r="C11" s="363">
        <v>42155</v>
      </c>
      <c r="D11" s="361">
        <f t="shared" si="0"/>
        <v>42155</v>
      </c>
      <c r="E11" s="40">
        <v>6.2015452193665199</v>
      </c>
      <c r="F11" s="40">
        <v>5.9624781995757283</v>
      </c>
      <c r="G11" s="40">
        <v>5.2589904026769947</v>
      </c>
      <c r="H11" s="40">
        <v>4.6500004822948036</v>
      </c>
    </row>
    <row r="12" spans="1:105">
      <c r="A12" s="14">
        <v>2015</v>
      </c>
      <c r="B12" s="14" t="s">
        <v>135</v>
      </c>
      <c r="C12" s="363">
        <v>42185</v>
      </c>
      <c r="D12" s="361">
        <f t="shared" si="0"/>
        <v>42185</v>
      </c>
      <c r="E12" s="40">
        <v>6.2866468132296465</v>
      </c>
      <c r="F12" s="40">
        <v>5.764313253037912</v>
      </c>
      <c r="G12" s="40">
        <v>5.0675597128590768</v>
      </c>
      <c r="H12" s="40">
        <v>4.3228665436497762</v>
      </c>
    </row>
    <row r="13" spans="1:105">
      <c r="C13" s="363">
        <v>42216</v>
      </c>
      <c r="D13" s="361">
        <f t="shared" si="0"/>
        <v>42216</v>
      </c>
      <c r="E13" s="40">
        <v>5.9786496212160385</v>
      </c>
      <c r="F13" s="40">
        <v>5.625057241767748</v>
      </c>
      <c r="G13" s="40">
        <v>4.92753304599362</v>
      </c>
      <c r="H13" s="40">
        <v>4.0721232874075675</v>
      </c>
    </row>
    <row r="14" spans="1:105">
      <c r="C14" s="363">
        <v>42247</v>
      </c>
      <c r="D14" s="361">
        <f t="shared" si="0"/>
        <v>42247</v>
      </c>
      <c r="E14" s="40">
        <v>6.0810295341280547</v>
      </c>
      <c r="F14" s="40">
        <v>5.5847202208136801</v>
      </c>
      <c r="G14" s="40">
        <v>4.9189716284695884</v>
      </c>
      <c r="H14" s="40">
        <v>4.0184967217948815</v>
      </c>
    </row>
    <row r="15" spans="1:105">
      <c r="C15" s="363">
        <v>42277</v>
      </c>
      <c r="D15" s="361">
        <f t="shared" si="0"/>
        <v>42277</v>
      </c>
      <c r="E15" s="40">
        <v>5.5816861717311834</v>
      </c>
      <c r="F15" s="40">
        <v>5.4340141047895001</v>
      </c>
      <c r="G15" s="40">
        <v>4.965447489640284</v>
      </c>
      <c r="H15" s="40">
        <v>4.3481737571117538</v>
      </c>
    </row>
    <row r="16" spans="1:105">
      <c r="C16" s="363">
        <v>42308</v>
      </c>
      <c r="D16" s="361">
        <f t="shared" si="0"/>
        <v>42308</v>
      </c>
      <c r="E16" s="40">
        <v>5.7914981662343212</v>
      </c>
      <c r="F16" s="40">
        <v>5.4580044046992962</v>
      </c>
      <c r="G16" s="40">
        <v>4.8963684558296752</v>
      </c>
      <c r="H16" s="40">
        <v>4.7769281310247615</v>
      </c>
    </row>
    <row r="17" spans="1:102">
      <c r="C17" s="363">
        <v>42338</v>
      </c>
      <c r="D17" s="361">
        <f t="shared" si="0"/>
        <v>42338</v>
      </c>
      <c r="E17" s="40">
        <v>5.6581267858048809</v>
      </c>
      <c r="F17" s="40">
        <v>5.2824733186195401</v>
      </c>
      <c r="G17" s="40">
        <v>4.8823505654708672</v>
      </c>
      <c r="H17" s="40">
        <v>4.6547607450841122</v>
      </c>
    </row>
    <row r="18" spans="1:102">
      <c r="C18" s="363">
        <v>42369</v>
      </c>
      <c r="D18" s="361">
        <f t="shared" si="0"/>
        <v>42369</v>
      </c>
      <c r="E18" s="40">
        <v>6.0616457616758144</v>
      </c>
      <c r="F18" s="40">
        <v>5.3871245544881416</v>
      </c>
      <c r="G18" s="40">
        <v>4.964986456575879</v>
      </c>
      <c r="H18" s="40">
        <v>4.4469446596693958</v>
      </c>
    </row>
    <row r="19" spans="1:102">
      <c r="C19" s="363">
        <v>42400</v>
      </c>
      <c r="D19" s="361">
        <f t="shared" si="0"/>
        <v>42400</v>
      </c>
      <c r="E19" s="40">
        <v>6.1803922509536324</v>
      </c>
      <c r="F19" s="40">
        <v>5.4162219719218081</v>
      </c>
      <c r="G19" s="40">
        <v>5.1529098978158503</v>
      </c>
      <c r="H19" s="40">
        <v>4.1797663756458183</v>
      </c>
    </row>
    <row r="20" spans="1:102">
      <c r="C20" s="363">
        <v>42429</v>
      </c>
      <c r="D20" s="361">
        <f t="shared" si="0"/>
        <v>42429</v>
      </c>
      <c r="E20" s="40">
        <v>6.2649367284955311</v>
      </c>
      <c r="F20" s="40">
        <v>5.6757239809547437</v>
      </c>
      <c r="G20" s="40">
        <v>5.183101447951052</v>
      </c>
      <c r="H20" s="40">
        <v>3.8501448736568111</v>
      </c>
    </row>
    <row r="21" spans="1:102" ht="11.25" customHeight="1">
      <c r="C21" s="363">
        <v>42460</v>
      </c>
      <c r="D21" s="361">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3">
        <v>42490</v>
      </c>
      <c r="D22" s="361">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3">
        <v>42521</v>
      </c>
      <c r="D23" s="361">
        <f t="shared" si="0"/>
        <v>42521</v>
      </c>
      <c r="E23" s="40">
        <v>5.5897298759961949</v>
      </c>
      <c r="F23" s="40">
        <v>5.2700574210890307</v>
      </c>
      <c r="G23" s="40">
        <v>4.5741265229781014</v>
      </c>
      <c r="H23" s="40">
        <v>3.5817940735310105</v>
      </c>
    </row>
    <row r="24" spans="1:102">
      <c r="A24" s="14">
        <v>2016</v>
      </c>
      <c r="B24" s="14" t="s">
        <v>136</v>
      </c>
      <c r="C24" s="363">
        <v>42551</v>
      </c>
      <c r="D24" s="361">
        <f t="shared" si="0"/>
        <v>42551</v>
      </c>
      <c r="E24" s="40">
        <v>5.4652306895899114</v>
      </c>
      <c r="F24" s="40">
        <v>5.0329378885840184</v>
      </c>
      <c r="G24" s="40">
        <v>4.4480284310027223</v>
      </c>
      <c r="H24" s="40">
        <v>3.7479564102938419</v>
      </c>
    </row>
    <row r="25" spans="1:102">
      <c r="C25" s="363">
        <v>42582</v>
      </c>
      <c r="D25" s="361">
        <f t="shared" si="0"/>
        <v>42582</v>
      </c>
      <c r="E25" s="40">
        <v>5.3055231369233491</v>
      </c>
      <c r="F25" s="40">
        <v>4.9662918039221715</v>
      </c>
      <c r="G25" s="40">
        <v>4.4463912870479803</v>
      </c>
      <c r="H25" s="40">
        <v>3.7226292444637785</v>
      </c>
      <c r="CQ25" s="23"/>
    </row>
    <row r="26" spans="1:102">
      <c r="C26" s="363">
        <v>42613</v>
      </c>
      <c r="D26" s="361">
        <f t="shared" si="0"/>
        <v>42613</v>
      </c>
      <c r="E26" s="40">
        <v>5.3941855384336188</v>
      </c>
      <c r="F26" s="40">
        <v>4.9500054571198691</v>
      </c>
      <c r="G26" s="40">
        <v>4.3786392235608877</v>
      </c>
      <c r="H26" s="40">
        <v>3.7655843150455199</v>
      </c>
    </row>
    <row r="27" spans="1:102">
      <c r="C27" s="363">
        <v>42643</v>
      </c>
      <c r="D27" s="361">
        <f t="shared" si="0"/>
        <v>42643</v>
      </c>
      <c r="E27" s="40">
        <v>5.1888429709362134</v>
      </c>
      <c r="F27" s="40">
        <v>5.102705811008712</v>
      </c>
      <c r="G27" s="40">
        <v>4.2481291644479242</v>
      </c>
      <c r="H27" s="40">
        <v>3.5283616695556446</v>
      </c>
    </row>
    <row r="28" spans="1:102">
      <c r="C28" s="363">
        <v>42674</v>
      </c>
      <c r="D28" s="361">
        <f t="shared" si="0"/>
        <v>42674</v>
      </c>
      <c r="E28" s="40">
        <v>5.0352331076904076</v>
      </c>
      <c r="F28" s="40">
        <v>5.1529055506025676</v>
      </c>
      <c r="G28" s="40">
        <v>4.2189360516678596</v>
      </c>
      <c r="H28" s="40">
        <v>3.338202166900897</v>
      </c>
    </row>
    <row r="29" spans="1:102">
      <c r="C29" s="363">
        <v>42704</v>
      </c>
      <c r="D29" s="361">
        <f t="shared" si="0"/>
        <v>42704</v>
      </c>
      <c r="E29" s="40">
        <v>5.1462018609657898</v>
      </c>
      <c r="F29" s="40">
        <v>4.8928938359318854</v>
      </c>
      <c r="G29" s="40">
        <v>4.2038706699943234</v>
      </c>
      <c r="H29" s="40">
        <v>3.2973328947236009</v>
      </c>
    </row>
    <row r="30" spans="1:102">
      <c r="C30" s="363">
        <v>42735</v>
      </c>
      <c r="D30" s="361">
        <f t="shared" si="0"/>
        <v>42735</v>
      </c>
      <c r="E30" s="40">
        <v>5.3036492202587251</v>
      </c>
      <c r="F30" s="40">
        <v>4.6365675310544452</v>
      </c>
      <c r="G30" s="40">
        <v>3.95941004265931</v>
      </c>
      <c r="H30" s="40">
        <v>3.5375556556210923</v>
      </c>
    </row>
    <row r="31" spans="1:102">
      <c r="C31" s="363">
        <v>42766</v>
      </c>
      <c r="D31" s="361">
        <f t="shared" si="0"/>
        <v>42766</v>
      </c>
      <c r="E31" s="40">
        <v>5.1449138943523618</v>
      </c>
      <c r="F31" s="40">
        <v>4.5433811896227789</v>
      </c>
      <c r="G31" s="40">
        <v>3.8716468696305171</v>
      </c>
      <c r="H31" s="40">
        <v>3.5628922740427376</v>
      </c>
    </row>
    <row r="32" spans="1:102">
      <c r="C32" s="363">
        <v>42794</v>
      </c>
      <c r="D32" s="361">
        <f t="shared" si="0"/>
        <v>42794</v>
      </c>
      <c r="E32" s="40">
        <v>5.0283905588512487</v>
      </c>
      <c r="F32" s="40">
        <v>4.5883315706029633</v>
      </c>
      <c r="G32" s="40">
        <v>3.7326353011393136</v>
      </c>
      <c r="H32" s="40">
        <v>3.5275504598181691</v>
      </c>
    </row>
    <row r="33" spans="1:102">
      <c r="C33" s="363">
        <v>42825</v>
      </c>
      <c r="D33" s="361">
        <f t="shared" si="0"/>
        <v>42825</v>
      </c>
      <c r="E33" s="40">
        <v>4.8875405013780755</v>
      </c>
      <c r="F33" s="40">
        <v>4.5445365431615761</v>
      </c>
      <c r="G33" s="40">
        <v>3.8442960477991659</v>
      </c>
      <c r="H33" s="40">
        <v>3.0552147043137245</v>
      </c>
    </row>
    <row r="34" spans="1:102">
      <c r="C34" s="363">
        <v>42855</v>
      </c>
      <c r="D34" s="361">
        <f t="shared" si="0"/>
        <v>42855</v>
      </c>
      <c r="E34" s="40">
        <v>4.9243847556124969</v>
      </c>
      <c r="F34" s="40">
        <v>4.5042614145767752</v>
      </c>
      <c r="G34" s="40">
        <v>3.7400395593910072</v>
      </c>
      <c r="H34" s="40">
        <v>3.3664595849208836</v>
      </c>
    </row>
    <row r="35" spans="1:102">
      <c r="C35" s="363">
        <v>42886</v>
      </c>
      <c r="D35" s="361">
        <f t="shared" si="0"/>
        <v>42886</v>
      </c>
      <c r="E35" s="40">
        <v>4.749874614769249</v>
      </c>
      <c r="F35" s="40">
        <v>4.4841943451829511</v>
      </c>
      <c r="G35" s="40">
        <v>3.8027231970202631</v>
      </c>
      <c r="H35" s="40">
        <v>3.4507958682162632</v>
      </c>
    </row>
    <row r="36" spans="1:102">
      <c r="A36" s="14">
        <v>2017</v>
      </c>
      <c r="B36" s="14" t="s">
        <v>43</v>
      </c>
      <c r="C36" s="363">
        <v>42916</v>
      </c>
      <c r="D36" s="361">
        <f t="shared" si="0"/>
        <v>42916</v>
      </c>
      <c r="E36" s="40">
        <v>4.5278123477389709</v>
      </c>
      <c r="F36" s="40">
        <v>4.354319417129946</v>
      </c>
      <c r="G36" s="40">
        <v>3.688197868704592</v>
      </c>
      <c r="H36" s="40">
        <v>3.6317554436561048</v>
      </c>
    </row>
    <row r="37" spans="1:102">
      <c r="C37" s="363">
        <v>42947</v>
      </c>
      <c r="D37" s="361">
        <f t="shared" si="0"/>
        <v>42947</v>
      </c>
      <c r="E37" s="40">
        <v>4.5776383066852162</v>
      </c>
      <c r="F37" s="40">
        <v>4.1960814564239888</v>
      </c>
      <c r="G37" s="40">
        <v>3.5828928406965574</v>
      </c>
      <c r="H37" s="40">
        <v>3.1637125107723056</v>
      </c>
    </row>
    <row r="38" spans="1:102">
      <c r="C38" s="363">
        <v>42978</v>
      </c>
      <c r="D38" s="361">
        <f t="shared" si="0"/>
        <v>42978</v>
      </c>
      <c r="E38" s="40">
        <v>4.5152474259070052</v>
      </c>
      <c r="F38" s="40">
        <v>3.996016387808941</v>
      </c>
      <c r="G38" s="40">
        <v>3.3979144048956291</v>
      </c>
      <c r="H38" s="40">
        <v>2.8972347528245694</v>
      </c>
    </row>
    <row r="39" spans="1:102">
      <c r="C39" s="363">
        <v>43008</v>
      </c>
      <c r="D39" s="361">
        <f t="shared" si="0"/>
        <v>43008</v>
      </c>
      <c r="E39" s="40">
        <v>4.4995008572935147</v>
      </c>
      <c r="F39" s="40">
        <v>4.0608118538026856</v>
      </c>
      <c r="G39" s="40">
        <v>3.3883843598211247</v>
      </c>
      <c r="H39" s="40">
        <v>2.8868070080488013</v>
      </c>
    </row>
    <row r="40" spans="1:102">
      <c r="C40" s="363">
        <v>43039</v>
      </c>
      <c r="D40" s="361">
        <f t="shared" si="0"/>
        <v>43039</v>
      </c>
      <c r="E40" s="40">
        <v>4.5458029552564314</v>
      </c>
      <c r="F40" s="40">
        <v>4.0122001914143715</v>
      </c>
      <c r="G40" s="40">
        <v>3.3151406886858017</v>
      </c>
      <c r="H40" s="40">
        <v>2.9926840478179075</v>
      </c>
    </row>
    <row r="41" spans="1:102">
      <c r="C41" s="363">
        <v>43069</v>
      </c>
      <c r="D41" s="361">
        <f t="shared" si="0"/>
        <v>43069</v>
      </c>
      <c r="E41" s="40">
        <v>4.5665879948033234</v>
      </c>
      <c r="F41" s="40">
        <v>3.9069458791898741</v>
      </c>
      <c r="G41" s="40">
        <v>3.2896096161716395</v>
      </c>
      <c r="H41" s="40">
        <v>2.5833557766193982</v>
      </c>
    </row>
    <row r="42" spans="1:102">
      <c r="C42" s="363">
        <v>43100</v>
      </c>
      <c r="D42" s="361">
        <f t="shared" si="0"/>
        <v>43100</v>
      </c>
      <c r="E42" s="40">
        <v>4.8121794070101016</v>
      </c>
      <c r="F42" s="40">
        <v>3.9424117436820185</v>
      </c>
      <c r="G42" s="40">
        <v>2.9815215062048677</v>
      </c>
      <c r="H42" s="40">
        <v>2.7239155809399116</v>
      </c>
    </row>
    <row r="43" spans="1:102">
      <c r="C43" s="363">
        <v>43131</v>
      </c>
      <c r="D43" s="361">
        <f t="shared" si="0"/>
        <v>43131</v>
      </c>
      <c r="E43" s="40">
        <v>4.7026374416434171</v>
      </c>
      <c r="F43" s="40">
        <v>3.9264792966222153</v>
      </c>
      <c r="G43" s="40">
        <v>2.9579102022074086</v>
      </c>
      <c r="H43" s="40">
        <v>2.6728556776751908</v>
      </c>
    </row>
    <row r="44" spans="1:102">
      <c r="C44" s="363">
        <v>43159</v>
      </c>
      <c r="D44" s="361">
        <f t="shared" si="0"/>
        <v>43159</v>
      </c>
      <c r="E44" s="40">
        <v>4.7988800195510981</v>
      </c>
      <c r="F44" s="40">
        <v>4.021982641144036</v>
      </c>
      <c r="G44" s="40">
        <v>2.4755847650762441</v>
      </c>
      <c r="H44" s="40">
        <v>2.8846384568431991</v>
      </c>
      <c r="CR44" s="42"/>
      <c r="CS44" s="42"/>
      <c r="CT44" s="42"/>
      <c r="CU44" s="42"/>
      <c r="CV44" s="42"/>
      <c r="CW44" s="42"/>
      <c r="CX44" s="42"/>
    </row>
    <row r="45" spans="1:102">
      <c r="C45" s="363">
        <v>43190</v>
      </c>
      <c r="D45" s="361">
        <f t="shared" si="0"/>
        <v>43190</v>
      </c>
      <c r="E45" s="40">
        <v>4.4623121280368947</v>
      </c>
      <c r="F45" s="40">
        <v>3.8255319425468048</v>
      </c>
      <c r="G45" s="40">
        <v>2.7545841615901296</v>
      </c>
      <c r="H45" s="40">
        <v>2.7371664191025653</v>
      </c>
      <c r="CR45" s="42"/>
      <c r="CS45" s="42"/>
      <c r="CT45" s="42"/>
      <c r="CU45" s="42"/>
      <c r="CV45" s="42"/>
      <c r="CW45" s="42"/>
      <c r="CX45" s="42"/>
    </row>
    <row r="46" spans="1:102">
      <c r="C46" s="363">
        <v>43220</v>
      </c>
      <c r="D46" s="361">
        <f t="shared" si="0"/>
        <v>43220</v>
      </c>
      <c r="E46" s="40">
        <v>4.3348961285965322</v>
      </c>
      <c r="F46" s="40">
        <v>3.7556602048622101</v>
      </c>
      <c r="G46" s="40">
        <v>2.835721812556586</v>
      </c>
      <c r="H46" s="40">
        <v>2.3392484755748875</v>
      </c>
    </row>
    <row r="47" spans="1:102">
      <c r="C47" s="363">
        <v>43251</v>
      </c>
      <c r="D47" s="361">
        <f t="shared" si="0"/>
        <v>43251</v>
      </c>
      <c r="E47" s="40">
        <v>4.2493844968396548</v>
      </c>
      <c r="F47" s="40">
        <v>3.6461561502832684</v>
      </c>
      <c r="G47" s="40">
        <v>3.2553875123089986</v>
      </c>
      <c r="H47" s="40">
        <v>2.2784524630575111</v>
      </c>
    </row>
    <row r="48" spans="1:102">
      <c r="A48" s="14">
        <v>2018</v>
      </c>
      <c r="B48" s="14" t="s">
        <v>44</v>
      </c>
      <c r="C48" s="363">
        <v>43281</v>
      </c>
      <c r="D48" s="361">
        <f t="shared" si="0"/>
        <v>43281</v>
      </c>
      <c r="E48" s="40">
        <v>4.1725145740626557</v>
      </c>
      <c r="F48" s="40">
        <v>3.6036540076391028</v>
      </c>
      <c r="G48" s="40">
        <v>3.0336845763546454</v>
      </c>
      <c r="H48" s="40">
        <v>2.1125311024382318</v>
      </c>
    </row>
    <row r="49" spans="1:11">
      <c r="C49" s="363">
        <v>43312</v>
      </c>
      <c r="D49" s="361">
        <f t="shared" si="0"/>
        <v>43312</v>
      </c>
      <c r="E49" s="40">
        <v>4.1005383488682545</v>
      </c>
      <c r="F49" s="40">
        <v>3.573529285542111</v>
      </c>
      <c r="G49" s="40">
        <v>2.8241487932685638</v>
      </c>
      <c r="H49" s="40">
        <v>2.1173164785518743</v>
      </c>
    </row>
    <row r="50" spans="1:11">
      <c r="C50" s="363">
        <v>43343</v>
      </c>
      <c r="D50" s="361">
        <f t="shared" si="0"/>
        <v>43343</v>
      </c>
      <c r="E50" s="40">
        <v>4.0832301292996744</v>
      </c>
      <c r="F50" s="40">
        <v>3.4708720394043318</v>
      </c>
      <c r="G50" s="40">
        <v>2.7014070403784327</v>
      </c>
      <c r="H50" s="40">
        <v>2.0561243009691879</v>
      </c>
    </row>
    <row r="51" spans="1:11">
      <c r="C51" s="363">
        <v>43373</v>
      </c>
      <c r="D51" s="361">
        <f t="shared" si="0"/>
        <v>43373</v>
      </c>
      <c r="E51" s="40">
        <v>4.0884127763417411</v>
      </c>
      <c r="F51" s="40">
        <v>3.401664074615212</v>
      </c>
      <c r="G51" s="40">
        <v>2.6498033554504783</v>
      </c>
      <c r="H51" s="40">
        <v>1.8503989328652954</v>
      </c>
    </row>
    <row r="52" spans="1:11">
      <c r="C52" s="363">
        <v>43404</v>
      </c>
      <c r="D52" s="361">
        <f t="shared" si="0"/>
        <v>43404</v>
      </c>
      <c r="E52" s="40">
        <v>4.0681916280570958</v>
      </c>
      <c r="F52" s="40">
        <v>3.4317365337100805</v>
      </c>
      <c r="G52" s="40">
        <v>2.7898470971698179</v>
      </c>
      <c r="H52" s="40">
        <v>1.9601292348493584</v>
      </c>
    </row>
    <row r="53" spans="1:11">
      <c r="C53" s="363">
        <v>43434</v>
      </c>
      <c r="D53" s="361">
        <f t="shared" si="0"/>
        <v>43434</v>
      </c>
      <c r="E53" s="40">
        <v>4.1545640472317276</v>
      </c>
      <c r="F53" s="40">
        <v>3.5981535293592195</v>
      </c>
      <c r="G53" s="40">
        <v>2.9108040726581019</v>
      </c>
      <c r="H53" s="40">
        <v>1.8790102500672994</v>
      </c>
    </row>
    <row r="54" spans="1:11">
      <c r="C54" s="363">
        <v>43465</v>
      </c>
      <c r="D54" s="361">
        <f t="shared" si="0"/>
        <v>43465</v>
      </c>
      <c r="E54" s="40">
        <v>4.0145033289490506</v>
      </c>
      <c r="F54" s="40">
        <v>3.6380896208047178</v>
      </c>
      <c r="G54" s="40">
        <v>2.9274681067278747</v>
      </c>
      <c r="H54" s="40">
        <v>2.0034968209156374</v>
      </c>
    </row>
    <row r="55" spans="1:11">
      <c r="C55" s="363">
        <v>43496</v>
      </c>
      <c r="D55" s="361">
        <f t="shared" si="0"/>
        <v>43496</v>
      </c>
      <c r="E55" s="40">
        <v>4.0597499042014062</v>
      </c>
      <c r="F55" s="40">
        <v>3.5021536813501859</v>
      </c>
      <c r="G55" s="40">
        <v>2.8540376647280494</v>
      </c>
      <c r="H55" s="40">
        <v>1.9072859716811199</v>
      </c>
    </row>
    <row r="56" spans="1:11">
      <c r="C56" s="363">
        <v>43524</v>
      </c>
      <c r="D56" s="361">
        <f t="shared" si="0"/>
        <v>43524</v>
      </c>
      <c r="E56" s="40">
        <v>4.024408535316593</v>
      </c>
      <c r="F56" s="40">
        <v>3.5239894031558423</v>
      </c>
      <c r="G56" s="40">
        <v>2.9013977206983572</v>
      </c>
      <c r="H56" s="40">
        <v>1.8589472557487403</v>
      </c>
    </row>
    <row r="57" spans="1:11">
      <c r="C57" s="363">
        <v>43555</v>
      </c>
      <c r="D57" s="361">
        <f t="shared" si="0"/>
        <v>43555</v>
      </c>
      <c r="E57" s="40">
        <v>4.1535682280364075</v>
      </c>
      <c r="F57" s="40">
        <v>3.4458788644573404</v>
      </c>
      <c r="G57" s="40">
        <v>2.8607427829640275</v>
      </c>
      <c r="H57" s="40">
        <v>1.7927307485763808</v>
      </c>
    </row>
    <row r="58" spans="1:11">
      <c r="C58" s="363">
        <v>43585</v>
      </c>
      <c r="D58" s="361">
        <f t="shared" si="0"/>
        <v>43585</v>
      </c>
      <c r="E58" s="40">
        <v>3.9646181274027268</v>
      </c>
      <c r="F58" s="40">
        <v>3.4053027046417719</v>
      </c>
      <c r="G58" s="40">
        <v>2.6635345037810723</v>
      </c>
      <c r="H58" s="40">
        <v>1.7669462745177187</v>
      </c>
    </row>
    <row r="59" spans="1:11">
      <c r="C59" s="363">
        <v>43616</v>
      </c>
      <c r="D59" s="361">
        <f t="shared" si="0"/>
        <v>43616</v>
      </c>
      <c r="E59" s="40">
        <v>3.9570589959407374</v>
      </c>
      <c r="F59" s="40">
        <v>3.2406372806213048</v>
      </c>
      <c r="G59" s="40">
        <v>2.6155918408331074</v>
      </c>
      <c r="H59" s="40">
        <v>1.6880439654604598</v>
      </c>
    </row>
    <row r="60" spans="1:11">
      <c r="A60" s="14">
        <v>2019</v>
      </c>
      <c r="B60" s="14" t="s">
        <v>45</v>
      </c>
      <c r="C60" s="363">
        <v>43646</v>
      </c>
      <c r="D60" s="361">
        <f t="shared" si="0"/>
        <v>43646</v>
      </c>
      <c r="E60" s="40">
        <v>3.885644154417486</v>
      </c>
      <c r="F60" s="40">
        <v>3.1419374460380576</v>
      </c>
      <c r="G60" s="40">
        <v>2.5446666431975693</v>
      </c>
      <c r="H60" s="40">
        <v>1.6289990548484321</v>
      </c>
    </row>
    <row r="61" spans="1:11">
      <c r="C61" s="363">
        <v>43677</v>
      </c>
      <c r="D61" s="361">
        <f t="shared" si="0"/>
        <v>43677</v>
      </c>
      <c r="E61" s="40">
        <v>3.7392300558827913</v>
      </c>
      <c r="F61" s="40">
        <v>3.0214879159474206</v>
      </c>
      <c r="G61" s="40">
        <v>2.613063456174427</v>
      </c>
      <c r="H61" s="40">
        <v>1.409923928924953</v>
      </c>
    </row>
    <row r="62" spans="1:11">
      <c r="C62" s="363">
        <v>43708</v>
      </c>
      <c r="D62" s="361">
        <f t="shared" si="0"/>
        <v>43708</v>
      </c>
      <c r="E62" s="40">
        <v>3.3945335030175592</v>
      </c>
      <c r="F62" s="40">
        <v>2.9971575120109271</v>
      </c>
      <c r="G62" s="40">
        <v>2.4940272346039336</v>
      </c>
      <c r="H62" s="40">
        <v>1.3136831498480928</v>
      </c>
      <c r="K62" s="23" t="s">
        <v>441</v>
      </c>
    </row>
    <row r="63" spans="1:11">
      <c r="C63" s="363">
        <v>43738</v>
      </c>
      <c r="D63" s="361">
        <f t="shared" si="0"/>
        <v>43738</v>
      </c>
      <c r="E63" s="40">
        <v>3.3361179002512924</v>
      </c>
      <c r="F63" s="40">
        <v>2.9774603555424184</v>
      </c>
      <c r="G63" s="40">
        <v>2.4968475637618779</v>
      </c>
      <c r="H63" s="40">
        <v>1.3434270047958088</v>
      </c>
    </row>
    <row r="64" spans="1:11">
      <c r="C64" s="363">
        <v>43769</v>
      </c>
      <c r="D64" s="361">
        <f t="shared" si="0"/>
        <v>43769</v>
      </c>
      <c r="E64" s="40">
        <v>3.5010140183235134</v>
      </c>
      <c r="F64" s="40">
        <v>3.1143402621270511</v>
      </c>
      <c r="G64" s="40">
        <v>2.4072267068424704</v>
      </c>
      <c r="H64" s="40">
        <v>1.4995581717777686</v>
      </c>
    </row>
    <row r="65" spans="1:8">
      <c r="C65" s="363">
        <v>43799</v>
      </c>
      <c r="D65" s="361">
        <f t="shared" si="0"/>
        <v>43799</v>
      </c>
      <c r="E65" s="40">
        <v>3.6169185572676739</v>
      </c>
      <c r="F65" s="40">
        <v>3.1276077134152231</v>
      </c>
      <c r="G65" s="40">
        <v>2.3506892079524153</v>
      </c>
      <c r="H65" s="40">
        <v>1.62433226349596</v>
      </c>
    </row>
    <row r="66" spans="1:8">
      <c r="C66" s="363">
        <v>43830</v>
      </c>
      <c r="D66" s="361">
        <f t="shared" si="0"/>
        <v>43830</v>
      </c>
      <c r="E66" s="40">
        <v>3.2142724174936945</v>
      </c>
      <c r="F66" s="40">
        <v>3.0420207298400661</v>
      </c>
      <c r="G66" s="40">
        <v>2.3312283132719225</v>
      </c>
      <c r="H66" s="40">
        <v>1.7532116478584858</v>
      </c>
    </row>
    <row r="67" spans="1:8">
      <c r="C67" s="363">
        <v>43861</v>
      </c>
      <c r="D67" s="361">
        <f t="shared" si="0"/>
        <v>43861</v>
      </c>
      <c r="E67" s="40">
        <v>3.2120811290922688</v>
      </c>
      <c r="F67" s="40">
        <v>2.9767541197282372</v>
      </c>
      <c r="G67" s="40">
        <v>2.2591926965602021</v>
      </c>
      <c r="H67" s="40">
        <v>1.7178234547101383</v>
      </c>
    </row>
    <row r="68" spans="1:8">
      <c r="C68" s="363">
        <v>43890</v>
      </c>
      <c r="D68" s="361">
        <f t="shared" si="0"/>
        <v>43890</v>
      </c>
      <c r="E68" s="40">
        <v>3.2946065051347158</v>
      </c>
      <c r="F68" s="40">
        <v>2.8836577543795463</v>
      </c>
      <c r="G68" s="40">
        <v>2.3355256923562093</v>
      </c>
      <c r="H68" s="40">
        <v>1.6463575323967103</v>
      </c>
    </row>
    <row r="69" spans="1:8">
      <c r="C69" s="363">
        <v>43921</v>
      </c>
      <c r="D69" s="361">
        <f t="shared" ref="D69:D104" si="1">+C69</f>
        <v>43921</v>
      </c>
      <c r="E69" s="40">
        <v>3.8039398007055705</v>
      </c>
      <c r="F69" s="40">
        <v>2.9429952984686918</v>
      </c>
      <c r="G69" s="40">
        <v>2.359774827281901</v>
      </c>
      <c r="H69" s="40">
        <v>1.2720013728803479</v>
      </c>
    </row>
    <row r="70" spans="1:8">
      <c r="C70" s="363">
        <v>43951</v>
      </c>
      <c r="D70" s="361">
        <f t="shared" si="1"/>
        <v>43951</v>
      </c>
      <c r="E70" s="40">
        <v>3.6030122794516499</v>
      </c>
      <c r="F70" s="40">
        <v>2.8805532453181684</v>
      </c>
      <c r="G70" s="40">
        <v>2.4222997076309487</v>
      </c>
      <c r="H70" s="40">
        <v>1.251084160354734</v>
      </c>
    </row>
    <row r="71" spans="1:8">
      <c r="C71" s="363">
        <v>43982</v>
      </c>
      <c r="D71" s="361">
        <f t="shared" si="1"/>
        <v>43982</v>
      </c>
      <c r="E71" s="40">
        <v>3.3821092630550145</v>
      </c>
      <c r="F71" s="40">
        <v>2.8680656064846626</v>
      </c>
      <c r="G71" s="40">
        <v>2.5783141276953176</v>
      </c>
      <c r="H71" s="40">
        <v>1.2882399766871782</v>
      </c>
    </row>
    <row r="72" spans="1:8">
      <c r="A72" s="14">
        <v>2020</v>
      </c>
      <c r="B72" s="14" t="s">
        <v>46</v>
      </c>
      <c r="C72" s="363">
        <v>44012</v>
      </c>
      <c r="D72" s="361">
        <f t="shared" si="1"/>
        <v>44012</v>
      </c>
      <c r="E72" s="40">
        <v>3.3235962964835717</v>
      </c>
      <c r="F72" s="40">
        <v>2.6856229583618765</v>
      </c>
      <c r="G72" s="40">
        <v>2.4022868384165075</v>
      </c>
      <c r="H72" s="40">
        <v>1.4400194432789322</v>
      </c>
    </row>
    <row r="73" spans="1:8">
      <c r="C73" s="363">
        <v>44043</v>
      </c>
      <c r="D73" s="361">
        <f t="shared" si="1"/>
        <v>44043</v>
      </c>
      <c r="E73" s="40">
        <v>3.4061571657831098</v>
      </c>
      <c r="F73" s="40">
        <v>2.689929329808368</v>
      </c>
      <c r="G73" s="40">
        <v>2.3395153276851923</v>
      </c>
      <c r="H73" s="40">
        <v>1.467825254964702</v>
      </c>
    </row>
    <row r="74" spans="1:8">
      <c r="C74" s="363">
        <v>44074</v>
      </c>
      <c r="D74" s="361">
        <f t="shared" si="1"/>
        <v>44074</v>
      </c>
      <c r="E74" s="40">
        <v>3.5139346361785413</v>
      </c>
      <c r="F74" s="40">
        <v>2.6653392705941661</v>
      </c>
      <c r="G74" s="40">
        <v>2.1480795335955691</v>
      </c>
      <c r="H74" s="40">
        <v>1.5301974752900334</v>
      </c>
    </row>
    <row r="75" spans="1:8">
      <c r="C75" s="363">
        <v>44104</v>
      </c>
      <c r="D75" s="361">
        <f t="shared" si="1"/>
        <v>44104</v>
      </c>
      <c r="E75" s="40">
        <v>3.4885067710780397</v>
      </c>
      <c r="F75" s="40">
        <v>2.817365032239691</v>
      </c>
      <c r="G75" s="40">
        <v>2.1877307680947582</v>
      </c>
      <c r="H75" s="40">
        <v>1.4896677258427882</v>
      </c>
    </row>
    <row r="76" spans="1:8">
      <c r="C76" s="363">
        <v>44135</v>
      </c>
      <c r="D76" s="361">
        <f t="shared" si="1"/>
        <v>44135</v>
      </c>
      <c r="E76" s="40">
        <v>3.6802558083170429</v>
      </c>
      <c r="F76" s="40">
        <v>2.9645387931092562</v>
      </c>
      <c r="G76" s="40">
        <v>2.3467445193423941</v>
      </c>
      <c r="H76" s="40">
        <v>1.5148829308687308</v>
      </c>
    </row>
    <row r="77" spans="1:8">
      <c r="C77" s="363">
        <v>44165</v>
      </c>
      <c r="D77" s="361">
        <f t="shared" si="1"/>
        <v>44165</v>
      </c>
      <c r="E77" s="40">
        <v>3.7388749570455722</v>
      </c>
      <c r="F77" s="40">
        <v>3.0508369130051438</v>
      </c>
      <c r="G77" s="40">
        <v>2.4031661510941973</v>
      </c>
      <c r="H77" s="40">
        <v>1.5456962959662726</v>
      </c>
    </row>
    <row r="78" spans="1:8">
      <c r="C78" s="363">
        <v>44196</v>
      </c>
      <c r="D78" s="361">
        <f t="shared" si="1"/>
        <v>44196</v>
      </c>
      <c r="E78" s="40">
        <v>3.6148405380154895</v>
      </c>
      <c r="F78" s="40">
        <v>2.8983436090945376</v>
      </c>
      <c r="G78" s="40">
        <v>2.4179629582709672</v>
      </c>
      <c r="H78" s="40">
        <v>1.6355079391516298</v>
      </c>
    </row>
    <row r="79" spans="1:8">
      <c r="C79" s="363">
        <v>44227</v>
      </c>
      <c r="D79" s="361">
        <f t="shared" si="1"/>
        <v>44227</v>
      </c>
      <c r="E79" s="40">
        <v>3.459917175492484</v>
      </c>
      <c r="F79" s="40">
        <v>2.8575014466356867</v>
      </c>
      <c r="G79" s="40">
        <v>2.4265776210319023</v>
      </c>
      <c r="H79" s="40">
        <v>1.5725168382317634</v>
      </c>
    </row>
    <row r="80" spans="1:8">
      <c r="C80" s="363">
        <v>44255</v>
      </c>
      <c r="D80" s="361">
        <f t="shared" si="1"/>
        <v>44255</v>
      </c>
      <c r="E80" s="40">
        <v>3.2499332896328466</v>
      </c>
      <c r="F80" s="40">
        <v>2.8825253759923166</v>
      </c>
      <c r="G80" s="40">
        <v>2.2584994547894595</v>
      </c>
      <c r="H80" s="40">
        <v>1.5239156704958468</v>
      </c>
    </row>
    <row r="81" spans="1:16">
      <c r="C81" s="363">
        <v>44286</v>
      </c>
      <c r="D81" s="361">
        <f t="shared" si="1"/>
        <v>44286</v>
      </c>
      <c r="E81" s="40">
        <v>3.210850813359365</v>
      </c>
      <c r="F81" s="40">
        <v>2.9359735008042596</v>
      </c>
      <c r="G81" s="40">
        <v>2.0982157479613228</v>
      </c>
      <c r="H81" s="40">
        <v>1.3190810372471622</v>
      </c>
    </row>
    <row r="82" spans="1:16">
      <c r="C82" s="363">
        <v>44316</v>
      </c>
      <c r="D82" s="361">
        <f t="shared" si="1"/>
        <v>44316</v>
      </c>
      <c r="E82" s="40">
        <v>3.2955098744076086</v>
      </c>
      <c r="F82" s="40">
        <v>2.8996353306834495</v>
      </c>
      <c r="G82" s="40">
        <v>2.1208832789039551</v>
      </c>
      <c r="H82" s="40">
        <v>1.4249230965079414</v>
      </c>
    </row>
    <row r="83" spans="1:16">
      <c r="C83" s="363">
        <v>44347</v>
      </c>
      <c r="D83" s="361">
        <f t="shared" si="1"/>
        <v>44347</v>
      </c>
      <c r="E83" s="40">
        <v>3.3615335394596615</v>
      </c>
      <c r="F83" s="40">
        <v>2.7956713861678204</v>
      </c>
      <c r="G83" s="40">
        <v>2.1659803363774546</v>
      </c>
      <c r="H83" s="40">
        <v>1.370213553435716</v>
      </c>
    </row>
    <row r="84" spans="1:16">
      <c r="A84" s="14">
        <v>2021</v>
      </c>
      <c r="B84" s="14" t="s">
        <v>47</v>
      </c>
      <c r="C84" s="363">
        <v>44377</v>
      </c>
      <c r="D84" s="361">
        <f t="shared" si="1"/>
        <v>44377</v>
      </c>
      <c r="E84" s="40">
        <v>3.3345490689071626</v>
      </c>
      <c r="F84" s="40">
        <v>2.7172953766741115</v>
      </c>
      <c r="G84" s="40">
        <v>2.1893831631894987</v>
      </c>
      <c r="H84" s="40">
        <v>1.4403954708142703</v>
      </c>
    </row>
    <row r="85" spans="1:16">
      <c r="C85" s="363">
        <v>44408</v>
      </c>
      <c r="D85" s="361">
        <f t="shared" si="1"/>
        <v>44408</v>
      </c>
      <c r="E85" s="40">
        <v>3.0028812461697969</v>
      </c>
      <c r="F85" s="40">
        <v>2.6948068253403035</v>
      </c>
      <c r="G85" s="40">
        <v>1.909711236766054</v>
      </c>
      <c r="H85" s="40">
        <v>1.4647179912677295</v>
      </c>
      <c r="K85" s="359" t="s">
        <v>267</v>
      </c>
      <c r="L85" s="359"/>
      <c r="M85" s="359"/>
      <c r="N85" s="359"/>
      <c r="O85" s="359"/>
      <c r="P85" s="359"/>
    </row>
    <row r="86" spans="1:16">
      <c r="C86" s="363">
        <v>44439</v>
      </c>
      <c r="D86" s="361">
        <f t="shared" si="1"/>
        <v>44439</v>
      </c>
      <c r="E86" s="40">
        <v>3.0262336813211523</v>
      </c>
      <c r="F86" s="40">
        <v>2.6830117189438267</v>
      </c>
      <c r="G86" s="40">
        <v>1.9148746639202332</v>
      </c>
      <c r="H86" s="40">
        <v>1.4725742690880523</v>
      </c>
      <c r="K86" s="359" t="s">
        <v>156</v>
      </c>
      <c r="L86" s="359"/>
      <c r="M86" s="359"/>
      <c r="N86" s="359"/>
      <c r="O86" s="359"/>
      <c r="P86" s="359"/>
    </row>
    <row r="87" spans="1:16">
      <c r="C87" s="363">
        <v>44469</v>
      </c>
      <c r="D87" s="361">
        <f t="shared" si="1"/>
        <v>44469</v>
      </c>
      <c r="E87" s="40">
        <v>3.1452683294950581</v>
      </c>
      <c r="F87" s="40">
        <v>2.6625889553491908</v>
      </c>
      <c r="G87" s="40">
        <v>1.9479075142945312</v>
      </c>
      <c r="H87" s="40">
        <v>1.457373921749793</v>
      </c>
    </row>
    <row r="88" spans="1:16">
      <c r="C88" s="363">
        <v>44500</v>
      </c>
      <c r="D88" s="361">
        <f t="shared" si="1"/>
        <v>44500</v>
      </c>
      <c r="E88" s="40">
        <v>3.3331585854694525</v>
      </c>
      <c r="F88" s="40">
        <v>2.6671450257993587</v>
      </c>
      <c r="G88" s="40">
        <v>2.0679649331232857</v>
      </c>
      <c r="H88" s="40">
        <v>1.2186370874716883</v>
      </c>
      <c r="K88" s="23" t="s">
        <v>442</v>
      </c>
    </row>
    <row r="89" spans="1:16">
      <c r="C89" s="363">
        <v>44530</v>
      </c>
      <c r="D89" s="361">
        <f t="shared" si="1"/>
        <v>44530</v>
      </c>
      <c r="E89" s="40">
        <v>3.2070509864821823</v>
      </c>
      <c r="F89" s="40">
        <v>2.6891062780222401</v>
      </c>
      <c r="G89" s="40">
        <v>2.0417875714538423</v>
      </c>
      <c r="H89" s="40">
        <v>1.2020074038979147</v>
      </c>
    </row>
    <row r="90" spans="1:16">
      <c r="C90" s="363">
        <v>44561</v>
      </c>
      <c r="D90" s="361">
        <f t="shared" si="1"/>
        <v>44561</v>
      </c>
      <c r="E90" s="40">
        <v>3.0858534156636264</v>
      </c>
      <c r="F90" s="40">
        <v>2.5479385836898563</v>
      </c>
      <c r="G90" s="40">
        <v>1.9672566039776849</v>
      </c>
      <c r="H90" s="40">
        <v>0.93692025322191652</v>
      </c>
    </row>
    <row r="91" spans="1:16">
      <c r="C91" s="363">
        <v>44592</v>
      </c>
      <c r="D91" s="361">
        <f t="shared" si="1"/>
        <v>44592</v>
      </c>
      <c r="E91" s="40">
        <v>3.0953079924940519</v>
      </c>
      <c r="F91" s="40">
        <v>2.4202257978560371</v>
      </c>
      <c r="G91" s="40">
        <v>1.9493188351902007</v>
      </c>
      <c r="H91" s="40">
        <v>0.95936923790354767</v>
      </c>
    </row>
    <row r="92" spans="1:16">
      <c r="C92" s="363">
        <v>44620</v>
      </c>
      <c r="D92" s="361">
        <f t="shared" si="1"/>
        <v>44620</v>
      </c>
      <c r="E92" s="40">
        <v>3.1542028198110774</v>
      </c>
      <c r="F92" s="40">
        <v>2.3986406816995989</v>
      </c>
      <c r="G92" s="40">
        <v>2.0785102626095431</v>
      </c>
      <c r="H92" s="40">
        <v>0.92964390762880833</v>
      </c>
    </row>
    <row r="93" spans="1:16">
      <c r="C93" s="363">
        <v>44651</v>
      </c>
      <c r="D93" s="361">
        <f t="shared" si="1"/>
        <v>44651</v>
      </c>
      <c r="E93" s="40">
        <v>3.0979502213068728</v>
      </c>
      <c r="F93" s="40">
        <v>2.3313994139578811</v>
      </c>
      <c r="G93" s="40">
        <v>2.3125418205612482</v>
      </c>
      <c r="H93" s="40">
        <v>1.1267004456989671</v>
      </c>
    </row>
    <row r="94" spans="1:16" ht="11.1" customHeight="1">
      <c r="C94" s="363">
        <v>44681</v>
      </c>
      <c r="D94" s="361">
        <f t="shared" si="1"/>
        <v>44681</v>
      </c>
      <c r="E94" s="40">
        <v>3.2650343563394144</v>
      </c>
      <c r="F94" s="40">
        <v>2.4145260595361018</v>
      </c>
      <c r="G94" s="40">
        <v>2.2502936995733256</v>
      </c>
      <c r="H94" s="40">
        <v>1.1624399101359608</v>
      </c>
    </row>
    <row r="95" spans="1:16">
      <c r="C95" s="363">
        <v>44712</v>
      </c>
      <c r="D95" s="361">
        <f t="shared" si="1"/>
        <v>44712</v>
      </c>
      <c r="E95" s="40">
        <v>3.1806779891428443</v>
      </c>
      <c r="F95" s="40">
        <v>2.4199807613033708</v>
      </c>
      <c r="G95" s="40">
        <v>2.1197191727969265</v>
      </c>
      <c r="H95" s="40">
        <v>1.0868670578327573</v>
      </c>
    </row>
    <row r="96" spans="1:16">
      <c r="A96" s="14">
        <v>2022</v>
      </c>
      <c r="B96" s="14" t="s">
        <v>48</v>
      </c>
      <c r="C96" s="363">
        <v>44742</v>
      </c>
      <c r="D96" s="361">
        <f t="shared" si="1"/>
        <v>44742</v>
      </c>
      <c r="E96" s="40">
        <v>3.197106710723391</v>
      </c>
      <c r="F96" s="40">
        <v>2.6216068820768035</v>
      </c>
      <c r="G96" s="40">
        <v>1.9534532384613734</v>
      </c>
      <c r="H96" s="40">
        <v>1.0327355994370586</v>
      </c>
    </row>
    <row r="97" spans="1:15">
      <c r="C97" s="363">
        <v>44773</v>
      </c>
      <c r="D97" s="361">
        <f t="shared" si="1"/>
        <v>44773</v>
      </c>
      <c r="E97" s="40">
        <v>3.03380844683493</v>
      </c>
      <c r="F97" s="40">
        <v>2.6287531432643352</v>
      </c>
      <c r="G97" s="40">
        <v>2.0443917486915084</v>
      </c>
      <c r="H97" s="40">
        <v>1.165235814599987</v>
      </c>
    </row>
    <row r="98" spans="1:15">
      <c r="C98" s="363">
        <v>44804</v>
      </c>
      <c r="D98" s="361">
        <f t="shared" si="1"/>
        <v>44804</v>
      </c>
      <c r="E98" s="40">
        <v>3.1536282987267374</v>
      </c>
      <c r="F98" s="40">
        <v>2.6232553358114767</v>
      </c>
      <c r="G98" s="40">
        <v>2.1239232078625121</v>
      </c>
      <c r="H98" s="40">
        <v>1.3753819564532528</v>
      </c>
    </row>
    <row r="99" spans="1:15">
      <c r="C99" s="363">
        <v>44834</v>
      </c>
      <c r="D99" s="361">
        <f t="shared" si="1"/>
        <v>44834</v>
      </c>
      <c r="E99" s="40">
        <v>3.3112997137543001</v>
      </c>
      <c r="F99" s="40">
        <v>2.6453845931609226</v>
      </c>
      <c r="G99" s="40">
        <v>2.0960469419718719</v>
      </c>
      <c r="H99" s="40">
        <v>1.5971449946834788</v>
      </c>
    </row>
    <row r="100" spans="1:15">
      <c r="C100" s="363">
        <v>44865</v>
      </c>
      <c r="D100" s="361">
        <f t="shared" si="1"/>
        <v>44865</v>
      </c>
      <c r="E100" s="40">
        <v>3.6742846402534863</v>
      </c>
      <c r="F100" s="40">
        <v>2.7876704599712738</v>
      </c>
      <c r="G100" s="40">
        <v>2.2023714209386087</v>
      </c>
      <c r="H100" s="40">
        <v>1.9424146411689953</v>
      </c>
    </row>
    <row r="101" spans="1:15">
      <c r="C101" s="363">
        <v>44895</v>
      </c>
      <c r="D101" s="361">
        <f t="shared" si="1"/>
        <v>44895</v>
      </c>
      <c r="E101" s="40">
        <v>3.9609244402435393</v>
      </c>
      <c r="F101" s="40">
        <v>2.9344404781238311</v>
      </c>
      <c r="G101" s="40">
        <v>2.2637480546201445</v>
      </c>
      <c r="H101" s="40">
        <v>2.1089370172312143</v>
      </c>
    </row>
    <row r="102" spans="1:15">
      <c r="C102" s="363">
        <v>44926</v>
      </c>
      <c r="D102" s="361">
        <f t="shared" si="1"/>
        <v>44926</v>
      </c>
      <c r="E102" s="40">
        <v>4.4112477956681015</v>
      </c>
      <c r="F102" s="40">
        <v>3.2104170968479644</v>
      </c>
      <c r="G102" s="40">
        <v>2.8111672568988646</v>
      </c>
      <c r="H102" s="40">
        <v>2.3598268042507753</v>
      </c>
    </row>
    <row r="103" spans="1:15">
      <c r="C103" s="363">
        <v>44957</v>
      </c>
      <c r="D103" s="361">
        <f t="shared" si="1"/>
        <v>44957</v>
      </c>
      <c r="E103" s="40">
        <v>4.5754453844199041</v>
      </c>
      <c r="F103" s="40">
        <v>3.2742797615042392</v>
      </c>
      <c r="G103" s="40">
        <v>2.9178168824783968</v>
      </c>
      <c r="H103" s="40">
        <v>2.3181173142230613</v>
      </c>
    </row>
    <row r="104" spans="1:15">
      <c r="C104" s="363">
        <v>44985</v>
      </c>
      <c r="D104" s="361">
        <f t="shared" si="1"/>
        <v>44985</v>
      </c>
      <c r="E104" s="40">
        <v>4.7272509425198992</v>
      </c>
      <c r="F104" s="40">
        <v>3.5871528337694394</v>
      </c>
      <c r="G104" s="40">
        <v>3.2901180421104552</v>
      </c>
      <c r="H104" s="40">
        <v>2.6730158376743729</v>
      </c>
    </row>
    <row r="105" spans="1:15">
      <c r="C105" s="363">
        <v>45016</v>
      </c>
      <c r="D105" s="361">
        <f t="shared" ref="D105:D107" si="2">+C105</f>
        <v>45016</v>
      </c>
      <c r="E105" s="40">
        <v>4.7822006790414084</v>
      </c>
      <c r="F105" s="40">
        <v>3.8190192509718544</v>
      </c>
      <c r="G105" s="40">
        <v>3.4663976630050013</v>
      </c>
      <c r="H105" s="40">
        <v>2.9655363137287947</v>
      </c>
    </row>
    <row r="106" spans="1:15">
      <c r="C106" s="363">
        <v>45046</v>
      </c>
      <c r="D106" s="361">
        <f t="shared" si="2"/>
        <v>45046</v>
      </c>
      <c r="E106" s="40">
        <v>4.7702608288100876</v>
      </c>
      <c r="F106" s="40">
        <v>4.0939212088304631</v>
      </c>
      <c r="G106" s="40">
        <v>3.7474907002139517</v>
      </c>
      <c r="H106" s="40">
        <v>3.0178116989291799</v>
      </c>
    </row>
    <row r="107" spans="1:15">
      <c r="C107" s="616">
        <v>45077</v>
      </c>
      <c r="D107" s="617">
        <f t="shared" si="2"/>
        <v>45077</v>
      </c>
      <c r="E107" s="665">
        <v>4.8278999999999996</v>
      </c>
      <c r="F107" s="665">
        <v>4.1212</v>
      </c>
      <c r="G107" s="665">
        <v>3.7118000000000002</v>
      </c>
      <c r="H107" s="665">
        <v>2.9668000000000001</v>
      </c>
    </row>
    <row r="108" spans="1:15">
      <c r="C108" s="363">
        <v>45107</v>
      </c>
      <c r="D108" s="361">
        <f t="shared" ref="D108:D114" si="3">C108</f>
        <v>45107</v>
      </c>
      <c r="E108" s="40">
        <v>5.6373218033785557</v>
      </c>
      <c r="F108" s="40">
        <v>4.7936593859547765</v>
      </c>
      <c r="G108" s="40">
        <v>4.2338181273158755</v>
      </c>
      <c r="H108" s="40">
        <v>4.6260639935584882</v>
      </c>
    </row>
    <row r="109" spans="1:15">
      <c r="A109" s="14">
        <v>2023</v>
      </c>
      <c r="B109" s="14" t="s">
        <v>49</v>
      </c>
      <c r="C109" s="674">
        <v>45138</v>
      </c>
      <c r="D109" s="675">
        <f t="shared" si="3"/>
        <v>45138</v>
      </c>
      <c r="E109" s="665">
        <v>5.880817923236191</v>
      </c>
      <c r="F109" s="665">
        <v>4.9364969795021238</v>
      </c>
      <c r="G109" s="665">
        <v>4.4808293018882068</v>
      </c>
      <c r="H109" s="665">
        <v>4.5658482639365685</v>
      </c>
    </row>
    <row r="110" spans="1:15">
      <c r="C110" s="674">
        <v>45169</v>
      </c>
      <c r="D110" s="675">
        <f t="shared" si="3"/>
        <v>45169</v>
      </c>
      <c r="E110" s="665">
        <v>5.8228449471746089</v>
      </c>
      <c r="F110" s="665">
        <v>5.0664937109889179</v>
      </c>
      <c r="G110" s="665">
        <v>4.6103336231020773</v>
      </c>
      <c r="H110" s="665">
        <v>4.8249420118645201</v>
      </c>
    </row>
    <row r="111" spans="1:15">
      <c r="C111" s="674">
        <v>45199</v>
      </c>
      <c r="D111" s="675">
        <f t="shared" si="3"/>
        <v>45199</v>
      </c>
      <c r="E111" s="665">
        <v>5.8455217294442239</v>
      </c>
      <c r="F111" s="665">
        <v>5.2339966657422003</v>
      </c>
      <c r="G111" s="665">
        <v>4.7688510894375167</v>
      </c>
      <c r="H111" s="665">
        <v>4.7436519368282912</v>
      </c>
      <c r="K111" s="359" t="s">
        <v>336</v>
      </c>
      <c r="L111" s="359"/>
      <c r="M111" s="359"/>
      <c r="N111" s="359"/>
      <c r="O111" s="359"/>
    </row>
    <row r="112" spans="1:15">
      <c r="C112" s="363">
        <v>45230</v>
      </c>
      <c r="D112" s="361">
        <f t="shared" si="3"/>
        <v>45230</v>
      </c>
      <c r="E112" s="40">
        <v>5.7330018853117419</v>
      </c>
      <c r="F112" s="40">
        <v>5.3944497871262387</v>
      </c>
      <c r="G112" s="40">
        <v>4.9848653342792479</v>
      </c>
      <c r="H112" s="40">
        <v>4.9527807592339412</v>
      </c>
      <c r="K112" s="359" t="s">
        <v>167</v>
      </c>
      <c r="L112" s="359"/>
      <c r="M112" s="359"/>
      <c r="N112" s="359"/>
      <c r="O112" s="359"/>
    </row>
    <row r="113" spans="1:8">
      <c r="C113" s="363">
        <v>45260</v>
      </c>
      <c r="D113" s="361">
        <f t="shared" si="3"/>
        <v>45260</v>
      </c>
      <c r="E113" s="40">
        <v>6.0280322390716741</v>
      </c>
      <c r="F113" s="40">
        <v>5.6283374306432838</v>
      </c>
      <c r="G113" s="40">
        <v>4.9892280702971403</v>
      </c>
      <c r="H113" s="40">
        <v>4.6865532975219901</v>
      </c>
    </row>
    <row r="114" spans="1:8">
      <c r="C114" s="674">
        <v>45291</v>
      </c>
      <c r="D114" s="675">
        <f t="shared" si="3"/>
        <v>45291</v>
      </c>
      <c r="E114" s="665">
        <v>6.3771025594173549</v>
      </c>
      <c r="F114" s="665">
        <v>5.6113504225353825</v>
      </c>
      <c r="G114" s="665">
        <v>5.179050702184516</v>
      </c>
      <c r="H114" s="665">
        <v>4.7586327366824506</v>
      </c>
    </row>
    <row r="115" spans="1:8">
      <c r="C115" s="674">
        <v>45322</v>
      </c>
      <c r="D115" s="675">
        <f t="shared" ref="D115:D121" si="4">C115</f>
        <v>45322</v>
      </c>
      <c r="E115" s="665">
        <v>6.5145357317180856</v>
      </c>
      <c r="F115" s="665">
        <v>5.6061332566010709</v>
      </c>
      <c r="G115" s="665">
        <v>5.0085433959284726</v>
      </c>
      <c r="H115" s="665">
        <v>4.7013429974603573</v>
      </c>
    </row>
    <row r="116" spans="1:8">
      <c r="C116" s="674">
        <v>45351</v>
      </c>
      <c r="D116" s="675">
        <f t="shared" si="4"/>
        <v>45351</v>
      </c>
      <c r="E116" s="665">
        <v>6.3768561964520449</v>
      </c>
      <c r="F116" s="665">
        <v>5.431440922783314</v>
      </c>
      <c r="G116" s="665">
        <v>5.0922498479214351</v>
      </c>
      <c r="H116" s="665">
        <v>4.9867106913927284</v>
      </c>
    </row>
    <row r="117" spans="1:8">
      <c r="C117" s="674">
        <v>45382</v>
      </c>
      <c r="D117" s="675">
        <f t="shared" si="4"/>
        <v>45382</v>
      </c>
      <c r="E117" s="665">
        <v>5.8299395484007404</v>
      </c>
      <c r="F117" s="665">
        <v>5.4715916997076057</v>
      </c>
      <c r="G117" s="665">
        <v>4.9969561513376126</v>
      </c>
      <c r="H117" s="665">
        <v>4.9987198633845731</v>
      </c>
    </row>
    <row r="118" spans="1:8">
      <c r="C118" s="363">
        <v>45412</v>
      </c>
      <c r="D118" s="361">
        <f t="shared" si="4"/>
        <v>45412</v>
      </c>
      <c r="E118" s="40">
        <v>5.7661746296369936</v>
      </c>
      <c r="F118" s="40">
        <v>5.4816540065542725</v>
      </c>
      <c r="G118" s="40">
        <v>4.9883027557754769</v>
      </c>
      <c r="H118" s="40">
        <v>4.9640103872431522</v>
      </c>
    </row>
    <row r="119" spans="1:8">
      <c r="C119" s="674">
        <v>45443</v>
      </c>
      <c r="D119" s="675">
        <f t="shared" si="4"/>
        <v>45443</v>
      </c>
      <c r="E119" s="665">
        <v>5.9606607604443607</v>
      </c>
      <c r="F119" s="665">
        <v>5.4812886055631767</v>
      </c>
      <c r="G119" s="665">
        <v>4.9337109301151179</v>
      </c>
      <c r="H119" s="665">
        <v>4.9445984311845823</v>
      </c>
    </row>
    <row r="120" spans="1:8">
      <c r="C120" s="363">
        <v>45473</v>
      </c>
      <c r="D120" s="361">
        <f t="shared" si="4"/>
        <v>45473</v>
      </c>
      <c r="E120" s="40">
        <v>6.052357075276114</v>
      </c>
      <c r="F120" s="40">
        <v>5.4550238502695292</v>
      </c>
      <c r="G120" s="40">
        <v>5.0280793018993064</v>
      </c>
      <c r="H120" s="40">
        <v>4.8683995919281102</v>
      </c>
    </row>
    <row r="121" spans="1:8">
      <c r="A121" s="33">
        <v>2024</v>
      </c>
      <c r="B121" s="33" t="s">
        <v>514</v>
      </c>
      <c r="C121" s="674">
        <v>45504</v>
      </c>
      <c r="D121" s="675">
        <f t="shared" si="4"/>
        <v>45504</v>
      </c>
      <c r="E121" s="665">
        <v>6.0717306235933401</v>
      </c>
      <c r="F121" s="665">
        <v>5.4075845780410408</v>
      </c>
      <c r="G121" s="665">
        <v>4.9963325836589476</v>
      </c>
      <c r="H121" s="665">
        <v>4.7184460069470644</v>
      </c>
    </row>
    <row r="122" spans="1:8">
      <c r="C122" s="674">
        <v>45535</v>
      </c>
      <c r="D122" s="675">
        <f t="shared" ref="D122:D127" si="5">C122</f>
        <v>45535</v>
      </c>
      <c r="E122" s="665">
        <v>5.9896794584170454</v>
      </c>
      <c r="F122" s="665">
        <v>5.3909114163299927</v>
      </c>
      <c r="G122" s="665">
        <v>5.0140105801053405</v>
      </c>
      <c r="H122" s="665">
        <v>4.6196009234827784</v>
      </c>
    </row>
    <row r="123" spans="1:8">
      <c r="C123" s="674">
        <v>45565</v>
      </c>
      <c r="D123" s="675">
        <f t="shared" si="5"/>
        <v>45565</v>
      </c>
      <c r="E123" s="665">
        <v>5.86369886906781</v>
      </c>
      <c r="F123" s="665">
        <v>5.3728756003774469</v>
      </c>
      <c r="G123" s="665">
        <v>5.070285022110542</v>
      </c>
      <c r="H123" s="665">
        <v>4.407188826140553</v>
      </c>
    </row>
    <row r="124" spans="1:8">
      <c r="C124" s="363">
        <v>45596</v>
      </c>
      <c r="D124" s="361">
        <f t="shared" si="5"/>
        <v>45596</v>
      </c>
      <c r="E124" s="40">
        <v>5.8189689156559377</v>
      </c>
      <c r="F124" s="40">
        <v>5.1860662285890369</v>
      </c>
      <c r="G124" s="40">
        <v>5.0551318433014414</v>
      </c>
      <c r="H124" s="40">
        <v>4.2449241131116509</v>
      </c>
    </row>
    <row r="125" spans="1:8">
      <c r="C125" s="363">
        <v>45626</v>
      </c>
      <c r="D125" s="361">
        <f t="shared" si="5"/>
        <v>45626</v>
      </c>
      <c r="E125" s="40">
        <v>5.56523071698936</v>
      </c>
      <c r="F125" s="40">
        <v>5.0472599923630899</v>
      </c>
      <c r="G125" s="40">
        <v>4.8162822634419653</v>
      </c>
      <c r="H125" s="40">
        <v>4.0750822522931083</v>
      </c>
    </row>
    <row r="126" spans="1:8">
      <c r="C126" s="674">
        <v>45657</v>
      </c>
      <c r="D126" s="675">
        <f t="shared" si="5"/>
        <v>45657</v>
      </c>
      <c r="E126" s="665">
        <v>5.2731351390571124</v>
      </c>
      <c r="F126" s="665">
        <v>4.8264019420523843</v>
      </c>
      <c r="G126" s="665">
        <v>4.4928829329538829</v>
      </c>
      <c r="H126" s="665">
        <v>3.78178081289265</v>
      </c>
    </row>
    <row r="127" spans="1:8">
      <c r="C127" s="674">
        <v>45688</v>
      </c>
      <c r="D127" s="675">
        <f t="shared" si="5"/>
        <v>45688</v>
      </c>
      <c r="E127" s="665">
        <v>5.2719024082015347</v>
      </c>
      <c r="F127" s="665">
        <v>4.8589640682386328</v>
      </c>
      <c r="G127" s="665">
        <v>4.3785812373763262</v>
      </c>
      <c r="H127" s="665">
        <v>3.6068168194410974</v>
      </c>
    </row>
    <row r="128" spans="1:8">
      <c r="C128" s="674">
        <v>45716</v>
      </c>
      <c r="D128" s="675">
        <f t="shared" ref="D128:D133" si="6">C128</f>
        <v>45716</v>
      </c>
      <c r="E128" s="665">
        <v>5.1953443759566404</v>
      </c>
      <c r="F128" s="665">
        <v>4.7112131786128</v>
      </c>
      <c r="G128" s="665">
        <v>4.2617333597392095</v>
      </c>
      <c r="H128" s="665">
        <v>3.5197931525469763</v>
      </c>
    </row>
    <row r="129" spans="1:8">
      <c r="C129" s="674">
        <v>45747</v>
      </c>
      <c r="D129" s="675">
        <f t="shared" si="6"/>
        <v>45747</v>
      </c>
      <c r="E129" s="665">
        <v>5.1173407029080895</v>
      </c>
      <c r="F129" s="665">
        <v>4.633832977200707</v>
      </c>
      <c r="G129" s="665">
        <v>3.9753539717135666</v>
      </c>
      <c r="H129" s="665">
        <v>3.3539683190656544</v>
      </c>
    </row>
    <row r="130" spans="1:8">
      <c r="C130" s="363">
        <v>45777</v>
      </c>
      <c r="D130" s="361">
        <f t="shared" si="6"/>
        <v>45777</v>
      </c>
      <c r="E130" s="40">
        <v>4.9875836654988444</v>
      </c>
      <c r="F130" s="40">
        <v>4.4404095208185845</v>
      </c>
      <c r="G130" s="40">
        <v>3.8434128997144135</v>
      </c>
      <c r="H130" s="40">
        <v>3.2574863206864517</v>
      </c>
    </row>
    <row r="131" spans="1:8">
      <c r="C131" s="674">
        <v>45808</v>
      </c>
      <c r="D131" s="675">
        <f t="shared" si="6"/>
        <v>45808</v>
      </c>
      <c r="E131" s="665">
        <v>4.8521042170666862</v>
      </c>
      <c r="F131" s="665">
        <v>4.3031190604755283</v>
      </c>
      <c r="G131" s="665">
        <v>3.7386134186958926</v>
      </c>
      <c r="H131" s="665">
        <v>3.1788662605474682</v>
      </c>
    </row>
    <row r="132" spans="1:8">
      <c r="A132" s="14">
        <v>2025</v>
      </c>
      <c r="B132" s="14" t="s">
        <v>533</v>
      </c>
      <c r="C132" s="363">
        <v>45838</v>
      </c>
      <c r="D132" s="361">
        <f t="shared" si="6"/>
        <v>45838</v>
      </c>
      <c r="E132" s="40">
        <v>4.7403253628883686</v>
      </c>
      <c r="F132" s="40">
        <v>4.2159941224052675</v>
      </c>
      <c r="G132" s="40">
        <v>3.6914549989511385</v>
      </c>
      <c r="H132" s="40">
        <v>3.3210142591313088</v>
      </c>
    </row>
    <row r="133" spans="1:8">
      <c r="C133" s="674">
        <v>45869</v>
      </c>
      <c r="D133" s="675">
        <f t="shared" si="6"/>
        <v>45869</v>
      </c>
      <c r="E133" s="665">
        <v>4.5432497278152866</v>
      </c>
      <c r="F133" s="665">
        <v>4.1227641286489041</v>
      </c>
      <c r="G133" s="665">
        <v>3.5196605868574569</v>
      </c>
      <c r="H133" s="665">
        <v>3.0882611780401286</v>
      </c>
    </row>
    <row r="134" spans="1:8">
      <c r="C134" s="363">
        <v>45900</v>
      </c>
      <c r="D134" s="361">
        <f>C134</f>
        <v>45900</v>
      </c>
      <c r="E134" s="40">
        <v>4.3187254605032255</v>
      </c>
      <c r="F134" s="40">
        <v>4.2523819972835568</v>
      </c>
      <c r="G134" s="40">
        <v>3.5284051959366902</v>
      </c>
      <c r="H134" s="40">
        <v>3.2122664008004076</v>
      </c>
    </row>
    <row r="135" spans="1:8" s="4" customFormat="1">
      <c r="C135" s="363">
        <v>45930</v>
      </c>
      <c r="D135" s="361">
        <f>C135</f>
        <v>45930</v>
      </c>
      <c r="E135" s="40">
        <v>4.3574262497767045</v>
      </c>
      <c r="F135" s="40">
        <v>4.1923617790156955</v>
      </c>
      <c r="G135" s="40">
        <v>3.5084162685020299</v>
      </c>
      <c r="H135" s="40">
        <v>2.9960346739857084</v>
      </c>
    </row>
    <row r="136" spans="1:8">
      <c r="C136" s="807">
        <v>45961</v>
      </c>
      <c r="D136" s="808">
        <f>C136</f>
        <v>45961</v>
      </c>
      <c r="E136" s="40">
        <v>4.4397253915433836</v>
      </c>
      <c r="F136" s="40">
        <v>4.1284629302377294</v>
      </c>
      <c r="G136" s="40">
        <v>3.5933142159538929</v>
      </c>
      <c r="H136" s="40">
        <v>2.945879681054548</v>
      </c>
    </row>
    <row r="137" spans="1:8">
      <c r="C137" s="805">
        <v>45991</v>
      </c>
      <c r="D137" s="808">
        <f>C137</f>
        <v>45991</v>
      </c>
      <c r="E137" s="810">
        <v>4.5480540825514675</v>
      </c>
      <c r="F137" s="810">
        <v>3.9733955567583683</v>
      </c>
      <c r="G137" s="810">
        <v>3.4873549037247984</v>
      </c>
      <c r="H137" s="810">
        <v>2.9683547298929933</v>
      </c>
    </row>
    <row r="138" spans="1:8">
      <c r="C138" s="809">
        <v>46022</v>
      </c>
      <c r="D138" s="785">
        <f>C138</f>
        <v>46022</v>
      </c>
      <c r="E138" s="811">
        <v>4.5722457931425611</v>
      </c>
      <c r="F138" s="811">
        <v>3.9533700465059463</v>
      </c>
      <c r="G138" s="811">
        <v>3.5619633992207187</v>
      </c>
      <c r="H138" s="811">
        <v>2.9742814973151788</v>
      </c>
    </row>
    <row r="139" spans="1:8">
      <c r="C139" s="363"/>
      <c r="D139" s="361"/>
      <c r="E139" s="40"/>
      <c r="F139" s="40"/>
      <c r="G139" s="40"/>
      <c r="H139" s="40"/>
    </row>
    <row r="140" spans="1:8">
      <c r="C140" s="363"/>
      <c r="D140" s="361"/>
      <c r="E140" s="40"/>
      <c r="F140" s="40"/>
      <c r="G140" s="40"/>
      <c r="H140" s="40"/>
    </row>
    <row r="141" spans="1:8">
      <c r="C141" s="363"/>
      <c r="D141" s="361"/>
      <c r="E141" s="40"/>
      <c r="F141" s="40"/>
      <c r="G141" s="40"/>
      <c r="H141" s="40"/>
    </row>
    <row r="142" spans="1:8">
      <c r="C142" s="363"/>
      <c r="D142" s="361"/>
      <c r="E142" s="40"/>
      <c r="F142" s="40"/>
      <c r="G142" s="40"/>
      <c r="H142" s="40"/>
    </row>
    <row r="143" spans="1:8">
      <c r="C143" s="363"/>
      <c r="D143" s="361"/>
      <c r="E143" s="40"/>
      <c r="F143" s="40"/>
      <c r="G143" s="40"/>
      <c r="H143" s="40"/>
    </row>
    <row r="144" spans="1:8">
      <c r="C144" s="363"/>
      <c r="D144" s="361"/>
      <c r="E144" s="40"/>
      <c r="F144" s="40"/>
      <c r="G144" s="40"/>
      <c r="H144" s="40"/>
    </row>
    <row r="145" spans="3:8">
      <c r="C145" s="363"/>
      <c r="D145" s="361"/>
      <c r="E145" s="40"/>
      <c r="F145" s="40"/>
      <c r="G145" s="40"/>
      <c r="H145" s="40"/>
    </row>
    <row r="146" spans="3:8">
      <c r="C146" s="363"/>
      <c r="D146" s="361"/>
      <c r="E146" s="40"/>
      <c r="F146" s="40"/>
      <c r="G146" s="40"/>
      <c r="H146" s="40"/>
    </row>
    <row r="147" spans="3:8">
      <c r="C147" s="363"/>
      <c r="D147" s="361"/>
      <c r="E147" s="40"/>
      <c r="F147" s="40"/>
      <c r="G147" s="40"/>
      <c r="H147" s="40"/>
    </row>
  </sheetData>
  <sheetProtection algorithmName="SHA-512" hashValue="P6vDaZd2xDMRYxZBvruTzX2IZqofyn+jaISNEgtHaIr7rWh75xhDQXKn+uAYX3RZPik5e5VY/8L8MK62zisywQ==" saltValue="B0USss5qH1cdCXguy4cM0A=="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0"/>
  <sheetViews>
    <sheetView showGridLines="0" zoomScaleNormal="100" workbookViewId="0">
      <pane xSplit="4" ySplit="3" topLeftCell="E111" activePane="bottomRight" state="frozen"/>
      <selection activeCell="AA19" sqref="AA19"/>
      <selection pane="topRight" activeCell="AA19" sqref="AA19"/>
      <selection pane="bottomLeft" activeCell="AA19" sqref="AA19"/>
      <selection pane="bottomRight" activeCell="M119" sqref="M119"/>
    </sheetView>
  </sheetViews>
  <sheetFormatPr defaultColWidth="7.5703125" defaultRowHeight="11.25"/>
  <cols>
    <col min="1" max="1" width="6.28515625" style="14" hidden="1" customWidth="1"/>
    <col min="2" max="2" width="5.140625" style="14" hidden="1" customWidth="1"/>
    <col min="3" max="4" width="7.5703125" style="14"/>
    <col min="5" max="5" width="8" style="14" customWidth="1"/>
    <col min="6" max="6" width="7.7109375" style="14" customWidth="1"/>
    <col min="7" max="7" width="8.42578125" style="14" customWidth="1"/>
    <col min="8" max="8" width="8.5703125" style="14" customWidth="1"/>
    <col min="9" max="9" width="8.42578125" style="14" customWidth="1"/>
    <col min="10" max="16384" width="7.570312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4"/>
      <c r="D2" s="367"/>
      <c r="E2" s="529" t="s">
        <v>337</v>
      </c>
      <c r="F2" s="529" t="s">
        <v>339</v>
      </c>
      <c r="G2" s="529" t="s">
        <v>312</v>
      </c>
      <c r="H2" s="460" t="s">
        <v>314</v>
      </c>
      <c r="I2" s="460" t="s">
        <v>342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8" t="s">
        <v>493</v>
      </c>
      <c r="D3" s="179" t="s">
        <v>494</v>
      </c>
      <c r="E3" s="528" t="s">
        <v>338</v>
      </c>
      <c r="F3" s="528" t="s">
        <v>340</v>
      </c>
      <c r="G3" s="528" t="s">
        <v>313</v>
      </c>
      <c r="H3" s="461" t="s">
        <v>341</v>
      </c>
      <c r="I3" s="461" t="s">
        <v>343</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3"/>
      <c r="D4" s="387"/>
    </row>
    <row r="5" spans="1:94">
      <c r="C5" s="363">
        <v>42338</v>
      </c>
      <c r="D5" s="387">
        <f t="shared" ref="D5:D36" si="0">+C5</f>
        <v>42338</v>
      </c>
      <c r="E5" s="38">
        <v>-4.6713275827431877</v>
      </c>
      <c r="F5" s="38">
        <v>-21.577246655567087</v>
      </c>
      <c r="G5" s="38">
        <v>1.0500512022060526</v>
      </c>
      <c r="H5" s="462">
        <v>2.4154800930129197</v>
      </c>
      <c r="I5" s="462">
        <v>-22.783042943091296</v>
      </c>
    </row>
    <row r="6" spans="1:94">
      <c r="C6" s="363">
        <v>42369</v>
      </c>
      <c r="D6" s="387">
        <f t="shared" si="0"/>
        <v>42369</v>
      </c>
      <c r="E6" s="38">
        <v>-6.2834318658879509</v>
      </c>
      <c r="F6" s="38">
        <v>-19.47170614577054</v>
      </c>
      <c r="G6" s="38">
        <v>-6.0235113393989685</v>
      </c>
      <c r="H6" s="462">
        <v>4.3917106795006156</v>
      </c>
      <c r="I6" s="462">
        <v>-27.386938671556841</v>
      </c>
    </row>
    <row r="7" spans="1:94">
      <c r="C7" s="363">
        <v>42400</v>
      </c>
      <c r="D7" s="387">
        <f t="shared" si="0"/>
        <v>42400</v>
      </c>
      <c r="E7" s="38">
        <v>-7.7284178960395753</v>
      </c>
      <c r="F7" s="38">
        <v>-21.536999191446114</v>
      </c>
      <c r="G7" s="38">
        <v>-22.941332149928868</v>
      </c>
      <c r="H7" s="462">
        <v>2.2331363037108689</v>
      </c>
      <c r="I7" s="462">
        <v>-49.973612933703677</v>
      </c>
    </row>
    <row r="8" spans="1:94">
      <c r="C8" s="363">
        <v>42429</v>
      </c>
      <c r="D8" s="387">
        <f t="shared" si="0"/>
        <v>42429</v>
      </c>
      <c r="E8" s="38">
        <v>-2.9608605673658772</v>
      </c>
      <c r="F8" s="38">
        <v>-15.908378601784392</v>
      </c>
      <c r="G8" s="38">
        <v>-12.436598542268017</v>
      </c>
      <c r="H8" s="462">
        <v>-17.564030898479089</v>
      </c>
      <c r="I8" s="462">
        <v>-48.869868609897374</v>
      </c>
    </row>
    <row r="9" spans="1:94">
      <c r="C9" s="363">
        <v>42460</v>
      </c>
      <c r="D9" s="387">
        <f t="shared" si="0"/>
        <v>42460</v>
      </c>
      <c r="E9" s="38">
        <v>-9.3925430828192571</v>
      </c>
      <c r="F9" s="38">
        <v>-27.624514799408246</v>
      </c>
      <c r="G9" s="38">
        <v>-9.3040666365357705</v>
      </c>
      <c r="H9" s="462">
        <v>-33.430262065408776</v>
      </c>
      <c r="I9" s="462">
        <v>-79.751386584172053</v>
      </c>
    </row>
    <row r="10" spans="1:94">
      <c r="C10" s="363">
        <v>42490</v>
      </c>
      <c r="D10" s="387">
        <f t="shared" si="0"/>
        <v>42490</v>
      </c>
      <c r="E10" s="38">
        <v>-9.8238851949635109</v>
      </c>
      <c r="F10" s="38">
        <v>-30.320763586018067</v>
      </c>
      <c r="G10" s="38">
        <v>-11.916329034152929</v>
      </c>
      <c r="H10" s="462">
        <v>-44.350530918194337</v>
      </c>
      <c r="I10" s="462">
        <v>-96.411508733328844</v>
      </c>
    </row>
    <row r="11" spans="1:94">
      <c r="C11" s="363">
        <v>42521</v>
      </c>
      <c r="D11" s="387">
        <f t="shared" si="0"/>
        <v>42521</v>
      </c>
      <c r="E11" s="38">
        <v>-11.452136497016939</v>
      </c>
      <c r="F11" s="38">
        <v>-34.342144788395579</v>
      </c>
      <c r="G11" s="38">
        <v>-14.103685846159479</v>
      </c>
      <c r="H11" s="462">
        <v>-53.840129783444027</v>
      </c>
      <c r="I11" s="462">
        <v>-113.73809691501603</v>
      </c>
    </row>
    <row r="12" spans="1:94">
      <c r="A12" s="14">
        <v>2016</v>
      </c>
      <c r="B12" s="14" t="s">
        <v>136</v>
      </c>
      <c r="C12" s="363">
        <v>42551</v>
      </c>
      <c r="D12" s="387">
        <f t="shared" si="0"/>
        <v>42551</v>
      </c>
      <c r="E12" s="38">
        <v>-12.522015399118244</v>
      </c>
      <c r="F12" s="38">
        <v>-27.452727986626403</v>
      </c>
      <c r="G12" s="38">
        <v>-11.285916465216721</v>
      </c>
      <c r="H12" s="462">
        <v>-36.775911278081672</v>
      </c>
      <c r="I12" s="462">
        <v>-88.03657112904304</v>
      </c>
    </row>
    <row r="13" spans="1:94">
      <c r="C13" s="363">
        <v>42582</v>
      </c>
      <c r="D13" s="387">
        <f t="shared" si="0"/>
        <v>42582</v>
      </c>
      <c r="E13" s="38">
        <v>-14.46438312908079</v>
      </c>
      <c r="F13" s="38">
        <v>-22.526872440938096</v>
      </c>
      <c r="G13" s="38">
        <v>3.0502998916772728</v>
      </c>
      <c r="H13" s="462">
        <v>-31.806169730630771</v>
      </c>
      <c r="I13" s="462">
        <v>-65.747125408972394</v>
      </c>
    </row>
    <row r="14" spans="1:94">
      <c r="C14" s="363">
        <v>42613</v>
      </c>
      <c r="D14" s="387">
        <f t="shared" si="0"/>
        <v>42613</v>
      </c>
      <c r="E14" s="38">
        <v>-15.848182713485961</v>
      </c>
      <c r="F14" s="38">
        <v>-21.487895946473998</v>
      </c>
      <c r="G14" s="38">
        <v>-14.471046718808445</v>
      </c>
      <c r="H14" s="462">
        <v>-37.614035520656756</v>
      </c>
      <c r="I14" s="462">
        <v>-89.421160899425161</v>
      </c>
      <c r="CP14" s="23"/>
    </row>
    <row r="15" spans="1:94">
      <c r="C15" s="363">
        <v>42643</v>
      </c>
      <c r="D15" s="387">
        <f t="shared" si="0"/>
        <v>42643</v>
      </c>
      <c r="E15" s="38">
        <v>-17.073423504837752</v>
      </c>
      <c r="F15" s="38">
        <v>-26.474758933240377</v>
      </c>
      <c r="G15" s="38">
        <v>0.29302253905925557</v>
      </c>
      <c r="H15" s="462">
        <v>-33.032611610748269</v>
      </c>
      <c r="I15" s="462">
        <v>-76.28777150976714</v>
      </c>
    </row>
    <row r="16" spans="1:94">
      <c r="C16" s="363">
        <v>42674</v>
      </c>
      <c r="D16" s="387">
        <f t="shared" si="0"/>
        <v>42674</v>
      </c>
      <c r="E16" s="38">
        <v>-19.410959801724555</v>
      </c>
      <c r="F16" s="38">
        <v>-22.159021489014933</v>
      </c>
      <c r="G16" s="38">
        <v>-15.716353654491163</v>
      </c>
      <c r="H16" s="462">
        <v>-34.117031796445708</v>
      </c>
      <c r="I16" s="462">
        <v>-91.403366741676351</v>
      </c>
    </row>
    <row r="17" spans="1:9">
      <c r="C17" s="363">
        <v>42704</v>
      </c>
      <c r="D17" s="387">
        <f t="shared" si="0"/>
        <v>42704</v>
      </c>
      <c r="E17" s="38">
        <v>-20.674834703058821</v>
      </c>
      <c r="F17" s="38">
        <v>-21.563923300614672</v>
      </c>
      <c r="G17" s="38">
        <v>-11.538277645429044</v>
      </c>
      <c r="H17" s="462">
        <v>-20.74174299556239</v>
      </c>
      <c r="I17" s="462">
        <v>-74.51877864466492</v>
      </c>
    </row>
    <row r="18" spans="1:9">
      <c r="C18" s="363">
        <v>42735</v>
      </c>
      <c r="D18" s="387">
        <f t="shared" si="0"/>
        <v>42735</v>
      </c>
      <c r="E18" s="38">
        <v>-19.121440092791246</v>
      </c>
      <c r="F18" s="38">
        <v>-31.029417995567215</v>
      </c>
      <c r="G18" s="38">
        <v>-6.258536357176979</v>
      </c>
      <c r="H18" s="462">
        <v>-14.631030833007969</v>
      </c>
      <c r="I18" s="462">
        <v>-71.040425278543395</v>
      </c>
    </row>
    <row r="19" spans="1:9">
      <c r="C19" s="363">
        <v>42766</v>
      </c>
      <c r="D19" s="387">
        <f t="shared" si="0"/>
        <v>42766</v>
      </c>
      <c r="E19" s="38">
        <v>-16.946509404264162</v>
      </c>
      <c r="F19" s="38">
        <v>-29.885916878071949</v>
      </c>
      <c r="G19" s="38">
        <v>0.82578354532547227</v>
      </c>
      <c r="H19" s="462">
        <v>-20.228974806868898</v>
      </c>
      <c r="I19" s="462">
        <v>-66.235617543879528</v>
      </c>
    </row>
    <row r="20" spans="1:9">
      <c r="C20" s="363">
        <v>42794</v>
      </c>
      <c r="D20" s="387">
        <f t="shared" si="0"/>
        <v>42794</v>
      </c>
      <c r="E20" s="38">
        <v>-20.960480344048779</v>
      </c>
      <c r="F20" s="38">
        <v>-23.037798647678937</v>
      </c>
      <c r="G20" s="38">
        <v>-3.20772462256422</v>
      </c>
      <c r="H20" s="462">
        <v>16.493127420942855</v>
      </c>
      <c r="I20" s="462">
        <v>-30.712876193349075</v>
      </c>
    </row>
    <row r="21" spans="1:9">
      <c r="C21" s="363">
        <v>42825</v>
      </c>
      <c r="D21" s="387">
        <f t="shared" si="0"/>
        <v>42825</v>
      </c>
      <c r="E21" s="38">
        <v>-17.202413661651178</v>
      </c>
      <c r="F21" s="38">
        <v>-25.693258416861052</v>
      </c>
      <c r="G21" s="38">
        <v>-10.946769452404606</v>
      </c>
      <c r="H21" s="462">
        <v>14.458541770078885</v>
      </c>
      <c r="I21" s="462">
        <v>-39.383899760837963</v>
      </c>
    </row>
    <row r="22" spans="1:9">
      <c r="C22" s="363">
        <v>42855</v>
      </c>
      <c r="D22" s="387">
        <f t="shared" si="0"/>
        <v>42855</v>
      </c>
      <c r="E22" s="38">
        <v>-18.295922198328203</v>
      </c>
      <c r="F22" s="38">
        <v>-34.73068816356804</v>
      </c>
      <c r="G22" s="38">
        <v>-7.1531447943587967</v>
      </c>
      <c r="H22" s="462">
        <v>23.704657131343179</v>
      </c>
      <c r="I22" s="462">
        <v>-36.475098024911858</v>
      </c>
    </row>
    <row r="23" spans="1:9">
      <c r="C23" s="363">
        <v>42886</v>
      </c>
      <c r="D23" s="387">
        <f t="shared" si="0"/>
        <v>42886</v>
      </c>
      <c r="E23" s="38">
        <v>-18.041786739205133</v>
      </c>
      <c r="F23" s="38">
        <v>-35.080735964769161</v>
      </c>
      <c r="G23" s="38">
        <v>-24.458057521958214</v>
      </c>
      <c r="H23" s="462">
        <v>18.160687151826327</v>
      </c>
      <c r="I23" s="462">
        <v>-59.41989307410617</v>
      </c>
    </row>
    <row r="24" spans="1:9">
      <c r="A24" s="14">
        <v>2017</v>
      </c>
      <c r="B24" s="14" t="s">
        <v>43</v>
      </c>
      <c r="C24" s="363">
        <v>42916</v>
      </c>
      <c r="D24" s="387">
        <f t="shared" si="0"/>
        <v>42916</v>
      </c>
      <c r="E24" s="38">
        <v>-18.8633574239573</v>
      </c>
      <c r="F24" s="38">
        <v>-33.096601372543411</v>
      </c>
      <c r="G24" s="38">
        <v>-15.339627290450487</v>
      </c>
      <c r="H24" s="462">
        <v>13.398261876029746</v>
      </c>
      <c r="I24" s="462">
        <v>-53.901324210921445</v>
      </c>
    </row>
    <row r="25" spans="1:9">
      <c r="C25" s="363">
        <v>42947</v>
      </c>
      <c r="D25" s="387">
        <f t="shared" si="0"/>
        <v>42947</v>
      </c>
      <c r="E25" s="38">
        <v>-17.692647738102611</v>
      </c>
      <c r="F25" s="38">
        <v>-33.275728687137317</v>
      </c>
      <c r="G25" s="38">
        <v>-15.706523042344099</v>
      </c>
      <c r="H25" s="462">
        <v>12.389811324349866</v>
      </c>
      <c r="I25" s="462">
        <v>-54.285088143234155</v>
      </c>
    </row>
    <row r="26" spans="1:9">
      <c r="C26" s="363">
        <v>42978</v>
      </c>
      <c r="D26" s="387">
        <f t="shared" si="0"/>
        <v>42978</v>
      </c>
      <c r="E26" s="38">
        <v>-20.903876310913567</v>
      </c>
      <c r="F26" s="38">
        <v>-34.970689367746537</v>
      </c>
      <c r="G26" s="38">
        <v>-19.377735573707341</v>
      </c>
      <c r="H26" s="462">
        <v>-3.309322663768937</v>
      </c>
      <c r="I26" s="462">
        <v>-78.561623916136384</v>
      </c>
    </row>
    <row r="27" spans="1:9">
      <c r="C27" s="363">
        <v>43008</v>
      </c>
      <c r="D27" s="387">
        <f t="shared" si="0"/>
        <v>43008</v>
      </c>
      <c r="E27" s="38">
        <v>-24.399626933438878</v>
      </c>
      <c r="F27" s="38">
        <v>-37.66252475379099</v>
      </c>
      <c r="G27" s="38">
        <v>-20.388506512809819</v>
      </c>
      <c r="H27" s="462">
        <v>-5.6736970309611481</v>
      </c>
      <c r="I27" s="462">
        <v>-88.124355231000834</v>
      </c>
    </row>
    <row r="28" spans="1:9">
      <c r="C28" s="363">
        <v>43039</v>
      </c>
      <c r="D28" s="387">
        <f t="shared" si="0"/>
        <v>43039</v>
      </c>
      <c r="E28" s="38">
        <v>-23.209699660646795</v>
      </c>
      <c r="F28" s="38">
        <v>-41.220522741398639</v>
      </c>
      <c r="G28" s="38">
        <v>-13.818391191898725</v>
      </c>
      <c r="H28" s="462">
        <v>-12.722336845322719</v>
      </c>
      <c r="I28" s="462">
        <v>-90.970950439266872</v>
      </c>
    </row>
    <row r="29" spans="1:9">
      <c r="C29" s="363">
        <v>43069</v>
      </c>
      <c r="D29" s="387">
        <f t="shared" si="0"/>
        <v>43069</v>
      </c>
      <c r="E29" s="38">
        <v>-18.847476465013759</v>
      </c>
      <c r="F29" s="38">
        <v>-44.635999260539037</v>
      </c>
      <c r="G29" s="38">
        <v>-15.014501636456004</v>
      </c>
      <c r="H29" s="462">
        <v>-23.048117412464009</v>
      </c>
      <c r="I29" s="462">
        <v>-101.54609477447281</v>
      </c>
    </row>
    <row r="30" spans="1:9">
      <c r="C30" s="363">
        <v>43100</v>
      </c>
      <c r="D30" s="387">
        <f t="shared" si="0"/>
        <v>43100</v>
      </c>
      <c r="E30" s="38">
        <v>-19.507594503556902</v>
      </c>
      <c r="F30" s="38">
        <v>-37.420476465225576</v>
      </c>
      <c r="G30" s="38">
        <v>-11.933121658181124</v>
      </c>
      <c r="H30" s="462">
        <v>-14.157585507668658</v>
      </c>
      <c r="I30" s="462">
        <v>-83.018778134632271</v>
      </c>
    </row>
    <row r="31" spans="1:9">
      <c r="C31" s="363">
        <v>43131</v>
      </c>
      <c r="D31" s="387">
        <f t="shared" si="0"/>
        <v>43131</v>
      </c>
      <c r="E31" s="38">
        <v>-17.209033716983097</v>
      </c>
      <c r="F31" s="38">
        <v>-41.215509109590698</v>
      </c>
      <c r="G31" s="38">
        <v>-20.068485571612591</v>
      </c>
      <c r="H31" s="462">
        <v>12.619193069211731</v>
      </c>
      <c r="I31" s="462">
        <v>-65.87383532897465</v>
      </c>
    </row>
    <row r="32" spans="1:9">
      <c r="C32" s="363">
        <v>43159</v>
      </c>
      <c r="D32" s="387">
        <f t="shared" si="0"/>
        <v>43159</v>
      </c>
      <c r="E32" s="38">
        <v>-17.468898665898408</v>
      </c>
      <c r="F32" s="38">
        <v>-53.812552554671306</v>
      </c>
      <c r="G32" s="38">
        <v>-25.340870178236212</v>
      </c>
      <c r="H32" s="462">
        <v>-6.1034716211013551</v>
      </c>
      <c r="I32" s="462">
        <v>-102.72579301990729</v>
      </c>
    </row>
    <row r="33" spans="1:9">
      <c r="C33" s="363">
        <v>43190</v>
      </c>
      <c r="D33" s="387">
        <f t="shared" si="0"/>
        <v>43190</v>
      </c>
      <c r="E33" s="38">
        <v>-16.998226993832283</v>
      </c>
      <c r="F33" s="38">
        <v>-40.277258193838684</v>
      </c>
      <c r="G33" s="38">
        <v>-11.23095659014888</v>
      </c>
      <c r="H33" s="462">
        <v>9.5995492583689277</v>
      </c>
      <c r="I33" s="462">
        <v>-58.906892519450921</v>
      </c>
    </row>
    <row r="34" spans="1:9">
      <c r="C34" s="363">
        <v>43220</v>
      </c>
      <c r="D34" s="387">
        <f t="shared" si="0"/>
        <v>43220</v>
      </c>
      <c r="E34" s="38">
        <v>-16.579883139606313</v>
      </c>
      <c r="F34" s="38">
        <v>-32.64163176734116</v>
      </c>
      <c r="G34" s="38">
        <v>-19.235659529229345</v>
      </c>
      <c r="H34" s="462">
        <v>16.941891925379778</v>
      </c>
      <c r="I34" s="462">
        <v>-51.515282510797043</v>
      </c>
    </row>
    <row r="35" spans="1:9">
      <c r="C35" s="363">
        <v>43251</v>
      </c>
      <c r="D35" s="387">
        <f t="shared" si="0"/>
        <v>43251</v>
      </c>
      <c r="E35" s="38">
        <v>-14.146231883816704</v>
      </c>
      <c r="F35" s="38">
        <v>-31.630432035348445</v>
      </c>
      <c r="G35" s="38">
        <v>-3.7443638143468982</v>
      </c>
      <c r="H35" s="462">
        <v>27.328760135072116</v>
      </c>
      <c r="I35" s="462">
        <v>-22.192267598439933</v>
      </c>
    </row>
    <row r="36" spans="1:9">
      <c r="A36" s="14">
        <v>2018</v>
      </c>
      <c r="B36" s="14" t="s">
        <v>44</v>
      </c>
      <c r="C36" s="363">
        <v>43281</v>
      </c>
      <c r="D36" s="387">
        <f t="shared" si="0"/>
        <v>43281</v>
      </c>
      <c r="E36" s="38">
        <v>-13.493386501419609</v>
      </c>
      <c r="F36" s="38">
        <v>-47.152678095103546</v>
      </c>
      <c r="G36" s="38">
        <v>-9.8140919008421541</v>
      </c>
      <c r="H36" s="462">
        <v>21.236416512800382</v>
      </c>
      <c r="I36" s="462">
        <v>-49.223739984564943</v>
      </c>
    </row>
    <row r="37" spans="1:9">
      <c r="C37" s="363">
        <v>43312</v>
      </c>
      <c r="D37" s="387">
        <f t="shared" ref="D37:D68" si="1">+C37</f>
        <v>43312</v>
      </c>
      <c r="E37" s="38">
        <v>-12.910098562783348</v>
      </c>
      <c r="F37" s="38">
        <v>-48.291912751029699</v>
      </c>
      <c r="G37" s="38">
        <v>-10.224265829658577</v>
      </c>
      <c r="H37" s="462">
        <v>26.421874397414694</v>
      </c>
      <c r="I37" s="462">
        <v>-45.004402746056932</v>
      </c>
    </row>
    <row r="38" spans="1:9">
      <c r="C38" s="363">
        <v>43343</v>
      </c>
      <c r="D38" s="387">
        <f t="shared" si="1"/>
        <v>43343</v>
      </c>
      <c r="E38" s="38">
        <v>-9.6785305131785595</v>
      </c>
      <c r="F38" s="38">
        <v>-43.534331151029271</v>
      </c>
      <c r="G38" s="38">
        <v>-6.5646953038247009</v>
      </c>
      <c r="H38" s="462">
        <v>39.293901046712534</v>
      </c>
      <c r="I38" s="462">
        <v>-20.483655921319997</v>
      </c>
    </row>
    <row r="39" spans="1:9">
      <c r="C39" s="363">
        <v>43373</v>
      </c>
      <c r="D39" s="387">
        <f t="shared" si="1"/>
        <v>43373</v>
      </c>
      <c r="E39" s="38">
        <v>-7.3822162000362894</v>
      </c>
      <c r="F39" s="38">
        <v>-47.110164100011147</v>
      </c>
      <c r="G39" s="38">
        <v>-10.452774554139705</v>
      </c>
      <c r="H39" s="462">
        <v>25.809501296422994</v>
      </c>
      <c r="I39" s="462">
        <v>-39.135653557764151</v>
      </c>
    </row>
    <row r="40" spans="1:9">
      <c r="C40" s="363">
        <v>43404</v>
      </c>
      <c r="D40" s="387">
        <f t="shared" si="1"/>
        <v>43404</v>
      </c>
      <c r="E40" s="38">
        <v>-9.0903978940129875</v>
      </c>
      <c r="F40" s="38">
        <v>-34.951973896856572</v>
      </c>
      <c r="G40" s="38">
        <v>-9.7105669123928084</v>
      </c>
      <c r="H40" s="462">
        <v>-13.067699964540267</v>
      </c>
      <c r="I40" s="462">
        <v>-66.82063866780264</v>
      </c>
    </row>
    <row r="41" spans="1:9">
      <c r="C41" s="363">
        <v>43434</v>
      </c>
      <c r="D41" s="387">
        <f t="shared" si="1"/>
        <v>43434</v>
      </c>
      <c r="E41" s="38">
        <v>-9.9180318334636048</v>
      </c>
      <c r="F41" s="38">
        <v>-28.88197666157771</v>
      </c>
      <c r="G41" s="38">
        <v>-11.41997899975302</v>
      </c>
      <c r="H41" s="462">
        <v>17.482457952534901</v>
      </c>
      <c r="I41" s="462">
        <v>-32.737529542259445</v>
      </c>
    </row>
    <row r="42" spans="1:9">
      <c r="C42" s="363">
        <v>43465</v>
      </c>
      <c r="D42" s="387">
        <f t="shared" si="1"/>
        <v>43465</v>
      </c>
      <c r="E42" s="38">
        <v>-5.7793119046664074</v>
      </c>
      <c r="F42" s="38">
        <v>-26.098846628053249</v>
      </c>
      <c r="G42" s="38">
        <v>-7.896543778853049</v>
      </c>
      <c r="H42" s="462">
        <v>29.551513024142618</v>
      </c>
      <c r="I42" s="462">
        <v>-10.223189287430088</v>
      </c>
    </row>
    <row r="43" spans="1:9">
      <c r="C43" s="363">
        <v>43496</v>
      </c>
      <c r="D43" s="387">
        <f t="shared" si="1"/>
        <v>43496</v>
      </c>
      <c r="E43" s="38">
        <v>-8.9960277139387959</v>
      </c>
      <c r="F43" s="38">
        <v>-32.750578080028419</v>
      </c>
      <c r="G43" s="38">
        <v>-4.814978102349631</v>
      </c>
      <c r="H43" s="462">
        <v>3.367659667100309</v>
      </c>
      <c r="I43" s="462">
        <v>-43.193924229216528</v>
      </c>
    </row>
    <row r="44" spans="1:9">
      <c r="C44" s="363">
        <v>43524</v>
      </c>
      <c r="D44" s="387">
        <f t="shared" si="1"/>
        <v>43524</v>
      </c>
      <c r="E44" s="38">
        <v>-10.494676241765683</v>
      </c>
      <c r="F44" s="38">
        <v>-33.313024553010912</v>
      </c>
      <c r="G44" s="38">
        <v>-4.4492635512629928</v>
      </c>
      <c r="H44" s="462">
        <v>7.2001806241079827</v>
      </c>
      <c r="I44" s="462">
        <v>-41.056783721931609</v>
      </c>
    </row>
    <row r="45" spans="1:9">
      <c r="C45" s="363">
        <v>43555</v>
      </c>
      <c r="D45" s="387">
        <f t="shared" si="1"/>
        <v>43555</v>
      </c>
      <c r="E45" s="38">
        <v>-11.526160518115741</v>
      </c>
      <c r="F45" s="38">
        <v>-43.95181814720037</v>
      </c>
      <c r="G45" s="38">
        <v>-10.184789603041482</v>
      </c>
      <c r="H45" s="462">
        <v>-0.76895496176836686</v>
      </c>
      <c r="I45" s="462">
        <v>-66.431723230125968</v>
      </c>
    </row>
    <row r="46" spans="1:9">
      <c r="C46" s="363">
        <v>43585</v>
      </c>
      <c r="D46" s="387">
        <f t="shared" si="1"/>
        <v>43585</v>
      </c>
      <c r="E46" s="38">
        <v>-11.30626266418739</v>
      </c>
      <c r="F46" s="38">
        <v>-38.432481834974553</v>
      </c>
      <c r="G46" s="38">
        <v>-3.8972398658999645</v>
      </c>
      <c r="H46" s="462">
        <v>-16.911657882607123</v>
      </c>
      <c r="I46" s="462">
        <v>-70.54764224766906</v>
      </c>
    </row>
    <row r="47" spans="1:9">
      <c r="C47" s="363">
        <v>43616</v>
      </c>
      <c r="D47" s="387">
        <f t="shared" si="1"/>
        <v>43616</v>
      </c>
      <c r="E47" s="38">
        <v>-13.11733603761418</v>
      </c>
      <c r="F47" s="38">
        <v>-36.235622419928852</v>
      </c>
      <c r="G47" s="38">
        <v>-5.2964005580218334</v>
      </c>
      <c r="H47" s="462">
        <v>-17.282099199234104</v>
      </c>
      <c r="I47" s="462">
        <v>-71.93145821479898</v>
      </c>
    </row>
    <row r="48" spans="1:9">
      <c r="A48" s="14">
        <v>2019</v>
      </c>
      <c r="B48" s="14" t="s">
        <v>45</v>
      </c>
      <c r="C48" s="363">
        <v>43646</v>
      </c>
      <c r="D48" s="387">
        <f t="shared" si="1"/>
        <v>43646</v>
      </c>
      <c r="E48" s="38">
        <v>-12.647748391585482</v>
      </c>
      <c r="F48" s="38">
        <v>-22.235455570490316</v>
      </c>
      <c r="G48" s="38">
        <v>-5.9747806241690888</v>
      </c>
      <c r="H48" s="462">
        <v>-14.186909461578651</v>
      </c>
      <c r="I48" s="462">
        <v>-55.044894047823547</v>
      </c>
    </row>
    <row r="49" spans="1:12">
      <c r="C49" s="363">
        <v>43677</v>
      </c>
      <c r="D49" s="387">
        <f t="shared" si="1"/>
        <v>43677</v>
      </c>
      <c r="E49" s="38">
        <v>-12.927093864198852</v>
      </c>
      <c r="F49" s="38">
        <v>-25.001586556112485</v>
      </c>
      <c r="G49" s="38">
        <v>-3.7820342993139873</v>
      </c>
      <c r="H49" s="462">
        <v>-12.958415527336076</v>
      </c>
      <c r="I49" s="462">
        <v>-54.669130246961402</v>
      </c>
    </row>
    <row r="50" spans="1:12">
      <c r="C50" s="363">
        <v>43708</v>
      </c>
      <c r="D50" s="387">
        <f t="shared" si="1"/>
        <v>43708</v>
      </c>
      <c r="E50" s="38">
        <v>-11.475723041075584</v>
      </c>
      <c r="F50" s="38">
        <v>-21.630656672029104</v>
      </c>
      <c r="G50" s="38">
        <v>0.11447712281924338</v>
      </c>
      <c r="H50" s="462">
        <v>-5.825990774677301</v>
      </c>
      <c r="I50" s="462">
        <v>-38.817893364962757</v>
      </c>
    </row>
    <row r="51" spans="1:12">
      <c r="C51" s="363">
        <v>43738</v>
      </c>
      <c r="D51" s="387">
        <f t="shared" si="1"/>
        <v>43738</v>
      </c>
      <c r="E51" s="38">
        <v>-15.433988112559827</v>
      </c>
      <c r="F51" s="38">
        <v>-20.405618260359603</v>
      </c>
      <c r="G51" s="38">
        <v>-2.3594715020129229</v>
      </c>
      <c r="H51" s="462">
        <v>-9.9296750730911878</v>
      </c>
      <c r="I51" s="462">
        <v>-48.128752948023546</v>
      </c>
    </row>
    <row r="52" spans="1:12">
      <c r="C52" s="363">
        <v>43769</v>
      </c>
      <c r="D52" s="387">
        <f t="shared" si="1"/>
        <v>43769</v>
      </c>
      <c r="E52" s="38">
        <v>-19.879930304425862</v>
      </c>
      <c r="F52" s="38">
        <v>-22.730079965845913</v>
      </c>
      <c r="G52" s="38">
        <v>-4.0913277561478765</v>
      </c>
      <c r="H52" s="462">
        <v>-23.230214107022924</v>
      </c>
      <c r="I52" s="462">
        <v>-69.93155213344258</v>
      </c>
    </row>
    <row r="53" spans="1:12">
      <c r="C53" s="363">
        <v>43799</v>
      </c>
      <c r="D53" s="387">
        <f t="shared" si="1"/>
        <v>43799</v>
      </c>
      <c r="E53" s="38">
        <v>-18.478640446891216</v>
      </c>
      <c r="F53" s="38">
        <v>-31.391616487358657</v>
      </c>
      <c r="G53" s="38">
        <v>3.6697998619631584</v>
      </c>
      <c r="H53" s="462">
        <v>-36.788076572999806</v>
      </c>
      <c r="I53" s="462">
        <v>-82.988533645286523</v>
      </c>
    </row>
    <row r="54" spans="1:12">
      <c r="C54" s="363">
        <v>43830</v>
      </c>
      <c r="D54" s="387">
        <f t="shared" si="1"/>
        <v>43830</v>
      </c>
      <c r="E54" s="38">
        <v>-15.175898794876959</v>
      </c>
      <c r="F54" s="38">
        <v>-26.785624200613292</v>
      </c>
      <c r="G54" s="38">
        <v>-5.5488303458107797</v>
      </c>
      <c r="H54" s="462">
        <v>-24.895468414023323</v>
      </c>
      <c r="I54" s="462">
        <v>-72.405821755324382</v>
      </c>
    </row>
    <row r="55" spans="1:12">
      <c r="C55" s="363">
        <v>43861</v>
      </c>
      <c r="D55" s="387">
        <f t="shared" si="1"/>
        <v>43861</v>
      </c>
      <c r="E55" s="38">
        <v>-9.2881028988195258</v>
      </c>
      <c r="F55" s="38">
        <v>-21.598683281658566</v>
      </c>
      <c r="G55" s="38">
        <v>-4.2431185394788429</v>
      </c>
      <c r="H55" s="462">
        <v>-4.7116161326827211</v>
      </c>
      <c r="I55" s="462">
        <v>-39.841520852639668</v>
      </c>
    </row>
    <row r="56" spans="1:12">
      <c r="C56" s="363">
        <v>43890</v>
      </c>
      <c r="D56" s="387">
        <f t="shared" si="1"/>
        <v>43890</v>
      </c>
      <c r="E56" s="38">
        <v>-9.6620918569854251</v>
      </c>
      <c r="F56" s="38">
        <v>-21.13391648765883</v>
      </c>
      <c r="G56" s="38">
        <v>-3.0965019760750714</v>
      </c>
      <c r="H56" s="462">
        <v>-1.699452950462649</v>
      </c>
      <c r="I56" s="462">
        <v>-35.591963271181982</v>
      </c>
      <c r="L56" s="23" t="s">
        <v>443</v>
      </c>
    </row>
    <row r="57" spans="1:12">
      <c r="C57" s="363">
        <v>43921</v>
      </c>
      <c r="D57" s="387">
        <f t="shared" si="1"/>
        <v>43921</v>
      </c>
      <c r="E57" s="38">
        <v>-6.5271792588575881</v>
      </c>
      <c r="F57" s="38">
        <v>-18.016314709542005</v>
      </c>
      <c r="G57" s="38">
        <v>-1.9454934827744415</v>
      </c>
      <c r="H57" s="462">
        <v>-21.952625474279245</v>
      </c>
      <c r="I57" s="462">
        <v>-48.441612925453299</v>
      </c>
    </row>
    <row r="58" spans="1:12">
      <c r="C58" s="363">
        <v>43951</v>
      </c>
      <c r="D58" s="387">
        <f t="shared" si="1"/>
        <v>43951</v>
      </c>
      <c r="E58" s="38">
        <v>-18.278248560684936</v>
      </c>
      <c r="F58" s="38">
        <v>-22.294910672280466</v>
      </c>
      <c r="G58" s="38">
        <v>-6.4406612402276728</v>
      </c>
      <c r="H58" s="462">
        <v>-102.28762263314427</v>
      </c>
      <c r="I58" s="462">
        <v>-149.30144310633733</v>
      </c>
    </row>
    <row r="59" spans="1:12">
      <c r="C59" s="363">
        <v>43982</v>
      </c>
      <c r="D59" s="387">
        <f t="shared" si="1"/>
        <v>43982</v>
      </c>
      <c r="E59" s="38">
        <v>-18.408704829298252</v>
      </c>
      <c r="F59" s="38">
        <v>-16.600200650645533</v>
      </c>
      <c r="G59" s="38">
        <v>-2.1771668400432755</v>
      </c>
      <c r="H59" s="462">
        <v>-77.539529042106807</v>
      </c>
      <c r="I59" s="462">
        <v>-114.72560136209387</v>
      </c>
    </row>
    <row r="60" spans="1:12">
      <c r="A60" s="14">
        <v>2020</v>
      </c>
      <c r="B60" s="14" t="s">
        <v>46</v>
      </c>
      <c r="C60" s="363">
        <v>44012</v>
      </c>
      <c r="D60" s="387">
        <f t="shared" si="1"/>
        <v>44012</v>
      </c>
      <c r="E60" s="38">
        <v>-16.125462101617781</v>
      </c>
      <c r="F60" s="38">
        <v>-24.065520156381158</v>
      </c>
      <c r="G60" s="38">
        <v>-3.5708079596080462</v>
      </c>
      <c r="H60" s="462">
        <v>-38.302409326621856</v>
      </c>
      <c r="I60" s="462">
        <v>-82.064199544228856</v>
      </c>
    </row>
    <row r="61" spans="1:12">
      <c r="C61" s="363">
        <v>44043</v>
      </c>
      <c r="D61" s="387">
        <f t="shared" si="1"/>
        <v>44043</v>
      </c>
      <c r="E61" s="38">
        <v>-8.4412421347914588</v>
      </c>
      <c r="F61" s="38">
        <v>-17.399457361067498</v>
      </c>
      <c r="G61" s="38">
        <v>-7.7639563099385391</v>
      </c>
      <c r="H61" s="462">
        <v>-51.665620691082637</v>
      </c>
      <c r="I61" s="462">
        <v>-85.270276496880129</v>
      </c>
    </row>
    <row r="62" spans="1:12">
      <c r="C62" s="363">
        <v>44074</v>
      </c>
      <c r="D62" s="387">
        <f t="shared" si="1"/>
        <v>44074</v>
      </c>
      <c r="E62" s="38">
        <v>-2.4653212165376743</v>
      </c>
      <c r="F62" s="38">
        <v>-20.21803987226285</v>
      </c>
      <c r="G62" s="38">
        <v>-6.1884980290195557</v>
      </c>
      <c r="H62" s="462">
        <v>-35.513538913182117</v>
      </c>
      <c r="I62" s="462">
        <v>-64.385398031002183</v>
      </c>
    </row>
    <row r="63" spans="1:12">
      <c r="C63" s="363">
        <v>44104</v>
      </c>
      <c r="D63" s="387">
        <f t="shared" si="1"/>
        <v>44104</v>
      </c>
      <c r="E63" s="38">
        <v>3.7967355334932305</v>
      </c>
      <c r="F63" s="38">
        <v>-17.915986662014138</v>
      </c>
      <c r="G63" s="38">
        <v>-3.1362394399073814</v>
      </c>
      <c r="H63" s="462">
        <v>3.6131969110443656</v>
      </c>
      <c r="I63" s="462">
        <v>-13.64229365738391</v>
      </c>
    </row>
    <row r="64" spans="1:12">
      <c r="C64" s="363">
        <v>44135</v>
      </c>
      <c r="D64" s="387">
        <f t="shared" si="1"/>
        <v>44135</v>
      </c>
      <c r="E64" s="38">
        <v>-7.3036973735960675</v>
      </c>
      <c r="F64" s="38">
        <v>-23.139957742539579</v>
      </c>
      <c r="G64" s="38">
        <v>2.0816074099171988</v>
      </c>
      <c r="H64" s="462">
        <v>3.5085489231952991</v>
      </c>
      <c r="I64" s="462">
        <v>-24.853498783023127</v>
      </c>
    </row>
    <row r="65" spans="1:12">
      <c r="C65" s="363">
        <v>44165</v>
      </c>
      <c r="D65" s="387">
        <f t="shared" si="1"/>
        <v>44165</v>
      </c>
      <c r="E65" s="38">
        <v>-11.916161881526399</v>
      </c>
      <c r="F65" s="38">
        <v>-17.276661504168185</v>
      </c>
      <c r="G65" s="38">
        <v>-5.1630237582448242</v>
      </c>
      <c r="H65" s="462">
        <v>-41.386056706704295</v>
      </c>
      <c r="I65" s="462">
        <v>-75.741903850643695</v>
      </c>
    </row>
    <row r="66" spans="1:12">
      <c r="C66" s="363">
        <v>44196</v>
      </c>
      <c r="D66" s="387">
        <f t="shared" si="1"/>
        <v>44196</v>
      </c>
      <c r="E66" s="38">
        <v>-17.322152172601871</v>
      </c>
      <c r="F66" s="38">
        <v>-26.573539944066429</v>
      </c>
      <c r="G66" s="38">
        <v>0.2508999415419757</v>
      </c>
      <c r="H66" s="462">
        <v>-74.133946894392054</v>
      </c>
      <c r="I66" s="462">
        <v>-117.77873906951837</v>
      </c>
    </row>
    <row r="67" spans="1:12">
      <c r="C67" s="363">
        <v>44227</v>
      </c>
      <c r="D67" s="387">
        <f t="shared" si="1"/>
        <v>44227</v>
      </c>
      <c r="E67" s="38">
        <v>-11.018071464858258</v>
      </c>
      <c r="F67" s="38">
        <v>-19.815790748277269</v>
      </c>
      <c r="G67" s="38">
        <v>-0.71681334683772513</v>
      </c>
      <c r="H67" s="462">
        <v>-45.451803304582697</v>
      </c>
      <c r="I67" s="462">
        <v>-77.002478864555897</v>
      </c>
    </row>
    <row r="68" spans="1:12">
      <c r="C68" s="363">
        <v>44255</v>
      </c>
      <c r="D68" s="387">
        <f t="shared" si="1"/>
        <v>44255</v>
      </c>
      <c r="E68" s="38">
        <v>-2.2701082140740265</v>
      </c>
      <c r="F68" s="38">
        <v>-17.021312100370867</v>
      </c>
      <c r="G68" s="38">
        <v>0.2153678065471426</v>
      </c>
      <c r="H68" s="462">
        <v>-28.512445630936796</v>
      </c>
      <c r="I68" s="462">
        <v>-47.58849813883451</v>
      </c>
    </row>
    <row r="69" spans="1:12">
      <c r="C69" s="363">
        <v>44286</v>
      </c>
      <c r="D69" s="387">
        <f t="shared" ref="D69:D95" si="2">+C69</f>
        <v>44286</v>
      </c>
      <c r="E69" s="38">
        <v>-2.8181694011780634</v>
      </c>
      <c r="F69" s="38">
        <v>-13.018174821502596</v>
      </c>
      <c r="G69" s="38">
        <v>-0.8728560806872605</v>
      </c>
      <c r="H69" s="462">
        <v>3.4538961382227402</v>
      </c>
      <c r="I69" s="462">
        <v>-13.25530416514515</v>
      </c>
    </row>
    <row r="70" spans="1:12">
      <c r="C70" s="363">
        <v>44316</v>
      </c>
      <c r="D70" s="387">
        <f t="shared" si="2"/>
        <v>44316</v>
      </c>
      <c r="E70" s="38">
        <v>-2.9168667306584943</v>
      </c>
      <c r="F70" s="38">
        <v>-14.693896377256758</v>
      </c>
      <c r="G70" s="38">
        <v>1.7717550834789944</v>
      </c>
      <c r="H70" s="462">
        <v>54.121994321247875</v>
      </c>
      <c r="I70" s="462">
        <v>38.282986296811615</v>
      </c>
    </row>
    <row r="71" spans="1:12">
      <c r="C71" s="363">
        <v>44347</v>
      </c>
      <c r="D71" s="387">
        <f t="shared" si="2"/>
        <v>44347</v>
      </c>
      <c r="E71" s="38">
        <v>-5.33801658564464</v>
      </c>
      <c r="F71" s="38">
        <v>-22.116298731626863</v>
      </c>
      <c r="G71" s="38">
        <v>-0.58019096188408659</v>
      </c>
      <c r="H71" s="462">
        <v>15.527827190190868</v>
      </c>
      <c r="I71" s="462">
        <v>-12.506679088964713</v>
      </c>
    </row>
    <row r="72" spans="1:12">
      <c r="A72" s="14">
        <v>2021</v>
      </c>
      <c r="B72" s="14" t="s">
        <v>47</v>
      </c>
      <c r="C72" s="363">
        <v>44377</v>
      </c>
      <c r="D72" s="387">
        <f t="shared" si="2"/>
        <v>44377</v>
      </c>
      <c r="E72" s="38">
        <v>-8.7954495547404488</v>
      </c>
      <c r="F72" s="38">
        <v>-19.049366228585008</v>
      </c>
      <c r="G72" s="38">
        <v>-2.6167982546377777</v>
      </c>
      <c r="H72" s="462">
        <v>-26.723135642034542</v>
      </c>
      <c r="I72" s="462">
        <v>-57.184749679997765</v>
      </c>
    </row>
    <row r="73" spans="1:12">
      <c r="C73" s="363">
        <v>44408</v>
      </c>
      <c r="D73" s="387">
        <f t="shared" si="2"/>
        <v>44408</v>
      </c>
      <c r="E73" s="38">
        <v>-5.7854336539475408</v>
      </c>
      <c r="F73" s="38">
        <v>-24.636006310149476</v>
      </c>
      <c r="G73" s="38">
        <v>1.914323392404554</v>
      </c>
      <c r="H73" s="462">
        <v>13.510105614362764</v>
      </c>
      <c r="I73" s="462">
        <v>-14.997010957329685</v>
      </c>
    </row>
    <row r="74" spans="1:12">
      <c r="C74" s="363">
        <v>44439</v>
      </c>
      <c r="D74" s="387">
        <f t="shared" si="2"/>
        <v>44439</v>
      </c>
      <c r="E74" s="38">
        <v>-6.591499085776209</v>
      </c>
      <c r="F74" s="38">
        <v>-21.173926701548087</v>
      </c>
      <c r="G74" s="38">
        <v>-0.60646726694605402</v>
      </c>
      <c r="H74" s="462">
        <v>2.0868908544989324</v>
      </c>
      <c r="I74" s="462">
        <v>-26.285002199771409</v>
      </c>
    </row>
    <row r="75" spans="1:12">
      <c r="C75" s="363">
        <v>44469</v>
      </c>
      <c r="D75" s="387">
        <f t="shared" si="2"/>
        <v>44469</v>
      </c>
      <c r="E75" s="38">
        <v>-6.6289313061641186</v>
      </c>
      <c r="F75" s="38">
        <v>-26.019382736782028</v>
      </c>
      <c r="G75" s="38">
        <v>-1.3549135091267397</v>
      </c>
      <c r="H75" s="462">
        <v>-16.825072619130331</v>
      </c>
      <c r="I75" s="462">
        <v>-50.828300171203189</v>
      </c>
    </row>
    <row r="76" spans="1:12">
      <c r="C76" s="363">
        <v>44500</v>
      </c>
      <c r="D76" s="387">
        <f t="shared" si="2"/>
        <v>44500</v>
      </c>
      <c r="E76" s="38">
        <v>11.226277512619902</v>
      </c>
      <c r="F76" s="38">
        <v>-27.741538660621668</v>
      </c>
      <c r="G76" s="38">
        <v>-1.8429470766791507</v>
      </c>
      <c r="H76" s="462">
        <v>34.022625398124738</v>
      </c>
      <c r="I76" s="462">
        <v>15.664417173443837</v>
      </c>
    </row>
    <row r="77" spans="1:12">
      <c r="C77" s="363">
        <v>44530</v>
      </c>
      <c r="D77" s="387">
        <f t="shared" si="2"/>
        <v>44530</v>
      </c>
      <c r="E77" s="38">
        <v>11.226122840276673</v>
      </c>
      <c r="F77" s="38">
        <v>-20.726503314194574</v>
      </c>
      <c r="G77" s="38">
        <v>-4.2299033134018629</v>
      </c>
      <c r="H77" s="462">
        <v>57.33247420714946</v>
      </c>
      <c r="I77" s="462">
        <v>43.602190419829725</v>
      </c>
    </row>
    <row r="78" spans="1:12">
      <c r="C78" s="363">
        <v>44561</v>
      </c>
      <c r="D78" s="387">
        <f t="shared" si="2"/>
        <v>44561</v>
      </c>
      <c r="E78" s="38">
        <v>8.3471992076254864</v>
      </c>
      <c r="F78" s="38">
        <v>-21.919900828884348</v>
      </c>
      <c r="G78" s="38">
        <v>-4.0075945679141025</v>
      </c>
      <c r="H78" s="462">
        <v>47.911988560586217</v>
      </c>
      <c r="I78" s="462">
        <v>30.331692371413268</v>
      </c>
      <c r="L78" s="359" t="s">
        <v>266</v>
      </c>
    </row>
    <row r="79" spans="1:12">
      <c r="C79" s="363">
        <v>44592</v>
      </c>
      <c r="D79" s="387">
        <f t="shared" si="2"/>
        <v>44592</v>
      </c>
      <c r="E79" s="38">
        <v>-2.6383192812092098</v>
      </c>
      <c r="F79" s="38">
        <v>-16.895730102594225</v>
      </c>
      <c r="G79" s="38">
        <v>-3.0259819153738277</v>
      </c>
      <c r="H79" s="462">
        <v>12.230461512635971</v>
      </c>
      <c r="I79" s="462">
        <v>-10.329569786541278</v>
      </c>
      <c r="L79" s="359" t="s">
        <v>156</v>
      </c>
    </row>
    <row r="80" spans="1:12">
      <c r="C80" s="363">
        <v>44620</v>
      </c>
      <c r="D80" s="387">
        <f t="shared" si="2"/>
        <v>44620</v>
      </c>
      <c r="E80" s="38">
        <v>-9.5374818715754639</v>
      </c>
      <c r="F80" s="38">
        <v>-19.901173655552487</v>
      </c>
      <c r="G80" s="38">
        <v>-2.9162916314411724</v>
      </c>
      <c r="H80" s="462">
        <v>-7.2235458031864059</v>
      </c>
      <c r="I80" s="462">
        <v>-39.578492961755522</v>
      </c>
    </row>
    <row r="81" spans="1:12">
      <c r="C81" s="363">
        <v>44651</v>
      </c>
      <c r="D81" s="387">
        <f t="shared" si="2"/>
        <v>44651</v>
      </c>
      <c r="E81" s="38">
        <v>-11.883202560981381</v>
      </c>
      <c r="F81" s="38">
        <v>-17.539142508490048</v>
      </c>
      <c r="G81" s="38">
        <v>-1.8205285849044104</v>
      </c>
      <c r="H81" s="462">
        <v>-23.093597647052789</v>
      </c>
      <c r="I81" s="462">
        <v>-54.336471301428617</v>
      </c>
      <c r="L81" s="23" t="s">
        <v>444</v>
      </c>
    </row>
    <row r="82" spans="1:12">
      <c r="C82" s="363">
        <v>44681</v>
      </c>
      <c r="D82" s="387">
        <f t="shared" si="2"/>
        <v>44681</v>
      </c>
      <c r="E82" s="38">
        <v>-13.108307292975336</v>
      </c>
      <c r="F82" s="38">
        <v>-14.937610771457349</v>
      </c>
      <c r="G82" s="38">
        <v>1.1899912619528501</v>
      </c>
      <c r="H82" s="462">
        <v>-34.88372525507404</v>
      </c>
      <c r="I82" s="462">
        <v>-61.739652057553855</v>
      </c>
    </row>
    <row r="83" spans="1:12">
      <c r="C83" s="363">
        <v>44712</v>
      </c>
      <c r="D83" s="387">
        <f t="shared" si="2"/>
        <v>44712</v>
      </c>
      <c r="E83" s="38">
        <v>-5.0105982993563583</v>
      </c>
      <c r="F83" s="38">
        <v>-16.782848778354271</v>
      </c>
      <c r="G83" s="38">
        <v>1.6260017766885579</v>
      </c>
      <c r="H83" s="462">
        <v>-8.010789867416749</v>
      </c>
      <c r="I83" s="462">
        <v>-28.178235168438803</v>
      </c>
    </row>
    <row r="84" spans="1:12">
      <c r="A84" s="14">
        <v>2022</v>
      </c>
      <c r="B84" s="14" t="s">
        <v>48</v>
      </c>
      <c r="C84" s="363">
        <v>44742</v>
      </c>
      <c r="D84" s="387">
        <f t="shared" si="2"/>
        <v>44742</v>
      </c>
      <c r="E84" s="38">
        <v>-2.7885625085777836</v>
      </c>
      <c r="F84" s="38">
        <v>-14.195563503306348</v>
      </c>
      <c r="G84" s="38">
        <v>2.4721054391051522</v>
      </c>
      <c r="H84" s="462">
        <v>-1.8994753448137836E-2</v>
      </c>
      <c r="I84" s="462">
        <v>-14.531015326227115</v>
      </c>
    </row>
    <row r="85" spans="1:12">
      <c r="C85" s="363">
        <v>44773</v>
      </c>
      <c r="D85" s="387">
        <f t="shared" si="2"/>
        <v>44773</v>
      </c>
      <c r="E85" s="38">
        <v>-1.7659656688434762</v>
      </c>
      <c r="F85" s="38">
        <v>-13.487904932626479</v>
      </c>
      <c r="G85" s="38">
        <v>0.577312586677176</v>
      </c>
      <c r="H85" s="462">
        <v>-5.8753318380271544</v>
      </c>
      <c r="I85" s="462">
        <v>-20.551889852819919</v>
      </c>
    </row>
    <row r="86" spans="1:12">
      <c r="C86" s="363">
        <v>44804</v>
      </c>
      <c r="D86" s="387">
        <f t="shared" si="2"/>
        <v>44804</v>
      </c>
      <c r="E86" s="38">
        <v>-5.646068442563033</v>
      </c>
      <c r="F86" s="38">
        <v>-8.468464978847388</v>
      </c>
      <c r="G86" s="38">
        <v>4.3408847063184641</v>
      </c>
      <c r="H86" s="462">
        <v>-17.253818420775723</v>
      </c>
      <c r="I86" s="462">
        <v>-27.027467135867681</v>
      </c>
    </row>
    <row r="87" spans="1:12">
      <c r="C87" s="363">
        <v>44834</v>
      </c>
      <c r="D87" s="387">
        <f t="shared" si="2"/>
        <v>44834</v>
      </c>
      <c r="E87" s="38">
        <v>-0.54818102964986437</v>
      </c>
      <c r="F87" s="38">
        <v>9.8607689149550843</v>
      </c>
      <c r="G87" s="38">
        <v>4.6531021437717328</v>
      </c>
      <c r="H87" s="462">
        <v>-8.0623036420248564</v>
      </c>
      <c r="I87" s="462">
        <v>5.9033863870520911</v>
      </c>
    </row>
    <row r="88" spans="1:12">
      <c r="C88" s="363">
        <v>44865</v>
      </c>
      <c r="D88" s="387">
        <f t="shared" si="2"/>
        <v>44865</v>
      </c>
      <c r="E88" s="38">
        <v>0.40968921097349986</v>
      </c>
      <c r="F88" s="38">
        <v>9.5932930970118537</v>
      </c>
      <c r="G88" s="38">
        <v>-2.450138229967489</v>
      </c>
      <c r="H88" s="462">
        <v>-5.2802367671969375</v>
      </c>
      <c r="I88" s="462">
        <v>2.2726073108209341</v>
      </c>
    </row>
    <row r="89" spans="1:12">
      <c r="C89" s="363">
        <v>44895</v>
      </c>
      <c r="D89" s="387">
        <f t="shared" si="2"/>
        <v>44895</v>
      </c>
      <c r="E89" s="38">
        <v>3.226293912563861</v>
      </c>
      <c r="F89" s="38">
        <v>-1.4317499210076545</v>
      </c>
      <c r="G89" s="38">
        <v>3.6810902661025415</v>
      </c>
      <c r="H89" s="462">
        <v>2.5417823339353842</v>
      </c>
      <c r="I89" s="462">
        <v>8.0174165915941362</v>
      </c>
    </row>
    <row r="90" spans="1:12">
      <c r="C90" s="363">
        <v>44926</v>
      </c>
      <c r="D90" s="387">
        <f t="shared" si="2"/>
        <v>44926</v>
      </c>
      <c r="E90" s="38">
        <v>4.9823300990165391</v>
      </c>
      <c r="F90" s="38">
        <v>3.4502016944828684</v>
      </c>
      <c r="G90" s="38">
        <v>5.3294983484843446</v>
      </c>
      <c r="H90" s="462">
        <v>-28.214812330506614</v>
      </c>
      <c r="I90" s="462">
        <v>-14.452782188522882</v>
      </c>
    </row>
    <row r="91" spans="1:12">
      <c r="C91" s="363">
        <v>44957</v>
      </c>
      <c r="D91" s="387">
        <f t="shared" si="2"/>
        <v>44957</v>
      </c>
      <c r="E91" s="38">
        <v>14.874447451766152</v>
      </c>
      <c r="F91" s="38">
        <v>3.5686993074999114</v>
      </c>
      <c r="G91" s="38">
        <v>8.9356297632074728</v>
      </c>
      <c r="H91" s="462">
        <v>26.471832293110374</v>
      </c>
      <c r="I91" s="462">
        <v>53.850608815583904</v>
      </c>
    </row>
    <row r="92" spans="1:12">
      <c r="C92" s="363">
        <v>44985</v>
      </c>
      <c r="D92" s="387">
        <f t="shared" si="2"/>
        <v>44985</v>
      </c>
      <c r="E92" s="38">
        <v>17.284464584771964</v>
      </c>
      <c r="F92" s="38">
        <v>13.76510391821107</v>
      </c>
      <c r="G92" s="38">
        <v>6.1294082905293399</v>
      </c>
      <c r="H92" s="462">
        <v>18.056384216514868</v>
      </c>
      <c r="I92" s="462">
        <v>55.235361010027219</v>
      </c>
    </row>
    <row r="93" spans="1:12">
      <c r="C93" s="363">
        <v>45016</v>
      </c>
      <c r="D93" s="387">
        <f t="shared" si="2"/>
        <v>45016</v>
      </c>
      <c r="E93" s="38">
        <v>21.493448571718211</v>
      </c>
      <c r="F93" s="38">
        <v>12.974320003061502</v>
      </c>
      <c r="G93" s="38">
        <v>11.465212811120507</v>
      </c>
      <c r="H93" s="462">
        <v>16.008381870896894</v>
      </c>
      <c r="I93" s="462">
        <v>61.941363256797089</v>
      </c>
    </row>
    <row r="94" spans="1:12">
      <c r="C94" s="363">
        <v>45046</v>
      </c>
      <c r="D94" s="387">
        <f t="shared" si="2"/>
        <v>45046</v>
      </c>
      <c r="E94" s="38">
        <v>36.272551674754425</v>
      </c>
      <c r="F94" s="38">
        <v>12.655597869263838</v>
      </c>
      <c r="G94" s="38">
        <v>6.3588911954919354</v>
      </c>
      <c r="H94" s="462">
        <v>32.919398654858021</v>
      </c>
      <c r="I94" s="462">
        <v>88.206439394368203</v>
      </c>
    </row>
    <row r="95" spans="1:12">
      <c r="C95" s="616">
        <v>45077</v>
      </c>
      <c r="D95" s="666">
        <f t="shared" si="2"/>
        <v>45077</v>
      </c>
      <c r="E95" s="667">
        <v>30.601265261741634</v>
      </c>
      <c r="F95" s="667">
        <v>24.254926077644541</v>
      </c>
      <c r="G95" s="667">
        <v>9.0784684061322096</v>
      </c>
      <c r="H95" s="668">
        <v>-6.617327666438805</v>
      </c>
      <c r="I95" s="668">
        <v>57.317332079079563</v>
      </c>
    </row>
    <row r="96" spans="1:12">
      <c r="C96" s="363">
        <v>45107</v>
      </c>
      <c r="D96" s="387">
        <f t="shared" ref="D96:D102" si="3">C96</f>
        <v>45107</v>
      </c>
      <c r="E96" s="38">
        <v>35.200873867888596</v>
      </c>
      <c r="F96" s="38">
        <v>26.135775213257968</v>
      </c>
      <c r="G96" s="38">
        <v>9.3544164725204126</v>
      </c>
      <c r="H96" s="462">
        <v>7.7931245432375587</v>
      </c>
      <c r="I96" s="462">
        <v>78.484190096904513</v>
      </c>
    </row>
    <row r="97" spans="1:12">
      <c r="A97" s="14">
        <v>2023</v>
      </c>
      <c r="B97" s="14" t="s">
        <v>49</v>
      </c>
      <c r="C97" s="674">
        <v>45138</v>
      </c>
      <c r="D97" s="666">
        <f t="shared" si="3"/>
        <v>45138</v>
      </c>
      <c r="E97" s="667">
        <v>32.605460934872312</v>
      </c>
      <c r="F97" s="667">
        <v>32.064492546702994</v>
      </c>
      <c r="G97" s="667">
        <v>11.271416917764828</v>
      </c>
      <c r="H97" s="668">
        <v>30.240298499963171</v>
      </c>
      <c r="I97" s="668">
        <v>106.18166889930329</v>
      </c>
    </row>
    <row r="98" spans="1:12">
      <c r="C98" s="674">
        <v>45169</v>
      </c>
      <c r="D98" s="666">
        <f t="shared" si="3"/>
        <v>45169</v>
      </c>
      <c r="E98" s="667">
        <v>38.86131424404109</v>
      </c>
      <c r="F98" s="667">
        <v>32.52540070919833</v>
      </c>
      <c r="G98" s="667">
        <v>10.116310456215711</v>
      </c>
      <c r="H98" s="668">
        <v>23.110670699458002</v>
      </c>
      <c r="I98" s="668">
        <v>104.61369610891313</v>
      </c>
    </row>
    <row r="99" spans="1:12">
      <c r="C99" s="674">
        <v>45199</v>
      </c>
      <c r="D99" s="666">
        <f t="shared" si="3"/>
        <v>45199</v>
      </c>
      <c r="E99" s="667">
        <v>38.053048186011353</v>
      </c>
      <c r="F99" s="667">
        <v>26.328528470065883</v>
      </c>
      <c r="G99" s="667">
        <v>11.619463801005351</v>
      </c>
      <c r="H99" s="668">
        <v>11.62265689960169</v>
      </c>
      <c r="I99" s="668">
        <v>87.623697356684275</v>
      </c>
    </row>
    <row r="100" spans="1:12">
      <c r="C100" s="363">
        <v>45230</v>
      </c>
      <c r="D100" s="387">
        <f t="shared" si="3"/>
        <v>45230</v>
      </c>
      <c r="E100" s="38">
        <v>40.573319784855485</v>
      </c>
      <c r="F100" s="38">
        <v>31.438777757514845</v>
      </c>
      <c r="G100" s="38">
        <v>11.003748449262794</v>
      </c>
      <c r="H100" s="462">
        <v>14.811221647341831</v>
      </c>
      <c r="I100" s="462">
        <v>97.827067638974967</v>
      </c>
    </row>
    <row r="101" spans="1:12">
      <c r="C101" s="363">
        <v>45260</v>
      </c>
      <c r="D101" s="387">
        <f t="shared" si="3"/>
        <v>45260</v>
      </c>
      <c r="E101" s="38">
        <v>39.806474989649573</v>
      </c>
      <c r="F101" s="38">
        <v>30.768385073808062</v>
      </c>
      <c r="G101" s="38">
        <v>14.545400376362261</v>
      </c>
      <c r="H101" s="462">
        <v>10.555656388991261</v>
      </c>
      <c r="I101" s="462">
        <v>95.675916828811154</v>
      </c>
    </row>
    <row r="102" spans="1:12">
      <c r="C102" s="674">
        <v>45291</v>
      </c>
      <c r="D102" s="666">
        <f t="shared" si="3"/>
        <v>45291</v>
      </c>
      <c r="E102" s="667">
        <v>39.101515637528188</v>
      </c>
      <c r="F102" s="667">
        <v>36.8390038853749</v>
      </c>
      <c r="G102" s="667">
        <v>13.959866448691468</v>
      </c>
      <c r="H102" s="668">
        <v>44.439475632313005</v>
      </c>
      <c r="I102" s="668">
        <v>134.33986160390759</v>
      </c>
    </row>
    <row r="103" spans="1:12">
      <c r="C103" s="674">
        <v>45322</v>
      </c>
      <c r="D103" s="666">
        <f t="shared" ref="D103:D109" si="4">C103</f>
        <v>45322</v>
      </c>
      <c r="E103" s="667">
        <v>31.841461599603043</v>
      </c>
      <c r="F103" s="667">
        <v>38.871664355171795</v>
      </c>
      <c r="G103" s="667">
        <v>10.536336046885873</v>
      </c>
      <c r="H103" s="668">
        <v>-18.39827356524367</v>
      </c>
      <c r="I103" s="668">
        <v>62.85118843641704</v>
      </c>
    </row>
    <row r="104" spans="1:12">
      <c r="C104" s="674">
        <v>45351</v>
      </c>
      <c r="D104" s="666">
        <f t="shared" si="4"/>
        <v>45351</v>
      </c>
      <c r="E104" s="667">
        <v>32.995858825502445</v>
      </c>
      <c r="F104" s="667">
        <v>32.765908646058918</v>
      </c>
      <c r="G104" s="667">
        <v>11.661213531924268</v>
      </c>
      <c r="H104" s="668">
        <v>2.7305038657430476</v>
      </c>
      <c r="I104" s="668">
        <v>80.153484869228677</v>
      </c>
      <c r="L104" s="359" t="s">
        <v>318</v>
      </c>
    </row>
    <row r="105" spans="1:12">
      <c r="C105" s="674">
        <v>45382</v>
      </c>
      <c r="D105" s="666">
        <f t="shared" si="4"/>
        <v>45382</v>
      </c>
      <c r="E105" s="667">
        <v>31.408049137262168</v>
      </c>
      <c r="F105" s="667">
        <v>19.313424657169794</v>
      </c>
      <c r="G105" s="667">
        <v>6.0565126383820305</v>
      </c>
      <c r="H105" s="668">
        <v>7.8612482816296296</v>
      </c>
      <c r="I105" s="668">
        <v>64.639234714443603</v>
      </c>
      <c r="L105" s="359" t="s">
        <v>156</v>
      </c>
    </row>
    <row r="106" spans="1:12">
      <c r="C106" s="363">
        <v>45412</v>
      </c>
      <c r="D106" s="387">
        <f t="shared" si="4"/>
        <v>45412</v>
      </c>
      <c r="E106" s="38">
        <v>30.728671204237639</v>
      </c>
      <c r="F106" s="38">
        <v>19.236179768141241</v>
      </c>
      <c r="G106" s="38">
        <v>7.4632289964999678</v>
      </c>
      <c r="H106" s="462">
        <v>43.449924461902157</v>
      </c>
      <c r="I106" s="462">
        <v>100.87800443078099</v>
      </c>
    </row>
    <row r="107" spans="1:12">
      <c r="C107" s="674">
        <v>45443</v>
      </c>
      <c r="D107" s="666">
        <f t="shared" si="4"/>
        <v>45443</v>
      </c>
      <c r="E107" s="667">
        <v>30.812737022977295</v>
      </c>
      <c r="F107" s="667">
        <v>14.475325974935263</v>
      </c>
      <c r="G107" s="667">
        <v>4.0098121285603225</v>
      </c>
      <c r="H107" s="668">
        <v>63.030951992955309</v>
      </c>
      <c r="I107" s="668">
        <v>112.32882711942818</v>
      </c>
    </row>
    <row r="108" spans="1:12">
      <c r="C108" s="363">
        <v>45473</v>
      </c>
      <c r="D108" s="387">
        <f t="shared" si="4"/>
        <v>45473</v>
      </c>
      <c r="E108" s="38">
        <v>26.06325820448178</v>
      </c>
      <c r="F108" s="38">
        <v>10.297706639574686</v>
      </c>
      <c r="G108" s="38">
        <v>6.1912839514524931</v>
      </c>
      <c r="H108" s="462">
        <v>46.588915227963284</v>
      </c>
      <c r="I108" s="462">
        <v>89.141164023472243</v>
      </c>
    </row>
    <row r="109" spans="1:12">
      <c r="A109" s="33">
        <v>2024</v>
      </c>
      <c r="B109" s="33" t="s">
        <v>514</v>
      </c>
      <c r="C109" s="674">
        <v>45504</v>
      </c>
      <c r="D109" s="666">
        <f t="shared" si="4"/>
        <v>45504</v>
      </c>
      <c r="E109" s="667">
        <v>17.646260350857432</v>
      </c>
      <c r="F109" s="667">
        <v>16.261948022437462</v>
      </c>
      <c r="G109" s="667">
        <v>6.8937852149717438</v>
      </c>
      <c r="H109" s="668">
        <v>-3.4067472639447427</v>
      </c>
      <c r="I109" s="668">
        <v>37.395246324321896</v>
      </c>
    </row>
    <row r="110" spans="1:12">
      <c r="C110" s="674">
        <v>45535</v>
      </c>
      <c r="D110" s="666">
        <f t="shared" ref="D110:D115" si="5">C110</f>
        <v>45535</v>
      </c>
      <c r="E110" s="667">
        <v>9.5476654508243808</v>
      </c>
      <c r="F110" s="667">
        <v>9.2970746460753375</v>
      </c>
      <c r="G110" s="667">
        <v>0.30122553351874737</v>
      </c>
      <c r="H110" s="668">
        <v>-2.7190564147924623</v>
      </c>
      <c r="I110" s="668">
        <v>16.426909215626004</v>
      </c>
    </row>
    <row r="111" spans="1:12">
      <c r="C111" s="674">
        <v>45565</v>
      </c>
      <c r="D111" s="666">
        <f t="shared" si="5"/>
        <v>45565</v>
      </c>
      <c r="E111" s="667">
        <v>5.1420103720528072</v>
      </c>
      <c r="F111" s="667">
        <v>-0.12885039593456965</v>
      </c>
      <c r="G111" s="667">
        <v>4.7393794964972714E-3</v>
      </c>
      <c r="H111" s="668">
        <v>-0.2181548821834238</v>
      </c>
      <c r="I111" s="668">
        <v>4.7997444734313053</v>
      </c>
    </row>
    <row r="112" spans="1:12">
      <c r="C112" s="363">
        <v>45596</v>
      </c>
      <c r="D112" s="387">
        <f t="shared" si="5"/>
        <v>45596</v>
      </c>
      <c r="E112" s="38">
        <v>2.0561967189911199</v>
      </c>
      <c r="F112" s="38">
        <v>-2.8773016942547645</v>
      </c>
      <c r="G112" s="38">
        <v>1.1390016480932357</v>
      </c>
      <c r="H112" s="462">
        <v>0.84438189929649798</v>
      </c>
      <c r="I112" s="462">
        <v>1.162278572126088</v>
      </c>
    </row>
    <row r="113" spans="1:9">
      <c r="C113" s="363">
        <v>45626</v>
      </c>
      <c r="D113" s="387">
        <f t="shared" si="5"/>
        <v>45626</v>
      </c>
      <c r="E113" s="38">
        <v>0.99176075420760057</v>
      </c>
      <c r="F113" s="38">
        <v>-4.0244725652801492</v>
      </c>
      <c r="G113" s="38">
        <v>-2.1716384641399333</v>
      </c>
      <c r="H113" s="462">
        <v>-0.89818206542465684</v>
      </c>
      <c r="I113" s="462">
        <v>-6.102532340637139</v>
      </c>
    </row>
    <row r="114" spans="1:9">
      <c r="C114" s="674">
        <v>45657</v>
      </c>
      <c r="D114" s="666">
        <f t="shared" si="5"/>
        <v>45657</v>
      </c>
      <c r="E114" s="667">
        <v>2.4514477763540743</v>
      </c>
      <c r="F114" s="667">
        <v>-10.435988396136896</v>
      </c>
      <c r="G114" s="667">
        <v>-2.8753524828459436</v>
      </c>
      <c r="H114" s="668">
        <v>3.8760275214750632</v>
      </c>
      <c r="I114" s="668">
        <v>-6.9838655811536992</v>
      </c>
    </row>
    <row r="115" spans="1:9">
      <c r="C115" s="674">
        <v>45688</v>
      </c>
      <c r="D115" s="666">
        <f t="shared" si="5"/>
        <v>45688</v>
      </c>
      <c r="E115" s="667">
        <v>-2.9071233280337503</v>
      </c>
      <c r="F115" s="667">
        <v>-21.607266347201691</v>
      </c>
      <c r="G115" s="667">
        <v>-5.6164429514103613</v>
      </c>
      <c r="H115" s="668">
        <v>-1.7263013416126727</v>
      </c>
      <c r="I115" s="668">
        <v>-31.857133968258477</v>
      </c>
    </row>
    <row r="116" spans="1:9">
      <c r="C116" s="363">
        <v>45716</v>
      </c>
      <c r="D116" s="387">
        <f>C116</f>
        <v>45716</v>
      </c>
      <c r="E116" s="757">
        <v>-24.08757925709812</v>
      </c>
      <c r="F116" s="757">
        <v>-18.529890753222134</v>
      </c>
      <c r="G116" s="757">
        <v>-4.7111413201627181</v>
      </c>
      <c r="H116" s="758">
        <v>-11.6127302091566</v>
      </c>
      <c r="I116" s="758">
        <v>-58.938568738466188</v>
      </c>
    </row>
    <row r="117" spans="1:9">
      <c r="C117" s="363">
        <v>45747</v>
      </c>
      <c r="D117" s="387">
        <f>C117</f>
        <v>45747</v>
      </c>
      <c r="E117" s="757">
        <v>-34.424598830000001</v>
      </c>
      <c r="F117" s="757">
        <v>-8.7999588910046942</v>
      </c>
      <c r="G117" s="757">
        <v>-5.0357239778736602</v>
      </c>
      <c r="H117" s="758">
        <v>-26.203555458863192</v>
      </c>
      <c r="I117" s="758">
        <v>-74.463837156063818</v>
      </c>
    </row>
    <row r="118" spans="1:9">
      <c r="C118" s="363">
        <v>45777</v>
      </c>
      <c r="D118" s="387">
        <f t="shared" ref="D118:D119" si="6">C118</f>
        <v>45777</v>
      </c>
      <c r="E118" s="757">
        <v>-35.853817630000002</v>
      </c>
      <c r="F118" s="757">
        <v>-15.19508013812966</v>
      </c>
      <c r="G118" s="757">
        <v>-5.881702477035553</v>
      </c>
      <c r="H118" s="758">
        <v>-42.260664077148412</v>
      </c>
      <c r="I118" s="758">
        <v>-99.191264324769548</v>
      </c>
    </row>
    <row r="119" spans="1:9">
      <c r="C119" s="674">
        <v>45808</v>
      </c>
      <c r="D119" s="666">
        <f t="shared" si="6"/>
        <v>45808</v>
      </c>
      <c r="E119" s="767">
        <v>-34.528152040000002</v>
      </c>
      <c r="F119" s="767">
        <v>-15.027588839627541</v>
      </c>
      <c r="G119" s="767">
        <v>-3.6593119201397628</v>
      </c>
      <c r="H119" s="768">
        <v>-52.473329297671654</v>
      </c>
      <c r="I119" s="768">
        <v>-105.68838209651265</v>
      </c>
    </row>
    <row r="120" spans="1:9">
      <c r="A120" s="14">
        <v>2025</v>
      </c>
      <c r="B120" s="14" t="s">
        <v>533</v>
      </c>
      <c r="C120" s="363">
        <v>45838</v>
      </c>
      <c r="D120" s="387">
        <f>C120</f>
        <v>45838</v>
      </c>
      <c r="E120" s="38">
        <v>-32.729263030842418</v>
      </c>
      <c r="F120" s="38">
        <v>-14.926319889988147</v>
      </c>
      <c r="G120" s="38">
        <v>-5.7648462305587564</v>
      </c>
      <c r="H120" s="462">
        <v>-68.835557926312575</v>
      </c>
      <c r="I120" s="462">
        <v>-122.25598707770189</v>
      </c>
    </row>
    <row r="121" spans="1:9">
      <c r="C121" s="674">
        <v>45869</v>
      </c>
      <c r="D121" s="666">
        <f>C121</f>
        <v>45869</v>
      </c>
      <c r="E121" s="667">
        <v>-29.438111643463007</v>
      </c>
      <c r="F121" s="667">
        <v>-21.944808008194823</v>
      </c>
      <c r="G121" s="667">
        <v>-7.7751096200819898</v>
      </c>
      <c r="H121" s="668">
        <v>-6.2887820827546186</v>
      </c>
      <c r="I121" s="668">
        <v>-65.446811354494429</v>
      </c>
    </row>
    <row r="122" spans="1:9">
      <c r="C122" s="363">
        <v>45900</v>
      </c>
      <c r="D122" s="387">
        <f t="shared" ref="D122:D126" si="7">C122</f>
        <v>45900</v>
      </c>
      <c r="E122" s="38">
        <v>-30.321145227809343</v>
      </c>
      <c r="F122" s="38">
        <v>-27.026771811134431</v>
      </c>
      <c r="G122" s="38">
        <v>-5.862832149665989</v>
      </c>
      <c r="H122" s="462">
        <v>-15.60301991039651</v>
      </c>
      <c r="I122" s="462">
        <v>-78.813769099006251</v>
      </c>
    </row>
    <row r="123" spans="1:9" s="4" customFormat="1">
      <c r="C123" s="363">
        <v>45930</v>
      </c>
      <c r="D123" s="387">
        <f t="shared" si="7"/>
        <v>45930</v>
      </c>
      <c r="E123" s="38">
        <v>-28.68153293684172</v>
      </c>
      <c r="F123" s="38">
        <v>-26.616130537248996</v>
      </c>
      <c r="G123" s="38">
        <v>-4.9236932832528542</v>
      </c>
      <c r="H123" s="462">
        <v>-17.604623993931988</v>
      </c>
      <c r="I123" s="462">
        <v>-77.825980751275551</v>
      </c>
    </row>
    <row r="124" spans="1:9">
      <c r="C124" s="363">
        <v>45961</v>
      </c>
      <c r="D124" s="387">
        <f t="shared" si="7"/>
        <v>45961</v>
      </c>
      <c r="E124" s="38">
        <v>-27.704544644804912</v>
      </c>
      <c r="F124" s="38">
        <v>-26.12055180202012</v>
      </c>
      <c r="G124" s="38">
        <v>-6.465181904827638</v>
      </c>
      <c r="H124" s="462">
        <v>-20.537505521852744</v>
      </c>
      <c r="I124" s="462">
        <v>-80.827783873505382</v>
      </c>
    </row>
    <row r="125" spans="1:9">
      <c r="C125" s="363">
        <v>45991</v>
      </c>
      <c r="D125" s="387">
        <f t="shared" si="7"/>
        <v>45991</v>
      </c>
      <c r="E125" s="38">
        <v>-27.285486108647138</v>
      </c>
      <c r="F125" s="38">
        <v>-18.906974663067789</v>
      </c>
      <c r="G125" s="38">
        <v>-6.8293545008001528</v>
      </c>
      <c r="H125" s="462">
        <v>-24.37940942982134</v>
      </c>
      <c r="I125" s="462">
        <v>-77.401224702336407</v>
      </c>
    </row>
    <row r="126" spans="1:9">
      <c r="C126" s="781">
        <v>46022</v>
      </c>
      <c r="D126" s="782">
        <f t="shared" si="7"/>
        <v>46022</v>
      </c>
      <c r="E126" s="783">
        <v>-27.012923967215922</v>
      </c>
      <c r="F126" s="783">
        <v>-20.196994250195797</v>
      </c>
      <c r="G126" s="783">
        <v>-4.9634327390287849</v>
      </c>
      <c r="H126" s="784">
        <v>-18.814635403349232</v>
      </c>
      <c r="I126" s="784">
        <v>-70.987986359789744</v>
      </c>
    </row>
    <row r="127" spans="1:9">
      <c r="C127" s="363"/>
      <c r="D127" s="387"/>
      <c r="E127" s="38"/>
      <c r="F127" s="38"/>
      <c r="G127" s="38"/>
      <c r="H127" s="462"/>
      <c r="I127" s="462"/>
    </row>
    <row r="128" spans="1:9">
      <c r="C128" s="363"/>
      <c r="D128" s="387"/>
      <c r="E128" s="38"/>
      <c r="F128" s="38"/>
      <c r="G128" s="38"/>
      <c r="H128" s="462"/>
      <c r="I128" s="462"/>
    </row>
    <row r="129" spans="3:9">
      <c r="C129" s="363"/>
      <c r="D129" s="387"/>
      <c r="E129" s="38"/>
      <c r="F129" s="38"/>
      <c r="G129" s="38"/>
      <c r="H129" s="462"/>
      <c r="I129" s="462"/>
    </row>
    <row r="130" spans="3:9">
      <c r="C130" s="363"/>
      <c r="D130" s="387"/>
      <c r="E130" s="38"/>
      <c r="F130" s="38"/>
      <c r="G130" s="38"/>
      <c r="H130" s="462"/>
      <c r="I130" s="462"/>
    </row>
    <row r="131" spans="3:9">
      <c r="C131" s="363"/>
      <c r="D131" s="387"/>
      <c r="E131" s="38"/>
      <c r="F131" s="38"/>
      <c r="G131" s="38"/>
      <c r="H131" s="462"/>
      <c r="I131" s="462"/>
    </row>
    <row r="132" spans="3:9">
      <c r="C132" s="363"/>
      <c r="D132" s="387"/>
      <c r="E132" s="38"/>
      <c r="F132" s="38"/>
      <c r="G132" s="38"/>
      <c r="H132" s="462"/>
      <c r="I132" s="462"/>
    </row>
    <row r="133" spans="3:9">
      <c r="C133" s="363"/>
      <c r="D133" s="387"/>
      <c r="E133" s="38"/>
      <c r="F133" s="38"/>
      <c r="G133" s="38"/>
      <c r="H133" s="462"/>
      <c r="I133" s="462"/>
    </row>
    <row r="134" spans="3:9">
      <c r="C134" s="363"/>
      <c r="D134" s="387"/>
      <c r="E134" s="38"/>
      <c r="F134" s="38"/>
      <c r="G134" s="38"/>
      <c r="H134" s="462"/>
      <c r="I134" s="462"/>
    </row>
    <row r="135" spans="3:9">
      <c r="C135" s="363"/>
      <c r="D135" s="387"/>
      <c r="E135" s="38"/>
      <c r="F135" s="38"/>
      <c r="G135" s="38"/>
      <c r="H135" s="462"/>
      <c r="I135" s="462"/>
    </row>
    <row r="136" spans="3:9">
      <c r="C136" s="363"/>
      <c r="D136" s="387"/>
      <c r="E136" s="38"/>
      <c r="F136" s="38"/>
      <c r="G136" s="38"/>
      <c r="H136" s="462"/>
      <c r="I136" s="462"/>
    </row>
    <row r="137" spans="3:9">
      <c r="C137" s="363"/>
      <c r="D137" s="387"/>
      <c r="E137" s="38"/>
      <c r="F137" s="38"/>
      <c r="G137" s="38"/>
      <c r="H137" s="462"/>
      <c r="I137" s="462"/>
    </row>
    <row r="138" spans="3:9">
      <c r="C138" s="363"/>
      <c r="D138" s="387"/>
      <c r="E138" s="38"/>
      <c r="F138" s="38"/>
      <c r="G138" s="38"/>
      <c r="H138" s="462"/>
      <c r="I138" s="462"/>
    </row>
    <row r="139" spans="3:9">
      <c r="C139" s="363"/>
      <c r="D139" s="387"/>
      <c r="E139" s="38"/>
      <c r="F139" s="38"/>
      <c r="G139" s="38"/>
      <c r="H139" s="462"/>
      <c r="I139" s="462"/>
    </row>
    <row r="140" spans="3:9">
      <c r="C140" s="363"/>
      <c r="D140" s="387"/>
      <c r="E140" s="38"/>
      <c r="F140" s="38"/>
      <c r="G140" s="38"/>
      <c r="H140" s="462"/>
      <c r="I140" s="462"/>
    </row>
    <row r="141" spans="3:9">
      <c r="C141" s="363"/>
      <c r="D141" s="387"/>
      <c r="E141" s="38"/>
      <c r="F141" s="38"/>
      <c r="G141" s="38"/>
      <c r="H141" s="462"/>
      <c r="I141" s="462"/>
    </row>
    <row r="142" spans="3:9">
      <c r="C142" s="363"/>
      <c r="D142" s="387"/>
      <c r="E142" s="38"/>
      <c r="F142" s="38"/>
      <c r="G142" s="38"/>
      <c r="H142" s="462"/>
      <c r="I142" s="462"/>
    </row>
    <row r="143" spans="3:9">
      <c r="C143" s="363"/>
      <c r="D143" s="387"/>
      <c r="E143" s="38"/>
      <c r="F143" s="38"/>
      <c r="G143" s="38"/>
      <c r="H143" s="462"/>
      <c r="I143" s="462"/>
    </row>
    <row r="144" spans="3:9">
      <c r="C144" s="363"/>
      <c r="D144" s="387"/>
      <c r="E144" s="38"/>
      <c r="F144" s="38"/>
      <c r="G144" s="38"/>
      <c r="H144" s="462"/>
      <c r="I144" s="462"/>
    </row>
    <row r="145" spans="3:9">
      <c r="C145" s="363"/>
      <c r="D145" s="387"/>
      <c r="E145" s="38"/>
      <c r="F145" s="38"/>
      <c r="G145" s="38"/>
      <c r="H145" s="462"/>
      <c r="I145" s="462"/>
    </row>
    <row r="146" spans="3:9">
      <c r="C146" s="363"/>
      <c r="D146" s="387"/>
      <c r="E146" s="38"/>
      <c r="F146" s="38"/>
      <c r="G146" s="38"/>
      <c r="H146" s="462"/>
      <c r="I146" s="462"/>
    </row>
    <row r="147" spans="3:9">
      <c r="C147" s="363"/>
      <c r="D147" s="387"/>
      <c r="E147" s="38"/>
      <c r="F147" s="38"/>
      <c r="G147" s="38"/>
      <c r="H147" s="462"/>
      <c r="I147" s="462"/>
    </row>
    <row r="148" spans="3:9">
      <c r="C148" s="363"/>
      <c r="D148" s="387"/>
      <c r="E148" s="38"/>
      <c r="F148" s="38"/>
      <c r="G148" s="38"/>
      <c r="H148" s="462"/>
      <c r="I148" s="462"/>
    </row>
    <row r="149" spans="3:9">
      <c r="C149" s="363"/>
      <c r="D149" s="387"/>
      <c r="E149" s="38"/>
      <c r="F149" s="38"/>
      <c r="G149" s="38"/>
      <c r="H149" s="462"/>
      <c r="I149" s="462"/>
    </row>
    <row r="150" spans="3:9">
      <c r="C150" s="363"/>
      <c r="D150" s="387"/>
      <c r="E150" s="38"/>
      <c r="F150" s="38"/>
      <c r="G150" s="38"/>
      <c r="H150" s="462"/>
      <c r="I150" s="462"/>
    </row>
    <row r="151" spans="3:9">
      <c r="C151" s="363"/>
      <c r="D151" s="387"/>
      <c r="E151" s="38"/>
      <c r="F151" s="38"/>
      <c r="G151" s="38"/>
      <c r="H151" s="462"/>
      <c r="I151" s="462"/>
    </row>
    <row r="152" spans="3:9">
      <c r="C152" s="363"/>
      <c r="D152" s="387"/>
      <c r="E152" s="38"/>
      <c r="F152" s="38"/>
      <c r="G152" s="38"/>
      <c r="H152" s="462"/>
      <c r="I152" s="462"/>
    </row>
    <row r="153" spans="3:9">
      <c r="C153" s="363"/>
      <c r="D153" s="387"/>
      <c r="E153" s="38"/>
      <c r="F153" s="38"/>
      <c r="G153" s="38"/>
      <c r="H153" s="462"/>
      <c r="I153" s="462"/>
    </row>
    <row r="154" spans="3:9">
      <c r="C154" s="363"/>
      <c r="D154" s="387"/>
      <c r="E154" s="38"/>
      <c r="F154" s="38"/>
      <c r="G154" s="38"/>
      <c r="H154" s="462"/>
      <c r="I154" s="462"/>
    </row>
    <row r="155" spans="3:9">
      <c r="C155" s="363"/>
      <c r="D155" s="387"/>
      <c r="E155" s="38"/>
      <c r="F155" s="38"/>
      <c r="G155" s="38"/>
      <c r="H155" s="462"/>
      <c r="I155" s="462"/>
    </row>
    <row r="156" spans="3:9">
      <c r="C156" s="363"/>
      <c r="D156" s="387"/>
      <c r="E156" s="38"/>
      <c r="F156" s="38"/>
      <c r="G156" s="38"/>
      <c r="H156" s="462"/>
      <c r="I156" s="462"/>
    </row>
    <row r="157" spans="3:9">
      <c r="C157" s="363"/>
      <c r="D157" s="387"/>
      <c r="E157" s="38"/>
      <c r="F157" s="38"/>
      <c r="G157" s="38"/>
      <c r="H157" s="462"/>
      <c r="I157" s="462"/>
    </row>
    <row r="158" spans="3:9">
      <c r="C158" s="363"/>
      <c r="D158" s="387"/>
      <c r="E158" s="38"/>
      <c r="F158" s="38"/>
      <c r="G158" s="38"/>
      <c r="H158" s="462"/>
      <c r="I158" s="462"/>
    </row>
    <row r="159" spans="3:9">
      <c r="C159" s="363"/>
      <c r="D159" s="387"/>
      <c r="E159" s="38"/>
      <c r="F159" s="38"/>
      <c r="G159" s="38"/>
      <c r="H159" s="462"/>
      <c r="I159" s="462"/>
    </row>
    <row r="160" spans="3:9">
      <c r="C160" s="363"/>
      <c r="D160" s="387"/>
      <c r="E160" s="38"/>
      <c r="F160" s="38"/>
      <c r="G160" s="38"/>
      <c r="H160" s="462"/>
      <c r="I160" s="462"/>
    </row>
    <row r="161" spans="3:9">
      <c r="C161" s="363"/>
      <c r="D161" s="387"/>
      <c r="E161" s="38"/>
      <c r="F161" s="38"/>
      <c r="G161" s="38"/>
      <c r="H161" s="462"/>
      <c r="I161" s="462"/>
    </row>
    <row r="162" spans="3:9">
      <c r="C162" s="363"/>
      <c r="D162" s="387"/>
      <c r="E162" s="38"/>
      <c r="F162" s="38"/>
      <c r="G162" s="38"/>
      <c r="H162" s="462"/>
      <c r="I162" s="462"/>
    </row>
    <row r="163" spans="3:9">
      <c r="C163" s="363"/>
      <c r="D163" s="387"/>
      <c r="E163" s="38"/>
      <c r="F163" s="38"/>
      <c r="G163" s="38"/>
      <c r="H163" s="462"/>
      <c r="I163" s="462"/>
    </row>
    <row r="164" spans="3:9">
      <c r="C164" s="363"/>
      <c r="D164" s="387"/>
      <c r="E164" s="38"/>
      <c r="F164" s="38"/>
      <c r="G164" s="38"/>
      <c r="H164" s="462"/>
      <c r="I164" s="462"/>
    </row>
    <row r="165" spans="3:9">
      <c r="C165" s="363"/>
      <c r="D165" s="387"/>
      <c r="E165" s="38"/>
      <c r="F165" s="38"/>
      <c r="G165" s="38"/>
      <c r="H165" s="462"/>
      <c r="I165" s="462"/>
    </row>
    <row r="166" spans="3:9">
      <c r="C166" s="363"/>
      <c r="D166" s="387"/>
      <c r="E166" s="38"/>
      <c r="F166" s="38"/>
      <c r="G166" s="38"/>
      <c r="H166" s="462"/>
      <c r="I166" s="462"/>
    </row>
    <row r="167" spans="3:9">
      <c r="C167" s="363"/>
      <c r="D167" s="387"/>
      <c r="E167" s="38"/>
      <c r="F167" s="38"/>
      <c r="G167" s="38"/>
      <c r="H167" s="462"/>
      <c r="I167" s="462"/>
    </row>
    <row r="168" spans="3:9">
      <c r="C168" s="363"/>
      <c r="D168" s="387"/>
      <c r="E168" s="38"/>
      <c r="F168" s="38"/>
      <c r="G168" s="38"/>
      <c r="H168" s="462"/>
      <c r="I168" s="462"/>
    </row>
    <row r="169" spans="3:9">
      <c r="C169" s="363"/>
      <c r="D169" s="387"/>
      <c r="E169" s="38"/>
      <c r="F169" s="38"/>
      <c r="G169" s="38"/>
      <c r="H169" s="462"/>
      <c r="I169" s="462"/>
    </row>
    <row r="170" spans="3:9">
      <c r="C170" s="363"/>
      <c r="D170" s="387"/>
      <c r="E170" s="38"/>
      <c r="F170" s="38"/>
      <c r="G170" s="38"/>
      <c r="H170" s="462"/>
      <c r="I170" s="462"/>
    </row>
  </sheetData>
  <sheetProtection algorithmName="SHA-512" hashValue="Nwe90P3wYLnc1X+saKUFglF7JQlsn7Uie8Pct8aWREc5wnSfGP424i3IPM+RpMWF9yVaIjEF5dE55GD86QKevA==" saltValue="p8nFIH3SYDneWAj9qNGEHQ=="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4"/>
  <sheetViews>
    <sheetView showGridLines="0" zoomScaleNormal="100" workbookViewId="0">
      <pane xSplit="4" ySplit="3" topLeftCell="E121" activePane="bottomRight" state="frozen"/>
      <selection activeCell="C1" sqref="C1"/>
      <selection pane="topRight" activeCell="E1" sqref="E1"/>
      <selection pane="bottomLeft" activeCell="C4" sqref="C4"/>
      <selection pane="bottomRight" activeCell="K128" sqref="K128:K129"/>
    </sheetView>
  </sheetViews>
  <sheetFormatPr defaultColWidth="9.42578125" defaultRowHeight="11.25"/>
  <cols>
    <col min="1" max="1" width="5" style="14" hidden="1" customWidth="1"/>
    <col min="2" max="2" width="5.28515625" style="14" hidden="1" customWidth="1"/>
    <col min="3" max="3" width="9.42578125" style="14"/>
    <col min="4" max="4" width="6.5703125" style="14" customWidth="1"/>
    <col min="5" max="5" width="9.42578125" style="14" customWidth="1"/>
    <col min="6" max="6" width="17.5703125" style="14" customWidth="1"/>
    <col min="7" max="7" width="12.42578125" style="14" customWidth="1"/>
    <col min="8" max="100" width="6.5703125" style="14" customWidth="1"/>
    <col min="101" max="101" width="7.5703125" style="14" customWidth="1"/>
    <col min="102" max="16384" width="9.42578125" style="14"/>
  </cols>
  <sheetData>
    <row r="1" spans="1:93">
      <c r="C1" s="23"/>
      <c r="D1" s="23"/>
      <c r="CO1" s="23"/>
    </row>
    <row r="2" spans="1:93" ht="22.5">
      <c r="B2" s="365"/>
      <c r="C2" s="364"/>
      <c r="D2" s="372"/>
      <c r="E2" s="460" t="s">
        <v>344</v>
      </c>
      <c r="F2" s="460" t="s">
        <v>346</v>
      </c>
      <c r="G2" s="460" t="s">
        <v>325</v>
      </c>
    </row>
    <row r="3" spans="1:93" ht="22.5">
      <c r="B3" s="366"/>
      <c r="C3" s="174" t="s">
        <v>493</v>
      </c>
      <c r="D3" s="173" t="s">
        <v>494</v>
      </c>
      <c r="E3" s="461" t="s">
        <v>345</v>
      </c>
      <c r="F3" s="461" t="s">
        <v>347</v>
      </c>
      <c r="G3" s="461" t="s">
        <v>326</v>
      </c>
    </row>
    <row r="4" spans="1:93">
      <c r="C4" s="362"/>
      <c r="D4" s="360"/>
      <c r="E4" s="37"/>
      <c r="F4" s="37"/>
      <c r="G4" s="37"/>
    </row>
    <row r="5" spans="1:93">
      <c r="C5" s="371">
        <v>41973</v>
      </c>
      <c r="D5" s="361">
        <f t="shared" ref="D5:D68" si="0">+C5</f>
        <v>41973</v>
      </c>
      <c r="E5" s="463">
        <v>5.2551686966010083</v>
      </c>
      <c r="F5" s="463">
        <v>8.7389145167658828</v>
      </c>
      <c r="G5" s="463">
        <v>6.6257376743180494</v>
      </c>
    </row>
    <row r="6" spans="1:93">
      <c r="C6" s="371">
        <v>42004</v>
      </c>
      <c r="D6" s="361">
        <f t="shared" si="0"/>
        <v>42004</v>
      </c>
      <c r="E6" s="463">
        <v>5.2262413178429457</v>
      </c>
      <c r="F6" s="463">
        <v>8.7030462097484325</v>
      </c>
      <c r="G6" s="463">
        <v>6.5530377486456537</v>
      </c>
    </row>
    <row r="7" spans="1:93">
      <c r="C7" s="371">
        <v>42035</v>
      </c>
      <c r="D7" s="361">
        <f t="shared" si="0"/>
        <v>42035</v>
      </c>
      <c r="E7" s="463">
        <v>5.1035716827164297</v>
      </c>
      <c r="F7" s="463">
        <v>8.7147627380464669</v>
      </c>
      <c r="G7" s="463">
        <v>7.1448254274677474</v>
      </c>
    </row>
    <row r="8" spans="1:93">
      <c r="C8" s="371">
        <v>42063</v>
      </c>
      <c r="D8" s="361">
        <f t="shared" si="0"/>
        <v>42063</v>
      </c>
      <c r="E8" s="463">
        <v>5.0696044777836251</v>
      </c>
      <c r="F8" s="463">
        <v>8.6106703577792452</v>
      </c>
      <c r="G8" s="463">
        <v>6.9845993005302471</v>
      </c>
    </row>
    <row r="9" spans="1:93">
      <c r="C9" s="371">
        <v>42094</v>
      </c>
      <c r="D9" s="361">
        <f t="shared" si="0"/>
        <v>42094</v>
      </c>
      <c r="E9" s="463">
        <v>5.0757803366301895</v>
      </c>
      <c r="F9" s="463">
        <v>8.6832038265794598</v>
      </c>
      <c r="G9" s="463">
        <v>6.8077929754238626</v>
      </c>
    </row>
    <row r="10" spans="1:93">
      <c r="C10" s="371">
        <v>42124</v>
      </c>
      <c r="D10" s="361">
        <f t="shared" si="0"/>
        <v>42124</v>
      </c>
      <c r="E10" s="463">
        <v>5.0888978762870307</v>
      </c>
      <c r="F10" s="463">
        <v>8.750916902979812</v>
      </c>
      <c r="G10" s="463">
        <v>6.9686661638816627</v>
      </c>
    </row>
    <row r="11" spans="1:93">
      <c r="C11" s="371">
        <v>42155</v>
      </c>
      <c r="D11" s="361">
        <f t="shared" si="0"/>
        <v>42155</v>
      </c>
      <c r="E11" s="463">
        <v>5.0736636619974105</v>
      </c>
      <c r="F11" s="463">
        <v>8.7564158020793279</v>
      </c>
      <c r="G11" s="463">
        <v>6.9767518132501696</v>
      </c>
      <c r="BJ11" s="41"/>
    </row>
    <row r="12" spans="1:93">
      <c r="C12" s="371">
        <v>42185</v>
      </c>
      <c r="D12" s="361">
        <f t="shared" si="0"/>
        <v>42185</v>
      </c>
      <c r="E12" s="463">
        <v>5.0651576262920806</v>
      </c>
      <c r="F12" s="463">
        <v>8.6616763586503431</v>
      </c>
      <c r="G12" s="463">
        <v>6.7622507396206748</v>
      </c>
    </row>
    <row r="13" spans="1:93">
      <c r="A13" s="14">
        <v>2015</v>
      </c>
      <c r="B13" s="14" t="s">
        <v>135</v>
      </c>
      <c r="C13" s="371">
        <v>42216</v>
      </c>
      <c r="D13" s="361">
        <f t="shared" si="0"/>
        <v>42216</v>
      </c>
      <c r="E13" s="463">
        <v>5.0383963805913545</v>
      </c>
      <c r="F13" s="463">
        <v>8.514791776598571</v>
      </c>
      <c r="G13" s="463">
        <v>6.0397171986896216</v>
      </c>
    </row>
    <row r="14" spans="1:93">
      <c r="C14" s="371">
        <v>42247</v>
      </c>
      <c r="D14" s="361">
        <f t="shared" si="0"/>
        <v>42247</v>
      </c>
      <c r="E14" s="463">
        <v>5.0826569336619043</v>
      </c>
      <c r="F14" s="463">
        <v>8.4816934330657254</v>
      </c>
      <c r="G14" s="463">
        <v>6.815087330251731</v>
      </c>
    </row>
    <row r="15" spans="1:93">
      <c r="C15" s="371">
        <v>42277</v>
      </c>
      <c r="D15" s="361">
        <f t="shared" si="0"/>
        <v>42277</v>
      </c>
      <c r="E15" s="463">
        <v>5.0634734443453766</v>
      </c>
      <c r="F15" s="463">
        <v>8.5106119810163268</v>
      </c>
      <c r="G15" s="463">
        <v>6.1793847078471931</v>
      </c>
    </row>
    <row r="16" spans="1:93">
      <c r="C16" s="371">
        <v>42308</v>
      </c>
      <c r="D16" s="361">
        <f t="shared" si="0"/>
        <v>42308</v>
      </c>
      <c r="E16" s="463">
        <v>5.0452083240783629</v>
      </c>
      <c r="F16" s="463">
        <v>8.3813265949847988</v>
      </c>
      <c r="G16" s="463">
        <v>6.901119048201477</v>
      </c>
    </row>
    <row r="17" spans="1:100">
      <c r="C17" s="371">
        <v>42338</v>
      </c>
      <c r="D17" s="361">
        <f t="shared" si="0"/>
        <v>42338</v>
      </c>
      <c r="E17" s="463">
        <v>5.0138919565687772</v>
      </c>
      <c r="F17" s="463">
        <v>8.383476789013244</v>
      </c>
      <c r="G17" s="463">
        <v>6.5876315384056507</v>
      </c>
    </row>
    <row r="18" spans="1:100">
      <c r="C18" s="371">
        <v>42369</v>
      </c>
      <c r="D18" s="361">
        <f t="shared" si="0"/>
        <v>42369</v>
      </c>
      <c r="E18" s="463">
        <v>4.9023291639534223</v>
      </c>
      <c r="F18" s="463">
        <v>8.3850792017669864</v>
      </c>
      <c r="G18" s="463">
        <v>6.1754586409651493</v>
      </c>
    </row>
    <row r="19" spans="1:100">
      <c r="C19" s="371">
        <v>42400</v>
      </c>
      <c r="D19" s="361">
        <f t="shared" si="0"/>
        <v>42400</v>
      </c>
      <c r="E19" s="463">
        <v>4.7077588592379218</v>
      </c>
      <c r="F19" s="463">
        <v>8.3608036961156138</v>
      </c>
      <c r="G19" s="463">
        <v>6.0582869676074269</v>
      </c>
    </row>
    <row r="20" spans="1:100">
      <c r="C20" s="371">
        <v>42429</v>
      </c>
      <c r="D20" s="361">
        <f t="shared" si="0"/>
        <v>42429</v>
      </c>
      <c r="E20" s="463">
        <v>4.8759360536363996</v>
      </c>
      <c r="F20" s="463">
        <v>8.3530408025244967</v>
      </c>
      <c r="G20" s="463">
        <v>6.4430696447406755</v>
      </c>
    </row>
    <row r="21" spans="1:100">
      <c r="C21" s="371">
        <v>42460</v>
      </c>
      <c r="D21" s="361">
        <f t="shared" si="0"/>
        <v>42460</v>
      </c>
      <c r="E21" s="463">
        <v>4.6572127916073596</v>
      </c>
      <c r="F21" s="463">
        <v>8.2167709994990599</v>
      </c>
      <c r="G21" s="463">
        <v>6.3999605338790495</v>
      </c>
    </row>
    <row r="22" spans="1:100">
      <c r="C22" s="371">
        <v>42490</v>
      </c>
      <c r="D22" s="361">
        <f t="shared" si="0"/>
        <v>42490</v>
      </c>
      <c r="E22" s="463">
        <v>4.650989676432264</v>
      </c>
      <c r="F22" s="463">
        <v>8.2448990552213406</v>
      </c>
      <c r="G22" s="463">
        <v>6.4432674340181109</v>
      </c>
    </row>
    <row r="23" spans="1:100">
      <c r="C23" s="371">
        <v>42521</v>
      </c>
      <c r="D23" s="361">
        <f t="shared" si="0"/>
        <v>42521</v>
      </c>
      <c r="E23" s="463">
        <v>4.5958528502727747</v>
      </c>
      <c r="F23" s="463">
        <v>8.1730022261616764</v>
      </c>
      <c r="G23" s="463">
        <v>6.2999963375508914</v>
      </c>
      <c r="CD23" s="37"/>
      <c r="CG23" s="40"/>
      <c r="CH23" s="40"/>
      <c r="CI23" s="40"/>
      <c r="CJ23" s="40"/>
      <c r="CK23" s="40"/>
      <c r="CL23" s="40"/>
      <c r="CM23" s="40"/>
      <c r="CN23" s="40"/>
      <c r="CO23" s="40"/>
      <c r="CP23" s="40"/>
      <c r="CQ23" s="40"/>
      <c r="CR23" s="40"/>
      <c r="CS23" s="40"/>
      <c r="CT23" s="40"/>
      <c r="CU23" s="40"/>
      <c r="CV23" s="40"/>
    </row>
    <row r="24" spans="1:100">
      <c r="C24" s="371">
        <v>42551</v>
      </c>
      <c r="D24" s="361">
        <f t="shared" si="0"/>
        <v>42551</v>
      </c>
      <c r="E24" s="463">
        <v>4.560470431295327</v>
      </c>
      <c r="F24" s="463">
        <v>8.1910213664290463</v>
      </c>
      <c r="G24" s="463">
        <v>6.2330499545794922</v>
      </c>
      <c r="CD24" s="37"/>
      <c r="CG24" s="40"/>
      <c r="CH24" s="40"/>
      <c r="CI24" s="40"/>
      <c r="CJ24" s="40"/>
      <c r="CK24" s="40"/>
      <c r="CL24" s="40"/>
      <c r="CM24" s="40"/>
      <c r="CN24" s="40"/>
      <c r="CO24" s="23"/>
    </row>
    <row r="25" spans="1:100">
      <c r="A25" s="14">
        <v>2016</v>
      </c>
      <c r="B25" s="14" t="s">
        <v>136</v>
      </c>
      <c r="C25" s="371">
        <v>42582</v>
      </c>
      <c r="D25" s="361">
        <f t="shared" si="0"/>
        <v>42582</v>
      </c>
      <c r="E25" s="463">
        <v>4.4883469335733315</v>
      </c>
      <c r="F25" s="463">
        <v>8.1185172703327382</v>
      </c>
      <c r="G25" s="463">
        <v>6.2310855316965847</v>
      </c>
      <c r="CD25" s="37"/>
      <c r="CG25" s="40"/>
      <c r="CH25" s="40"/>
      <c r="CI25" s="40"/>
      <c r="CJ25" s="40"/>
      <c r="CK25" s="40"/>
      <c r="CL25" s="40"/>
      <c r="CM25" s="40"/>
      <c r="CN25" s="40"/>
    </row>
    <row r="26" spans="1:100">
      <c r="C26" s="371">
        <v>42613</v>
      </c>
      <c r="D26" s="361">
        <f t="shared" si="0"/>
        <v>42613</v>
      </c>
      <c r="E26" s="463">
        <v>4.4735389612882432</v>
      </c>
      <c r="F26" s="463">
        <v>8.1001319291787972</v>
      </c>
      <c r="G26" s="463">
        <v>6.0162129898594232</v>
      </c>
      <c r="CD26" s="39"/>
      <c r="CG26" s="43"/>
      <c r="CH26" s="43"/>
      <c r="CI26" s="43"/>
      <c r="CJ26" s="43"/>
      <c r="CK26" s="43"/>
      <c r="CL26" s="43"/>
      <c r="CM26" s="43"/>
      <c r="CN26" s="43"/>
    </row>
    <row r="27" spans="1:100">
      <c r="C27" s="371">
        <v>42643</v>
      </c>
      <c r="D27" s="361">
        <f t="shared" si="0"/>
        <v>42643</v>
      </c>
      <c r="E27" s="463">
        <v>4.4232715316469999</v>
      </c>
      <c r="F27" s="463">
        <v>8.0430747772521602</v>
      </c>
      <c r="G27" s="463">
        <v>6.2687405046259412</v>
      </c>
    </row>
    <row r="28" spans="1:100">
      <c r="C28" s="371">
        <v>42674</v>
      </c>
      <c r="D28" s="361">
        <f t="shared" si="0"/>
        <v>42674</v>
      </c>
      <c r="E28" s="463">
        <v>4.3343132648316098</v>
      </c>
      <c r="F28" s="463">
        <v>7.9714452982312407</v>
      </c>
      <c r="G28" s="463">
        <v>6.0552680101698924</v>
      </c>
      <c r="CD28" s="37"/>
      <c r="CG28" s="40"/>
      <c r="CH28" s="40"/>
      <c r="CI28" s="40"/>
      <c r="CJ28" s="40"/>
      <c r="CK28" s="40"/>
      <c r="CL28" s="40"/>
      <c r="CM28" s="40"/>
      <c r="CN28" s="40"/>
    </row>
    <row r="29" spans="1:100">
      <c r="C29" s="371">
        <v>42704</v>
      </c>
      <c r="D29" s="361">
        <f t="shared" si="0"/>
        <v>42704</v>
      </c>
      <c r="E29" s="463">
        <v>4.2690239288097507</v>
      </c>
      <c r="F29" s="463">
        <v>7.9845305624337772</v>
      </c>
      <c r="G29" s="463">
        <v>5.962604277673031</v>
      </c>
      <c r="CD29" s="37"/>
      <c r="CG29" s="40"/>
      <c r="CH29" s="40"/>
      <c r="CI29" s="40"/>
      <c r="CJ29" s="40"/>
      <c r="CK29" s="40"/>
      <c r="CL29" s="40"/>
      <c r="CM29" s="40"/>
      <c r="CN29" s="40"/>
    </row>
    <row r="30" spans="1:100">
      <c r="C30" s="371">
        <v>42735</v>
      </c>
      <c r="D30" s="361">
        <f t="shared" si="0"/>
        <v>42735</v>
      </c>
      <c r="E30" s="463">
        <v>4.2480906046289277</v>
      </c>
      <c r="F30" s="463">
        <v>7.8180671407475524</v>
      </c>
      <c r="G30" s="463">
        <v>5.7304656724506806</v>
      </c>
      <c r="CD30" s="37"/>
      <c r="CG30" s="40"/>
      <c r="CH30" s="40"/>
      <c r="CI30" s="40"/>
      <c r="CJ30" s="40"/>
      <c r="CK30" s="40"/>
      <c r="CL30" s="40"/>
      <c r="CM30" s="40"/>
      <c r="CN30" s="40"/>
    </row>
    <row r="31" spans="1:100">
      <c r="C31" s="371">
        <v>42766</v>
      </c>
      <c r="D31" s="361">
        <f t="shared" si="0"/>
        <v>42766</v>
      </c>
      <c r="E31" s="463">
        <v>4.1891914756270792</v>
      </c>
      <c r="F31" s="463">
        <v>7.8133115290329966</v>
      </c>
      <c r="G31" s="463">
        <v>6.0138140928816899</v>
      </c>
      <c r="CD31" s="39"/>
      <c r="CG31" s="43"/>
      <c r="CH31" s="43"/>
      <c r="CI31" s="43"/>
      <c r="CJ31" s="43"/>
      <c r="CK31" s="43"/>
      <c r="CL31" s="43"/>
      <c r="CM31" s="43"/>
      <c r="CN31" s="43"/>
    </row>
    <row r="32" spans="1:100">
      <c r="C32" s="371">
        <v>42794</v>
      </c>
      <c r="D32" s="361">
        <f t="shared" si="0"/>
        <v>42794</v>
      </c>
      <c r="E32" s="463">
        <v>4.1918256706213901</v>
      </c>
      <c r="F32" s="463">
        <v>7.924304113152524</v>
      </c>
      <c r="G32" s="463">
        <v>6.2034400896492823</v>
      </c>
    </row>
    <row r="33" spans="1:7">
      <c r="C33" s="371">
        <v>42825</v>
      </c>
      <c r="D33" s="361">
        <f t="shared" si="0"/>
        <v>42825</v>
      </c>
      <c r="E33" s="463">
        <v>4.0867930977387186</v>
      </c>
      <c r="F33" s="463">
        <v>7.7511063868429142</v>
      </c>
      <c r="G33" s="463">
        <v>5.7222663915329743</v>
      </c>
    </row>
    <row r="34" spans="1:7">
      <c r="C34" s="371">
        <v>42855</v>
      </c>
      <c r="D34" s="361">
        <f t="shared" si="0"/>
        <v>42855</v>
      </c>
      <c r="E34" s="463">
        <v>4.0354900516272387</v>
      </c>
      <c r="F34" s="463">
        <v>7.6167872442978366</v>
      </c>
      <c r="G34" s="463">
        <v>5.9642103340715851</v>
      </c>
    </row>
    <row r="35" spans="1:7">
      <c r="C35" s="371">
        <v>42886</v>
      </c>
      <c r="D35" s="361">
        <f t="shared" si="0"/>
        <v>42886</v>
      </c>
      <c r="E35" s="463">
        <v>3.9729665249764903</v>
      </c>
      <c r="F35" s="463">
        <v>7.5430305751781654</v>
      </c>
      <c r="G35" s="463">
        <v>4.9441532607718095</v>
      </c>
    </row>
    <row r="36" spans="1:7">
      <c r="C36" s="371">
        <v>42916</v>
      </c>
      <c r="D36" s="361">
        <f t="shared" si="0"/>
        <v>42916</v>
      </c>
      <c r="E36" s="463">
        <v>3.9013805531221357</v>
      </c>
      <c r="F36" s="463">
        <v>7.5974184578675779</v>
      </c>
      <c r="G36" s="463">
        <v>5.4085131994152897</v>
      </c>
    </row>
    <row r="37" spans="1:7">
      <c r="A37" s="14">
        <v>2017</v>
      </c>
      <c r="B37" s="14" t="s">
        <v>43</v>
      </c>
      <c r="C37" s="371">
        <v>42947</v>
      </c>
      <c r="D37" s="361">
        <f t="shared" si="0"/>
        <v>42947</v>
      </c>
      <c r="E37" s="463">
        <v>3.8579681574941218</v>
      </c>
      <c r="F37" s="463">
        <v>7.524139937522671</v>
      </c>
      <c r="G37" s="463">
        <v>5.382788795871579</v>
      </c>
    </row>
    <row r="38" spans="1:7">
      <c r="C38" s="371">
        <v>42978</v>
      </c>
      <c r="D38" s="361">
        <f t="shared" si="0"/>
        <v>42978</v>
      </c>
      <c r="E38" s="463">
        <v>3.7459097565502515</v>
      </c>
      <c r="F38" s="463">
        <v>7.4743150961830773</v>
      </c>
      <c r="G38" s="463">
        <v>4.8914658302625886</v>
      </c>
    </row>
    <row r="39" spans="1:7">
      <c r="C39" s="371">
        <v>43008</v>
      </c>
      <c r="D39" s="361">
        <f t="shared" si="0"/>
        <v>43008</v>
      </c>
      <c r="E39" s="463">
        <v>3.602930432981418</v>
      </c>
      <c r="F39" s="463">
        <v>7.3666645289038346</v>
      </c>
      <c r="G39" s="463">
        <v>5.1235193728485218</v>
      </c>
    </row>
    <row r="40" spans="1:7">
      <c r="C40" s="371">
        <v>43039</v>
      </c>
      <c r="D40" s="361">
        <f t="shared" si="0"/>
        <v>43039</v>
      </c>
      <c r="E40" s="463">
        <v>3.5619997847094043</v>
      </c>
      <c r="F40" s="463">
        <v>7.2263214458721787</v>
      </c>
      <c r="G40" s="463">
        <v>5.4549523011242655</v>
      </c>
    </row>
    <row r="41" spans="1:7">
      <c r="C41" s="371">
        <v>43069</v>
      </c>
      <c r="D41" s="361">
        <f t="shared" si="0"/>
        <v>43069</v>
      </c>
      <c r="E41" s="463">
        <v>3.6306135741181409</v>
      </c>
      <c r="F41" s="463">
        <v>7.1742853058138136</v>
      </c>
      <c r="G41" s="463">
        <v>5.2307614941229748</v>
      </c>
    </row>
    <row r="42" spans="1:7">
      <c r="C42" s="371">
        <v>43100</v>
      </c>
      <c r="D42" s="361">
        <f t="shared" si="0"/>
        <v>43100</v>
      </c>
      <c r="E42" s="463">
        <v>3.5957193645640735</v>
      </c>
      <c r="F42" s="463">
        <v>7.1322927970221874</v>
      </c>
      <c r="G42" s="463">
        <v>5.1857263077693183</v>
      </c>
    </row>
    <row r="43" spans="1:7">
      <c r="C43" s="371">
        <v>43131</v>
      </c>
      <c r="D43" s="361">
        <f t="shared" si="0"/>
        <v>43131</v>
      </c>
      <c r="E43" s="463">
        <v>3.6147988269808042</v>
      </c>
      <c r="F43" s="463">
        <v>7.0601068433875245</v>
      </c>
      <c r="G43" s="463">
        <v>4.870633737007366</v>
      </c>
    </row>
    <row r="44" spans="1:7">
      <c r="C44" s="371">
        <v>43159</v>
      </c>
      <c r="D44" s="361">
        <f t="shared" si="0"/>
        <v>43159</v>
      </c>
      <c r="E44" s="463">
        <v>3.608226371672858</v>
      </c>
      <c r="F44" s="463">
        <v>6.9569126936690466</v>
      </c>
      <c r="G44" s="463">
        <v>4.6663650437522302</v>
      </c>
    </row>
    <row r="45" spans="1:7">
      <c r="C45" s="371">
        <v>43190</v>
      </c>
      <c r="D45" s="361">
        <f t="shared" si="0"/>
        <v>43190</v>
      </c>
      <c r="E45" s="463">
        <v>3.5321806895872738</v>
      </c>
      <c r="F45" s="463">
        <v>7.0144262251303804</v>
      </c>
      <c r="G45" s="463">
        <v>5.1359882313058653</v>
      </c>
    </row>
    <row r="46" spans="1:7">
      <c r="C46" s="371">
        <v>43220</v>
      </c>
      <c r="D46" s="361">
        <f t="shared" si="0"/>
        <v>43220</v>
      </c>
      <c r="E46" s="463">
        <v>3.4982164172848775</v>
      </c>
      <c r="F46" s="463">
        <v>7.0155775069742079</v>
      </c>
      <c r="G46" s="463">
        <v>4.8352970551211687</v>
      </c>
    </row>
    <row r="47" spans="1:7">
      <c r="C47" s="371">
        <v>43251</v>
      </c>
      <c r="D47" s="361">
        <f t="shared" si="0"/>
        <v>43251</v>
      </c>
      <c r="E47" s="463">
        <v>3.5294075341942373</v>
      </c>
      <c r="F47" s="463">
        <v>6.9681314873202647</v>
      </c>
      <c r="G47" s="463">
        <v>4.5047795214784649</v>
      </c>
    </row>
    <row r="48" spans="1:7">
      <c r="C48" s="371">
        <v>43281</v>
      </c>
      <c r="D48" s="361">
        <f t="shared" si="0"/>
        <v>43281</v>
      </c>
      <c r="E48" s="463">
        <v>3.4766530502781841</v>
      </c>
      <c r="F48" s="463">
        <v>6.7683646189322761</v>
      </c>
      <c r="G48" s="463">
        <v>4.7146138761134431</v>
      </c>
    </row>
    <row r="49" spans="1:9">
      <c r="A49" s="14">
        <v>2018</v>
      </c>
      <c r="B49" s="14" t="s">
        <v>44</v>
      </c>
      <c r="C49" s="371">
        <v>43312</v>
      </c>
      <c r="D49" s="361">
        <f t="shared" si="0"/>
        <v>43312</v>
      </c>
      <c r="E49" s="463">
        <v>3.4493648100154943</v>
      </c>
      <c r="F49" s="463">
        <v>6.6870515930605841</v>
      </c>
      <c r="G49" s="463">
        <v>4.6335194130324622</v>
      </c>
    </row>
    <row r="50" spans="1:9">
      <c r="C50" s="371">
        <v>43343</v>
      </c>
      <c r="D50" s="361">
        <f t="shared" si="0"/>
        <v>43343</v>
      </c>
      <c r="E50" s="463">
        <v>3.430770442004039</v>
      </c>
      <c r="F50" s="463">
        <v>6.7195778444366292</v>
      </c>
      <c r="G50" s="463">
        <v>4.3596351381744434</v>
      </c>
    </row>
    <row r="51" spans="1:9">
      <c r="C51" s="371">
        <v>43373</v>
      </c>
      <c r="D51" s="361">
        <f t="shared" si="0"/>
        <v>43373</v>
      </c>
      <c r="E51" s="463">
        <v>3.3261538775032538</v>
      </c>
      <c r="F51" s="463">
        <v>6.5712780596987983</v>
      </c>
      <c r="G51" s="463">
        <v>4.2087190073836203</v>
      </c>
    </row>
    <row r="52" spans="1:9">
      <c r="C52" s="371">
        <v>43404</v>
      </c>
      <c r="D52" s="361">
        <f t="shared" si="0"/>
        <v>43404</v>
      </c>
      <c r="E52" s="463">
        <v>3.2368584694933968</v>
      </c>
      <c r="F52" s="463">
        <v>6.6553300309746355</v>
      </c>
      <c r="G52" s="463">
        <v>4.6699464567429505</v>
      </c>
    </row>
    <row r="53" spans="1:9">
      <c r="C53" s="371">
        <v>43434</v>
      </c>
      <c r="D53" s="361">
        <f t="shared" si="0"/>
        <v>43434</v>
      </c>
      <c r="E53" s="463">
        <v>3.2813464876124985</v>
      </c>
      <c r="F53" s="463">
        <v>6.7201659271645937</v>
      </c>
      <c r="G53" s="463">
        <v>4.233108339840653</v>
      </c>
    </row>
    <row r="54" spans="1:9">
      <c r="C54" s="371">
        <v>43465</v>
      </c>
      <c r="D54" s="361">
        <f t="shared" si="0"/>
        <v>43465</v>
      </c>
      <c r="E54" s="463">
        <v>3.3767593877045785</v>
      </c>
      <c r="F54" s="463">
        <v>6.7309540189607304</v>
      </c>
      <c r="G54" s="463">
        <v>4.4894045881666855</v>
      </c>
      <c r="I54" s="23" t="s">
        <v>445</v>
      </c>
    </row>
    <row r="55" spans="1:9">
      <c r="C55" s="371">
        <v>43496</v>
      </c>
      <c r="D55" s="361">
        <f t="shared" si="0"/>
        <v>43496</v>
      </c>
      <c r="E55" s="463">
        <v>3.2859209658582897</v>
      </c>
      <c r="F55" s="463">
        <v>6.5552692717943142</v>
      </c>
      <c r="G55" s="463">
        <v>4.4347314975518497</v>
      </c>
    </row>
    <row r="56" spans="1:9">
      <c r="C56" s="371">
        <v>43524</v>
      </c>
      <c r="D56" s="361">
        <f t="shared" si="0"/>
        <v>43524</v>
      </c>
      <c r="E56" s="463">
        <v>3.225748699915683</v>
      </c>
      <c r="F56" s="463">
        <v>6.4446645353544643</v>
      </c>
      <c r="G56" s="463">
        <v>4.2611776586607366</v>
      </c>
    </row>
    <row r="57" spans="1:9">
      <c r="C57" s="371">
        <v>43555</v>
      </c>
      <c r="D57" s="361">
        <f t="shared" si="0"/>
        <v>43555</v>
      </c>
      <c r="E57" s="463">
        <v>3.1103631229661479</v>
      </c>
      <c r="F57" s="463">
        <v>6.3271358015230472</v>
      </c>
      <c r="G57" s="463">
        <v>4.2537173101677554</v>
      </c>
    </row>
    <row r="58" spans="1:9">
      <c r="C58" s="371">
        <v>43585</v>
      </c>
      <c r="D58" s="361">
        <f t="shared" si="0"/>
        <v>43585</v>
      </c>
      <c r="E58" s="463">
        <v>3.0874745082508852</v>
      </c>
      <c r="F58" s="463">
        <v>6.4215350974538765</v>
      </c>
      <c r="G58" s="463">
        <v>4.4791698707034877</v>
      </c>
    </row>
    <row r="59" spans="1:9">
      <c r="C59" s="371">
        <v>43616</v>
      </c>
      <c r="D59" s="361">
        <f t="shared" si="0"/>
        <v>43616</v>
      </c>
      <c r="E59" s="463">
        <v>3.0531186004212159</v>
      </c>
      <c r="F59" s="463">
        <v>6.4074158700151314</v>
      </c>
      <c r="G59" s="463">
        <v>4.0509044578361371</v>
      </c>
    </row>
    <row r="60" spans="1:9">
      <c r="C60" s="371">
        <v>43646</v>
      </c>
      <c r="D60" s="361">
        <f t="shared" si="0"/>
        <v>43646</v>
      </c>
      <c r="E60" s="463">
        <v>3.0231127440251555</v>
      </c>
      <c r="F60" s="463">
        <v>6.4315728729064983</v>
      </c>
      <c r="G60" s="463">
        <v>4.1813875635437316</v>
      </c>
    </row>
    <row r="61" spans="1:9">
      <c r="A61" s="14">
        <v>2019</v>
      </c>
      <c r="B61" s="14" t="s">
        <v>45</v>
      </c>
      <c r="C61" s="371">
        <v>43677</v>
      </c>
      <c r="D61" s="361">
        <f t="shared" si="0"/>
        <v>43677</v>
      </c>
      <c r="E61" s="463">
        <v>2.991158953576825</v>
      </c>
      <c r="F61" s="463">
        <v>6.2966379100204701</v>
      </c>
      <c r="G61" s="463">
        <v>4.3261610023248647</v>
      </c>
    </row>
    <row r="62" spans="1:9">
      <c r="C62" s="371">
        <v>43708</v>
      </c>
      <c r="D62" s="361">
        <f t="shared" si="0"/>
        <v>43708</v>
      </c>
      <c r="E62" s="463">
        <v>3.0234664076504658</v>
      </c>
      <c r="F62" s="463">
        <v>6.385376493781016</v>
      </c>
      <c r="G62" s="463">
        <v>4.4529142880943926</v>
      </c>
    </row>
    <row r="63" spans="1:9">
      <c r="C63" s="371">
        <v>43738</v>
      </c>
      <c r="D63" s="361">
        <f t="shared" si="0"/>
        <v>43738</v>
      </c>
      <c r="E63" s="463">
        <v>2.8014737636515226</v>
      </c>
      <c r="F63" s="463">
        <v>6.2518590840097445</v>
      </c>
      <c r="G63" s="463">
        <v>3.9750174836175569</v>
      </c>
    </row>
    <row r="64" spans="1:9">
      <c r="C64" s="371">
        <v>43769</v>
      </c>
      <c r="D64" s="361">
        <f t="shared" si="0"/>
        <v>43769</v>
      </c>
      <c r="E64" s="463">
        <v>2.6147260583761911</v>
      </c>
      <c r="F64" s="463">
        <v>6.2974650891005775</v>
      </c>
      <c r="G64" s="463">
        <v>4.2704346552687484</v>
      </c>
    </row>
    <row r="65" spans="1:9">
      <c r="C65" s="371">
        <v>43799</v>
      </c>
      <c r="D65" s="361">
        <f t="shared" si="0"/>
        <v>43799</v>
      </c>
      <c r="E65" s="463">
        <v>2.6809415303694624</v>
      </c>
      <c r="F65" s="463">
        <v>6.1776398958072161</v>
      </c>
      <c r="G65" s="463">
        <v>4.6311187774818645</v>
      </c>
    </row>
    <row r="66" spans="1:9">
      <c r="C66" s="371">
        <v>43830</v>
      </c>
      <c r="D66" s="361">
        <f t="shared" si="0"/>
        <v>43830</v>
      </c>
      <c r="E66" s="463">
        <v>2.8414135199945143</v>
      </c>
      <c r="F66" s="463">
        <v>6.2857674545490703</v>
      </c>
      <c r="G66" s="463">
        <v>4.1470750297362153</v>
      </c>
    </row>
    <row r="67" spans="1:9">
      <c r="C67" s="371">
        <v>43861</v>
      </c>
      <c r="D67" s="361">
        <f t="shared" si="0"/>
        <v>43861</v>
      </c>
      <c r="E67" s="463">
        <v>2.943757996148257</v>
      </c>
      <c r="F67" s="463">
        <v>6.1864394155842</v>
      </c>
      <c r="G67" s="463">
        <v>4.2071515300757287</v>
      </c>
    </row>
    <row r="68" spans="1:9">
      <c r="C68" s="371">
        <v>43890</v>
      </c>
      <c r="D68" s="361">
        <f t="shared" si="0"/>
        <v>43890</v>
      </c>
      <c r="E68" s="463">
        <v>2.8733089307233066</v>
      </c>
      <c r="F68" s="463">
        <v>6.0814874348655001</v>
      </c>
      <c r="G68" s="463">
        <v>4.1388970350908272</v>
      </c>
    </row>
    <row r="69" spans="1:9">
      <c r="C69" s="371">
        <v>43921</v>
      </c>
      <c r="D69" s="361">
        <f t="shared" ref="D69:D105" si="1">+C69</f>
        <v>43921</v>
      </c>
      <c r="E69" s="463">
        <v>2.8738183351812929</v>
      </c>
      <c r="F69" s="463">
        <v>6.0103966032608112</v>
      </c>
      <c r="G69" s="463">
        <v>4.2250346027493544</v>
      </c>
    </row>
    <row r="70" spans="1:9">
      <c r="C70" s="371">
        <v>43951</v>
      </c>
      <c r="D70" s="361">
        <f t="shared" si="1"/>
        <v>43951</v>
      </c>
      <c r="E70" s="463">
        <v>2.6091492597159065</v>
      </c>
      <c r="F70" s="463">
        <v>6.0439811413369426</v>
      </c>
      <c r="G70" s="463">
        <v>4.1020818306667346</v>
      </c>
    </row>
    <row r="71" spans="1:9">
      <c r="C71" s="371">
        <v>43982</v>
      </c>
      <c r="D71" s="361">
        <f t="shared" si="1"/>
        <v>43982</v>
      </c>
      <c r="E71" s="463">
        <v>2.5893017113954873</v>
      </c>
      <c r="F71" s="463">
        <v>6.2078618896683722</v>
      </c>
      <c r="G71" s="463">
        <v>4.0157075922785754</v>
      </c>
    </row>
    <row r="72" spans="1:9">
      <c r="C72" s="371">
        <v>44012</v>
      </c>
      <c r="D72" s="361">
        <f t="shared" si="1"/>
        <v>44012</v>
      </c>
      <c r="E72" s="463">
        <v>2.6153057900626884</v>
      </c>
      <c r="F72" s="463">
        <v>6.0549614569169252</v>
      </c>
      <c r="G72" s="463">
        <v>4.0241905789168229</v>
      </c>
    </row>
    <row r="73" spans="1:9">
      <c r="A73" s="14">
        <v>2020</v>
      </c>
      <c r="B73" s="14" t="s">
        <v>46</v>
      </c>
      <c r="C73" s="371">
        <v>44043</v>
      </c>
      <c r="D73" s="361">
        <f t="shared" si="1"/>
        <v>44043</v>
      </c>
      <c r="E73" s="463">
        <v>2.7553303019726831</v>
      </c>
      <c r="F73" s="463">
        <v>6.0270907302225778</v>
      </c>
      <c r="G73" s="463">
        <v>3.7174328040197415</v>
      </c>
    </row>
    <row r="74" spans="1:9">
      <c r="C74" s="371">
        <v>44074</v>
      </c>
      <c r="D74" s="361">
        <f t="shared" si="1"/>
        <v>44074</v>
      </c>
      <c r="E74" s="463">
        <v>2.9206114651779851</v>
      </c>
      <c r="F74" s="463">
        <v>6.0849931672961688</v>
      </c>
      <c r="G74" s="463">
        <v>3.9293273906593917</v>
      </c>
    </row>
    <row r="75" spans="1:9">
      <c r="C75" s="371">
        <v>44104</v>
      </c>
      <c r="D75" s="361">
        <f t="shared" si="1"/>
        <v>44104</v>
      </c>
      <c r="E75" s="463">
        <v>2.9060997742064218</v>
      </c>
      <c r="F75" s="463">
        <v>5.9753002249516616</v>
      </c>
      <c r="G75" s="463">
        <v>3.8613427419113791</v>
      </c>
    </row>
    <row r="76" spans="1:9">
      <c r="C76" s="371">
        <v>44135</v>
      </c>
      <c r="D76" s="361">
        <f t="shared" si="1"/>
        <v>44135</v>
      </c>
      <c r="E76" s="463">
        <v>2.4385023509491126</v>
      </c>
      <c r="F76" s="463">
        <v>5.9170811655406084</v>
      </c>
      <c r="G76" s="463">
        <v>4.6193504481531891</v>
      </c>
    </row>
    <row r="77" spans="1:9">
      <c r="C77" s="371">
        <v>44165</v>
      </c>
      <c r="D77" s="361">
        <f t="shared" si="1"/>
        <v>44165</v>
      </c>
      <c r="E77" s="463">
        <v>2.410506017919928</v>
      </c>
      <c r="F77" s="463">
        <v>5.9325983164124407</v>
      </c>
      <c r="G77" s="463">
        <v>4.1066980258037171</v>
      </c>
      <c r="I77" s="359" t="s">
        <v>156</v>
      </c>
    </row>
    <row r="78" spans="1:9">
      <c r="C78" s="371">
        <v>44196</v>
      </c>
      <c r="D78" s="361">
        <f t="shared" si="1"/>
        <v>44196</v>
      </c>
      <c r="E78" s="463">
        <v>2.4239724462133108</v>
      </c>
      <c r="F78" s="463">
        <v>5.8066181324655064</v>
      </c>
      <c r="G78" s="463">
        <v>4.0103065184777567</v>
      </c>
    </row>
    <row r="79" spans="1:9">
      <c r="C79" s="371">
        <v>44227</v>
      </c>
      <c r="D79" s="361">
        <f t="shared" si="1"/>
        <v>44227</v>
      </c>
      <c r="E79" s="463">
        <v>2.612087905414223</v>
      </c>
      <c r="F79" s="463">
        <v>5.8390564543061219</v>
      </c>
      <c r="G79" s="463">
        <v>3.9894230966263033</v>
      </c>
      <c r="I79" s="23" t="s">
        <v>446</v>
      </c>
    </row>
    <row r="80" spans="1:9">
      <c r="C80" s="371">
        <v>44255</v>
      </c>
      <c r="D80" s="361">
        <f t="shared" si="1"/>
        <v>44255</v>
      </c>
      <c r="E80" s="463">
        <v>2.7770450834978946</v>
      </c>
      <c r="F80" s="463">
        <v>5.7680568549669005</v>
      </c>
      <c r="G80" s="463">
        <v>4.0087566444232987</v>
      </c>
    </row>
    <row r="81" spans="1:7">
      <c r="C81" s="371">
        <v>44286</v>
      </c>
      <c r="D81" s="361">
        <f t="shared" si="1"/>
        <v>44286</v>
      </c>
      <c r="E81" s="463">
        <v>2.7617854679985991</v>
      </c>
      <c r="F81" s="463">
        <v>5.7673772006294</v>
      </c>
      <c r="G81" s="463">
        <v>4.0061939006835381</v>
      </c>
    </row>
    <row r="82" spans="1:7">
      <c r="C82" s="371">
        <v>44316</v>
      </c>
      <c r="D82" s="361">
        <f t="shared" si="1"/>
        <v>44316</v>
      </c>
      <c r="E82" s="463">
        <v>2.4428484085747009</v>
      </c>
      <c r="F82" s="463">
        <v>5.7601313338111559</v>
      </c>
      <c r="G82" s="463">
        <v>4.0917888592259981</v>
      </c>
    </row>
    <row r="83" spans="1:7">
      <c r="C83" s="371">
        <v>44347</v>
      </c>
      <c r="D83" s="361">
        <f t="shared" si="1"/>
        <v>44347</v>
      </c>
      <c r="E83" s="463">
        <v>2.3687640768217175</v>
      </c>
      <c r="F83" s="463">
        <v>5.6999872600188661</v>
      </c>
      <c r="G83" s="463">
        <v>3.7336521205335091</v>
      </c>
    </row>
    <row r="84" spans="1:7">
      <c r="C84" s="371">
        <v>44377</v>
      </c>
      <c r="D84" s="361">
        <f t="shared" si="1"/>
        <v>44377</v>
      </c>
      <c r="E84" s="463">
        <v>2.3276733397874487</v>
      </c>
      <c r="F84" s="463">
        <v>5.6236983109394929</v>
      </c>
      <c r="G84" s="463">
        <v>3.5199879090695356</v>
      </c>
    </row>
    <row r="85" spans="1:7">
      <c r="A85" s="14">
        <v>2021</v>
      </c>
      <c r="B85" s="14" t="s">
        <v>47</v>
      </c>
      <c r="C85" s="371">
        <v>44408</v>
      </c>
      <c r="D85" s="361">
        <f t="shared" si="1"/>
        <v>44408</v>
      </c>
      <c r="E85" s="463">
        <v>2.5339981985678524</v>
      </c>
      <c r="F85" s="463">
        <v>5.4669580600847629</v>
      </c>
      <c r="G85" s="463">
        <v>3.6964791661156684</v>
      </c>
    </row>
    <row r="86" spans="1:7">
      <c r="C86" s="371">
        <v>44439</v>
      </c>
      <c r="D86" s="361">
        <f t="shared" si="1"/>
        <v>44439</v>
      </c>
      <c r="E86" s="463">
        <v>2.6921211399508689</v>
      </c>
      <c r="F86" s="463">
        <v>5.5853815040468149</v>
      </c>
      <c r="G86" s="463">
        <v>3.7084152684815055</v>
      </c>
    </row>
    <row r="87" spans="1:7">
      <c r="C87" s="371">
        <v>44469</v>
      </c>
      <c r="D87" s="361">
        <f t="shared" si="1"/>
        <v>44469</v>
      </c>
      <c r="E87" s="463">
        <v>2.6773289487116423</v>
      </c>
      <c r="F87" s="463">
        <v>5.3919778736767627</v>
      </c>
      <c r="G87" s="463">
        <v>3.5388784879658197</v>
      </c>
    </row>
    <row r="88" spans="1:7">
      <c r="C88" s="371">
        <v>44500</v>
      </c>
      <c r="D88" s="361">
        <f t="shared" si="1"/>
        <v>44500</v>
      </c>
      <c r="E88" s="463">
        <v>2.6520664434719126</v>
      </c>
      <c r="F88" s="463">
        <v>5.307221722690123</v>
      </c>
      <c r="G88" s="463">
        <v>4.2131812585454425</v>
      </c>
    </row>
    <row r="89" spans="1:7">
      <c r="C89" s="371">
        <v>44530</v>
      </c>
      <c r="D89" s="361">
        <f t="shared" si="1"/>
        <v>44530</v>
      </c>
      <c r="E89" s="463">
        <v>2.6115532111998028</v>
      </c>
      <c r="F89" s="463">
        <v>5.4535439791991296</v>
      </c>
      <c r="G89" s="463">
        <v>3.6064307346209441</v>
      </c>
    </row>
    <row r="90" spans="1:7">
      <c r="C90" s="371">
        <v>44561</v>
      </c>
      <c r="D90" s="361">
        <f t="shared" si="1"/>
        <v>44561</v>
      </c>
      <c r="E90" s="463">
        <v>2.5596996698242491</v>
      </c>
      <c r="F90" s="463">
        <v>5.3433434308913448</v>
      </c>
      <c r="G90" s="463">
        <v>3.5528414839047229</v>
      </c>
    </row>
    <row r="91" spans="1:7">
      <c r="C91" s="371">
        <v>44592</v>
      </c>
      <c r="D91" s="361">
        <f t="shared" si="1"/>
        <v>44592</v>
      </c>
      <c r="E91" s="463">
        <v>2.5249369716374233</v>
      </c>
      <c r="F91" s="463">
        <v>5.4753412703720263</v>
      </c>
      <c r="G91" s="463">
        <v>3.6133661985702394</v>
      </c>
    </row>
    <row r="92" spans="1:7">
      <c r="C92" s="371">
        <v>44620</v>
      </c>
      <c r="D92" s="361">
        <f t="shared" si="1"/>
        <v>44620</v>
      </c>
      <c r="E92" s="463">
        <v>2.5193616764800524</v>
      </c>
      <c r="F92" s="463">
        <v>5.3468886085741048</v>
      </c>
      <c r="G92" s="463">
        <v>3.6414341570504689</v>
      </c>
    </row>
    <row r="93" spans="1:7">
      <c r="C93" s="371">
        <v>44651</v>
      </c>
      <c r="D93" s="361">
        <f t="shared" si="1"/>
        <v>44651</v>
      </c>
      <c r="E93" s="463">
        <v>2.44355572051255</v>
      </c>
      <c r="F93" s="463">
        <v>5.3936793137520826</v>
      </c>
      <c r="G93" s="463">
        <v>3.7279940899969342</v>
      </c>
    </row>
    <row r="94" spans="1:7">
      <c r="C94" s="371">
        <v>44681</v>
      </c>
      <c r="D94" s="361">
        <f t="shared" si="1"/>
        <v>44681</v>
      </c>
      <c r="E94" s="463">
        <v>2.1563388850430423</v>
      </c>
      <c r="F94" s="463">
        <v>5.4474569632390049</v>
      </c>
      <c r="G94" s="463">
        <v>4.0992974579328809</v>
      </c>
    </row>
    <row r="95" spans="1:7">
      <c r="C95" s="371">
        <v>44712</v>
      </c>
      <c r="D95" s="361">
        <f t="shared" si="1"/>
        <v>44712</v>
      </c>
      <c r="E95" s="463">
        <v>2.2379498785476204</v>
      </c>
      <c r="F95" s="463">
        <v>5.3275547134323764</v>
      </c>
      <c r="G95" s="463">
        <v>3.7419619980278562</v>
      </c>
    </row>
    <row r="96" spans="1:7">
      <c r="C96" s="371">
        <v>44742</v>
      </c>
      <c r="D96" s="361">
        <f t="shared" si="1"/>
        <v>44742</v>
      </c>
      <c r="E96" s="463">
        <v>2.2400447574672793</v>
      </c>
      <c r="F96" s="463">
        <v>5.3168039770413822</v>
      </c>
      <c r="G96" s="463">
        <v>3.5991096430224414</v>
      </c>
    </row>
    <row r="97" spans="1:9">
      <c r="A97" s="14">
        <v>2022</v>
      </c>
      <c r="B97" s="14" t="s">
        <v>48</v>
      </c>
      <c r="C97" s="371">
        <v>44773</v>
      </c>
      <c r="D97" s="361">
        <f t="shared" si="1"/>
        <v>44773</v>
      </c>
      <c r="E97" s="463">
        <v>2.463810505910335</v>
      </c>
      <c r="F97" s="463">
        <v>5.1770343525762206</v>
      </c>
      <c r="G97" s="463">
        <v>3.5798701833162769</v>
      </c>
    </row>
    <row r="98" spans="1:9">
      <c r="C98" s="371">
        <v>44804</v>
      </c>
      <c r="D98" s="361">
        <f t="shared" si="1"/>
        <v>44804</v>
      </c>
      <c r="E98" s="463">
        <v>2.5168088721160373</v>
      </c>
      <c r="F98" s="463">
        <v>5.4008709974728584</v>
      </c>
      <c r="G98" s="463">
        <v>4.0898885836936527</v>
      </c>
    </row>
    <row r="99" spans="1:9">
      <c r="C99" s="371">
        <v>44834</v>
      </c>
      <c r="D99" s="361">
        <f t="shared" si="1"/>
        <v>44834</v>
      </c>
      <c r="E99" s="463">
        <v>2.632781750791866</v>
      </c>
      <c r="F99" s="463">
        <v>5.5418872754900654</v>
      </c>
      <c r="G99" s="463">
        <v>3.883161990840633</v>
      </c>
    </row>
    <row r="100" spans="1:9">
      <c r="C100" s="371">
        <v>44865</v>
      </c>
      <c r="D100" s="361">
        <f t="shared" si="1"/>
        <v>44865</v>
      </c>
      <c r="E100" s="463">
        <v>2.6348900438624954</v>
      </c>
      <c r="F100" s="463">
        <v>5.452172118274869</v>
      </c>
      <c r="G100" s="463">
        <v>3.8892835522697378</v>
      </c>
    </row>
    <row r="101" spans="1:9">
      <c r="C101" s="371">
        <v>44895</v>
      </c>
      <c r="D101" s="361">
        <f t="shared" si="1"/>
        <v>44895</v>
      </c>
      <c r="E101" s="463">
        <v>2.6691943192044443</v>
      </c>
      <c r="F101" s="463">
        <v>5.3882639495971123</v>
      </c>
      <c r="G101" s="463">
        <v>3.8776166466058437</v>
      </c>
    </row>
    <row r="102" spans="1:9">
      <c r="C102" s="371">
        <v>44926</v>
      </c>
      <c r="D102" s="361">
        <f t="shared" si="1"/>
        <v>44926</v>
      </c>
      <c r="E102" s="463">
        <v>2.6619074049261098</v>
      </c>
      <c r="F102" s="463">
        <v>5.3800254917644139</v>
      </c>
      <c r="G102" s="463">
        <v>3.9887568945970022</v>
      </c>
      <c r="I102" s="359" t="s">
        <v>167</v>
      </c>
    </row>
    <row r="103" spans="1:9">
      <c r="C103" s="371">
        <v>44957</v>
      </c>
      <c r="D103" s="361">
        <f t="shared" si="1"/>
        <v>44957</v>
      </c>
      <c r="E103" s="463">
        <v>2.8666909029658778</v>
      </c>
      <c r="F103" s="463">
        <v>5.5062744100078778</v>
      </c>
      <c r="G103" s="463">
        <v>4.5330485389406405</v>
      </c>
    </row>
    <row r="104" spans="1:9">
      <c r="B104" s="457"/>
      <c r="C104" s="371">
        <v>44985</v>
      </c>
      <c r="D104" s="361">
        <f t="shared" si="1"/>
        <v>44985</v>
      </c>
      <c r="E104" s="463">
        <v>2.9407000000000001</v>
      </c>
      <c r="F104" s="463">
        <v>5.5662555163027365</v>
      </c>
      <c r="G104" s="463">
        <v>4.2475905154276461</v>
      </c>
    </row>
    <row r="105" spans="1:9">
      <c r="C105" s="371">
        <v>45016</v>
      </c>
      <c r="D105" s="361">
        <f t="shared" si="1"/>
        <v>45016</v>
      </c>
      <c r="E105" s="463">
        <v>2.9834999999999998</v>
      </c>
      <c r="F105" s="463">
        <v>5.592763173517671</v>
      </c>
      <c r="G105" s="463">
        <v>4.8284454680754862</v>
      </c>
    </row>
    <row r="106" spans="1:9">
      <c r="C106" s="371">
        <v>45046</v>
      </c>
      <c r="D106" s="361">
        <f t="shared" ref="D106:D107" si="2">+C106</f>
        <v>45046</v>
      </c>
      <c r="E106" s="463">
        <v>3.0103</v>
      </c>
      <c r="F106" s="463">
        <v>5.63067942491399</v>
      </c>
      <c r="G106" s="463">
        <v>4.7118510607254684</v>
      </c>
    </row>
    <row r="107" spans="1:9">
      <c r="C107" s="616">
        <v>45077</v>
      </c>
      <c r="D107" s="666">
        <f t="shared" si="2"/>
        <v>45077</v>
      </c>
      <c r="E107" s="669">
        <v>2.9878</v>
      </c>
      <c r="F107" s="669">
        <v>5.8094674040124756</v>
      </c>
      <c r="G107" s="669">
        <v>4.6884395344402012</v>
      </c>
    </row>
    <row r="108" spans="1:9">
      <c r="C108" s="371">
        <v>45107</v>
      </c>
      <c r="D108" s="361">
        <f t="shared" ref="D108:D114" si="3">C108</f>
        <v>45107</v>
      </c>
      <c r="E108" s="463">
        <v>3.0756327804204413</v>
      </c>
      <c r="F108" s="463">
        <v>5.8470251911459661</v>
      </c>
      <c r="G108" s="463">
        <v>4.5793827745627311</v>
      </c>
    </row>
    <row r="109" spans="1:9">
      <c r="A109" s="14">
        <v>2023</v>
      </c>
      <c r="B109" s="14" t="s">
        <v>49</v>
      </c>
      <c r="C109" s="676">
        <v>45138</v>
      </c>
      <c r="D109" s="675">
        <f t="shared" si="3"/>
        <v>45138</v>
      </c>
      <c r="E109" s="669">
        <v>3.2748345783681518</v>
      </c>
      <c r="F109" s="669">
        <v>5.8438467605062856</v>
      </c>
      <c r="G109" s="669">
        <v>4.7553546234909438</v>
      </c>
    </row>
    <row r="110" spans="1:9">
      <c r="C110" s="676">
        <v>45169</v>
      </c>
      <c r="D110" s="675">
        <f t="shared" si="3"/>
        <v>45169</v>
      </c>
      <c r="E110" s="669">
        <v>3.5499778480090516</v>
      </c>
      <c r="F110" s="669">
        <v>6.0463059321828219</v>
      </c>
      <c r="G110" s="669">
        <v>4.9852224297606664</v>
      </c>
    </row>
    <row r="111" spans="1:9">
      <c r="C111" s="676">
        <v>45199</v>
      </c>
      <c r="D111" s="675">
        <f t="shared" si="3"/>
        <v>45199</v>
      </c>
      <c r="E111" s="669">
        <v>3.6727906291794454</v>
      </c>
      <c r="F111" s="669">
        <v>6.0703635791203032</v>
      </c>
      <c r="G111" s="669">
        <v>4.9980741709508969</v>
      </c>
    </row>
    <row r="112" spans="1:9">
      <c r="C112" s="371">
        <v>45230</v>
      </c>
      <c r="D112" s="361">
        <f t="shared" si="3"/>
        <v>45230</v>
      </c>
      <c r="E112" s="463">
        <v>3.7571215423864492</v>
      </c>
      <c r="F112" s="463">
        <v>6.0740933196200961</v>
      </c>
      <c r="G112" s="463">
        <v>4.9450636536334711</v>
      </c>
    </row>
    <row r="113" spans="1:7">
      <c r="C113" s="371">
        <v>45260</v>
      </c>
      <c r="D113" s="361">
        <f t="shared" si="3"/>
        <v>45260</v>
      </c>
      <c r="E113" s="463">
        <v>3.773303334784011</v>
      </c>
      <c r="F113" s="463">
        <v>6.0030234130216824</v>
      </c>
      <c r="G113" s="463">
        <v>5.2790685768549572</v>
      </c>
    </row>
    <row r="114" spans="1:7">
      <c r="C114" s="676">
        <v>45291</v>
      </c>
      <c r="D114" s="675">
        <f t="shared" si="3"/>
        <v>45291</v>
      </c>
      <c r="E114" s="669">
        <v>3.7437745682206427</v>
      </c>
      <c r="F114" s="669">
        <v>6.1082653659726143</v>
      </c>
      <c r="G114" s="669">
        <v>5.3178644466429343</v>
      </c>
    </row>
    <row r="115" spans="1:7">
      <c r="C115" s="676">
        <v>45322</v>
      </c>
      <c r="D115" s="675">
        <f t="shared" ref="D115:D121" si="4">C115</f>
        <v>45322</v>
      </c>
      <c r="E115" s="669">
        <v>3.7776473744291437</v>
      </c>
      <c r="F115" s="669">
        <v>6.2672676382741654</v>
      </c>
      <c r="G115" s="669">
        <v>5.4057808833691929</v>
      </c>
    </row>
    <row r="116" spans="1:7">
      <c r="C116" s="676">
        <v>45351</v>
      </c>
      <c r="D116" s="675">
        <f t="shared" si="4"/>
        <v>45351</v>
      </c>
      <c r="E116" s="669">
        <v>3.8807987805034188</v>
      </c>
      <c r="F116" s="669">
        <v>6.2252618975394176</v>
      </c>
      <c r="G116" s="669">
        <v>5.2763052593618065</v>
      </c>
    </row>
    <row r="117" spans="1:7">
      <c r="C117" s="676">
        <v>45382</v>
      </c>
      <c r="D117" s="675">
        <f t="shared" si="4"/>
        <v>45382</v>
      </c>
      <c r="E117" s="669">
        <v>3.8719937962219242</v>
      </c>
      <c r="F117" s="669">
        <v>6.024113348747516</v>
      </c>
      <c r="G117" s="669">
        <v>5.3422663534605066</v>
      </c>
    </row>
    <row r="118" spans="1:7">
      <c r="C118" s="371">
        <v>45412</v>
      </c>
      <c r="D118" s="361">
        <f t="shared" si="4"/>
        <v>45412</v>
      </c>
      <c r="E118" s="463">
        <v>3.8848597224014187</v>
      </c>
      <c r="F118" s="463">
        <v>6.0555690787296061</v>
      </c>
      <c r="G118" s="463">
        <v>5.3575192540889338</v>
      </c>
    </row>
    <row r="119" spans="1:7">
      <c r="C119" s="676">
        <v>45443</v>
      </c>
      <c r="D119" s="675">
        <f t="shared" si="4"/>
        <v>45443</v>
      </c>
      <c r="E119" s="669">
        <v>3.8498948937990005</v>
      </c>
      <c r="F119" s="669">
        <v>6.0980380893015909</v>
      </c>
      <c r="G119" s="669">
        <v>5.0431974623942102</v>
      </c>
    </row>
    <row r="120" spans="1:7">
      <c r="C120" s="371">
        <v>45473</v>
      </c>
      <c r="D120" s="361">
        <f t="shared" si="4"/>
        <v>45473</v>
      </c>
      <c r="E120" s="463">
        <v>3.8487255823296804</v>
      </c>
      <c r="F120" s="463">
        <v>6.0504776434551468</v>
      </c>
      <c r="G120" s="463">
        <v>5.1810592918656271</v>
      </c>
    </row>
    <row r="121" spans="1:7">
      <c r="A121" s="33">
        <v>2024</v>
      </c>
      <c r="B121" s="33" t="s">
        <v>514</v>
      </c>
      <c r="C121" s="676">
        <v>45504</v>
      </c>
      <c r="D121" s="675">
        <f t="shared" si="4"/>
        <v>45504</v>
      </c>
      <c r="E121" s="669">
        <v>3.8391017902645865</v>
      </c>
      <c r="F121" s="669">
        <v>6.1539165338001531</v>
      </c>
      <c r="G121" s="669">
        <v>5.4118632723835454</v>
      </c>
    </row>
    <row r="122" spans="1:7">
      <c r="C122" s="676">
        <v>45535</v>
      </c>
      <c r="D122" s="675">
        <f t="shared" ref="D122:D127" si="5">C122</f>
        <v>45535</v>
      </c>
      <c r="E122" s="669">
        <v>3.8517109886512069</v>
      </c>
      <c r="F122" s="669">
        <v>6.2376084963366383</v>
      </c>
      <c r="G122" s="669">
        <v>5.0730493441113023</v>
      </c>
    </row>
    <row r="123" spans="1:7">
      <c r="C123" s="676">
        <v>45565</v>
      </c>
      <c r="D123" s="675">
        <f t="shared" si="5"/>
        <v>45565</v>
      </c>
      <c r="E123" s="669">
        <v>3.8325259648386392</v>
      </c>
      <c r="F123" s="669">
        <v>6.0972644950825732</v>
      </c>
      <c r="G123" s="669">
        <v>5.0576724907270822</v>
      </c>
    </row>
    <row r="124" spans="1:7">
      <c r="C124" s="371">
        <v>45596</v>
      </c>
      <c r="D124" s="361">
        <f t="shared" si="5"/>
        <v>45596</v>
      </c>
      <c r="E124" s="463">
        <v>3.8177839438380783</v>
      </c>
      <c r="F124" s="463">
        <v>6.0537782223181011</v>
      </c>
      <c r="G124" s="463">
        <v>5.1148746092787878</v>
      </c>
    </row>
    <row r="125" spans="1:7">
      <c r="C125" s="371">
        <v>45626</v>
      </c>
      <c r="D125" s="361">
        <f t="shared" si="5"/>
        <v>45626</v>
      </c>
      <c r="E125" s="463">
        <v>3.8007367325094101</v>
      </c>
      <c r="F125" s="463">
        <v>5.9606280453284848</v>
      </c>
      <c r="G125" s="463">
        <v>5.1267023957404554</v>
      </c>
    </row>
    <row r="126" spans="1:7">
      <c r="C126" s="676">
        <v>45657</v>
      </c>
      <c r="D126" s="675">
        <f t="shared" si="5"/>
        <v>45657</v>
      </c>
      <c r="E126" s="669">
        <v>3.8127906391608346</v>
      </c>
      <c r="F126" s="669">
        <v>5.9471383550396606</v>
      </c>
      <c r="G126" s="669">
        <v>5.1026363371989474</v>
      </c>
    </row>
    <row r="127" spans="1:7">
      <c r="C127" s="676">
        <v>45688</v>
      </c>
      <c r="D127" s="675">
        <f t="shared" si="5"/>
        <v>45688</v>
      </c>
      <c r="E127" s="669">
        <v>3.7002681417747096</v>
      </c>
      <c r="F127" s="669">
        <v>5.8934209922718859</v>
      </c>
      <c r="G127" s="669">
        <v>4.9518160752603171</v>
      </c>
    </row>
    <row r="128" spans="1:7">
      <c r="C128" s="371">
        <v>45716</v>
      </c>
      <c r="D128" s="361">
        <f t="shared" ref="D128:D133" si="6">C128</f>
        <v>45716</v>
      </c>
      <c r="E128" s="463">
        <v>3.2020010999999999</v>
      </c>
      <c r="F128" s="463">
        <v>5.9061377999999998</v>
      </c>
      <c r="G128" s="463">
        <v>4.9170401999999997</v>
      </c>
    </row>
    <row r="129" spans="1:7">
      <c r="C129" s="371">
        <v>45747</v>
      </c>
      <c r="D129" s="361">
        <f t="shared" si="6"/>
        <v>45747</v>
      </c>
      <c r="E129" s="463">
        <v>2.9218942999999999</v>
      </c>
      <c r="F129" s="463">
        <v>5.8632087999999998</v>
      </c>
      <c r="G129" s="463">
        <v>4.9566556000000004</v>
      </c>
    </row>
    <row r="130" spans="1:7">
      <c r="C130" s="371">
        <v>45777</v>
      </c>
      <c r="D130" s="361">
        <f t="shared" si="6"/>
        <v>45777</v>
      </c>
      <c r="E130" s="463">
        <v>2.8973768</v>
      </c>
      <c r="F130" s="463">
        <v>5.7659849000000003</v>
      </c>
      <c r="G130" s="463">
        <v>4.8866784000000001</v>
      </c>
    </row>
    <row r="131" spans="1:7">
      <c r="C131" s="676">
        <v>45808</v>
      </c>
      <c r="D131" s="675">
        <f t="shared" si="6"/>
        <v>45808</v>
      </c>
      <c r="E131" s="669">
        <v>2.9026486999999999</v>
      </c>
      <c r="F131" s="669">
        <v>5.8263045</v>
      </c>
      <c r="G131" s="669">
        <v>4.7035819999999999</v>
      </c>
    </row>
    <row r="132" spans="1:7">
      <c r="C132" s="371">
        <v>45838</v>
      </c>
      <c r="D132" s="361">
        <f t="shared" si="6"/>
        <v>45838</v>
      </c>
      <c r="E132" s="463">
        <v>2.9338729824238921</v>
      </c>
      <c r="F132" s="463">
        <v>5.7571307839730759</v>
      </c>
      <c r="G132" s="463">
        <v>4.5986981955669686</v>
      </c>
    </row>
    <row r="133" spans="1:7">
      <c r="A133" s="14">
        <v>2025</v>
      </c>
      <c r="B133" s="14" t="s">
        <v>533</v>
      </c>
      <c r="C133" s="676">
        <v>45869</v>
      </c>
      <c r="D133" s="675">
        <f t="shared" si="6"/>
        <v>45869</v>
      </c>
      <c r="E133" s="669">
        <v>2.9971540529999232</v>
      </c>
      <c r="F133" s="669">
        <v>5.7292989365842404</v>
      </c>
      <c r="G133" s="669">
        <v>4.6457323467199707</v>
      </c>
    </row>
    <row r="134" spans="1:7">
      <c r="C134" s="371">
        <v>45900</v>
      </c>
      <c r="D134" s="361">
        <f>C134</f>
        <v>45900</v>
      </c>
      <c r="E134" s="463">
        <v>2.98464484656719</v>
      </c>
      <c r="F134" s="463">
        <v>5.720233891448113</v>
      </c>
      <c r="G134" s="463">
        <v>4.478110608871555</v>
      </c>
    </row>
    <row r="135" spans="1:7">
      <c r="C135" s="371">
        <v>45930</v>
      </c>
      <c r="D135" s="361">
        <f>C135</f>
        <v>45930</v>
      </c>
      <c r="E135" s="463">
        <v>3.0107404189466944</v>
      </c>
      <c r="F135" s="463">
        <v>5.5714992669005108</v>
      </c>
      <c r="G135" s="463">
        <v>4.5531249303228654</v>
      </c>
    </row>
    <row r="136" spans="1:7">
      <c r="C136" s="371">
        <v>45961</v>
      </c>
      <c r="D136" s="361">
        <f>C136</f>
        <v>45961</v>
      </c>
      <c r="E136" s="463">
        <v>3.0242081152318168</v>
      </c>
      <c r="F136" s="463">
        <v>5.5316052494543335</v>
      </c>
      <c r="G136" s="463">
        <v>4.4617898568230316</v>
      </c>
    </row>
    <row r="137" spans="1:7">
      <c r="C137" s="371">
        <v>45991</v>
      </c>
      <c r="D137" s="361">
        <f>C137</f>
        <v>45991</v>
      </c>
      <c r="E137" s="463">
        <v>3.0206446662094444</v>
      </c>
      <c r="F137" s="463">
        <v>5.5734365215422716</v>
      </c>
      <c r="G137" s="463">
        <v>4.4431230106303614</v>
      </c>
    </row>
    <row r="138" spans="1:7">
      <c r="C138" s="787">
        <v>46022</v>
      </c>
      <c r="D138" s="785">
        <f>C138</f>
        <v>46022</v>
      </c>
      <c r="E138" s="786">
        <v>3.0370147306307134</v>
      </c>
      <c r="F138" s="786">
        <v>5.5298433992130764</v>
      </c>
      <c r="G138" s="786">
        <v>4.5804766318092041</v>
      </c>
    </row>
    <row r="139" spans="1:7">
      <c r="C139" s="371"/>
      <c r="D139" s="361"/>
      <c r="E139" s="463"/>
      <c r="F139" s="463"/>
      <c r="G139" s="463"/>
    </row>
    <row r="140" spans="1:7">
      <c r="C140" s="371"/>
      <c r="D140" s="361"/>
      <c r="E140" s="463"/>
      <c r="F140" s="463"/>
      <c r="G140" s="463"/>
    </row>
    <row r="141" spans="1:7">
      <c r="C141" s="371"/>
      <c r="D141" s="361"/>
      <c r="E141" s="463"/>
      <c r="F141" s="463"/>
      <c r="G141" s="463"/>
    </row>
    <row r="142" spans="1:7">
      <c r="C142" s="371"/>
      <c r="D142" s="361"/>
      <c r="E142" s="463"/>
      <c r="F142" s="463"/>
      <c r="G142" s="463"/>
    </row>
    <row r="143" spans="1:7">
      <c r="C143" s="371"/>
      <c r="D143" s="361"/>
      <c r="E143" s="463"/>
      <c r="F143" s="463"/>
      <c r="G143" s="463"/>
    </row>
    <row r="144" spans="1:7">
      <c r="C144" s="371"/>
      <c r="D144" s="361"/>
      <c r="E144" s="463"/>
      <c r="F144" s="463"/>
      <c r="G144" s="463"/>
    </row>
    <row r="145" spans="3:7">
      <c r="C145" s="371"/>
      <c r="D145" s="361"/>
      <c r="E145" s="463"/>
      <c r="F145" s="463"/>
      <c r="G145" s="463"/>
    </row>
    <row r="146" spans="3:7">
      <c r="C146" s="371"/>
      <c r="D146" s="361"/>
      <c r="E146" s="463"/>
      <c r="F146" s="463"/>
      <c r="G146" s="463"/>
    </row>
    <row r="147" spans="3:7">
      <c r="C147" s="371"/>
      <c r="D147" s="361"/>
      <c r="E147" s="463"/>
      <c r="F147" s="463"/>
      <c r="G147" s="463"/>
    </row>
    <row r="148" spans="3:7">
      <c r="C148" s="371"/>
      <c r="D148" s="361"/>
      <c r="E148" s="463"/>
      <c r="F148" s="463"/>
      <c r="G148" s="463"/>
    </row>
    <row r="149" spans="3:7">
      <c r="C149" s="371"/>
      <c r="D149" s="361"/>
      <c r="E149" s="463"/>
      <c r="F149" s="463"/>
      <c r="G149" s="463"/>
    </row>
    <row r="150" spans="3:7">
      <c r="C150" s="371"/>
      <c r="D150" s="361"/>
      <c r="E150" s="463"/>
      <c r="F150" s="463"/>
      <c r="G150" s="463"/>
    </row>
    <row r="151" spans="3:7">
      <c r="C151" s="371"/>
      <c r="D151" s="361"/>
      <c r="E151" s="463"/>
      <c r="F151" s="463"/>
      <c r="G151" s="463"/>
    </row>
    <row r="152" spans="3:7">
      <c r="C152" s="371"/>
      <c r="D152" s="361"/>
      <c r="E152" s="463"/>
      <c r="F152" s="463"/>
      <c r="G152" s="463"/>
    </row>
    <row r="153" spans="3:7">
      <c r="C153" s="371"/>
      <c r="D153" s="361"/>
      <c r="E153" s="463"/>
      <c r="F153" s="463"/>
      <c r="G153" s="463"/>
    </row>
    <row r="154" spans="3:7">
      <c r="C154" s="371"/>
      <c r="D154" s="361"/>
      <c r="E154" s="463"/>
      <c r="F154" s="463"/>
      <c r="G154" s="463"/>
    </row>
  </sheetData>
  <sheetProtection algorithmName="SHA-512" hashValue="qF/luyZPXDXkJ3h7kegtF+8wUX9Qp+BX7b11TlmaE4A4P421XtObx/guAsmcC822GIT4Lj28XPyrZMGbvTO6tg==" saltValue="zkXFaiEKddJrOrW3k2jwjA=="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3"/>
  <sheetViews>
    <sheetView showGridLines="0" zoomScaleNormal="100" workbookViewId="0">
      <pane xSplit="4" ySplit="3" topLeftCell="I168" activePane="bottomRight" state="frozen"/>
      <selection activeCell="AA19" sqref="AA19"/>
      <selection pane="topRight" activeCell="AA19" sqref="AA19"/>
      <selection pane="bottomLeft" activeCell="AA19" sqref="AA19"/>
      <selection pane="bottomRight" activeCell="N184" sqref="N184"/>
    </sheetView>
  </sheetViews>
  <sheetFormatPr defaultColWidth="9.42578125" defaultRowHeight="11.25"/>
  <cols>
    <col min="1" max="1" width="6.7109375" style="14" hidden="1" customWidth="1"/>
    <col min="2" max="2" width="1.140625" style="14" hidden="1" customWidth="1"/>
    <col min="3" max="3" width="12.5703125" style="530" bestFit="1" customWidth="1"/>
    <col min="4" max="4" width="12.5703125" style="531" customWidth="1"/>
    <col min="5" max="6" width="19.5703125" style="530" customWidth="1"/>
    <col min="7" max="7" width="24.42578125" style="530" bestFit="1" customWidth="1"/>
    <col min="8" max="9" width="21" style="530" customWidth="1"/>
    <col min="10" max="10" width="22.42578125" style="530" customWidth="1"/>
    <col min="11" max="24" width="12.5703125" style="530" bestFit="1" customWidth="1"/>
    <col min="25" max="26" width="12.5703125" style="44" bestFit="1" customWidth="1"/>
    <col min="27" max="27" width="13.42578125" style="530" customWidth="1"/>
    <col min="28" max="30" width="14.5703125" style="530" customWidth="1"/>
    <col min="31" max="34" width="12.5703125" style="530" customWidth="1"/>
    <col min="35" max="35" width="13.5703125" style="530" customWidth="1"/>
    <col min="36" max="37" width="15.5703125" style="530" customWidth="1"/>
    <col min="38" max="38" width="13.42578125" style="530" customWidth="1"/>
    <col min="39" max="39" width="12.42578125" style="530" customWidth="1"/>
    <col min="40" max="42" width="12.5703125" style="530" customWidth="1"/>
    <col min="43" max="44" width="12.42578125" style="530" customWidth="1"/>
    <col min="45" max="46" width="12.5703125" style="530" customWidth="1"/>
    <col min="47" max="47" width="14.5703125" style="530" customWidth="1"/>
    <col min="48" max="48" width="15.5703125" style="530" customWidth="1"/>
    <col min="49" max="49" width="12.5703125" style="530" customWidth="1"/>
    <col min="50" max="50" width="15.42578125" style="530" customWidth="1"/>
    <col min="51" max="59" width="14.5703125" style="530" customWidth="1"/>
    <col min="60" max="84" width="12.42578125" style="530" customWidth="1"/>
    <col min="85" max="131" width="11.42578125" style="530" customWidth="1"/>
    <col min="132" max="16384" width="9.42578125" style="530"/>
  </cols>
  <sheetData>
    <row r="1" spans="1:133" s="532" customFormat="1">
      <c r="A1" s="14"/>
      <c r="B1" s="14"/>
      <c r="C1" s="543"/>
      <c r="D1" s="547"/>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3"/>
      <c r="BY1" s="543"/>
      <c r="BZ1" s="543"/>
      <c r="CA1" s="543"/>
      <c r="CB1" s="543"/>
      <c r="CC1" s="543"/>
      <c r="CD1" s="543"/>
      <c r="CE1" s="543"/>
      <c r="CF1" s="543"/>
      <c r="CG1" s="543"/>
      <c r="CH1" s="543"/>
      <c r="CI1" s="543"/>
      <c r="CJ1" s="543"/>
      <c r="CK1" s="543"/>
      <c r="CL1" s="543"/>
      <c r="CM1" s="543"/>
      <c r="CN1" s="543"/>
      <c r="CO1" s="543"/>
      <c r="CP1" s="543"/>
      <c r="CQ1" s="543"/>
      <c r="CR1" s="543"/>
      <c r="CS1" s="543"/>
      <c r="CT1" s="543"/>
      <c r="CU1" s="543"/>
      <c r="CV1" s="543"/>
      <c r="CW1" s="543"/>
      <c r="CX1" s="543"/>
      <c r="CY1" s="543"/>
      <c r="CZ1" s="543"/>
      <c r="DA1" s="543"/>
      <c r="DB1" s="543"/>
      <c r="DC1" s="543"/>
      <c r="DD1" s="543"/>
      <c r="DE1" s="543"/>
      <c r="DF1" s="543"/>
      <c r="DG1" s="543"/>
      <c r="DH1" s="543"/>
      <c r="DI1" s="543"/>
      <c r="DJ1" s="543"/>
      <c r="DK1" s="543"/>
      <c r="DL1" s="543"/>
      <c r="DM1" s="543"/>
      <c r="DN1" s="543"/>
      <c r="DO1" s="543"/>
      <c r="DP1" s="543"/>
      <c r="DQ1" s="543"/>
      <c r="DR1" s="543"/>
      <c r="DS1" s="543"/>
      <c r="DT1" s="543"/>
      <c r="DU1" s="543"/>
      <c r="DV1" s="543"/>
      <c r="DW1" s="543"/>
      <c r="DX1" s="543"/>
      <c r="DY1" s="543"/>
      <c r="DZ1" s="543"/>
      <c r="EA1" s="543"/>
    </row>
    <row r="2" spans="1:133" s="532" customFormat="1" ht="24" customHeight="1">
      <c r="A2" s="14"/>
      <c r="B2" s="365"/>
      <c r="C2" s="546"/>
      <c r="D2" s="545"/>
      <c r="E2" s="544" t="s">
        <v>348</v>
      </c>
      <c r="F2" s="544" t="s">
        <v>350</v>
      </c>
      <c r="G2" s="544" t="s">
        <v>352</v>
      </c>
      <c r="H2" s="544" t="s">
        <v>354</v>
      </c>
      <c r="I2" s="544" t="s">
        <v>356</v>
      </c>
      <c r="J2" s="544" t="s">
        <v>358</v>
      </c>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c r="DV2" s="543"/>
      <c r="DW2" s="543"/>
      <c r="DX2" s="543"/>
      <c r="DY2" s="543"/>
      <c r="DZ2" s="543"/>
      <c r="EA2" s="543"/>
    </row>
    <row r="3" spans="1:133" ht="23.25" customHeight="1">
      <c r="B3" s="366"/>
      <c r="C3" s="542" t="s">
        <v>493</v>
      </c>
      <c r="D3" s="541" t="s">
        <v>494</v>
      </c>
      <c r="E3" s="540" t="s">
        <v>349</v>
      </c>
      <c r="F3" s="540" t="s">
        <v>351</v>
      </c>
      <c r="G3" s="540" t="s">
        <v>353</v>
      </c>
      <c r="H3" s="540" t="s">
        <v>355</v>
      </c>
      <c r="I3" s="540" t="s">
        <v>357</v>
      </c>
      <c r="J3" s="540" t="s">
        <v>359</v>
      </c>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DW3" s="532"/>
      <c r="EC3" s="532"/>
    </row>
    <row r="4" spans="1:133">
      <c r="C4" s="539"/>
      <c r="E4" s="538"/>
      <c r="F4" s="538"/>
      <c r="G4" s="538"/>
      <c r="H4" s="538"/>
      <c r="I4" s="538"/>
      <c r="J4" s="538"/>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DW4" s="532"/>
      <c r="EC4" s="532"/>
    </row>
    <row r="5" spans="1:133">
      <c r="C5" s="535">
        <v>40574</v>
      </c>
      <c r="D5" s="534">
        <f t="shared" ref="D5:D68" si="0">C5</f>
        <v>40574</v>
      </c>
      <c r="E5" s="533">
        <v>3.1587702297506088</v>
      </c>
      <c r="F5" s="533">
        <v>4.3784876368114451</v>
      </c>
      <c r="G5" s="533">
        <v>3.391107276633857</v>
      </c>
      <c r="H5" s="533">
        <v>1.6680681122618712</v>
      </c>
      <c r="I5" s="533">
        <v>1.6471346461808385</v>
      </c>
      <c r="J5" s="533">
        <v>1.687325058223125</v>
      </c>
    </row>
    <row r="6" spans="1:133">
      <c r="C6" s="535">
        <v>40602</v>
      </c>
      <c r="D6" s="534">
        <f t="shared" si="0"/>
        <v>40602</v>
      </c>
      <c r="E6" s="533">
        <v>3.1749932635381151</v>
      </c>
      <c r="F6" s="533">
        <v>4.3711733242451354</v>
      </c>
      <c r="G6" s="533">
        <v>3.4174588805426738</v>
      </c>
      <c r="H6" s="533">
        <v>1.8154521611038283</v>
      </c>
      <c r="I6" s="533">
        <v>1.2600388812347327</v>
      </c>
      <c r="J6" s="533">
        <v>1.6881009390315085</v>
      </c>
    </row>
    <row r="7" spans="1:133">
      <c r="C7" s="535">
        <v>40633</v>
      </c>
      <c r="D7" s="534">
        <f t="shared" si="0"/>
        <v>40633</v>
      </c>
      <c r="E7" s="533">
        <v>3.1318774660496307</v>
      </c>
      <c r="F7" s="533">
        <v>4.1903155344896286</v>
      </c>
      <c r="G7" s="533">
        <v>3.3266388907940656</v>
      </c>
      <c r="H7" s="533">
        <v>1.6081325776290829</v>
      </c>
      <c r="I7" s="533">
        <v>1.1996668565255819</v>
      </c>
      <c r="J7" s="533">
        <v>1.6036744368099396</v>
      </c>
    </row>
    <row r="8" spans="1:133">
      <c r="C8" s="535">
        <v>40663</v>
      </c>
      <c r="D8" s="534">
        <f t="shared" si="0"/>
        <v>40663</v>
      </c>
      <c r="E8" s="533">
        <v>3.0231092394357928</v>
      </c>
      <c r="F8" s="533">
        <v>4.0529745429421773</v>
      </c>
      <c r="G8" s="533">
        <v>3.2320205662108252</v>
      </c>
      <c r="H8" s="533">
        <v>1.8166773899552</v>
      </c>
      <c r="I8" s="533">
        <v>1.1628606169631555</v>
      </c>
      <c r="J8" s="533">
        <v>1.7329339982512273</v>
      </c>
    </row>
    <row r="9" spans="1:133">
      <c r="C9" s="535">
        <v>40694</v>
      </c>
      <c r="D9" s="534">
        <f t="shared" si="0"/>
        <v>40694</v>
      </c>
      <c r="E9" s="533">
        <v>3.1240829735450255</v>
      </c>
      <c r="F9" s="533">
        <v>4.1097960807895024</v>
      </c>
      <c r="G9" s="533">
        <v>3.293397482239075</v>
      </c>
      <c r="H9" s="533">
        <v>1.7842822684711559</v>
      </c>
      <c r="I9" s="533">
        <v>0.97375862184861395</v>
      </c>
      <c r="J9" s="533">
        <v>1.6611505584392288</v>
      </c>
    </row>
    <row r="10" spans="1:133">
      <c r="C10" s="535">
        <v>40724</v>
      </c>
      <c r="D10" s="534">
        <f t="shared" si="0"/>
        <v>40724</v>
      </c>
      <c r="E10" s="533">
        <v>3.1038233473583592</v>
      </c>
      <c r="F10" s="533">
        <v>4.1519216884674703</v>
      </c>
      <c r="G10" s="533">
        <v>3.3001200624120473</v>
      </c>
      <c r="H10" s="533">
        <v>1.9946281349317685</v>
      </c>
      <c r="I10" s="533">
        <v>1.0276992591989278</v>
      </c>
      <c r="J10" s="533">
        <v>1.7249296139286858</v>
      </c>
    </row>
    <row r="11" spans="1:133">
      <c r="C11" s="535">
        <v>40755</v>
      </c>
      <c r="D11" s="534">
        <f t="shared" si="0"/>
        <v>40755</v>
      </c>
      <c r="E11" s="533">
        <v>3.1814127592107466</v>
      </c>
      <c r="F11" s="533">
        <v>4.0140344595544661</v>
      </c>
      <c r="G11" s="533">
        <v>3.3365869854517971</v>
      </c>
      <c r="H11" s="533">
        <v>1.8614405174822539</v>
      </c>
      <c r="I11" s="533">
        <v>1.7833015923458446</v>
      </c>
      <c r="J11" s="533">
        <v>1.9267302568419657</v>
      </c>
    </row>
    <row r="12" spans="1:133">
      <c r="C12" s="535">
        <v>40786</v>
      </c>
      <c r="D12" s="534">
        <f t="shared" si="0"/>
        <v>40786</v>
      </c>
      <c r="E12" s="533">
        <v>3.1315984853444325</v>
      </c>
      <c r="F12" s="533">
        <v>4.1157314693682556</v>
      </c>
      <c r="G12" s="533">
        <v>3.3316671919434424</v>
      </c>
      <c r="H12" s="533">
        <v>1.6632756858101678</v>
      </c>
      <c r="I12" s="533">
        <v>2.4038904342910694</v>
      </c>
      <c r="J12" s="533">
        <v>1.813372388887923</v>
      </c>
    </row>
    <row r="13" spans="1:133">
      <c r="C13" s="535">
        <v>40816</v>
      </c>
      <c r="D13" s="534">
        <f t="shared" si="0"/>
        <v>40816</v>
      </c>
      <c r="E13" s="533">
        <v>3.1110336292240128</v>
      </c>
      <c r="F13" s="533">
        <v>4.0332917241530337</v>
      </c>
      <c r="G13" s="533">
        <v>3.3050326456967034</v>
      </c>
      <c r="H13" s="533">
        <v>1.7755387403163334</v>
      </c>
      <c r="I13" s="533">
        <v>3.6751705608843142</v>
      </c>
      <c r="J13" s="533">
        <v>2.1466378520270193</v>
      </c>
    </row>
    <row r="14" spans="1:133">
      <c r="C14" s="535">
        <v>40847</v>
      </c>
      <c r="D14" s="534">
        <f t="shared" si="0"/>
        <v>40847</v>
      </c>
      <c r="E14" s="533">
        <v>3.1178008715851435</v>
      </c>
      <c r="F14" s="533">
        <v>4.0043619937062225</v>
      </c>
      <c r="G14" s="533">
        <v>3.2896970564235017</v>
      </c>
      <c r="H14" s="533">
        <v>2.1036275203813415</v>
      </c>
      <c r="I14" s="533">
        <v>4.572859027544764</v>
      </c>
      <c r="J14" s="533">
        <v>2.5829990284795494</v>
      </c>
    </row>
    <row r="15" spans="1:133">
      <c r="C15" s="535">
        <v>40877</v>
      </c>
      <c r="D15" s="534">
        <f t="shared" si="0"/>
        <v>40877</v>
      </c>
      <c r="E15" s="533">
        <v>3.0708623574317002</v>
      </c>
      <c r="F15" s="533">
        <v>3.9130704430855059</v>
      </c>
      <c r="G15" s="533">
        <v>3.2461169616246579</v>
      </c>
      <c r="H15" s="533">
        <v>1.8482253936937392</v>
      </c>
      <c r="I15" s="533">
        <v>3.9695449904492079</v>
      </c>
      <c r="J15" s="533">
        <v>2.3158307659434532</v>
      </c>
    </row>
    <row r="16" spans="1:133">
      <c r="C16" s="535">
        <v>40908</v>
      </c>
      <c r="D16" s="534">
        <f t="shared" si="0"/>
        <v>40908</v>
      </c>
      <c r="E16" s="533">
        <v>3.1764936384929423</v>
      </c>
      <c r="F16" s="533">
        <v>3.9823304148487257</v>
      </c>
      <c r="G16" s="533">
        <v>3.3385130119386095</v>
      </c>
      <c r="H16" s="533">
        <v>2.5457896523481667</v>
      </c>
      <c r="I16" s="533">
        <v>3.0445582925773986</v>
      </c>
      <c r="J16" s="533">
        <v>2.6678040238661636</v>
      </c>
    </row>
    <row r="17" spans="3:133">
      <c r="C17" s="535">
        <v>40939</v>
      </c>
      <c r="D17" s="534">
        <f t="shared" si="0"/>
        <v>40939</v>
      </c>
      <c r="E17" s="533">
        <v>3.1195669138153215</v>
      </c>
      <c r="F17" s="533">
        <v>4.1131501907468877</v>
      </c>
      <c r="G17" s="533">
        <v>3.3403496071554675</v>
      </c>
      <c r="H17" s="533">
        <v>2.5544272873667939</v>
      </c>
      <c r="I17" s="533">
        <v>5.0219987512230384</v>
      </c>
      <c r="J17" s="533">
        <v>3.2603540811418559</v>
      </c>
    </row>
    <row r="18" spans="3:133">
      <c r="C18" s="535">
        <v>40968</v>
      </c>
      <c r="D18" s="534">
        <f t="shared" si="0"/>
        <v>40968</v>
      </c>
      <c r="E18" s="533">
        <v>3.4398494021498363</v>
      </c>
      <c r="F18" s="533">
        <v>4.3383526543748472</v>
      </c>
      <c r="G18" s="533">
        <v>3.6583711109413795</v>
      </c>
      <c r="H18" s="533">
        <v>2.7290011624893755</v>
      </c>
      <c r="I18" s="533">
        <v>3.5833668275747281</v>
      </c>
      <c r="J18" s="533">
        <v>2.9002643575760656</v>
      </c>
    </row>
    <row r="19" spans="3:133">
      <c r="C19" s="535">
        <v>40999</v>
      </c>
      <c r="D19" s="534">
        <f t="shared" si="0"/>
        <v>40999</v>
      </c>
      <c r="E19" s="533">
        <v>3.1759010701466566</v>
      </c>
      <c r="F19" s="533">
        <v>4.2080744876214879</v>
      </c>
      <c r="G19" s="533">
        <v>3.4162645629605963</v>
      </c>
      <c r="H19" s="533">
        <v>2.5105285397001751</v>
      </c>
      <c r="I19" s="533">
        <v>1.8395360543750241</v>
      </c>
      <c r="J19" s="533">
        <v>2.360040665430216</v>
      </c>
    </row>
    <row r="20" spans="3:133">
      <c r="C20" s="535">
        <v>41029</v>
      </c>
      <c r="D20" s="534">
        <f t="shared" si="0"/>
        <v>41029</v>
      </c>
      <c r="E20" s="533">
        <v>3.1429148353589951</v>
      </c>
      <c r="F20" s="533">
        <v>4.2031197166597032</v>
      </c>
      <c r="G20" s="533">
        <v>3.4032129118463645</v>
      </c>
      <c r="H20" s="533">
        <v>2.2146384988949226</v>
      </c>
      <c r="I20" s="533">
        <v>1.1268095011719481</v>
      </c>
      <c r="J20" s="533">
        <v>1.9000516027661201</v>
      </c>
    </row>
    <row r="21" spans="3:133">
      <c r="C21" s="535">
        <v>41060</v>
      </c>
      <c r="D21" s="534">
        <f t="shared" si="0"/>
        <v>41060</v>
      </c>
      <c r="E21" s="533">
        <v>3.2295971536092321</v>
      </c>
      <c r="F21" s="533">
        <v>4.2442608633123893</v>
      </c>
      <c r="G21" s="533">
        <v>3.4475758643552941</v>
      </c>
      <c r="H21" s="533">
        <v>2.3671461388518669</v>
      </c>
      <c r="I21" s="533">
        <v>1.4518424440275646</v>
      </c>
      <c r="J21" s="533">
        <v>2.0697287610590762</v>
      </c>
    </row>
    <row r="22" spans="3:133">
      <c r="C22" s="535">
        <v>41090</v>
      </c>
      <c r="D22" s="534">
        <f t="shared" si="0"/>
        <v>41090</v>
      </c>
      <c r="E22" s="533">
        <v>3.0364295498040192</v>
      </c>
      <c r="F22" s="533">
        <v>4.2335302656575067</v>
      </c>
      <c r="G22" s="533">
        <v>3.3106479937356772</v>
      </c>
      <c r="H22" s="533">
        <v>2.1587331696120087</v>
      </c>
      <c r="I22" s="533">
        <v>1.1575144125277619</v>
      </c>
      <c r="J22" s="533">
        <v>1.8621576799907738</v>
      </c>
    </row>
    <row r="23" spans="3:133">
      <c r="C23" s="535">
        <v>41121</v>
      </c>
      <c r="D23" s="534">
        <f t="shared" si="0"/>
        <v>41121</v>
      </c>
      <c r="E23" s="533">
        <v>3.2509863930306198</v>
      </c>
      <c r="F23" s="533">
        <v>4.0249237377139186</v>
      </c>
      <c r="G23" s="533">
        <v>3.4024731050620134</v>
      </c>
      <c r="H23" s="533">
        <v>2.4330654241951417</v>
      </c>
      <c r="I23" s="533">
        <v>2.4848057644710231</v>
      </c>
      <c r="J23" s="533">
        <v>2.4517899657646627</v>
      </c>
    </row>
    <row r="24" spans="3:133">
      <c r="C24" s="535">
        <v>41152</v>
      </c>
      <c r="D24" s="534">
        <f t="shared" si="0"/>
        <v>41152</v>
      </c>
      <c r="E24" s="533">
        <v>3.2702550973180111</v>
      </c>
      <c r="F24" s="533">
        <v>4.0163811560734928</v>
      </c>
      <c r="G24" s="533">
        <v>3.4331821919205403</v>
      </c>
      <c r="H24" s="533">
        <v>2.4244514614446717</v>
      </c>
      <c r="I24" s="533">
        <v>3.1006921505237259</v>
      </c>
      <c r="J24" s="533">
        <v>2.5919167087118349</v>
      </c>
    </row>
    <row r="25" spans="3:133">
      <c r="C25" s="535">
        <v>41182</v>
      </c>
      <c r="D25" s="534">
        <f t="shared" si="0"/>
        <v>41182</v>
      </c>
      <c r="E25" s="533">
        <v>3.2686558787326025</v>
      </c>
      <c r="F25" s="533">
        <v>4.0284782622258613</v>
      </c>
      <c r="G25" s="533">
        <v>3.4415844356194984</v>
      </c>
      <c r="H25" s="533">
        <v>2.0870221234683117</v>
      </c>
      <c r="I25" s="533">
        <v>1.8374655297552911</v>
      </c>
      <c r="J25" s="533">
        <v>2.0260303534745838</v>
      </c>
    </row>
    <row r="26" spans="3:133">
      <c r="C26" s="535">
        <v>41213</v>
      </c>
      <c r="D26" s="534">
        <f t="shared" si="0"/>
        <v>41213</v>
      </c>
      <c r="E26" s="533">
        <v>3.2405801261637559</v>
      </c>
      <c r="F26" s="533">
        <v>3.9520612382786582</v>
      </c>
      <c r="G26" s="533">
        <v>3.3729421966009885</v>
      </c>
      <c r="H26" s="533">
        <v>1.9053888371548826</v>
      </c>
      <c r="I26" s="533">
        <v>1.1985239592836798</v>
      </c>
      <c r="J26" s="533">
        <v>1.6440448142628501</v>
      </c>
    </row>
    <row r="27" spans="3:133">
      <c r="C27" s="535">
        <v>41243</v>
      </c>
      <c r="D27" s="534">
        <f t="shared" si="0"/>
        <v>41243</v>
      </c>
      <c r="E27" s="533">
        <v>3.1945520717628533</v>
      </c>
      <c r="F27" s="533">
        <v>3.9792633568611531</v>
      </c>
      <c r="G27" s="533">
        <v>3.3710129934854516</v>
      </c>
      <c r="H27" s="533">
        <v>1.4878612162183598</v>
      </c>
      <c r="I27" s="533">
        <v>7.0630481430321597</v>
      </c>
      <c r="J27" s="533">
        <v>3.2238505148792576</v>
      </c>
      <c r="DW27" s="532"/>
      <c r="EC27" s="532"/>
    </row>
    <row r="28" spans="3:133">
      <c r="C28" s="535">
        <v>41274</v>
      </c>
      <c r="D28" s="534">
        <f t="shared" si="0"/>
        <v>41274</v>
      </c>
      <c r="E28" s="533">
        <v>3.0284728578905207</v>
      </c>
      <c r="F28" s="533">
        <v>3.9333868076247596</v>
      </c>
      <c r="G28" s="533">
        <v>3.2082929120601569</v>
      </c>
      <c r="H28" s="533">
        <v>1.9702567774505086</v>
      </c>
      <c r="I28" s="533">
        <v>3.9062857586321429</v>
      </c>
      <c r="J28" s="533">
        <v>2.0959024806770845</v>
      </c>
    </row>
    <row r="29" spans="3:133">
      <c r="C29" s="535">
        <v>41305</v>
      </c>
      <c r="D29" s="534">
        <f t="shared" si="0"/>
        <v>41305</v>
      </c>
      <c r="E29" s="533">
        <v>3.0057542420664154</v>
      </c>
      <c r="F29" s="533">
        <v>3.9840027521557593</v>
      </c>
      <c r="G29" s="533">
        <v>3.2471938886965774</v>
      </c>
      <c r="H29" s="533">
        <v>1.821071993041796</v>
      </c>
      <c r="I29" s="533">
        <v>6.8327689217780385</v>
      </c>
      <c r="J29" s="533">
        <v>2.5685957219379589</v>
      </c>
    </row>
    <row r="30" spans="3:133">
      <c r="C30" s="535">
        <v>41333</v>
      </c>
      <c r="D30" s="534">
        <f t="shared" si="0"/>
        <v>41333</v>
      </c>
      <c r="E30" s="533">
        <v>2.9694658375665339</v>
      </c>
      <c r="F30" s="533">
        <v>3.9501780749051392</v>
      </c>
      <c r="G30" s="533">
        <v>3.2468312534145509</v>
      </c>
      <c r="H30" s="533">
        <v>1.5989093837720603</v>
      </c>
      <c r="I30" s="533">
        <v>2.6381140911016585</v>
      </c>
      <c r="J30" s="533">
        <v>1.650880478072547</v>
      </c>
    </row>
    <row r="31" spans="3:133">
      <c r="C31" s="535">
        <v>41364</v>
      </c>
      <c r="D31" s="534">
        <f t="shared" si="0"/>
        <v>41364</v>
      </c>
      <c r="E31" s="533">
        <v>2.8083743095262235</v>
      </c>
      <c r="F31" s="533">
        <v>3.8354711319516825</v>
      </c>
      <c r="G31" s="533">
        <v>3.0921767492035248</v>
      </c>
      <c r="H31" s="533">
        <v>1.225148211570962</v>
      </c>
      <c r="I31" s="533">
        <v>5.6328432911148898</v>
      </c>
      <c r="J31" s="533">
        <v>2.4773782885172539</v>
      </c>
    </row>
    <row r="32" spans="3:133">
      <c r="C32" s="535">
        <v>41394</v>
      </c>
      <c r="D32" s="534">
        <f t="shared" si="0"/>
        <v>41394</v>
      </c>
      <c r="E32" s="533">
        <v>2.7959017487569207</v>
      </c>
      <c r="F32" s="533">
        <v>3.7634461628318348</v>
      </c>
      <c r="G32" s="533">
        <v>3.0740896678584142</v>
      </c>
      <c r="H32" s="533">
        <v>1.26291702886636</v>
      </c>
      <c r="I32" s="533">
        <v>3.1897958890581664</v>
      </c>
      <c r="J32" s="533">
        <v>1.3632987285777978</v>
      </c>
    </row>
    <row r="33" spans="3:10">
      <c r="C33" s="535">
        <v>41425</v>
      </c>
      <c r="D33" s="534">
        <f t="shared" si="0"/>
        <v>41425</v>
      </c>
      <c r="E33" s="533">
        <v>2.7088659082795301</v>
      </c>
      <c r="F33" s="533">
        <v>3.6310673133897984</v>
      </c>
      <c r="G33" s="533">
        <v>2.9684684880284089</v>
      </c>
      <c r="H33" s="533">
        <v>1.1558320931461679</v>
      </c>
      <c r="I33" s="533">
        <v>3.7528227070029554</v>
      </c>
      <c r="J33" s="533">
        <v>1.2477096274069714</v>
      </c>
    </row>
    <row r="34" spans="3:10">
      <c r="C34" s="535">
        <v>41455</v>
      </c>
      <c r="D34" s="534">
        <f t="shared" si="0"/>
        <v>41455</v>
      </c>
      <c r="E34" s="533">
        <v>2.6316524034313131</v>
      </c>
      <c r="F34" s="533">
        <v>3.5990396963047262</v>
      </c>
      <c r="G34" s="533">
        <v>2.9134467044398638</v>
      </c>
      <c r="H34" s="533">
        <v>1.2163284556449139</v>
      </c>
      <c r="I34" s="533">
        <v>4.77558761877631</v>
      </c>
      <c r="J34" s="533">
        <v>1.3535060871862745</v>
      </c>
    </row>
    <row r="35" spans="3:10">
      <c r="C35" s="535">
        <v>41486</v>
      </c>
      <c r="D35" s="534">
        <f t="shared" si="0"/>
        <v>41486</v>
      </c>
      <c r="E35" s="533">
        <v>2.5454410353442207</v>
      </c>
      <c r="F35" s="533">
        <v>3.5342000431913201</v>
      </c>
      <c r="G35" s="533">
        <v>2.8192977005219779</v>
      </c>
      <c r="H35" s="533">
        <v>1.2989140715043506</v>
      </c>
      <c r="I35" s="533">
        <v>3.3325552375186351</v>
      </c>
      <c r="J35" s="533">
        <v>1.459994129945055</v>
      </c>
    </row>
    <row r="36" spans="3:10">
      <c r="C36" s="535">
        <v>41517</v>
      </c>
      <c r="D36" s="534">
        <f t="shared" si="0"/>
        <v>41517</v>
      </c>
      <c r="E36" s="533">
        <v>2.5473916919205308</v>
      </c>
      <c r="F36" s="533">
        <v>3.4705212620312991</v>
      </c>
      <c r="G36" s="533">
        <v>2.8048833979047347</v>
      </c>
      <c r="H36" s="533">
        <v>1.2382877289654652</v>
      </c>
      <c r="I36" s="533">
        <v>4.9995044896669816</v>
      </c>
      <c r="J36" s="533">
        <v>1.3687840145776782</v>
      </c>
    </row>
    <row r="37" spans="3:10">
      <c r="C37" s="535">
        <v>41547</v>
      </c>
      <c r="D37" s="534">
        <f t="shared" si="0"/>
        <v>41547</v>
      </c>
      <c r="E37" s="533">
        <v>2.5363034330379435</v>
      </c>
      <c r="F37" s="533">
        <v>3.4263727735620275</v>
      </c>
      <c r="G37" s="533">
        <v>2.7974180854679025</v>
      </c>
      <c r="H37" s="533">
        <v>1.4512436015316414</v>
      </c>
      <c r="I37" s="533">
        <v>5.4191698013178247</v>
      </c>
      <c r="J37" s="533">
        <v>1.7449664863078709</v>
      </c>
    </row>
    <row r="38" spans="3:10">
      <c r="C38" s="535">
        <v>41578</v>
      </c>
      <c r="D38" s="534">
        <f t="shared" si="0"/>
        <v>41578</v>
      </c>
      <c r="E38" s="533">
        <v>2.4325387027735976</v>
      </c>
      <c r="F38" s="533">
        <v>3.3522781217134101</v>
      </c>
      <c r="G38" s="533">
        <v>2.6687071195279004</v>
      </c>
      <c r="H38" s="533">
        <v>1.2983168536855654</v>
      </c>
      <c r="I38" s="533">
        <v>2.8440390692826822</v>
      </c>
      <c r="J38" s="533">
        <v>1.398407846392439</v>
      </c>
    </row>
    <row r="39" spans="3:10">
      <c r="C39" s="535">
        <v>41608</v>
      </c>
      <c r="D39" s="534">
        <f t="shared" si="0"/>
        <v>41608</v>
      </c>
      <c r="E39" s="533">
        <v>2.3803418452878433</v>
      </c>
      <c r="F39" s="533">
        <v>3.251941103293928</v>
      </c>
      <c r="G39" s="533">
        <v>2.608681932204902</v>
      </c>
      <c r="H39" s="533">
        <v>1.1589409788769791</v>
      </c>
      <c r="I39" s="533">
        <v>2.752893854487465</v>
      </c>
      <c r="J39" s="533">
        <v>1.2082007053717212</v>
      </c>
    </row>
    <row r="40" spans="3:10">
      <c r="C40" s="535">
        <v>41639</v>
      </c>
      <c r="D40" s="534">
        <f t="shared" si="0"/>
        <v>41639</v>
      </c>
      <c r="E40" s="533">
        <v>2.3737790707353188</v>
      </c>
      <c r="F40" s="533">
        <v>3.1600315959366201</v>
      </c>
      <c r="G40" s="533">
        <v>2.6105608212595466</v>
      </c>
      <c r="H40" s="533">
        <v>1.4453131713765324</v>
      </c>
      <c r="I40" s="533">
        <v>3.206282061903734</v>
      </c>
      <c r="J40" s="533">
        <v>1.5472491830216957</v>
      </c>
    </row>
    <row r="41" spans="3:10">
      <c r="C41" s="535">
        <v>41670</v>
      </c>
      <c r="D41" s="534">
        <f t="shared" si="0"/>
        <v>41670</v>
      </c>
      <c r="E41" s="533">
        <v>2.325962681760597</v>
      </c>
      <c r="F41" s="533">
        <v>3.1235193749583061</v>
      </c>
      <c r="G41" s="533">
        <v>2.5843871582589437</v>
      </c>
      <c r="H41" s="533">
        <v>1.4682647191371658</v>
      </c>
      <c r="I41" s="533">
        <v>2.0351320020210908</v>
      </c>
      <c r="J41" s="533">
        <v>1.507549589161242</v>
      </c>
    </row>
    <row r="42" spans="3:10">
      <c r="C42" s="535">
        <v>41698</v>
      </c>
      <c r="D42" s="534">
        <f t="shared" si="0"/>
        <v>41698</v>
      </c>
      <c r="E42" s="533">
        <v>2.2445023881227533</v>
      </c>
      <c r="F42" s="533">
        <v>3.1239287153440292</v>
      </c>
      <c r="G42" s="533">
        <v>2.5262828960398149</v>
      </c>
      <c r="H42" s="533">
        <v>1.3604431289051235</v>
      </c>
      <c r="I42" s="533">
        <v>3.694574307283605</v>
      </c>
      <c r="J42" s="533">
        <v>1.4907312028307493</v>
      </c>
    </row>
    <row r="43" spans="3:10">
      <c r="C43" s="535">
        <v>41729</v>
      </c>
      <c r="D43" s="534">
        <f t="shared" si="0"/>
        <v>41729</v>
      </c>
      <c r="E43" s="533">
        <v>2.2085897140413002</v>
      </c>
      <c r="F43" s="533">
        <v>3.1155193660117591</v>
      </c>
      <c r="G43" s="533">
        <v>2.5343510744929962</v>
      </c>
      <c r="H43" s="533">
        <v>1.1524982092696379</v>
      </c>
      <c r="I43" s="533">
        <v>3.3817952034709471</v>
      </c>
      <c r="J43" s="533">
        <v>1.2632172821541257</v>
      </c>
    </row>
    <row r="44" spans="3:10">
      <c r="C44" s="535">
        <v>41759</v>
      </c>
      <c r="D44" s="534">
        <f t="shared" si="0"/>
        <v>41759</v>
      </c>
      <c r="E44" s="533">
        <v>2.1692496551434859</v>
      </c>
      <c r="F44" s="533">
        <v>3.0501128483121853</v>
      </c>
      <c r="G44" s="533">
        <v>2.483640240272734</v>
      </c>
      <c r="H44" s="533">
        <v>1.711564010345477</v>
      </c>
      <c r="I44" s="533">
        <v>3.9900044898838471</v>
      </c>
      <c r="J44" s="533">
        <v>1.8561265861268255</v>
      </c>
    </row>
    <row r="45" spans="3:10">
      <c r="C45" s="535">
        <v>41790</v>
      </c>
      <c r="D45" s="534">
        <f t="shared" si="0"/>
        <v>41790</v>
      </c>
      <c r="E45" s="533">
        <v>2.1438611373243037</v>
      </c>
      <c r="F45" s="533">
        <v>3.0145861994240599</v>
      </c>
      <c r="G45" s="533">
        <v>2.4211035602048434</v>
      </c>
      <c r="H45" s="533">
        <v>1.2395498772310356</v>
      </c>
      <c r="I45" s="533">
        <v>2.5985737248774634</v>
      </c>
      <c r="J45" s="533">
        <v>1.1004888017495338</v>
      </c>
    </row>
    <row r="46" spans="3:10">
      <c r="C46" s="535">
        <v>41820</v>
      </c>
      <c r="D46" s="534">
        <f t="shared" si="0"/>
        <v>41820</v>
      </c>
      <c r="E46" s="533">
        <v>2.16382610033931</v>
      </c>
      <c r="F46" s="533">
        <v>2.98759253032072</v>
      </c>
      <c r="G46" s="533">
        <v>2.4370851546050716</v>
      </c>
      <c r="H46" s="533">
        <v>1.2149906342037193</v>
      </c>
      <c r="I46" s="533">
        <v>4.1654362092418928</v>
      </c>
      <c r="J46" s="533">
        <v>1.139009351761193</v>
      </c>
    </row>
    <row r="47" spans="3:10">
      <c r="C47" s="535">
        <v>41851</v>
      </c>
      <c r="D47" s="534">
        <f t="shared" si="0"/>
        <v>41851</v>
      </c>
      <c r="E47" s="533">
        <v>2.0680397371813357</v>
      </c>
      <c r="F47" s="533">
        <v>2.9724955687028811</v>
      </c>
      <c r="G47" s="533">
        <v>2.3830413158198369</v>
      </c>
      <c r="H47" s="533">
        <v>1.2844123687282225</v>
      </c>
      <c r="I47" s="533">
        <v>4.8258825584394645</v>
      </c>
      <c r="J47" s="533">
        <v>1.7034188494999105</v>
      </c>
    </row>
    <row r="48" spans="3:10">
      <c r="C48" s="535">
        <v>41882</v>
      </c>
      <c r="D48" s="534">
        <f t="shared" si="0"/>
        <v>41882</v>
      </c>
      <c r="E48" s="533">
        <v>2.0832353256851457</v>
      </c>
      <c r="F48" s="533">
        <v>2.8521666593644408</v>
      </c>
      <c r="G48" s="533">
        <v>2.324820503416972</v>
      </c>
      <c r="H48" s="533">
        <v>1.146262006748948</v>
      </c>
      <c r="I48" s="533">
        <v>5.3720303940210856</v>
      </c>
      <c r="J48" s="533">
        <v>1.8688227702195246</v>
      </c>
    </row>
    <row r="49" spans="1:124" ht="12">
      <c r="C49" s="535">
        <v>41912</v>
      </c>
      <c r="D49" s="534">
        <f t="shared" si="0"/>
        <v>41912</v>
      </c>
      <c r="E49" s="533">
        <v>2.0554837785569831</v>
      </c>
      <c r="F49" s="533">
        <v>2.8409123728501564</v>
      </c>
      <c r="G49" s="533">
        <v>2.3096873387460826</v>
      </c>
      <c r="H49" s="533">
        <v>1.3414531577384567</v>
      </c>
      <c r="I49" s="533">
        <v>2.627848011619689</v>
      </c>
      <c r="J49" s="533">
        <v>1.4077346756897287</v>
      </c>
      <c r="DT49" s="45"/>
    </row>
    <row r="50" spans="1:124">
      <c r="C50" s="535">
        <v>41943</v>
      </c>
      <c r="D50" s="534">
        <f t="shared" si="0"/>
        <v>41943</v>
      </c>
      <c r="E50" s="533">
        <v>1.9820182572422249</v>
      </c>
      <c r="F50" s="533">
        <v>2.7605630682487488</v>
      </c>
      <c r="G50" s="533">
        <v>2.2323822046611941</v>
      </c>
      <c r="H50" s="533">
        <v>1.1619796237122784</v>
      </c>
      <c r="I50" s="533">
        <v>3.2133172575081708</v>
      </c>
      <c r="J50" s="533">
        <v>1.2597770231804433</v>
      </c>
    </row>
    <row r="51" spans="1:124">
      <c r="C51" s="535">
        <v>41973</v>
      </c>
      <c r="D51" s="534">
        <f t="shared" si="0"/>
        <v>41973</v>
      </c>
      <c r="E51" s="533">
        <v>1.9879319705298133</v>
      </c>
      <c r="F51" s="533">
        <v>2.7003471645914208</v>
      </c>
      <c r="G51" s="533">
        <v>2.213810627364746</v>
      </c>
      <c r="H51" s="533">
        <v>1.2439113681418945</v>
      </c>
      <c r="I51" s="533">
        <v>3.421585733066606</v>
      </c>
      <c r="J51" s="533">
        <v>1.402056782265531</v>
      </c>
    </row>
    <row r="52" spans="1:124">
      <c r="C52" s="535">
        <v>42004</v>
      </c>
      <c r="D52" s="534">
        <f t="shared" si="0"/>
        <v>42004</v>
      </c>
      <c r="E52" s="533">
        <v>1.9519833881932189</v>
      </c>
      <c r="F52" s="533">
        <v>2.6776366972652359</v>
      </c>
      <c r="G52" s="533">
        <v>2.2153799969563837</v>
      </c>
      <c r="H52" s="533">
        <v>1.4731644956543788</v>
      </c>
      <c r="I52" s="533">
        <v>3.0760114590884045</v>
      </c>
      <c r="J52" s="533">
        <v>1.8365305688158289</v>
      </c>
    </row>
    <row r="53" spans="1:124">
      <c r="C53" s="535">
        <v>42035</v>
      </c>
      <c r="D53" s="534">
        <f t="shared" si="0"/>
        <v>42035</v>
      </c>
      <c r="E53" s="533">
        <v>1.9238014140771755</v>
      </c>
      <c r="F53" s="533">
        <v>2.5820860784757942</v>
      </c>
      <c r="G53" s="533">
        <v>2.1297594389712877</v>
      </c>
      <c r="H53" s="533">
        <v>1.6015800148617225</v>
      </c>
      <c r="I53" s="533">
        <v>2.4734165013146669</v>
      </c>
      <c r="J53" s="533">
        <v>1.655098666034257</v>
      </c>
    </row>
    <row r="54" spans="1:124">
      <c r="C54" s="535">
        <v>42063</v>
      </c>
      <c r="D54" s="534">
        <f t="shared" si="0"/>
        <v>42063</v>
      </c>
      <c r="E54" s="533">
        <v>1.8865277682606179</v>
      </c>
      <c r="F54" s="533">
        <v>2.5613365085283624</v>
      </c>
      <c r="G54" s="533">
        <v>2.1335927574988705</v>
      </c>
      <c r="H54" s="533">
        <v>1.2659466855587549</v>
      </c>
      <c r="I54" s="533">
        <v>4.037675109180257</v>
      </c>
      <c r="J54" s="533">
        <v>1.9012795165144296</v>
      </c>
    </row>
    <row r="55" spans="1:124">
      <c r="C55" s="535">
        <v>42094</v>
      </c>
      <c r="D55" s="534">
        <f t="shared" si="0"/>
        <v>42094</v>
      </c>
      <c r="E55" s="533">
        <v>1.8508923571633451</v>
      </c>
      <c r="F55" s="533">
        <v>2.4724289564817097</v>
      </c>
      <c r="G55" s="533">
        <v>2.0631177005077501</v>
      </c>
      <c r="H55" s="533">
        <v>1.2186451784120886</v>
      </c>
      <c r="I55" s="533">
        <v>2.5376125389187369</v>
      </c>
      <c r="J55" s="533">
        <v>1.315610821867998</v>
      </c>
    </row>
    <row r="56" spans="1:124">
      <c r="C56" s="535">
        <v>42124</v>
      </c>
      <c r="D56" s="534">
        <f t="shared" si="0"/>
        <v>42124</v>
      </c>
      <c r="E56" s="533">
        <v>1.8185042753192466</v>
      </c>
      <c r="F56" s="533">
        <v>2.4420924240467827</v>
      </c>
      <c r="G56" s="533">
        <v>2.0379490830418927</v>
      </c>
      <c r="H56" s="533">
        <v>1.2036753677285443</v>
      </c>
      <c r="I56" s="533">
        <v>2.4350744118258256</v>
      </c>
      <c r="J56" s="533">
        <v>1.4107981582624813</v>
      </c>
    </row>
    <row r="57" spans="1:124">
      <c r="C57" s="535">
        <v>42155</v>
      </c>
      <c r="D57" s="534">
        <f t="shared" si="0"/>
        <v>42155</v>
      </c>
      <c r="E57" s="533">
        <v>1.7508860446927186</v>
      </c>
      <c r="F57" s="533">
        <v>2.3994838024541552</v>
      </c>
      <c r="G57" s="533">
        <v>1.9831763339433772</v>
      </c>
      <c r="H57" s="533">
        <v>1.2135859760953089</v>
      </c>
      <c r="I57" s="533">
        <v>1.6487684992630189</v>
      </c>
      <c r="J57" s="533">
        <v>1.255766497817778</v>
      </c>
    </row>
    <row r="58" spans="1:124">
      <c r="A58" s="14">
        <v>2015</v>
      </c>
      <c r="B58" s="14" t="s">
        <v>135</v>
      </c>
      <c r="C58" s="535">
        <v>42185</v>
      </c>
      <c r="D58" s="534">
        <f t="shared" si="0"/>
        <v>42185</v>
      </c>
      <c r="E58" s="533">
        <v>1.7683025813538293</v>
      </c>
      <c r="F58" s="533">
        <v>2.3474744189463421</v>
      </c>
      <c r="G58" s="533">
        <v>1.9576594005665922</v>
      </c>
      <c r="H58" s="533">
        <v>0.91950339937437386</v>
      </c>
      <c r="I58" s="533">
        <v>2.3607230317214194</v>
      </c>
      <c r="J58" s="533">
        <v>1.0979714445780098</v>
      </c>
    </row>
    <row r="59" spans="1:124">
      <c r="C59" s="535">
        <v>42216</v>
      </c>
      <c r="D59" s="534">
        <f t="shared" si="0"/>
        <v>42216</v>
      </c>
      <c r="E59" s="533">
        <v>1.715260081256871</v>
      </c>
      <c r="F59" s="533">
        <v>2.3403912216160956</v>
      </c>
      <c r="G59" s="533">
        <v>1.9341726722268797</v>
      </c>
      <c r="H59" s="533">
        <v>1.2965548766102657</v>
      </c>
      <c r="I59" s="533">
        <v>2.1837334729234561</v>
      </c>
      <c r="J59" s="533">
        <v>1.3992237470887332</v>
      </c>
    </row>
    <row r="60" spans="1:124">
      <c r="C60" s="535">
        <v>42247</v>
      </c>
      <c r="D60" s="534">
        <f t="shared" si="0"/>
        <v>42247</v>
      </c>
      <c r="E60" s="533">
        <v>1.706816749127003</v>
      </c>
      <c r="F60" s="533">
        <v>2.1974708227342106</v>
      </c>
      <c r="G60" s="533">
        <v>1.8836444996500583</v>
      </c>
      <c r="H60" s="533">
        <v>1.2042701706444929</v>
      </c>
      <c r="I60" s="533">
        <v>2.3845707734700201</v>
      </c>
      <c r="J60" s="533">
        <v>1.329993505310753</v>
      </c>
    </row>
    <row r="61" spans="1:124">
      <c r="C61" s="535">
        <v>42277</v>
      </c>
      <c r="D61" s="534">
        <f t="shared" si="0"/>
        <v>42277</v>
      </c>
      <c r="E61" s="533">
        <v>1.6570818027263652</v>
      </c>
      <c r="F61" s="533">
        <v>2.233284596503839</v>
      </c>
      <c r="G61" s="533">
        <v>1.8834500139292956</v>
      </c>
      <c r="H61" s="533">
        <v>1.2856753689379272</v>
      </c>
      <c r="I61" s="533">
        <v>2.0271072297041575</v>
      </c>
      <c r="J61" s="533">
        <v>1.3473046685902121</v>
      </c>
    </row>
    <row r="62" spans="1:124">
      <c r="C62" s="535">
        <v>42308</v>
      </c>
      <c r="D62" s="534">
        <f t="shared" si="0"/>
        <v>42308</v>
      </c>
      <c r="E62" s="533">
        <v>1.6040437069092084</v>
      </c>
      <c r="F62" s="533">
        <v>2.1076437580900946</v>
      </c>
      <c r="G62" s="533">
        <v>1.7892427712229011</v>
      </c>
      <c r="H62" s="533">
        <v>1.1921575615697417</v>
      </c>
      <c r="I62" s="533">
        <v>1.9305510481139778</v>
      </c>
      <c r="J62" s="533">
        <v>1.2104128785697186</v>
      </c>
    </row>
    <row r="63" spans="1:124">
      <c r="C63" s="535">
        <v>42338</v>
      </c>
      <c r="D63" s="534">
        <f t="shared" si="0"/>
        <v>42338</v>
      </c>
      <c r="E63" s="533">
        <v>1.4974976197256122</v>
      </c>
      <c r="F63" s="533">
        <v>2.0577495345011667</v>
      </c>
      <c r="G63" s="533">
        <v>1.7203565841132546</v>
      </c>
      <c r="H63" s="533">
        <v>1.1078176429637376</v>
      </c>
      <c r="I63" s="533">
        <v>2.0081025237839643</v>
      </c>
      <c r="J63" s="533">
        <v>1.599433520859241</v>
      </c>
    </row>
    <row r="64" spans="1:124">
      <c r="C64" s="535">
        <v>42369</v>
      </c>
      <c r="D64" s="534">
        <f t="shared" si="0"/>
        <v>42369</v>
      </c>
      <c r="E64" s="533">
        <v>1.4673382458947912</v>
      </c>
      <c r="F64" s="533">
        <v>2.0972221162379503</v>
      </c>
      <c r="G64" s="533">
        <v>1.7025525336642147</v>
      </c>
      <c r="H64" s="533">
        <v>0.98910833236765028</v>
      </c>
      <c r="I64" s="533">
        <v>1.9189762878552092</v>
      </c>
      <c r="J64" s="533">
        <v>1.2042600546567646</v>
      </c>
    </row>
    <row r="65" spans="1:10">
      <c r="C65" s="535">
        <v>42400</v>
      </c>
      <c r="D65" s="534">
        <f t="shared" si="0"/>
        <v>42400</v>
      </c>
      <c r="E65" s="533">
        <v>1.3933596760548166</v>
      </c>
      <c r="F65" s="533">
        <v>1.9805899715887465</v>
      </c>
      <c r="G65" s="533">
        <v>1.6326550074613628</v>
      </c>
      <c r="H65" s="533">
        <v>0.86728623915895064</v>
      </c>
      <c r="I65" s="533">
        <v>1.6119846897996308</v>
      </c>
      <c r="J65" s="533">
        <v>0.98407004056092373</v>
      </c>
    </row>
    <row r="66" spans="1:10">
      <c r="C66" s="535">
        <v>42429</v>
      </c>
      <c r="D66" s="534">
        <f t="shared" si="0"/>
        <v>42429</v>
      </c>
      <c r="E66" s="533">
        <v>1.3773518758335264</v>
      </c>
      <c r="F66" s="533">
        <v>1.824266030770882</v>
      </c>
      <c r="G66" s="533">
        <v>1.5578138856615147</v>
      </c>
      <c r="H66" s="533">
        <v>0.63527105552674068</v>
      </c>
      <c r="I66" s="533">
        <v>1.5977207496856616</v>
      </c>
      <c r="J66" s="533">
        <v>0.69870669797360874</v>
      </c>
    </row>
    <row r="67" spans="1:10">
      <c r="C67" s="535">
        <v>42460</v>
      </c>
      <c r="D67" s="534">
        <f t="shared" si="0"/>
        <v>42460</v>
      </c>
      <c r="E67" s="533">
        <v>1.0909415687490853</v>
      </c>
      <c r="F67" s="533">
        <v>1.660422842429996</v>
      </c>
      <c r="G67" s="533">
        <v>1.3164850528358758</v>
      </c>
      <c r="H67" s="533">
        <v>0.63821796708890777</v>
      </c>
      <c r="I67" s="533">
        <v>0.84387081934661956</v>
      </c>
      <c r="J67" s="533">
        <v>0.66106377800017979</v>
      </c>
    </row>
    <row r="68" spans="1:10">
      <c r="C68" s="535">
        <v>42490</v>
      </c>
      <c r="D68" s="534">
        <f t="shared" si="0"/>
        <v>42490</v>
      </c>
      <c r="E68" s="533">
        <v>1.0768189515481252</v>
      </c>
      <c r="F68" s="533">
        <v>1.7230660183355471</v>
      </c>
      <c r="G68" s="533">
        <v>1.3456502072675183</v>
      </c>
      <c r="H68" s="533">
        <v>0.59349728271398117</v>
      </c>
      <c r="I68" s="533">
        <v>1.9482724728759315</v>
      </c>
      <c r="J68" s="533">
        <v>1.327025600300705</v>
      </c>
    </row>
    <row r="69" spans="1:10">
      <c r="C69" s="535">
        <v>42521</v>
      </c>
      <c r="D69" s="534">
        <f t="shared" ref="D69:D132" si="1">C69</f>
        <v>42521</v>
      </c>
      <c r="E69" s="533">
        <v>0.93056459384790269</v>
      </c>
      <c r="F69" s="533">
        <v>1.5171852102991972</v>
      </c>
      <c r="G69" s="533">
        <v>1.1770120220556559</v>
      </c>
      <c r="H69" s="533">
        <v>0.42028888093247285</v>
      </c>
      <c r="I69" s="533">
        <v>2.1000485937136735</v>
      </c>
      <c r="J69" s="533">
        <v>0.85454022987037626</v>
      </c>
    </row>
    <row r="70" spans="1:10">
      <c r="C70" s="535">
        <v>42551</v>
      </c>
      <c r="D70" s="534">
        <f t="shared" si="1"/>
        <v>42551</v>
      </c>
      <c r="E70" s="533">
        <v>0.9418404946535659</v>
      </c>
      <c r="F70" s="533">
        <v>1.5687792088776629</v>
      </c>
      <c r="G70" s="533">
        <v>1.1865416231877253</v>
      </c>
      <c r="H70" s="533">
        <v>0.39608198789865123</v>
      </c>
      <c r="I70" s="533">
        <v>1.734501072956951</v>
      </c>
      <c r="J70" s="533">
        <v>0.64349218346252179</v>
      </c>
    </row>
    <row r="71" spans="1:10">
      <c r="A71" s="14">
        <v>2016</v>
      </c>
      <c r="B71" s="14" t="s">
        <v>136</v>
      </c>
      <c r="C71" s="535">
        <v>42582</v>
      </c>
      <c r="D71" s="534">
        <f t="shared" si="1"/>
        <v>42582</v>
      </c>
      <c r="E71" s="533">
        <v>0.93607596216189415</v>
      </c>
      <c r="F71" s="533">
        <v>1.4260787761959135</v>
      </c>
      <c r="G71" s="533">
        <v>1.1199485634490323</v>
      </c>
      <c r="H71" s="533">
        <v>0.46421324323464835</v>
      </c>
      <c r="I71" s="533">
        <v>1.2131099539172021</v>
      </c>
      <c r="J71" s="533">
        <v>0.52695416258085948</v>
      </c>
    </row>
    <row r="72" spans="1:10">
      <c r="C72" s="535">
        <v>42613</v>
      </c>
      <c r="D72" s="534">
        <f t="shared" si="1"/>
        <v>42613</v>
      </c>
      <c r="E72" s="533">
        <v>0.85863004220596451</v>
      </c>
      <c r="F72" s="533">
        <v>1.2621241871170015</v>
      </c>
      <c r="G72" s="533">
        <v>1.0093641549075461</v>
      </c>
      <c r="H72" s="533">
        <v>0.49469085751419473</v>
      </c>
      <c r="I72" s="533">
        <v>2.3991566877733499</v>
      </c>
      <c r="J72" s="533">
        <v>0.796671279693007</v>
      </c>
    </row>
    <row r="73" spans="1:10">
      <c r="C73" s="535">
        <v>42643</v>
      </c>
      <c r="D73" s="534">
        <f t="shared" si="1"/>
        <v>42643</v>
      </c>
      <c r="E73" s="533">
        <v>0.7961732412661604</v>
      </c>
      <c r="F73" s="533">
        <v>1.2654652637134809</v>
      </c>
      <c r="G73" s="533">
        <v>0.98496547768129217</v>
      </c>
      <c r="H73" s="533">
        <v>0.53232830681261567</v>
      </c>
      <c r="I73" s="533">
        <v>1.2128558521083406</v>
      </c>
      <c r="J73" s="533">
        <v>0.62836361801962826</v>
      </c>
    </row>
    <row r="74" spans="1:10">
      <c r="C74" s="535">
        <v>42674</v>
      </c>
      <c r="D74" s="534">
        <f t="shared" si="1"/>
        <v>42674</v>
      </c>
      <c r="E74" s="533">
        <v>0.75634381436368825</v>
      </c>
      <c r="F74" s="533">
        <v>1.1255813107381827</v>
      </c>
      <c r="G74" s="533">
        <v>0.89254687173128211</v>
      </c>
      <c r="H74" s="533">
        <v>0.56078760837514841</v>
      </c>
      <c r="I74" s="533">
        <v>0.98926838502607861</v>
      </c>
      <c r="J74" s="533">
        <v>0.59215383778242814</v>
      </c>
    </row>
    <row r="75" spans="1:10">
      <c r="C75" s="535">
        <v>42704</v>
      </c>
      <c r="D75" s="534">
        <f t="shared" si="1"/>
        <v>42704</v>
      </c>
      <c r="E75" s="533">
        <v>0.76164362856285328</v>
      </c>
      <c r="F75" s="533">
        <v>1.1383991909773441</v>
      </c>
      <c r="G75" s="533">
        <v>0.9147835878926126</v>
      </c>
      <c r="H75" s="533">
        <v>0.54297618240293832</v>
      </c>
      <c r="I75" s="533">
        <v>0.83132850254801094</v>
      </c>
      <c r="J75" s="533">
        <v>0.55390645725345622</v>
      </c>
    </row>
    <row r="76" spans="1:10">
      <c r="C76" s="535">
        <v>42735</v>
      </c>
      <c r="D76" s="534">
        <f t="shared" si="1"/>
        <v>42735</v>
      </c>
      <c r="E76" s="533">
        <v>0.70566303707535227</v>
      </c>
      <c r="F76" s="533">
        <v>1.0691666181541999</v>
      </c>
      <c r="G76" s="533">
        <v>0.84353644769650815</v>
      </c>
      <c r="H76" s="533">
        <v>0.45079143290549162</v>
      </c>
      <c r="I76" s="533">
        <v>0.81396501070760219</v>
      </c>
      <c r="J76" s="533">
        <v>0.4793225332825044</v>
      </c>
    </row>
    <row r="77" spans="1:10">
      <c r="C77" s="535">
        <v>42766</v>
      </c>
      <c r="D77" s="534">
        <f t="shared" si="1"/>
        <v>42766</v>
      </c>
      <c r="E77" s="533">
        <v>0.54561064932644709</v>
      </c>
      <c r="F77" s="533">
        <v>1.0673457455118844</v>
      </c>
      <c r="G77" s="533">
        <v>0.76569569488592026</v>
      </c>
      <c r="H77" s="533">
        <v>0.437822607780886</v>
      </c>
      <c r="I77" s="533">
        <v>2.458709283255629</v>
      </c>
      <c r="J77" s="533">
        <v>0.70218207653524833</v>
      </c>
    </row>
    <row r="78" spans="1:10">
      <c r="C78" s="535">
        <v>42794</v>
      </c>
      <c r="D78" s="534">
        <f t="shared" si="1"/>
        <v>42794</v>
      </c>
      <c r="E78" s="533">
        <v>0.49446105575523552</v>
      </c>
      <c r="F78" s="533">
        <v>0.87992087450116696</v>
      </c>
      <c r="G78" s="533">
        <v>0.63056423654279914</v>
      </c>
      <c r="H78" s="533">
        <v>0.4311650263905491</v>
      </c>
      <c r="I78" s="533">
        <v>0.70943067434547469</v>
      </c>
      <c r="J78" s="533">
        <v>0.45695785472515865</v>
      </c>
    </row>
    <row r="79" spans="1:10">
      <c r="C79" s="535">
        <v>42825</v>
      </c>
      <c r="D79" s="534">
        <f t="shared" si="1"/>
        <v>42825</v>
      </c>
      <c r="E79" s="533">
        <v>0.50159468749996483</v>
      </c>
      <c r="F79" s="533">
        <v>0.83882114508179884</v>
      </c>
      <c r="G79" s="533">
        <v>0.62797280163709501</v>
      </c>
      <c r="H79" s="533">
        <v>0.48708214913483611</v>
      </c>
      <c r="I79" s="533">
        <v>0.5670792831826873</v>
      </c>
      <c r="J79" s="533">
        <v>0.49070712950712975</v>
      </c>
    </row>
    <row r="80" spans="1:10">
      <c r="C80" s="535">
        <v>42855</v>
      </c>
      <c r="D80" s="534">
        <f t="shared" si="1"/>
        <v>42855</v>
      </c>
      <c r="E80" s="533">
        <v>0.4805752452222416</v>
      </c>
      <c r="F80" s="533">
        <v>0.75220102355465646</v>
      </c>
      <c r="G80" s="533">
        <v>0.5859005962228705</v>
      </c>
      <c r="H80" s="533">
        <v>0.42268186831186111</v>
      </c>
      <c r="I80" s="533">
        <v>0.74601966923277307</v>
      </c>
      <c r="J80" s="533">
        <v>0.48671224210439468</v>
      </c>
    </row>
    <row r="81" spans="1:10">
      <c r="C81" s="535">
        <v>42886</v>
      </c>
      <c r="D81" s="534">
        <f t="shared" si="1"/>
        <v>42886</v>
      </c>
      <c r="E81" s="533">
        <v>0.43907265744034618</v>
      </c>
      <c r="F81" s="533">
        <v>0.84269922635759598</v>
      </c>
      <c r="G81" s="533">
        <v>0.61011935079530022</v>
      </c>
      <c r="H81" s="533">
        <v>0.34802967920430122</v>
      </c>
      <c r="I81" s="533">
        <v>1.0163078899361486</v>
      </c>
      <c r="J81" s="533">
        <v>0.57145153391300474</v>
      </c>
    </row>
    <row r="82" spans="1:10">
      <c r="C82" s="535">
        <v>42916</v>
      </c>
      <c r="D82" s="534">
        <f t="shared" si="1"/>
        <v>42916</v>
      </c>
      <c r="E82" s="533">
        <v>0.39382960703873948</v>
      </c>
      <c r="F82" s="533">
        <v>0.78638076256345868</v>
      </c>
      <c r="G82" s="533">
        <v>0.5464642760173174</v>
      </c>
      <c r="H82" s="533">
        <v>0.33101380838326688</v>
      </c>
      <c r="I82" s="533">
        <v>0.60906167334856565</v>
      </c>
      <c r="J82" s="533">
        <v>0.38423722633006951</v>
      </c>
    </row>
    <row r="83" spans="1:10">
      <c r="A83" s="14">
        <v>2017</v>
      </c>
      <c r="B83" s="14" t="s">
        <v>43</v>
      </c>
      <c r="C83" s="535">
        <v>42947</v>
      </c>
      <c r="D83" s="534">
        <f t="shared" si="1"/>
        <v>42947</v>
      </c>
      <c r="E83" s="533">
        <v>0.40508246562730116</v>
      </c>
      <c r="F83" s="533">
        <v>0.79493778001458215</v>
      </c>
      <c r="G83" s="533">
        <v>0.56872147046768329</v>
      </c>
      <c r="H83" s="533">
        <v>0.42604899752539777</v>
      </c>
      <c r="I83" s="533">
        <v>0.71992591143000484</v>
      </c>
      <c r="J83" s="533">
        <v>0.44245232166111226</v>
      </c>
    </row>
    <row r="84" spans="1:10">
      <c r="C84" s="535">
        <v>42978</v>
      </c>
      <c r="D84" s="534">
        <f t="shared" si="1"/>
        <v>42978</v>
      </c>
      <c r="E84" s="533">
        <v>0.40048718817952084</v>
      </c>
      <c r="F84" s="533">
        <v>0.80499436700968374</v>
      </c>
      <c r="G84" s="533">
        <v>0.55165488861855638</v>
      </c>
      <c r="H84" s="533">
        <v>0.1924832167899401</v>
      </c>
      <c r="I84" s="533">
        <v>1.0510000310822076</v>
      </c>
      <c r="J84" s="533">
        <v>0.26751293396974013</v>
      </c>
    </row>
    <row r="85" spans="1:10">
      <c r="C85" s="535">
        <v>43008</v>
      </c>
      <c r="D85" s="534">
        <f t="shared" si="1"/>
        <v>43008</v>
      </c>
      <c r="E85" s="533">
        <v>0.39046842836491907</v>
      </c>
      <c r="F85" s="533">
        <v>0.77961913848395992</v>
      </c>
      <c r="G85" s="533">
        <v>0.54534894289123237</v>
      </c>
      <c r="H85" s="533">
        <v>0.37808589694105432</v>
      </c>
      <c r="I85" s="533">
        <v>1.0406086785498294</v>
      </c>
      <c r="J85" s="533">
        <v>0.47780457579966129</v>
      </c>
    </row>
    <row r="86" spans="1:10">
      <c r="C86" s="535">
        <v>43039</v>
      </c>
      <c r="D86" s="534">
        <f t="shared" si="1"/>
        <v>43039</v>
      </c>
      <c r="E86" s="533">
        <v>0.44437753516112632</v>
      </c>
      <c r="F86" s="533">
        <v>0.78492763420082023</v>
      </c>
      <c r="G86" s="533">
        <v>0.57513230880909516</v>
      </c>
      <c r="H86" s="533">
        <v>0.33308847501936378</v>
      </c>
      <c r="I86" s="533">
        <v>0.44376395912892613</v>
      </c>
      <c r="J86" s="533">
        <v>0.35023802675063342</v>
      </c>
    </row>
    <row r="87" spans="1:10">
      <c r="C87" s="535">
        <v>43069</v>
      </c>
      <c r="D87" s="534">
        <f t="shared" si="1"/>
        <v>43069</v>
      </c>
      <c r="E87" s="533">
        <v>0.42728077791662195</v>
      </c>
      <c r="F87" s="533">
        <v>0.78812887968528678</v>
      </c>
      <c r="G87" s="533">
        <v>0.57542873849492915</v>
      </c>
      <c r="H87" s="533">
        <v>0.3376379247842291</v>
      </c>
      <c r="I87" s="533">
        <v>1.3043686421687726</v>
      </c>
      <c r="J87" s="533">
        <v>1.1121492798174573</v>
      </c>
    </row>
    <row r="88" spans="1:10">
      <c r="C88" s="535">
        <v>43100</v>
      </c>
      <c r="D88" s="534">
        <f t="shared" si="1"/>
        <v>43100</v>
      </c>
      <c r="E88" s="533">
        <v>0.49964129215561115</v>
      </c>
      <c r="F88" s="533">
        <v>0.92219390691766578</v>
      </c>
      <c r="G88" s="533">
        <v>0.67511320050744827</v>
      </c>
      <c r="H88" s="533">
        <v>0.3625902219384452</v>
      </c>
      <c r="I88" s="533">
        <v>0.63162416785972464</v>
      </c>
      <c r="J88" s="533">
        <v>0.41565438714936986</v>
      </c>
    </row>
    <row r="89" spans="1:10">
      <c r="C89" s="535">
        <v>43131</v>
      </c>
      <c r="D89" s="534">
        <f t="shared" si="1"/>
        <v>43131</v>
      </c>
      <c r="E89" s="533">
        <v>0.44597561312047046</v>
      </c>
      <c r="F89" s="533">
        <v>0.80273384903056111</v>
      </c>
      <c r="G89" s="533">
        <v>0.60824931946270611</v>
      </c>
      <c r="H89" s="533">
        <v>0.38363548135767039</v>
      </c>
      <c r="I89" s="533">
        <v>0.60148740014373037</v>
      </c>
      <c r="J89" s="533">
        <v>0.42151951790495285</v>
      </c>
    </row>
    <row r="90" spans="1:10">
      <c r="C90" s="535">
        <v>43159</v>
      </c>
      <c r="D90" s="534">
        <f t="shared" si="1"/>
        <v>43159</v>
      </c>
      <c r="E90" s="533">
        <v>0.41060984739896444</v>
      </c>
      <c r="F90" s="533">
        <v>0.79753511290297452</v>
      </c>
      <c r="G90" s="533">
        <v>0.59130163630851096</v>
      </c>
      <c r="H90" s="533">
        <v>0.37813421541611414</v>
      </c>
      <c r="I90" s="533">
        <v>0.41107481521177158</v>
      </c>
      <c r="J90" s="533">
        <v>0.3811666431261086</v>
      </c>
    </row>
    <row r="91" spans="1:10">
      <c r="C91" s="535">
        <v>43190</v>
      </c>
      <c r="D91" s="534">
        <f t="shared" si="1"/>
        <v>43190</v>
      </c>
      <c r="E91" s="533">
        <v>0.40240761733409386</v>
      </c>
      <c r="F91" s="533">
        <v>0.78391189854649113</v>
      </c>
      <c r="G91" s="533">
        <v>0.57530329202490249</v>
      </c>
      <c r="H91" s="533">
        <v>0.29676462590237945</v>
      </c>
      <c r="I91" s="533">
        <v>0.5488773720072242</v>
      </c>
      <c r="J91" s="533">
        <v>0.31288905881114026</v>
      </c>
    </row>
    <row r="92" spans="1:10">
      <c r="C92" s="535">
        <v>43220</v>
      </c>
      <c r="D92" s="534">
        <f t="shared" si="1"/>
        <v>43220</v>
      </c>
      <c r="E92" s="533">
        <v>0.3615418957019379</v>
      </c>
      <c r="F92" s="533">
        <v>0.66738705806240162</v>
      </c>
      <c r="G92" s="533">
        <v>0.50213074212380227</v>
      </c>
      <c r="H92" s="533">
        <v>0.35891625532787913</v>
      </c>
      <c r="I92" s="533">
        <v>0.44980972098977989</v>
      </c>
      <c r="J92" s="533">
        <v>0.36706633939413918</v>
      </c>
    </row>
    <row r="93" spans="1:10">
      <c r="C93" s="535">
        <v>43251</v>
      </c>
      <c r="D93" s="534">
        <f t="shared" si="1"/>
        <v>43251</v>
      </c>
      <c r="E93" s="533">
        <v>0.34701713489925268</v>
      </c>
      <c r="F93" s="533">
        <v>0.54958705101607908</v>
      </c>
      <c r="G93" s="533">
        <v>0.43998667188550694</v>
      </c>
      <c r="H93" s="533">
        <v>0.3715459362556468</v>
      </c>
      <c r="I93" s="533">
        <v>0.60055314302984941</v>
      </c>
      <c r="J93" s="533">
        <v>0.40487845468072653</v>
      </c>
    </row>
    <row r="94" spans="1:10">
      <c r="C94" s="535">
        <v>43281</v>
      </c>
      <c r="D94" s="534">
        <f t="shared" si="1"/>
        <v>43281</v>
      </c>
      <c r="E94" s="533">
        <v>0.31214065505628263</v>
      </c>
      <c r="F94" s="533">
        <v>0.56545975220165323</v>
      </c>
      <c r="G94" s="533">
        <v>0.42905426211042447</v>
      </c>
      <c r="H94" s="533">
        <v>0.21163973908886988</v>
      </c>
      <c r="I94" s="533">
        <v>0.74292148321421936</v>
      </c>
      <c r="J94" s="533">
        <v>0.25607688751949054</v>
      </c>
    </row>
    <row r="95" spans="1:10">
      <c r="A95" s="14">
        <v>2018</v>
      </c>
      <c r="B95" s="14" t="s">
        <v>44</v>
      </c>
      <c r="C95" s="535">
        <v>43312</v>
      </c>
      <c r="D95" s="534">
        <f t="shared" si="1"/>
        <v>43312</v>
      </c>
      <c r="E95" s="533">
        <v>0.30177912097076237</v>
      </c>
      <c r="F95" s="533">
        <v>0.54294472004488858</v>
      </c>
      <c r="G95" s="533">
        <v>0.41174955347840131</v>
      </c>
      <c r="H95" s="533">
        <v>0.30388773711296474</v>
      </c>
      <c r="I95" s="533">
        <v>0.20516662227844348</v>
      </c>
      <c r="J95" s="533">
        <v>0.29641783642263192</v>
      </c>
    </row>
    <row r="96" spans="1:10">
      <c r="C96" s="535">
        <v>43343</v>
      </c>
      <c r="D96" s="534">
        <f t="shared" si="1"/>
        <v>43343</v>
      </c>
      <c r="E96" s="533">
        <v>0.19902828889567445</v>
      </c>
      <c r="F96" s="533">
        <v>0.54607457388096425</v>
      </c>
      <c r="G96" s="533">
        <v>0.32096995012130075</v>
      </c>
      <c r="H96" s="533">
        <v>0.2898245606806174</v>
      </c>
      <c r="I96" s="533">
        <v>0.29398550018425262</v>
      </c>
      <c r="J96" s="533">
        <v>0.29027818900047181</v>
      </c>
    </row>
    <row r="97" spans="1:18">
      <c r="C97" s="535">
        <v>43373</v>
      </c>
      <c r="D97" s="534">
        <f t="shared" si="1"/>
        <v>43373</v>
      </c>
      <c r="E97" s="533">
        <v>0.25534015344571698</v>
      </c>
      <c r="F97" s="533">
        <v>0.53800209022666634</v>
      </c>
      <c r="G97" s="533">
        <v>0.38386947750138051</v>
      </c>
      <c r="H97" s="533">
        <v>0.48587312363864155</v>
      </c>
      <c r="I97" s="533">
        <v>0.38120232046607494</v>
      </c>
      <c r="J97" s="533">
        <v>0.4751433975013496</v>
      </c>
    </row>
    <row r="98" spans="1:18">
      <c r="C98" s="535">
        <v>43404</v>
      </c>
      <c r="D98" s="534">
        <f t="shared" si="1"/>
        <v>43404</v>
      </c>
      <c r="E98" s="533">
        <v>0.25945556741557768</v>
      </c>
      <c r="F98" s="533">
        <v>0.555588234086832</v>
      </c>
      <c r="G98" s="533">
        <v>0.41140912456337836</v>
      </c>
      <c r="H98" s="533">
        <v>0.22788870393070948</v>
      </c>
      <c r="I98" s="533">
        <v>0.4944532503600601</v>
      </c>
      <c r="J98" s="533">
        <v>0.24397875053763429</v>
      </c>
    </row>
    <row r="99" spans="1:18">
      <c r="C99" s="535">
        <v>43434</v>
      </c>
      <c r="D99" s="534">
        <f t="shared" si="1"/>
        <v>43434</v>
      </c>
      <c r="E99" s="533">
        <v>0.26654396572092098</v>
      </c>
      <c r="F99" s="533">
        <v>0.52482414242749609</v>
      </c>
      <c r="G99" s="533">
        <v>0.41134640430076413</v>
      </c>
      <c r="H99" s="533">
        <v>0.18810465208472593</v>
      </c>
      <c r="I99" s="533">
        <v>0.36647031285310794</v>
      </c>
      <c r="J99" s="533">
        <v>0.20277828775078169</v>
      </c>
    </row>
    <row r="100" spans="1:18">
      <c r="C100" s="535">
        <v>43465</v>
      </c>
      <c r="D100" s="534">
        <f t="shared" si="1"/>
        <v>43465</v>
      </c>
      <c r="E100" s="533">
        <v>0.30329810857739714</v>
      </c>
      <c r="F100" s="533">
        <v>0.5152122759650849</v>
      </c>
      <c r="G100" s="533">
        <v>0.42424960193248645</v>
      </c>
      <c r="H100" s="533">
        <v>0.30983142146402171</v>
      </c>
      <c r="I100" s="533">
        <v>0.58894870462431048</v>
      </c>
      <c r="J100" s="533">
        <v>0.41059563378777109</v>
      </c>
    </row>
    <row r="101" spans="1:18">
      <c r="C101" s="535">
        <v>43496</v>
      </c>
      <c r="D101" s="534">
        <f t="shared" si="1"/>
        <v>43496</v>
      </c>
      <c r="E101" s="533">
        <v>0.22927635362771479</v>
      </c>
      <c r="F101" s="533">
        <v>0.35143140232812897</v>
      </c>
      <c r="G101" s="533">
        <v>0.29326907575924122</v>
      </c>
      <c r="H101" s="533">
        <v>0.25948160655402797</v>
      </c>
      <c r="I101" s="533">
        <v>0.66339649013548274</v>
      </c>
      <c r="J101" s="533">
        <v>0.29095120949885372</v>
      </c>
    </row>
    <row r="102" spans="1:18">
      <c r="C102" s="535">
        <v>43524</v>
      </c>
      <c r="D102" s="534">
        <f t="shared" si="1"/>
        <v>43524</v>
      </c>
      <c r="E102" s="533">
        <v>0.18123123173453964</v>
      </c>
      <c r="F102" s="533">
        <v>0.41065446556534019</v>
      </c>
      <c r="G102" s="533">
        <v>0.33569957423406288</v>
      </c>
      <c r="H102" s="533">
        <v>0.19599639357698917</v>
      </c>
      <c r="I102" s="533">
        <v>0.48124746362286774</v>
      </c>
      <c r="J102" s="533">
        <v>0.21464536537231191</v>
      </c>
      <c r="L102" s="532" t="s">
        <v>447</v>
      </c>
      <c r="R102" s="532" t="s">
        <v>449</v>
      </c>
    </row>
    <row r="103" spans="1:18">
      <c r="C103" s="535">
        <v>43555</v>
      </c>
      <c r="D103" s="534">
        <f t="shared" si="1"/>
        <v>43555</v>
      </c>
      <c r="E103" s="533">
        <v>0.18342854564650216</v>
      </c>
      <c r="F103" s="533">
        <v>0.33746686426817746</v>
      </c>
      <c r="G103" s="533">
        <v>0.2648239760239347</v>
      </c>
      <c r="H103" s="533">
        <v>0.29774523872894465</v>
      </c>
      <c r="I103" s="533">
        <v>0.33623643458145552</v>
      </c>
      <c r="J103" s="533">
        <v>0.30326744008393447</v>
      </c>
    </row>
    <row r="104" spans="1:18">
      <c r="C104" s="535">
        <v>43585</v>
      </c>
      <c r="D104" s="534">
        <f t="shared" si="1"/>
        <v>43585</v>
      </c>
      <c r="E104" s="533">
        <v>0.20467588431329448</v>
      </c>
      <c r="F104" s="533">
        <v>0.3208723265499922</v>
      </c>
      <c r="G104" s="533">
        <v>0.26407069414026163</v>
      </c>
      <c r="H104" s="533">
        <v>0.24767379609498044</v>
      </c>
      <c r="I104" s="533">
        <v>0.61615500855026817</v>
      </c>
      <c r="J104" s="533">
        <v>0.31468847920734577</v>
      </c>
    </row>
    <row r="105" spans="1:18">
      <c r="C105" s="535">
        <v>43616</v>
      </c>
      <c r="D105" s="534">
        <f t="shared" si="1"/>
        <v>43616</v>
      </c>
      <c r="E105" s="533">
        <v>0.2293566005093248</v>
      </c>
      <c r="F105" s="533">
        <v>0.29923431865000977</v>
      </c>
      <c r="G105" s="533">
        <v>0.2626586421735041</v>
      </c>
      <c r="H105" s="533">
        <v>0.17197715619787435</v>
      </c>
      <c r="I105" s="533">
        <v>0.27661992416315745</v>
      </c>
      <c r="J105" s="533">
        <v>0.18883337452166787</v>
      </c>
    </row>
    <row r="106" spans="1:18">
      <c r="C106" s="535">
        <v>43646</v>
      </c>
      <c r="D106" s="534">
        <f t="shared" si="1"/>
        <v>43646</v>
      </c>
      <c r="E106" s="533">
        <v>0.19305245168753626</v>
      </c>
      <c r="F106" s="533">
        <v>0.30621641234655855</v>
      </c>
      <c r="G106" s="533">
        <v>0.2510938089064233</v>
      </c>
      <c r="H106" s="533">
        <v>0.17419122695908917</v>
      </c>
      <c r="I106" s="533">
        <v>0.5086188779377151</v>
      </c>
      <c r="J106" s="533">
        <v>0.24856519818259337</v>
      </c>
    </row>
    <row r="107" spans="1:18">
      <c r="A107" s="14">
        <v>2019</v>
      </c>
      <c r="B107" s="14" t="s">
        <v>45</v>
      </c>
      <c r="C107" s="535">
        <v>43677</v>
      </c>
      <c r="D107" s="534">
        <f t="shared" si="1"/>
        <v>43677</v>
      </c>
      <c r="E107" s="533">
        <v>0.20434746248609911</v>
      </c>
      <c r="F107" s="533">
        <v>0.28521123994654224</v>
      </c>
      <c r="G107" s="533">
        <v>0.24315839170032008</v>
      </c>
      <c r="H107" s="533">
        <v>0.32825318235273437</v>
      </c>
      <c r="I107" s="533">
        <v>0.14915913943530537</v>
      </c>
      <c r="J107" s="533">
        <v>0.32276344908264076</v>
      </c>
    </row>
    <row r="108" spans="1:18">
      <c r="C108" s="535">
        <v>43708</v>
      </c>
      <c r="D108" s="534">
        <f t="shared" si="1"/>
        <v>43708</v>
      </c>
      <c r="E108" s="533">
        <v>0.18865008015157123</v>
      </c>
      <c r="F108" s="533">
        <v>0.29468488365956846</v>
      </c>
      <c r="G108" s="533">
        <v>0.23731196564676302</v>
      </c>
      <c r="H108" s="533">
        <v>0.15269160925886835</v>
      </c>
      <c r="I108" s="533">
        <v>0.26830374444325039</v>
      </c>
      <c r="J108" s="533">
        <v>0.17282658034182602</v>
      </c>
    </row>
    <row r="109" spans="1:18">
      <c r="C109" s="535">
        <v>43738</v>
      </c>
      <c r="D109" s="534">
        <f t="shared" si="1"/>
        <v>43738</v>
      </c>
      <c r="E109" s="533">
        <v>0.18625540765048559</v>
      </c>
      <c r="F109" s="533">
        <v>0.25374941286683739</v>
      </c>
      <c r="G109" s="533">
        <v>0.21619565514915395</v>
      </c>
      <c r="H109" s="533">
        <v>0.29498070062486925</v>
      </c>
      <c r="I109" s="533">
        <v>0.44107511429571322</v>
      </c>
      <c r="J109" s="533">
        <v>0.30962673475718316</v>
      </c>
    </row>
    <row r="110" spans="1:18">
      <c r="C110" s="535">
        <v>43769</v>
      </c>
      <c r="D110" s="534">
        <f t="shared" si="1"/>
        <v>43769</v>
      </c>
      <c r="E110" s="533">
        <v>0.26058531946986679</v>
      </c>
      <c r="F110" s="533">
        <v>0.27786803770404245</v>
      </c>
      <c r="G110" s="533">
        <v>0.26825713407769786</v>
      </c>
      <c r="H110" s="533">
        <v>0.13771115750072369</v>
      </c>
      <c r="I110" s="533">
        <v>0.34812890375266531</v>
      </c>
      <c r="J110" s="533">
        <v>0.15214470447462097</v>
      </c>
    </row>
    <row r="111" spans="1:18">
      <c r="C111" s="535">
        <v>43799</v>
      </c>
      <c r="D111" s="534">
        <f t="shared" si="1"/>
        <v>43799</v>
      </c>
      <c r="E111" s="533">
        <v>0.17843132952716881</v>
      </c>
      <c r="F111" s="533">
        <v>0.28999734221973245</v>
      </c>
      <c r="G111" s="533">
        <v>0.22955592831678398</v>
      </c>
      <c r="H111" s="533">
        <v>0.12708375216281589</v>
      </c>
      <c r="I111" s="533">
        <v>0.32875434922181679</v>
      </c>
      <c r="J111" s="533">
        <v>0.15367194476625795</v>
      </c>
    </row>
    <row r="112" spans="1:18">
      <c r="C112" s="535">
        <v>43830</v>
      </c>
      <c r="D112" s="534">
        <f t="shared" si="1"/>
        <v>43830</v>
      </c>
      <c r="E112" s="533">
        <v>0.15741598240973034</v>
      </c>
      <c r="F112" s="533">
        <v>0.28355890366321485</v>
      </c>
      <c r="G112" s="533">
        <v>0.2160368982835299</v>
      </c>
      <c r="H112" s="533">
        <v>0.15281653107725648</v>
      </c>
      <c r="I112" s="533">
        <v>0.3986696034847505</v>
      </c>
      <c r="J112" s="533">
        <v>0.19819676735373143</v>
      </c>
    </row>
    <row r="113" spans="1:18">
      <c r="C113" s="535">
        <v>43861</v>
      </c>
      <c r="D113" s="534">
        <f t="shared" si="1"/>
        <v>43861</v>
      </c>
      <c r="E113" s="533">
        <v>0.12448168627958681</v>
      </c>
      <c r="F113" s="533">
        <v>0.26847523646945171</v>
      </c>
      <c r="G113" s="533">
        <v>0.18825277851800593</v>
      </c>
      <c r="H113" s="533">
        <v>0.14543922386948074</v>
      </c>
      <c r="I113" s="533">
        <v>0.37284376562138355</v>
      </c>
      <c r="J113" s="533">
        <v>0.22941329171530436</v>
      </c>
    </row>
    <row r="114" spans="1:18">
      <c r="C114" s="535">
        <v>43890</v>
      </c>
      <c r="D114" s="534">
        <f t="shared" si="1"/>
        <v>43890</v>
      </c>
      <c r="E114" s="533">
        <v>0.1276019985175017</v>
      </c>
      <c r="F114" s="533">
        <v>0.23989598109467847</v>
      </c>
      <c r="G114" s="533">
        <v>0.18815057452714154</v>
      </c>
      <c r="H114" s="533">
        <v>7.5664162706586782E-2</v>
      </c>
      <c r="I114" s="533">
        <v>0.13882724919518361</v>
      </c>
      <c r="J114" s="533">
        <v>8.9658265601561218E-2</v>
      </c>
    </row>
    <row r="115" spans="1:18">
      <c r="C115" s="535">
        <v>43921</v>
      </c>
      <c r="D115" s="534">
        <f t="shared" si="1"/>
        <v>43921</v>
      </c>
      <c r="E115" s="533">
        <v>9.1337535856972629E-2</v>
      </c>
      <c r="F115" s="533">
        <v>0.20666362718902459</v>
      </c>
      <c r="G115" s="533">
        <v>0.14479219865062246</v>
      </c>
      <c r="H115" s="533">
        <v>8.0612266943232938E-2</v>
      </c>
      <c r="I115" s="533">
        <v>0.16928080719267363</v>
      </c>
      <c r="J115" s="533">
        <v>8.7041377496162378E-2</v>
      </c>
    </row>
    <row r="116" spans="1:18">
      <c r="C116" s="535">
        <v>43951</v>
      </c>
      <c r="D116" s="534">
        <f t="shared" si="1"/>
        <v>43951</v>
      </c>
      <c r="E116" s="533">
        <v>9.3991160437733534E-2</v>
      </c>
      <c r="F116" s="533">
        <v>0.19519363365810824</v>
      </c>
      <c r="G116" s="533">
        <v>0.13075452958507705</v>
      </c>
      <c r="H116" s="533">
        <v>9.1204539384098088E-2</v>
      </c>
      <c r="I116" s="533">
        <v>0.79737415600519124</v>
      </c>
      <c r="J116" s="533">
        <v>0.12623095519163222</v>
      </c>
    </row>
    <row r="117" spans="1:18">
      <c r="C117" s="535">
        <v>43982</v>
      </c>
      <c r="D117" s="534">
        <f t="shared" si="1"/>
        <v>43982</v>
      </c>
      <c r="E117" s="533">
        <v>0.1451743041806679</v>
      </c>
      <c r="F117" s="533">
        <v>0.22581239222442784</v>
      </c>
      <c r="G117" s="533">
        <v>0.17460519070813105</v>
      </c>
      <c r="H117" s="533">
        <v>0.11466833101277739</v>
      </c>
      <c r="I117" s="533">
        <v>0.5360237602442387</v>
      </c>
      <c r="J117" s="533">
        <v>0.34777379233805039</v>
      </c>
    </row>
    <row r="118" spans="1:18">
      <c r="C118" s="535">
        <v>44012</v>
      </c>
      <c r="D118" s="534">
        <f t="shared" si="1"/>
        <v>44012</v>
      </c>
      <c r="E118" s="533">
        <v>0.14507305358103167</v>
      </c>
      <c r="F118" s="533">
        <v>0.20604599395672499</v>
      </c>
      <c r="G118" s="533">
        <v>0.17428891123601437</v>
      </c>
      <c r="H118" s="533">
        <v>7.7507833517713079E-2</v>
      </c>
      <c r="I118" s="533">
        <v>0.11869438343785016</v>
      </c>
      <c r="J118" s="533">
        <v>8.0438795598198928E-2</v>
      </c>
    </row>
    <row r="119" spans="1:18">
      <c r="A119" s="14">
        <v>2020</v>
      </c>
      <c r="B119" s="14" t="s">
        <v>46</v>
      </c>
      <c r="C119" s="535">
        <v>44043</v>
      </c>
      <c r="D119" s="534">
        <f t="shared" si="1"/>
        <v>44043</v>
      </c>
      <c r="E119" s="533">
        <v>7.950275914570927E-2</v>
      </c>
      <c r="F119" s="533">
        <v>0.21074728729460479</v>
      </c>
      <c r="G119" s="533">
        <v>0.14358689261195753</v>
      </c>
      <c r="H119" s="533">
        <v>0.17898003016680453</v>
      </c>
      <c r="I119" s="533">
        <v>0.1031727178119034</v>
      </c>
      <c r="J119" s="533">
        <v>0.17210626328466153</v>
      </c>
    </row>
    <row r="120" spans="1:18">
      <c r="C120" s="535">
        <v>44074</v>
      </c>
      <c r="D120" s="534">
        <f t="shared" si="1"/>
        <v>44074</v>
      </c>
      <c r="E120" s="533">
        <v>7.7583893299348186E-2</v>
      </c>
      <c r="F120" s="533">
        <v>0.18613339233385512</v>
      </c>
      <c r="G120" s="533">
        <v>0.13002737617502236</v>
      </c>
      <c r="H120" s="533">
        <v>7.0077846598354546E-2</v>
      </c>
      <c r="I120" s="533">
        <v>0.44586476863896168</v>
      </c>
      <c r="J120" s="533">
        <v>0.16942506040499955</v>
      </c>
    </row>
    <row r="121" spans="1:18">
      <c r="C121" s="535">
        <v>44104</v>
      </c>
      <c r="D121" s="534">
        <f t="shared" si="1"/>
        <v>44104</v>
      </c>
      <c r="E121" s="533">
        <v>7.1856472687847728E-2</v>
      </c>
      <c r="F121" s="533">
        <v>0.16483972425326751</v>
      </c>
      <c r="G121" s="533">
        <v>0.11730236539765142</v>
      </c>
      <c r="H121" s="533">
        <v>0.13613271663014231</v>
      </c>
      <c r="I121" s="533">
        <v>2.9716787120761579E-2</v>
      </c>
      <c r="J121" s="533">
        <v>0.10223420394296637</v>
      </c>
    </row>
    <row r="122" spans="1:18">
      <c r="C122" s="535">
        <v>44135</v>
      </c>
      <c r="D122" s="534">
        <f t="shared" si="1"/>
        <v>44135</v>
      </c>
      <c r="E122" s="533">
        <v>6.7489597628518874E-2</v>
      </c>
      <c r="F122" s="533">
        <v>0.21001752888328343</v>
      </c>
      <c r="G122" s="533">
        <v>0.13309477680347703</v>
      </c>
      <c r="H122" s="533">
        <v>5.9863586244615519E-2</v>
      </c>
      <c r="I122" s="533">
        <v>0.11078138029381469</v>
      </c>
      <c r="J122" s="533">
        <v>6.9428582466486838E-2</v>
      </c>
    </row>
    <row r="123" spans="1:18">
      <c r="C123" s="535">
        <v>44165</v>
      </c>
      <c r="D123" s="534">
        <f t="shared" si="1"/>
        <v>44165</v>
      </c>
      <c r="E123" s="533">
        <v>6.9655455930121013E-2</v>
      </c>
      <c r="F123" s="533">
        <v>0.16086233116443335</v>
      </c>
      <c r="G123" s="533">
        <v>0.11182352584815344</v>
      </c>
      <c r="H123" s="533">
        <v>5.9042377720771498E-2</v>
      </c>
      <c r="I123" s="533">
        <v>5.076891222561894E-2</v>
      </c>
      <c r="J123" s="533">
        <v>5.7385901423956831E-2</v>
      </c>
    </row>
    <row r="124" spans="1:18">
      <c r="C124" s="535">
        <v>44196</v>
      </c>
      <c r="D124" s="534">
        <f t="shared" si="1"/>
        <v>44196</v>
      </c>
      <c r="E124" s="533">
        <v>6.7193906308770007E-2</v>
      </c>
      <c r="F124" s="533">
        <v>0.22936661792577112</v>
      </c>
      <c r="G124" s="533">
        <v>0.13812845074430347</v>
      </c>
      <c r="H124" s="533">
        <v>8.8560554947602108E-2</v>
      </c>
      <c r="I124" s="533">
        <v>9.73108663119122E-2</v>
      </c>
      <c r="J124" s="533">
        <v>8.9796518547008569E-2</v>
      </c>
    </row>
    <row r="125" spans="1:18">
      <c r="C125" s="535">
        <v>44227</v>
      </c>
      <c r="D125" s="534">
        <f t="shared" si="1"/>
        <v>44227</v>
      </c>
      <c r="E125" s="533">
        <v>7.1921202764582234E-2</v>
      </c>
      <c r="F125" s="533">
        <v>0.18854449492657271</v>
      </c>
      <c r="G125" s="533">
        <v>0.12310532267666982</v>
      </c>
      <c r="H125" s="533">
        <v>0.10998862062700679</v>
      </c>
      <c r="I125" s="533">
        <v>5.5885557391846162E-2</v>
      </c>
      <c r="J125" s="533">
        <v>0.10449022504277232</v>
      </c>
      <c r="L125" s="536" t="s">
        <v>156</v>
      </c>
      <c r="R125" s="536" t="s">
        <v>156</v>
      </c>
    </row>
    <row r="126" spans="1:18">
      <c r="C126" s="535">
        <v>44255</v>
      </c>
      <c r="D126" s="534">
        <f t="shared" si="1"/>
        <v>44255</v>
      </c>
      <c r="E126" s="533">
        <v>7.3480230426316878E-2</v>
      </c>
      <c r="F126" s="533">
        <v>0.17541711426814988</v>
      </c>
      <c r="G126" s="533">
        <v>0.1230472037608777</v>
      </c>
      <c r="H126" s="533">
        <v>5.8790710207074541E-2</v>
      </c>
      <c r="I126" s="533">
        <v>0.12735712609820024</v>
      </c>
      <c r="J126" s="533">
        <v>7.1074869255952453E-2</v>
      </c>
    </row>
    <row r="127" spans="1:18">
      <c r="C127" s="535">
        <v>44286</v>
      </c>
      <c r="D127" s="534">
        <f t="shared" si="1"/>
        <v>44286</v>
      </c>
      <c r="E127" s="533">
        <v>7.4882938179729755E-2</v>
      </c>
      <c r="F127" s="533">
        <v>0.14826867365177002</v>
      </c>
      <c r="G127" s="533">
        <v>0.10720838486515777</v>
      </c>
      <c r="H127" s="533">
        <v>4.9953767037191996E-2</v>
      </c>
      <c r="I127" s="533">
        <v>0.19433757026099716</v>
      </c>
      <c r="J127" s="533">
        <v>6.5347719924145092E-2</v>
      </c>
      <c r="L127" s="532" t="s">
        <v>448</v>
      </c>
      <c r="R127" s="532" t="s">
        <v>450</v>
      </c>
    </row>
    <row r="128" spans="1:18">
      <c r="C128" s="535">
        <v>44316</v>
      </c>
      <c r="D128" s="534">
        <f t="shared" si="1"/>
        <v>44316</v>
      </c>
      <c r="E128" s="533">
        <v>5.3347822707351153E-2</v>
      </c>
      <c r="F128" s="533">
        <v>0.1556795443177573</v>
      </c>
      <c r="G128" s="533">
        <v>0.10001199426813449</v>
      </c>
      <c r="H128" s="533">
        <v>3.7586764226943736E-2</v>
      </c>
      <c r="I128" s="533">
        <v>0.21083491590968376</v>
      </c>
      <c r="J128" s="533">
        <v>4.3372105007842547E-2</v>
      </c>
    </row>
    <row r="129" spans="1:15">
      <c r="C129" s="535">
        <v>44347</v>
      </c>
      <c r="D129" s="534">
        <f t="shared" si="1"/>
        <v>44347</v>
      </c>
      <c r="E129" s="533">
        <v>5.4958945942275038E-2</v>
      </c>
      <c r="F129" s="533">
        <v>0.11319018612041523</v>
      </c>
      <c r="G129" s="533">
        <v>8.2630076371908195E-2</v>
      </c>
      <c r="H129" s="533">
        <v>8.7749791145048273E-2</v>
      </c>
      <c r="I129" s="533">
        <v>6.5754646096731956E-2</v>
      </c>
      <c r="J129" s="533">
        <v>8.4763142804446773E-2</v>
      </c>
      <c r="L129" s="532"/>
      <c r="M129" s="532"/>
      <c r="N129" s="532"/>
      <c r="O129" s="532"/>
    </row>
    <row r="130" spans="1:15">
      <c r="C130" s="535">
        <v>44377</v>
      </c>
      <c r="D130" s="534">
        <f t="shared" si="1"/>
        <v>44377</v>
      </c>
      <c r="E130" s="533">
        <v>0.14397173976511246</v>
      </c>
      <c r="F130" s="533">
        <v>0.19118272868836084</v>
      </c>
      <c r="G130" s="533">
        <v>0.16423349843895854</v>
      </c>
      <c r="H130" s="533">
        <v>5.4515975622947035E-2</v>
      </c>
      <c r="I130" s="533">
        <v>1.322066398931695E-2</v>
      </c>
      <c r="J130" s="533">
        <v>4.3038047808696737E-2</v>
      </c>
    </row>
    <row r="131" spans="1:15">
      <c r="A131" s="14">
        <v>2021</v>
      </c>
      <c r="B131" s="14" t="s">
        <v>47</v>
      </c>
      <c r="C131" s="535">
        <v>44408</v>
      </c>
      <c r="D131" s="534">
        <f t="shared" si="1"/>
        <v>44408</v>
      </c>
      <c r="E131" s="533">
        <v>6.369782973441443E-2</v>
      </c>
      <c r="F131" s="533">
        <v>0.12543339437716686</v>
      </c>
      <c r="G131" s="533">
        <v>8.8335094039143525E-2</v>
      </c>
      <c r="H131" s="533">
        <v>2.2931312125421606E-2</v>
      </c>
      <c r="I131" s="533">
        <v>3.6627976721917629E-2</v>
      </c>
      <c r="J131" s="533">
        <v>2.668692978936205E-2</v>
      </c>
    </row>
    <row r="132" spans="1:15">
      <c r="C132" s="535">
        <v>44439</v>
      </c>
      <c r="D132" s="534">
        <f t="shared" si="1"/>
        <v>44439</v>
      </c>
      <c r="E132" s="533">
        <v>5.6082568402605719E-2</v>
      </c>
      <c r="F132" s="533">
        <v>0.15256885570599801</v>
      </c>
      <c r="G132" s="533">
        <v>9.7169729314094122E-2</v>
      </c>
      <c r="H132" s="533">
        <v>3.7173637989771774E-2</v>
      </c>
      <c r="I132" s="533">
        <v>1.6932398525855243E-2</v>
      </c>
      <c r="J132" s="533">
        <v>3.3958347712714179E-2</v>
      </c>
    </row>
    <row r="133" spans="1:15">
      <c r="C133" s="535">
        <v>44469</v>
      </c>
      <c r="D133" s="534">
        <f t="shared" ref="D133:D151" si="2">C133</f>
        <v>44469</v>
      </c>
      <c r="E133" s="533">
        <v>4.4012562990880882E-2</v>
      </c>
      <c r="F133" s="533">
        <v>0.32472918733556855</v>
      </c>
      <c r="G133" s="533">
        <v>0.17660811185288569</v>
      </c>
      <c r="H133" s="533">
        <v>3.8787742472063888E-2</v>
      </c>
      <c r="I133" s="533">
        <v>2.1571594388370849E-2</v>
      </c>
      <c r="J133" s="533">
        <v>3.2968481112870929E-2</v>
      </c>
    </row>
    <row r="134" spans="1:15">
      <c r="C134" s="535">
        <v>44500</v>
      </c>
      <c r="D134" s="534">
        <f t="shared" si="2"/>
        <v>44500</v>
      </c>
      <c r="E134" s="533">
        <v>0.14821582385943563</v>
      </c>
      <c r="F134" s="533">
        <v>0.12538652409203688</v>
      </c>
      <c r="G134" s="533">
        <v>0.13752155997621568</v>
      </c>
      <c r="H134" s="533">
        <v>6.0937580936841373E-2</v>
      </c>
      <c r="I134" s="533">
        <v>1.569972822449725E-2</v>
      </c>
      <c r="J134" s="533">
        <v>4.0578461052395223E-2</v>
      </c>
    </row>
    <row r="135" spans="1:15">
      <c r="C135" s="535">
        <v>44530</v>
      </c>
      <c r="D135" s="534">
        <f t="shared" si="2"/>
        <v>44530</v>
      </c>
      <c r="E135" s="533">
        <v>0.10049010648157555</v>
      </c>
      <c r="F135" s="533">
        <v>0.14369983743674045</v>
      </c>
      <c r="G135" s="533">
        <v>0.11992095785473256</v>
      </c>
      <c r="H135" s="533">
        <v>3.5591201879993532E-2</v>
      </c>
      <c r="I135" s="533">
        <v>0.13300911678371713</v>
      </c>
      <c r="J135" s="533">
        <v>5.6189649752394828E-2</v>
      </c>
    </row>
    <row r="136" spans="1:15">
      <c r="C136" s="535">
        <v>44561</v>
      </c>
      <c r="D136" s="534">
        <f t="shared" si="2"/>
        <v>44561</v>
      </c>
      <c r="E136" s="533">
        <v>9.7383606599454775E-2</v>
      </c>
      <c r="F136" s="533">
        <v>0.15679134381207796</v>
      </c>
      <c r="G136" s="533">
        <v>0.12444547241074713</v>
      </c>
      <c r="H136" s="533">
        <v>6.9061228316904949E-2</v>
      </c>
      <c r="I136" s="533">
        <v>4.2016240272823038E-2</v>
      </c>
      <c r="J136" s="533">
        <v>6.2963553589904769E-2</v>
      </c>
    </row>
    <row r="137" spans="1:15">
      <c r="C137" s="535">
        <v>44592</v>
      </c>
      <c r="D137" s="534">
        <f t="shared" si="2"/>
        <v>44592</v>
      </c>
      <c r="E137" s="533">
        <v>7.8542726931075127E-2</v>
      </c>
      <c r="F137" s="533">
        <v>7.9091189087706973E-2</v>
      </c>
      <c r="G137" s="533">
        <v>7.8804367256795058E-2</v>
      </c>
      <c r="H137" s="533">
        <v>8.0471761188718724E-2</v>
      </c>
      <c r="I137" s="533">
        <v>1.4966205591078131E-2</v>
      </c>
      <c r="J137" s="533">
        <v>5.8681890612414828E-2</v>
      </c>
    </row>
    <row r="138" spans="1:15">
      <c r="C138" s="535">
        <v>44620</v>
      </c>
      <c r="D138" s="534">
        <f t="shared" si="2"/>
        <v>44620</v>
      </c>
      <c r="E138" s="533">
        <v>7.7976769089592307E-2</v>
      </c>
      <c r="F138" s="533">
        <v>9.1091740425073189E-2</v>
      </c>
      <c r="G138" s="533">
        <v>8.3807226308067306E-2</v>
      </c>
      <c r="H138" s="533">
        <v>6.0200578505342987E-2</v>
      </c>
      <c r="I138" s="533">
        <v>1.6812070616135238E-2</v>
      </c>
      <c r="J138" s="533">
        <v>4.9055368723805386E-2</v>
      </c>
    </row>
    <row r="139" spans="1:15">
      <c r="C139" s="535">
        <v>44651</v>
      </c>
      <c r="D139" s="534">
        <f t="shared" si="2"/>
        <v>44651</v>
      </c>
      <c r="E139" s="533">
        <v>0.12297124729396484</v>
      </c>
      <c r="F139" s="533">
        <v>7.1908617969068112E-2</v>
      </c>
      <c r="G139" s="533">
        <v>9.9443102877128306E-2</v>
      </c>
      <c r="H139" s="533">
        <v>6.6159849652705049E-2</v>
      </c>
      <c r="I139" s="533">
        <v>6.9852175745515166E-2</v>
      </c>
      <c r="J139" s="533">
        <v>6.6893872862591616E-2</v>
      </c>
    </row>
    <row r="140" spans="1:15">
      <c r="C140" s="535">
        <v>44681</v>
      </c>
      <c r="D140" s="534">
        <f t="shared" si="2"/>
        <v>44681</v>
      </c>
      <c r="E140" s="533">
        <v>0.11287881909939744</v>
      </c>
      <c r="F140" s="533">
        <v>6.7579701015709565E-2</v>
      </c>
      <c r="G140" s="533">
        <v>9.1394296084445312E-2</v>
      </c>
      <c r="H140" s="533">
        <v>5.5807481004301218E-2</v>
      </c>
      <c r="I140" s="533">
        <v>8.584594539014305E-2</v>
      </c>
      <c r="J140" s="533">
        <v>6.0135884622914811E-2</v>
      </c>
    </row>
    <row r="141" spans="1:15">
      <c r="C141" s="535">
        <v>44712</v>
      </c>
      <c r="D141" s="534">
        <f t="shared" si="2"/>
        <v>44712</v>
      </c>
      <c r="E141" s="533">
        <v>0.12816607567655919</v>
      </c>
      <c r="F141" s="533">
        <v>0.10107999261218349</v>
      </c>
      <c r="G141" s="533">
        <v>0.11805481253895987</v>
      </c>
      <c r="H141" s="533">
        <v>6.3064798332703162E-2</v>
      </c>
      <c r="I141" s="533">
        <v>6.9377430123613512E-2</v>
      </c>
      <c r="J141" s="533">
        <v>6.4169714896948976E-2</v>
      </c>
    </row>
    <row r="142" spans="1:15">
      <c r="C142" s="535">
        <v>44742</v>
      </c>
      <c r="D142" s="534">
        <f t="shared" si="2"/>
        <v>44742</v>
      </c>
      <c r="E142" s="533">
        <v>0.14144385220297875</v>
      </c>
      <c r="F142" s="533">
        <v>0.10819211699706928</v>
      </c>
      <c r="G142" s="533">
        <v>0.12881514172626343</v>
      </c>
      <c r="H142" s="533">
        <v>6.3591450410131159E-2</v>
      </c>
      <c r="I142" s="533">
        <v>1.1734738385065885E-2</v>
      </c>
      <c r="J142" s="533">
        <v>5.6576154793417328E-2</v>
      </c>
    </row>
    <row r="143" spans="1:15">
      <c r="A143" s="14">
        <v>2022</v>
      </c>
      <c r="B143" s="14" t="s">
        <v>48</v>
      </c>
      <c r="C143" s="535">
        <v>44773</v>
      </c>
      <c r="D143" s="534">
        <f t="shared" si="2"/>
        <v>44773</v>
      </c>
      <c r="E143" s="533">
        <v>0.10906469335631155</v>
      </c>
      <c r="F143" s="533">
        <v>0.14054421123098207</v>
      </c>
      <c r="G143" s="533">
        <v>0.12164826832625553</v>
      </c>
      <c r="H143" s="533">
        <v>6.0808809642935717E-2</v>
      </c>
      <c r="I143" s="533">
        <v>0.13982490632468189</v>
      </c>
      <c r="J143" s="533">
        <v>9.3643131151746953E-2</v>
      </c>
    </row>
    <row r="144" spans="1:15">
      <c r="C144" s="535">
        <v>44804</v>
      </c>
      <c r="D144" s="534">
        <f t="shared" si="2"/>
        <v>44804</v>
      </c>
      <c r="E144" s="533">
        <v>0.13159044070707343</v>
      </c>
      <c r="F144" s="533">
        <v>0.16009172864799029</v>
      </c>
      <c r="G144" s="533">
        <v>0.14229295879466042</v>
      </c>
      <c r="H144" s="533">
        <v>7.4538817238233107E-2</v>
      </c>
      <c r="I144" s="533">
        <v>6.8862484642079327E-3</v>
      </c>
      <c r="J144" s="533">
        <v>6.1780957648956997E-2</v>
      </c>
    </row>
    <row r="145" spans="1:26">
      <c r="C145" s="535">
        <v>44834</v>
      </c>
      <c r="D145" s="534">
        <f t="shared" si="2"/>
        <v>44834</v>
      </c>
      <c r="E145" s="533">
        <v>0.12955518220393189</v>
      </c>
      <c r="F145" s="533">
        <v>0.17988901362833951</v>
      </c>
      <c r="G145" s="533">
        <v>0.15103186253605719</v>
      </c>
      <c r="H145" s="533">
        <v>7.3484652959935129E-2</v>
      </c>
      <c r="I145" s="533">
        <v>0.12798757479775275</v>
      </c>
      <c r="J145" s="533">
        <v>8.0696854428986081E-2</v>
      </c>
    </row>
    <row r="146" spans="1:26">
      <c r="C146" s="535">
        <v>44865</v>
      </c>
      <c r="D146" s="534">
        <f t="shared" si="2"/>
        <v>44865</v>
      </c>
      <c r="E146" s="533">
        <v>0.19434041516289743</v>
      </c>
      <c r="F146" s="533">
        <v>0.18492097221191531</v>
      </c>
      <c r="G146" s="533">
        <v>0.18919978618465361</v>
      </c>
      <c r="H146" s="533">
        <v>0.23291512701471426</v>
      </c>
      <c r="I146" s="533">
        <v>0.51935286731876518</v>
      </c>
      <c r="J146" s="533">
        <v>0.26838255048211201</v>
      </c>
    </row>
    <row r="147" spans="1:26">
      <c r="C147" s="535">
        <v>44895</v>
      </c>
      <c r="D147" s="534">
        <f t="shared" si="2"/>
        <v>44895</v>
      </c>
      <c r="E147" s="533">
        <v>0.16575447637237167</v>
      </c>
      <c r="F147" s="533">
        <v>0.1515191765913616</v>
      </c>
      <c r="G147" s="533">
        <v>0.1585142403064039</v>
      </c>
      <c r="H147" s="533">
        <v>0.48586500832995838</v>
      </c>
      <c r="I147" s="533">
        <v>1.2474640770288474</v>
      </c>
      <c r="J147" s="533">
        <v>0.66006723257009559</v>
      </c>
    </row>
    <row r="148" spans="1:26" ht="9.6" customHeight="1">
      <c r="C148" s="535">
        <v>44926</v>
      </c>
      <c r="D148" s="534">
        <f t="shared" si="2"/>
        <v>44926</v>
      </c>
      <c r="E148" s="533">
        <v>0.21088174389167769</v>
      </c>
      <c r="F148" s="533">
        <v>0.41278599094743423</v>
      </c>
      <c r="G148" s="533">
        <v>0.31152568892410926</v>
      </c>
      <c r="H148" s="533">
        <v>0.68225147258293994</v>
      </c>
      <c r="I148" s="533">
        <v>0.88755642093102072</v>
      </c>
      <c r="J148" s="533">
        <v>0.71577355015973321</v>
      </c>
    </row>
    <row r="149" spans="1:26" ht="9.6" customHeight="1">
      <c r="C149" s="535">
        <v>44957</v>
      </c>
      <c r="D149" s="534">
        <f t="shared" si="2"/>
        <v>44957</v>
      </c>
      <c r="E149" s="533">
        <v>0.20420363108531606</v>
      </c>
      <c r="F149" s="533">
        <v>0.1790882371605482</v>
      </c>
      <c r="G149" s="533">
        <v>0.18731579489877365</v>
      </c>
      <c r="H149" s="533">
        <v>1.3543667158430872</v>
      </c>
      <c r="I149" s="533">
        <v>2.2209760838962</v>
      </c>
      <c r="J149" s="533">
        <v>1.4366980725927241</v>
      </c>
    </row>
    <row r="150" spans="1:26" s="562" customFormat="1">
      <c r="A150" s="14"/>
      <c r="B150" s="14"/>
      <c r="C150" s="535">
        <v>44985</v>
      </c>
      <c r="D150" s="534">
        <f t="shared" si="2"/>
        <v>44985</v>
      </c>
      <c r="E150" s="533">
        <v>0.48597340034562786</v>
      </c>
      <c r="F150" s="533">
        <v>0.45653451252589133</v>
      </c>
      <c r="G150" s="533">
        <v>0.46553713019184878</v>
      </c>
      <c r="H150" s="533">
        <v>1.5965292912279891</v>
      </c>
      <c r="I150" s="533">
        <v>1.4889481685762691</v>
      </c>
      <c r="J150" s="533">
        <v>1.5901247014064865</v>
      </c>
      <c r="L150" s="536" t="s">
        <v>167</v>
      </c>
      <c r="M150" s="530"/>
      <c r="N150" s="530"/>
      <c r="O150" s="530"/>
      <c r="P150" s="530"/>
      <c r="Q150" s="530"/>
      <c r="R150" s="536" t="s">
        <v>167</v>
      </c>
      <c r="S150" s="530"/>
      <c r="T150" s="530"/>
      <c r="U150" s="530"/>
      <c r="V150" s="530"/>
      <c r="W150" s="530"/>
      <c r="Y150" s="44"/>
      <c r="Z150" s="44"/>
    </row>
    <row r="151" spans="1:26">
      <c r="C151" s="535">
        <v>45016</v>
      </c>
      <c r="D151" s="534">
        <f t="shared" si="2"/>
        <v>45016</v>
      </c>
      <c r="E151" s="533">
        <v>0.79792312315558034</v>
      </c>
      <c r="F151" s="533">
        <v>0.45536552900607663</v>
      </c>
      <c r="G151" s="533">
        <v>0.58858525953232332</v>
      </c>
      <c r="H151" s="533">
        <v>1.8562201455231999</v>
      </c>
      <c r="I151" s="533">
        <v>2.1818650218425675</v>
      </c>
      <c r="J151" s="533">
        <v>1.8827083830442151</v>
      </c>
    </row>
    <row r="152" spans="1:26">
      <c r="C152" s="535">
        <v>45046</v>
      </c>
      <c r="D152" s="534">
        <f t="shared" ref="D152:D153" si="3">C152</f>
        <v>45046</v>
      </c>
      <c r="E152" s="533">
        <v>1.1235218278176524</v>
      </c>
      <c r="F152" s="533">
        <v>0.71050758784094337</v>
      </c>
      <c r="G152" s="533">
        <v>0.89932815368681862</v>
      </c>
      <c r="H152" s="533">
        <v>2.2611211080371527</v>
      </c>
      <c r="I152" s="533">
        <v>1.1635923861077879</v>
      </c>
      <c r="J152" s="533">
        <v>2.1587393329081999</v>
      </c>
    </row>
    <row r="153" spans="1:26">
      <c r="C153" s="616">
        <v>45077</v>
      </c>
      <c r="D153" s="670">
        <f t="shared" si="3"/>
        <v>45077</v>
      </c>
      <c r="E153" s="671">
        <v>0.85483524629168939</v>
      </c>
      <c r="F153" s="671">
        <v>0.90479203083603632</v>
      </c>
      <c r="G153" s="671">
        <v>0.88658280380883947</v>
      </c>
      <c r="H153" s="671">
        <v>2.2258183148144819</v>
      </c>
      <c r="I153" s="671">
        <v>3.1168264843213218</v>
      </c>
      <c r="J153" s="671">
        <v>2.3217901725523609</v>
      </c>
    </row>
    <row r="154" spans="1:26">
      <c r="C154" s="535">
        <v>45107</v>
      </c>
      <c r="D154" s="534">
        <f t="shared" ref="D154:D160" si="4">C154</f>
        <v>45107</v>
      </c>
      <c r="E154" s="533">
        <v>1.9313634317177817</v>
      </c>
      <c r="F154" s="533">
        <v>0.88346449499890078</v>
      </c>
      <c r="G154" s="533">
        <v>1.4178881594026491</v>
      </c>
      <c r="H154" s="533">
        <v>2.5269679499683497</v>
      </c>
      <c r="I154" s="533">
        <v>1.7396265472490877</v>
      </c>
      <c r="J154" s="533">
        <v>2.4821485436586772</v>
      </c>
    </row>
    <row r="155" spans="1:26">
      <c r="A155" s="14">
        <v>2023</v>
      </c>
      <c r="B155" s="14" t="s">
        <v>49</v>
      </c>
      <c r="C155" s="677">
        <v>45138</v>
      </c>
      <c r="D155" s="670">
        <f t="shared" si="4"/>
        <v>45138</v>
      </c>
      <c r="E155" s="678">
        <v>1.4753527083113303</v>
      </c>
      <c r="F155" s="678">
        <v>0.99877191938487953</v>
      </c>
      <c r="G155" s="678">
        <v>1.1818426975817309</v>
      </c>
      <c r="H155" s="678">
        <v>2.8046079965867254</v>
      </c>
      <c r="I155" s="678">
        <v>1.066478328269493</v>
      </c>
      <c r="J155" s="678">
        <v>2.7284969534944215</v>
      </c>
    </row>
    <row r="156" spans="1:26">
      <c r="C156" s="677">
        <v>45169</v>
      </c>
      <c r="D156" s="670">
        <f t="shared" si="4"/>
        <v>45169</v>
      </c>
      <c r="E156" s="678">
        <v>1.80528574622445</v>
      </c>
      <c r="F156" s="678">
        <v>1.0584143153239878</v>
      </c>
      <c r="G156" s="678">
        <v>1.5609102870181912</v>
      </c>
      <c r="H156" s="678">
        <v>3.003643346334798</v>
      </c>
      <c r="I156" s="678">
        <v>2.0699857827150638</v>
      </c>
      <c r="J156" s="678">
        <v>2.9642437674468005</v>
      </c>
    </row>
    <row r="157" spans="1:26">
      <c r="C157" s="677">
        <v>45199</v>
      </c>
      <c r="D157" s="670">
        <f t="shared" si="4"/>
        <v>45199</v>
      </c>
      <c r="E157" s="678">
        <v>1.5797443367548627</v>
      </c>
      <c r="F157" s="678">
        <v>1.4942790355002908</v>
      </c>
      <c r="G157" s="678">
        <v>1.5497310135203306</v>
      </c>
      <c r="H157" s="678">
        <v>3.122961059948584</v>
      </c>
      <c r="I157" s="678">
        <v>2.3381223611152548</v>
      </c>
      <c r="J157" s="678">
        <v>3.1035440583803391</v>
      </c>
    </row>
    <row r="158" spans="1:26">
      <c r="C158" s="535">
        <v>45230</v>
      </c>
      <c r="D158" s="534">
        <f t="shared" si="4"/>
        <v>45230</v>
      </c>
      <c r="E158" s="533">
        <v>2.553222766463549</v>
      </c>
      <c r="F158" s="533">
        <v>1.7428140519290578</v>
      </c>
      <c r="G158" s="533">
        <v>2.4864808849044433</v>
      </c>
      <c r="H158" s="533">
        <v>2.9482984874830436</v>
      </c>
      <c r="I158" s="533">
        <v>2.8165777910272269</v>
      </c>
      <c r="J158" s="533">
        <v>2.9276414369402834</v>
      </c>
    </row>
    <row r="159" spans="1:26">
      <c r="C159" s="535">
        <v>45260</v>
      </c>
      <c r="D159" s="534">
        <f t="shared" si="4"/>
        <v>45260</v>
      </c>
      <c r="E159" s="533">
        <v>2.5402472543783481</v>
      </c>
      <c r="F159" s="533">
        <v>2.2584734394145625</v>
      </c>
      <c r="G159" s="533">
        <v>2.4864370535448082</v>
      </c>
      <c r="H159" s="533">
        <v>3.2939423416931595</v>
      </c>
      <c r="I159" s="533">
        <v>4.4718078808969031</v>
      </c>
      <c r="J159" s="533">
        <v>3.3690335214074505</v>
      </c>
    </row>
    <row r="160" spans="1:26">
      <c r="C160" s="677">
        <v>45291</v>
      </c>
      <c r="D160" s="670">
        <f t="shared" si="4"/>
        <v>45291</v>
      </c>
      <c r="E160" s="678">
        <v>2.509384358265474</v>
      </c>
      <c r="F160" s="678">
        <v>2.0450852265721533</v>
      </c>
      <c r="G160" s="678">
        <v>2.4329480863224142</v>
      </c>
      <c r="H160" s="678">
        <v>3.2213580288138077</v>
      </c>
      <c r="I160" s="678">
        <v>2.8476368217186283</v>
      </c>
      <c r="J160" s="678">
        <v>3.175089855862304</v>
      </c>
    </row>
    <row r="161" spans="1:10">
      <c r="C161" s="677">
        <v>45322</v>
      </c>
      <c r="D161" s="670">
        <f t="shared" ref="D161:D167" si="5">C161</f>
        <v>45322</v>
      </c>
      <c r="E161" s="678">
        <v>2.3917471085660642</v>
      </c>
      <c r="F161" s="678">
        <v>1.9577076622088898</v>
      </c>
      <c r="G161" s="678">
        <v>2.3228885879090719</v>
      </c>
      <c r="H161" s="678">
        <v>3.3457801228953019</v>
      </c>
      <c r="I161" s="678">
        <v>2.2411491543432511</v>
      </c>
      <c r="J161" s="678">
        <v>3.3079910555786105</v>
      </c>
    </row>
    <row r="162" spans="1:10">
      <c r="C162" s="677">
        <v>45351</v>
      </c>
      <c r="D162" s="670">
        <f t="shared" si="5"/>
        <v>45351</v>
      </c>
      <c r="E162" s="678">
        <v>2.2607543345912227</v>
      </c>
      <c r="F162" s="678">
        <v>1.9326749058858925</v>
      </c>
      <c r="G162" s="678">
        <v>2.2020622636011273</v>
      </c>
      <c r="H162" s="678">
        <v>3.2276717118954457</v>
      </c>
      <c r="I162" s="678">
        <v>2.8678989938421955</v>
      </c>
      <c r="J162" s="678">
        <v>3.2092736319005044</v>
      </c>
    </row>
    <row r="163" spans="1:10">
      <c r="C163" s="677">
        <v>45382</v>
      </c>
      <c r="D163" s="670">
        <f t="shared" si="5"/>
        <v>45382</v>
      </c>
      <c r="E163" s="678">
        <v>2.2176500261662948</v>
      </c>
      <c r="F163" s="678">
        <v>2.0871515528785221</v>
      </c>
      <c r="G163" s="678">
        <v>2.1922731097616723</v>
      </c>
      <c r="H163" s="678">
        <v>3.2349996562798924</v>
      </c>
      <c r="I163" s="678">
        <v>3.2359783763880845</v>
      </c>
      <c r="J163" s="678">
        <v>3.235051612612045</v>
      </c>
    </row>
    <row r="164" spans="1:10">
      <c r="C164" s="535">
        <v>45412</v>
      </c>
      <c r="D164" s="534">
        <f t="shared" si="5"/>
        <v>45412</v>
      </c>
      <c r="E164" s="533">
        <v>2.2305054941563949</v>
      </c>
      <c r="F164" s="533">
        <v>1.7348002191775656</v>
      </c>
      <c r="G164" s="533">
        <v>2.1839524246519089</v>
      </c>
      <c r="H164" s="533">
        <v>3.2973829218416806</v>
      </c>
      <c r="I164" s="533">
        <v>0.7037321080437775</v>
      </c>
      <c r="J164" s="533">
        <v>3.239825790156682</v>
      </c>
    </row>
    <row r="165" spans="1:10">
      <c r="C165" s="677">
        <v>45443</v>
      </c>
      <c r="D165" s="670">
        <f t="shared" si="5"/>
        <v>45443</v>
      </c>
      <c r="E165" s="678">
        <v>2.3345119539530499</v>
      </c>
      <c r="F165" s="678">
        <v>1.7971649214672487</v>
      </c>
      <c r="G165" s="678">
        <v>2.286228922747624</v>
      </c>
      <c r="H165" s="678">
        <v>3.2946642809339957</v>
      </c>
      <c r="I165" s="678">
        <v>3.7297877052779183</v>
      </c>
      <c r="J165" s="678">
        <v>3.322624756001717</v>
      </c>
    </row>
    <row r="166" spans="1:10">
      <c r="C166" s="535">
        <v>45473</v>
      </c>
      <c r="D166" s="534">
        <f t="shared" si="5"/>
        <v>45473</v>
      </c>
      <c r="E166" s="533">
        <v>2.7186848032843951</v>
      </c>
      <c r="F166" s="533">
        <v>1.815961784217369</v>
      </c>
      <c r="G166" s="533">
        <v>2.6603995069899251</v>
      </c>
      <c r="H166" s="533">
        <v>3.256915461872401</v>
      </c>
      <c r="I166" s="533">
        <v>2.5081199370088538</v>
      </c>
      <c r="J166" s="533">
        <v>3.2353720329594702</v>
      </c>
    </row>
    <row r="167" spans="1:10">
      <c r="A167" s="33">
        <v>2024</v>
      </c>
      <c r="B167" s="33" t="s">
        <v>514</v>
      </c>
      <c r="C167" s="677">
        <v>45504</v>
      </c>
      <c r="D167" s="670">
        <f t="shared" si="5"/>
        <v>45504</v>
      </c>
      <c r="E167" s="678">
        <v>2.5027100552530386</v>
      </c>
      <c r="F167" s="678">
        <v>1.8417799969443118</v>
      </c>
      <c r="G167" s="678">
        <v>2.4403695010834912</v>
      </c>
      <c r="H167" s="678">
        <v>3.2003036273223753</v>
      </c>
      <c r="I167" s="678">
        <v>1.1426525345215557</v>
      </c>
      <c r="J167" s="678">
        <v>3.1655433000631361</v>
      </c>
    </row>
    <row r="168" spans="1:10">
      <c r="C168" s="677">
        <v>45535</v>
      </c>
      <c r="D168" s="670">
        <f t="shared" ref="D168:D173" si="6">C168</f>
        <v>45535</v>
      </c>
      <c r="E168" s="678">
        <v>2.1978686562525942</v>
      </c>
      <c r="F168" s="678">
        <v>1.5677331998039024</v>
      </c>
      <c r="G168" s="678">
        <v>2.1314390842999851</v>
      </c>
      <c r="H168" s="678">
        <v>3.1796324907785976</v>
      </c>
      <c r="I168" s="678">
        <v>0.78600758452997177</v>
      </c>
      <c r="J168" s="678">
        <v>3.1245539673832714</v>
      </c>
    </row>
    <row r="169" spans="1:10">
      <c r="C169" s="677">
        <v>45565</v>
      </c>
      <c r="D169" s="670">
        <f t="shared" si="6"/>
        <v>45565</v>
      </c>
      <c r="E169" s="678">
        <v>2.1907865877328905</v>
      </c>
      <c r="F169" s="678">
        <v>1.5496834937487514</v>
      </c>
      <c r="G169" s="678">
        <v>2.132659359123704</v>
      </c>
      <c r="H169" s="678">
        <v>2.9492764425035336</v>
      </c>
      <c r="I169" s="678">
        <v>1.724203826500452</v>
      </c>
      <c r="J169" s="678">
        <v>2.8797826664754282</v>
      </c>
    </row>
    <row r="170" spans="1:10">
      <c r="C170" s="535">
        <v>45596</v>
      </c>
      <c r="D170" s="534">
        <f t="shared" si="6"/>
        <v>45596</v>
      </c>
      <c r="E170" s="533">
        <v>2.4053768870605041</v>
      </c>
      <c r="F170" s="533">
        <v>1.6815905033816929</v>
      </c>
      <c r="G170" s="533">
        <v>2.368585710532082</v>
      </c>
      <c r="H170" s="533">
        <v>2.8975834963027083</v>
      </c>
      <c r="I170" s="533">
        <v>1.8655490208780865</v>
      </c>
      <c r="J170" s="533">
        <v>2.8645728147189735</v>
      </c>
    </row>
    <row r="171" spans="1:10">
      <c r="C171" s="535">
        <v>45626</v>
      </c>
      <c r="D171" s="534">
        <f t="shared" si="6"/>
        <v>45626</v>
      </c>
      <c r="E171" s="533">
        <v>2.3098428736657688</v>
      </c>
      <c r="F171" s="533">
        <v>1.8977631396371073</v>
      </c>
      <c r="G171" s="533">
        <v>2.2727830713636061</v>
      </c>
      <c r="H171" s="533">
        <v>2.7011840605327029</v>
      </c>
      <c r="I171" s="533">
        <v>2.9564962345710324</v>
      </c>
      <c r="J171" s="533">
        <v>2.7226686838779735</v>
      </c>
    </row>
    <row r="172" spans="1:10">
      <c r="C172" s="677">
        <v>45657</v>
      </c>
      <c r="D172" s="670">
        <f t="shared" si="6"/>
        <v>45657</v>
      </c>
      <c r="E172" s="678">
        <v>2.1083689011660729</v>
      </c>
      <c r="F172" s="678">
        <v>1.7447982481884468</v>
      </c>
      <c r="G172" s="678">
        <v>2.0745874105237063</v>
      </c>
      <c r="H172" s="678">
        <v>2.5769367286143616</v>
      </c>
      <c r="I172" s="678">
        <v>0.82294444948680612</v>
      </c>
      <c r="J172" s="678">
        <v>2.500218521266151</v>
      </c>
    </row>
    <row r="173" spans="1:10">
      <c r="C173" s="677">
        <v>45688</v>
      </c>
      <c r="D173" s="670">
        <f t="shared" si="6"/>
        <v>45688</v>
      </c>
      <c r="E173" s="678">
        <v>1.9483218731410554</v>
      </c>
      <c r="F173" s="678">
        <v>1.5290913258222516</v>
      </c>
      <c r="G173" s="678">
        <v>1.9173371527461487</v>
      </c>
      <c r="H173" s="678">
        <v>2.4016251513299243</v>
      </c>
      <c r="I173" s="678">
        <v>0.83228562230763325</v>
      </c>
      <c r="J173" s="678">
        <v>2.3829808040472762</v>
      </c>
    </row>
    <row r="174" spans="1:10">
      <c r="C174" s="677">
        <v>45716</v>
      </c>
      <c r="D174" s="670">
        <f t="shared" ref="D174:D179" si="7">C174</f>
        <v>45716</v>
      </c>
      <c r="E174" s="678">
        <v>1.8555813267290944</v>
      </c>
      <c r="F174" s="678">
        <v>1.6721442400402429</v>
      </c>
      <c r="G174" s="678">
        <v>1.8362645049193003</v>
      </c>
      <c r="H174" s="678">
        <v>2.32967429213523</v>
      </c>
      <c r="I174" s="678">
        <v>0.97897553402291204</v>
      </c>
      <c r="J174" s="678">
        <v>2.2807764059695952</v>
      </c>
    </row>
    <row r="175" spans="1:10">
      <c r="C175" s="677">
        <v>45747</v>
      </c>
      <c r="D175" s="670">
        <f t="shared" si="7"/>
        <v>45747</v>
      </c>
      <c r="E175" s="678">
        <v>1.8358790783636507</v>
      </c>
      <c r="F175" s="678">
        <v>1.6919400818459065</v>
      </c>
      <c r="G175" s="678">
        <v>1.8192203811526202</v>
      </c>
      <c r="H175" s="678">
        <v>2.2270463135672101</v>
      </c>
      <c r="I175" s="678">
        <v>0.52096425702052029</v>
      </c>
      <c r="J175" s="678">
        <v>2.1579424136095309</v>
      </c>
    </row>
    <row r="176" spans="1:10">
      <c r="C176" s="535">
        <v>45777</v>
      </c>
      <c r="D176" s="534">
        <f t="shared" si="7"/>
        <v>45777</v>
      </c>
      <c r="E176" s="533">
        <v>1.6651734528426625</v>
      </c>
      <c r="F176" s="533">
        <v>0.81775450178766285</v>
      </c>
      <c r="G176" s="533">
        <v>1.6339619163955854</v>
      </c>
      <c r="H176" s="533">
        <v>2.0858644072676342</v>
      </c>
      <c r="I176" s="533">
        <v>0.55545490876435855</v>
      </c>
      <c r="J176" s="533">
        <v>2.0680081768763103</v>
      </c>
    </row>
    <row r="177" spans="1:10">
      <c r="C177" s="677">
        <v>45808</v>
      </c>
      <c r="D177" s="670">
        <f t="shared" si="7"/>
        <v>45808</v>
      </c>
      <c r="E177" s="678">
        <v>1.6800701341096953</v>
      </c>
      <c r="F177" s="678">
        <v>1.9542717410546542</v>
      </c>
      <c r="G177" s="678">
        <v>1.7036316781088432</v>
      </c>
      <c r="H177" s="678">
        <v>1.980187858012961</v>
      </c>
      <c r="I177" s="678">
        <v>1.150737427046697</v>
      </c>
      <c r="J177" s="678">
        <v>1.962925556714781</v>
      </c>
    </row>
    <row r="178" spans="1:10">
      <c r="C178" s="535">
        <v>45838</v>
      </c>
      <c r="D178" s="534">
        <f t="shared" si="7"/>
        <v>45838</v>
      </c>
      <c r="E178" s="533">
        <v>1.6686727681936053</v>
      </c>
      <c r="F178" s="533">
        <v>1.7028036389756191</v>
      </c>
      <c r="G178" s="533">
        <v>1.6711431860851627</v>
      </c>
      <c r="H178" s="533">
        <v>1.7884971016987401</v>
      </c>
      <c r="I178" s="533">
        <v>1.3862565291434734</v>
      </c>
      <c r="J178" s="533">
        <v>1.7799058534588441</v>
      </c>
    </row>
    <row r="179" spans="1:10">
      <c r="A179" s="14">
        <v>2025</v>
      </c>
      <c r="B179" s="14" t="s">
        <v>533</v>
      </c>
      <c r="C179" s="677">
        <v>45869</v>
      </c>
      <c r="D179" s="670">
        <f t="shared" si="7"/>
        <v>45869</v>
      </c>
      <c r="E179" s="678">
        <v>1.5675252378963203</v>
      </c>
      <c r="F179" s="678">
        <v>0.96049764800183135</v>
      </c>
      <c r="G179" s="678">
        <v>1.5432634400132639</v>
      </c>
      <c r="H179" s="678">
        <v>1.8426553068855154</v>
      </c>
      <c r="I179" s="678">
        <v>0.74121643889506861</v>
      </c>
      <c r="J179" s="678">
        <v>1.8287042913828535</v>
      </c>
    </row>
    <row r="180" spans="1:10">
      <c r="C180" s="535">
        <v>45900</v>
      </c>
      <c r="D180" s="534">
        <f>C180</f>
        <v>45900</v>
      </c>
      <c r="E180" s="533">
        <v>1.4952225109703192</v>
      </c>
      <c r="F180" s="533">
        <v>0.94904989569527343</v>
      </c>
      <c r="G180" s="533">
        <v>1.4668336506779678</v>
      </c>
      <c r="H180" s="533">
        <v>1.8695293259292285</v>
      </c>
      <c r="I180" s="533">
        <v>1.1635253909007295</v>
      </c>
      <c r="J180" s="533">
        <v>1.8615737410909212</v>
      </c>
    </row>
    <row r="181" spans="1:10">
      <c r="C181" s="535">
        <v>45930</v>
      </c>
      <c r="D181" s="534">
        <f>C181</f>
        <v>45930</v>
      </c>
      <c r="E181" s="533">
        <v>1.7806822304769352</v>
      </c>
      <c r="F181" s="533">
        <v>1.0937810322478585</v>
      </c>
      <c r="G181" s="533">
        <v>1.7435072801711007</v>
      </c>
      <c r="H181" s="533">
        <v>1.8267476945903038</v>
      </c>
      <c r="I181" s="533">
        <v>0.53971971084027492</v>
      </c>
      <c r="J181" s="533">
        <v>1.7997033086220178</v>
      </c>
    </row>
    <row r="182" spans="1:10">
      <c r="C182" s="535">
        <v>45961</v>
      </c>
      <c r="D182" s="534">
        <f>C182</f>
        <v>45961</v>
      </c>
      <c r="E182" s="533">
        <v>1.5163824587537467</v>
      </c>
      <c r="F182" s="533">
        <v>1.1069519110883608</v>
      </c>
      <c r="G182" s="533">
        <v>1.4871584052346118</v>
      </c>
      <c r="H182" s="533">
        <v>1.8562472842281645</v>
      </c>
      <c r="I182" s="533">
        <v>2.1470222061864139</v>
      </c>
      <c r="J182" s="533">
        <v>1.8704196793908381</v>
      </c>
    </row>
    <row r="183" spans="1:10">
      <c r="C183" s="535">
        <v>45991</v>
      </c>
      <c r="D183" s="534">
        <f>C183</f>
        <v>45991</v>
      </c>
      <c r="E183" s="533">
        <v>1.5912646594854087</v>
      </c>
      <c r="F183" s="533">
        <v>2.3897734594470146</v>
      </c>
      <c r="G183" s="533">
        <v>1.7720015395260851</v>
      </c>
      <c r="H183" s="533">
        <v>1.8871143943468185</v>
      </c>
      <c r="I183" s="533">
        <v>2.0824428505563857</v>
      </c>
      <c r="J183" s="533">
        <v>1.909783252126724</v>
      </c>
    </row>
    <row r="184" spans="1:10">
      <c r="C184" s="812">
        <v>46022</v>
      </c>
      <c r="D184" s="794">
        <f>C184</f>
        <v>46022</v>
      </c>
      <c r="E184" s="813">
        <v>1.8335186103044405</v>
      </c>
      <c r="F184" s="813">
        <v>1.1434761704691108</v>
      </c>
      <c r="G184" s="813">
        <v>1.7982430237808389</v>
      </c>
      <c r="H184" s="813">
        <v>1.9641856534519249</v>
      </c>
      <c r="I184" s="813">
        <v>1.1917063867327995</v>
      </c>
      <c r="J184" s="813">
        <v>1.9277059978127131</v>
      </c>
    </row>
    <row r="185" spans="1:10">
      <c r="C185" s="535"/>
      <c r="D185" s="534"/>
      <c r="E185" s="533"/>
      <c r="F185" s="533"/>
      <c r="G185" s="533"/>
      <c r="H185" s="533"/>
      <c r="I185" s="533"/>
      <c r="J185" s="533"/>
    </row>
    <row r="186" spans="1:10">
      <c r="C186" s="535"/>
      <c r="D186" s="534"/>
      <c r="E186" s="533"/>
      <c r="F186" s="533"/>
      <c r="G186" s="533"/>
      <c r="H186" s="533"/>
      <c r="I186" s="533"/>
      <c r="J186" s="533"/>
    </row>
    <row r="187" spans="1:10">
      <c r="C187" s="535"/>
      <c r="D187" s="534"/>
      <c r="E187" s="533"/>
      <c r="F187" s="533"/>
      <c r="G187" s="533"/>
      <c r="H187" s="533"/>
      <c r="I187" s="533"/>
      <c r="J187" s="533"/>
    </row>
    <row r="188" spans="1:10">
      <c r="C188" s="535"/>
      <c r="D188" s="534"/>
      <c r="E188" s="533"/>
      <c r="F188" s="533"/>
      <c r="G188" s="533"/>
      <c r="H188" s="533"/>
      <c r="I188" s="533"/>
      <c r="J188" s="533"/>
    </row>
    <row r="189" spans="1:10">
      <c r="C189" s="535"/>
      <c r="D189" s="534"/>
      <c r="E189" s="533"/>
      <c r="F189" s="533"/>
      <c r="G189" s="533"/>
      <c r="H189" s="533"/>
      <c r="I189" s="533"/>
      <c r="J189" s="533"/>
    </row>
    <row r="190" spans="1:10">
      <c r="C190" s="535"/>
      <c r="D190" s="534"/>
      <c r="E190" s="533"/>
      <c r="F190" s="533"/>
      <c r="G190" s="533"/>
      <c r="H190" s="533"/>
      <c r="I190" s="533"/>
      <c r="J190" s="533"/>
    </row>
    <row r="191" spans="1:10">
      <c r="C191" s="535"/>
      <c r="D191" s="534"/>
      <c r="E191" s="533"/>
      <c r="F191" s="533"/>
      <c r="G191" s="533"/>
      <c r="H191" s="533"/>
      <c r="I191" s="533"/>
      <c r="J191" s="533"/>
    </row>
    <row r="192" spans="1:10">
      <c r="C192" s="535"/>
      <c r="D192" s="534"/>
      <c r="E192" s="533"/>
      <c r="F192" s="533"/>
      <c r="G192" s="533"/>
      <c r="H192" s="533"/>
      <c r="I192" s="533"/>
      <c r="J192" s="533"/>
    </row>
    <row r="193" spans="3:10">
      <c r="C193" s="535"/>
      <c r="D193" s="534"/>
      <c r="E193" s="533"/>
      <c r="F193" s="533"/>
      <c r="G193" s="533"/>
      <c r="H193" s="533"/>
      <c r="I193" s="533"/>
      <c r="J193" s="533"/>
    </row>
  </sheetData>
  <sheetProtection algorithmName="SHA-512" hashValue="Zni/zKyDdqgByxqtFCGCW42j6BCKfco3K51DvH4cn940gJVkSsSI7O+k0hjD3+gI2PBFj/GeXKscTxumsa2DRw==" saltValue="xiqNfAYcqRT4tytdbVc+hA=="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55" activePane="bottomRight" state="frozen"/>
      <selection activeCell="AA19" sqref="AA19"/>
      <selection pane="topRight" activeCell="AA19" sqref="AA19"/>
      <selection pane="bottomLeft" activeCell="AA19" sqref="AA19"/>
      <selection pane="bottomRight" activeCell="M172" sqref="M172"/>
    </sheetView>
  </sheetViews>
  <sheetFormatPr defaultColWidth="9.42578125" defaultRowHeight="11.25"/>
  <cols>
    <col min="1" max="1" width="4" style="374" hidden="1" customWidth="1"/>
    <col min="2" max="2" width="6.42578125" style="374" hidden="1" customWidth="1"/>
    <col min="3" max="3" width="11.42578125" style="9" bestFit="1" customWidth="1"/>
    <col min="4" max="4" width="11.42578125" style="9" customWidth="1"/>
    <col min="5" max="5" width="20" style="9" customWidth="1"/>
    <col min="6" max="6" width="17" style="9" bestFit="1" customWidth="1"/>
    <col min="7" max="7" width="22.42578125" style="9" customWidth="1"/>
    <col min="8" max="8" width="24.42578125" style="9" customWidth="1"/>
    <col min="9" max="12" width="9.42578125" style="9" bestFit="1" customWidth="1"/>
    <col min="13" max="15" width="9.5703125" style="9" bestFit="1" customWidth="1"/>
    <col min="16" max="24" width="9.42578125" style="9" bestFit="1" customWidth="1"/>
    <col min="25" max="27" width="9.5703125" style="9" bestFit="1" customWidth="1"/>
    <col min="28" max="36" width="9.42578125" style="9" bestFit="1" customWidth="1"/>
    <col min="37" max="39" width="9.5703125" style="9" bestFit="1" customWidth="1"/>
    <col min="40" max="48" width="9.42578125" style="9" bestFit="1" customWidth="1"/>
    <col min="49" max="51" width="9.5703125" style="9" bestFit="1" customWidth="1"/>
    <col min="52" max="60" width="9.42578125" style="9" bestFit="1" customWidth="1"/>
    <col min="61" max="63" width="9.5703125" style="9" bestFit="1" customWidth="1"/>
    <col min="64" max="72" width="9.42578125" style="9" bestFit="1" customWidth="1"/>
    <col min="73" max="75" width="9.5703125" style="9" bestFit="1" customWidth="1"/>
    <col min="76" max="84" width="9.42578125" style="9" bestFit="1" customWidth="1"/>
    <col min="85" max="87" width="9.5703125" style="9" bestFit="1" customWidth="1"/>
    <col min="88" max="96" width="9.42578125" style="9" bestFit="1" customWidth="1"/>
    <col min="97" max="99" width="9.5703125" style="9" bestFit="1" customWidth="1"/>
    <col min="100" max="108" width="9.42578125" style="9" bestFit="1" customWidth="1"/>
    <col min="109" max="111" width="9.5703125" style="9" bestFit="1" customWidth="1"/>
    <col min="112" max="120" width="9.42578125" style="9" bestFit="1" customWidth="1"/>
    <col min="121" max="123" width="9.5703125" style="9" bestFit="1" customWidth="1"/>
    <col min="124" max="132" width="9.42578125" style="9" bestFit="1" customWidth="1"/>
    <col min="133" max="135" width="9.5703125" style="9" bestFit="1" customWidth="1"/>
    <col min="136" max="144" width="9.42578125" style="9" bestFit="1" customWidth="1"/>
    <col min="145" max="147" width="9.5703125" style="9" bestFit="1" customWidth="1"/>
    <col min="148" max="148" width="9.42578125" style="9" bestFit="1" customWidth="1"/>
    <col min="149" max="16384" width="9.42578125" style="9"/>
  </cols>
  <sheetData>
    <row r="1" spans="1:150">
      <c r="C1" s="373"/>
      <c r="D1" s="373"/>
      <c r="E1" s="373"/>
      <c r="F1" s="373"/>
      <c r="G1" s="373"/>
      <c r="H1" s="373"/>
      <c r="I1" s="373"/>
      <c r="J1" s="373"/>
      <c r="K1" s="373"/>
      <c r="L1" s="373"/>
      <c r="M1" s="373"/>
      <c r="N1" s="373"/>
      <c r="O1" s="373"/>
    </row>
    <row r="2" spans="1:150" ht="34.5" customHeight="1">
      <c r="C2" s="870" t="s">
        <v>157</v>
      </c>
      <c r="D2" s="870"/>
      <c r="E2" s="464" t="s">
        <v>159</v>
      </c>
      <c r="F2" s="464" t="s">
        <v>161</v>
      </c>
      <c r="G2" s="464" t="s">
        <v>163</v>
      </c>
      <c r="H2" s="465" t="s">
        <v>165</v>
      </c>
      <c r="J2" s="373"/>
      <c r="K2" s="373"/>
      <c r="L2" s="373"/>
      <c r="M2" s="373"/>
      <c r="N2" s="373"/>
      <c r="O2" s="373"/>
      <c r="ET2" s="8"/>
    </row>
    <row r="3" spans="1:150" ht="18.75" customHeight="1">
      <c r="C3" s="871" t="s">
        <v>158</v>
      </c>
      <c r="D3" s="871"/>
      <c r="E3" s="550" t="s">
        <v>160</v>
      </c>
      <c r="F3" s="550" t="s">
        <v>162</v>
      </c>
      <c r="G3" s="550" t="s">
        <v>164</v>
      </c>
      <c r="H3" s="549" t="s">
        <v>166</v>
      </c>
      <c r="J3" s="373"/>
      <c r="K3" s="373"/>
      <c r="L3" s="373"/>
      <c r="M3" s="373"/>
      <c r="N3" s="373"/>
      <c r="O3" s="373"/>
    </row>
    <row r="4" spans="1:150">
      <c r="C4" s="380" t="s">
        <v>493</v>
      </c>
      <c r="D4" s="381" t="s">
        <v>494</v>
      </c>
      <c r="E4" s="382"/>
      <c r="F4" s="382"/>
      <c r="G4" s="382"/>
      <c r="H4" s="383"/>
      <c r="J4" s="373"/>
      <c r="K4" s="373"/>
      <c r="L4" s="373"/>
      <c r="M4" s="373"/>
      <c r="N4" s="373"/>
      <c r="O4" s="373"/>
    </row>
    <row r="5" spans="1:150">
      <c r="C5" s="378"/>
      <c r="D5" s="379"/>
      <c r="H5" s="374"/>
    </row>
    <row r="6" spans="1:150">
      <c r="C6" s="378">
        <v>40908</v>
      </c>
      <c r="D6" s="379">
        <f t="shared" ref="D6:D37" si="0">+C6</f>
        <v>40908</v>
      </c>
      <c r="E6" s="375">
        <v>4.001818791871635</v>
      </c>
      <c r="F6" s="375">
        <v>0.36805402183380603</v>
      </c>
      <c r="G6" s="466">
        <v>1.0717782947803853E-2</v>
      </c>
      <c r="H6" s="467">
        <v>4.380590596653235</v>
      </c>
    </row>
    <row r="7" spans="1:150">
      <c r="C7" s="378">
        <v>40939</v>
      </c>
      <c r="D7" s="379">
        <f t="shared" si="0"/>
        <v>40939</v>
      </c>
      <c r="E7" s="375">
        <v>4.0142313241190966</v>
      </c>
      <c r="F7" s="375">
        <v>0.72487709548476975</v>
      </c>
      <c r="G7" s="466">
        <v>0.17422139209176635</v>
      </c>
      <c r="H7" s="467">
        <v>4.9133298116956325</v>
      </c>
      <c r="I7" s="376"/>
    </row>
    <row r="8" spans="1:150">
      <c r="C8" s="378">
        <v>40968</v>
      </c>
      <c r="D8" s="379">
        <f t="shared" si="0"/>
        <v>40968</v>
      </c>
      <c r="E8" s="375">
        <v>4.111580342439014</v>
      </c>
      <c r="F8" s="375">
        <v>0.58520640855952377</v>
      </c>
      <c r="G8" s="466">
        <v>0.19764736801998109</v>
      </c>
      <c r="H8" s="467">
        <v>4.8944341190185128</v>
      </c>
      <c r="I8" s="376"/>
    </row>
    <row r="9" spans="1:150">
      <c r="C9" s="378">
        <v>40999</v>
      </c>
      <c r="D9" s="379">
        <f t="shared" si="0"/>
        <v>40999</v>
      </c>
      <c r="E9" s="375">
        <v>3.6581941791671495</v>
      </c>
      <c r="F9" s="375">
        <v>0.27471676997571565</v>
      </c>
      <c r="G9" s="466">
        <v>0.18281626707210569</v>
      </c>
      <c r="H9" s="467">
        <v>4.1157272162149638</v>
      </c>
      <c r="I9" s="376"/>
    </row>
    <row r="10" spans="1:150">
      <c r="C10" s="378">
        <v>41029</v>
      </c>
      <c r="D10" s="379">
        <f t="shared" si="0"/>
        <v>41029</v>
      </c>
      <c r="E10" s="375">
        <v>2.4907189921384485</v>
      </c>
      <c r="F10" s="375">
        <v>0.66081501523630282</v>
      </c>
      <c r="G10" s="466">
        <v>0.15441818534704888</v>
      </c>
      <c r="H10" s="467">
        <v>3.3059521927218043</v>
      </c>
      <c r="I10" s="376"/>
    </row>
    <row r="11" spans="1:150">
      <c r="C11" s="378">
        <v>41060</v>
      </c>
      <c r="D11" s="379">
        <f t="shared" si="0"/>
        <v>41060</v>
      </c>
      <c r="E11" s="375">
        <v>0.33388393388993776</v>
      </c>
      <c r="F11" s="375">
        <v>0.21657876742931922</v>
      </c>
      <c r="G11" s="466">
        <v>0.17290694135958343</v>
      </c>
      <c r="H11" s="467">
        <v>0.72336964267883275</v>
      </c>
      <c r="I11" s="376"/>
    </row>
    <row r="12" spans="1:150">
      <c r="A12" s="374">
        <v>2012</v>
      </c>
      <c r="B12" s="374" t="s">
        <v>132</v>
      </c>
      <c r="C12" s="378">
        <v>41090</v>
      </c>
      <c r="D12" s="379">
        <f t="shared" si="0"/>
        <v>41090</v>
      </c>
      <c r="E12" s="375">
        <v>0.19643923769432164</v>
      </c>
      <c r="F12" s="375">
        <v>0.23497839311122262</v>
      </c>
      <c r="G12" s="466">
        <v>0.14012806465813998</v>
      </c>
      <c r="H12" s="467">
        <v>0.57154569546369771</v>
      </c>
      <c r="I12" s="376"/>
    </row>
    <row r="13" spans="1:150">
      <c r="C13" s="378">
        <v>41121</v>
      </c>
      <c r="D13" s="379">
        <f t="shared" si="0"/>
        <v>41121</v>
      </c>
      <c r="E13" s="375">
        <v>-0.19825530828020999</v>
      </c>
      <c r="F13" s="375">
        <v>-0.22482801464402791</v>
      </c>
      <c r="G13" s="466">
        <v>0.1779646747257351</v>
      </c>
      <c r="H13" s="467">
        <v>-0.24511864819849905</v>
      </c>
      <c r="I13" s="376"/>
      <c r="ET13" s="10"/>
    </row>
    <row r="14" spans="1:150">
      <c r="C14" s="378">
        <v>41152</v>
      </c>
      <c r="D14" s="379">
        <f t="shared" si="0"/>
        <v>41152</v>
      </c>
      <c r="E14" s="375">
        <v>-0.71220660357801846</v>
      </c>
      <c r="F14" s="375">
        <v>-0.43311514450160643</v>
      </c>
      <c r="G14" s="466">
        <v>0.20931168693516222</v>
      </c>
      <c r="H14" s="467">
        <v>-0.93601006114445795</v>
      </c>
      <c r="I14" s="376"/>
    </row>
    <row r="15" spans="1:150">
      <c r="C15" s="378">
        <v>41182</v>
      </c>
      <c r="D15" s="379">
        <f t="shared" si="0"/>
        <v>41182</v>
      </c>
      <c r="E15" s="375">
        <v>-1.4346488531755068</v>
      </c>
      <c r="F15" s="375">
        <v>-0.9374478281148777</v>
      </c>
      <c r="G15" s="466">
        <v>0.1202025641901726</v>
      </c>
      <c r="H15" s="467">
        <v>-2.2518941171002069</v>
      </c>
      <c r="I15" s="376"/>
    </row>
    <row r="16" spans="1:150">
      <c r="C16" s="378">
        <v>41213</v>
      </c>
      <c r="D16" s="379">
        <f t="shared" si="0"/>
        <v>41213</v>
      </c>
      <c r="E16" s="375">
        <v>-1.7735103873770734</v>
      </c>
      <c r="F16" s="375">
        <v>-0.46221300967454571</v>
      </c>
      <c r="G16" s="466">
        <v>-6.4796779048307013E-3</v>
      </c>
      <c r="H16" s="467">
        <v>-2.2422030749564499</v>
      </c>
      <c r="I16" s="376"/>
    </row>
    <row r="17" spans="1:9">
      <c r="C17" s="378">
        <v>41243</v>
      </c>
      <c r="D17" s="379">
        <f t="shared" si="0"/>
        <v>41243</v>
      </c>
      <c r="E17" s="375">
        <v>-2.8207082965342001</v>
      </c>
      <c r="F17" s="375">
        <v>-0.46637547970457144</v>
      </c>
      <c r="G17" s="466">
        <v>-8.6930917138456978E-2</v>
      </c>
      <c r="H17" s="467">
        <v>-3.3740146933772195</v>
      </c>
      <c r="I17" s="376"/>
    </row>
    <row r="18" spans="1:9">
      <c r="C18" s="378">
        <v>41274</v>
      </c>
      <c r="D18" s="379">
        <f t="shared" si="0"/>
        <v>41274</v>
      </c>
      <c r="E18" s="375">
        <v>-5.4736497635567813</v>
      </c>
      <c r="F18" s="375">
        <v>-0.71643138592041788</v>
      </c>
      <c r="G18" s="466">
        <v>0.14312431184002322</v>
      </c>
      <c r="H18" s="467">
        <v>-6.0469568376371825</v>
      </c>
      <c r="I18" s="376"/>
    </row>
    <row r="19" spans="1:9">
      <c r="C19" s="378">
        <v>41305</v>
      </c>
      <c r="D19" s="379">
        <f t="shared" si="0"/>
        <v>41305</v>
      </c>
      <c r="E19" s="375">
        <v>-5.4448333883429028</v>
      </c>
      <c r="F19" s="375">
        <v>-0.82750103974437483</v>
      </c>
      <c r="G19" s="466">
        <v>-6.701199250317859E-3</v>
      </c>
      <c r="H19" s="467">
        <v>-6.2790356273376062</v>
      </c>
      <c r="I19" s="376"/>
    </row>
    <row r="20" spans="1:9">
      <c r="C20" s="378">
        <v>41333</v>
      </c>
      <c r="D20" s="379">
        <f t="shared" si="0"/>
        <v>41333</v>
      </c>
      <c r="E20" s="375">
        <v>-5.5871789647060144</v>
      </c>
      <c r="F20" s="375">
        <v>-0.78185476270399601</v>
      </c>
      <c r="G20" s="466">
        <v>-0.14319227026966697</v>
      </c>
      <c r="H20" s="467">
        <v>-6.5122259976796926</v>
      </c>
      <c r="I20" s="376"/>
    </row>
    <row r="21" spans="1:9">
      <c r="C21" s="378">
        <v>41364</v>
      </c>
      <c r="D21" s="379">
        <f t="shared" si="0"/>
        <v>41364</v>
      </c>
      <c r="E21" s="375">
        <v>-5.348117759790771</v>
      </c>
      <c r="F21" s="375">
        <v>-0.35736483731675273</v>
      </c>
      <c r="G21" s="466">
        <v>-5.1811243725731503E-2</v>
      </c>
      <c r="H21" s="467">
        <v>-5.7572938408332561</v>
      </c>
      <c r="I21" s="376"/>
    </row>
    <row r="22" spans="1:9">
      <c r="C22" s="378">
        <v>41394</v>
      </c>
      <c r="D22" s="379">
        <f t="shared" si="0"/>
        <v>41394</v>
      </c>
      <c r="E22" s="375">
        <v>-3.9060220644205175</v>
      </c>
      <c r="F22" s="375">
        <v>-0.44560125216170537</v>
      </c>
      <c r="G22" s="466">
        <v>3.1587817761605859E-2</v>
      </c>
      <c r="H22" s="467">
        <v>-4.32003549882063</v>
      </c>
      <c r="I22" s="376"/>
    </row>
    <row r="23" spans="1:9">
      <c r="C23" s="378">
        <v>41425</v>
      </c>
      <c r="D23" s="379">
        <f t="shared" si="0"/>
        <v>41425</v>
      </c>
      <c r="E23" s="375">
        <v>-2.3591233644230383</v>
      </c>
      <c r="F23" s="375">
        <v>-0.89779940225339394</v>
      </c>
      <c r="G23" s="466">
        <v>5.1836871231499493E-2</v>
      </c>
      <c r="H23" s="467">
        <v>-3.2050858954449382</v>
      </c>
      <c r="I23" s="376"/>
    </row>
    <row r="24" spans="1:9">
      <c r="A24" s="374">
        <v>2013</v>
      </c>
      <c r="B24" s="374" t="s">
        <v>133</v>
      </c>
      <c r="C24" s="378">
        <v>41455</v>
      </c>
      <c r="D24" s="379">
        <f t="shared" si="0"/>
        <v>41455</v>
      </c>
      <c r="E24" s="375">
        <v>-2.4620160255282664</v>
      </c>
      <c r="F24" s="375">
        <v>-1.1226288349170381</v>
      </c>
      <c r="G24" s="466">
        <v>0.36183800407873495</v>
      </c>
      <c r="H24" s="467">
        <v>-3.2228068563665602</v>
      </c>
      <c r="I24" s="376"/>
    </row>
    <row r="25" spans="1:9">
      <c r="C25" s="378">
        <v>41486</v>
      </c>
      <c r="D25" s="379">
        <f t="shared" si="0"/>
        <v>41486</v>
      </c>
      <c r="E25" s="375">
        <v>-2.4514561423933481</v>
      </c>
      <c r="F25" s="375">
        <v>-0.91456274628261058</v>
      </c>
      <c r="G25" s="466">
        <v>7.6928597636637772E-2</v>
      </c>
      <c r="H25" s="467">
        <v>-3.2890902910393152</v>
      </c>
      <c r="I25" s="376"/>
    </row>
    <row r="26" spans="1:9">
      <c r="C26" s="378">
        <v>41517</v>
      </c>
      <c r="D26" s="379">
        <f t="shared" si="0"/>
        <v>41517</v>
      </c>
      <c r="E26" s="375">
        <v>-2.0347252899134354</v>
      </c>
      <c r="F26" s="375">
        <v>-0.40610496590482992</v>
      </c>
      <c r="G26" s="466">
        <v>0.20596880303143292</v>
      </c>
      <c r="H26" s="467">
        <v>-2.2348614527868307</v>
      </c>
      <c r="I26" s="376"/>
    </row>
    <row r="27" spans="1:9">
      <c r="C27" s="378">
        <v>41547</v>
      </c>
      <c r="D27" s="379">
        <f t="shared" si="0"/>
        <v>41547</v>
      </c>
      <c r="E27" s="375">
        <v>-1.5096263907567349</v>
      </c>
      <c r="F27" s="375">
        <v>3.606735120815973E-2</v>
      </c>
      <c r="G27" s="466">
        <v>0.29604074859503382</v>
      </c>
      <c r="H27" s="467">
        <v>-1.1775182909535289</v>
      </c>
      <c r="I27" s="376"/>
    </row>
    <row r="28" spans="1:9">
      <c r="C28" s="378">
        <v>41578</v>
      </c>
      <c r="D28" s="379">
        <f t="shared" si="0"/>
        <v>41578</v>
      </c>
      <c r="E28" s="375">
        <v>-1.5484997675645882</v>
      </c>
      <c r="F28" s="375">
        <v>-0.68445221077441909</v>
      </c>
      <c r="G28" s="466">
        <v>0.38542430456388749</v>
      </c>
      <c r="H28" s="467">
        <v>-1.8475276737751329</v>
      </c>
      <c r="I28" s="376"/>
    </row>
    <row r="29" spans="1:9">
      <c r="C29" s="378">
        <v>41608</v>
      </c>
      <c r="D29" s="379">
        <f t="shared" si="0"/>
        <v>41608</v>
      </c>
      <c r="E29" s="375">
        <v>-1.048041336926282</v>
      </c>
      <c r="F29" s="375">
        <v>-0.68177587636256531</v>
      </c>
      <c r="G29" s="466">
        <v>0.42527133513687271</v>
      </c>
      <c r="H29" s="467">
        <v>-1.3045458781519841</v>
      </c>
      <c r="I29" s="376"/>
    </row>
    <row r="30" spans="1:9">
      <c r="C30" s="378">
        <v>41639</v>
      </c>
      <c r="D30" s="379">
        <f t="shared" si="0"/>
        <v>41639</v>
      </c>
      <c r="E30" s="375">
        <v>0.39784880258109168</v>
      </c>
      <c r="F30" s="375">
        <v>-0.49556285050435511</v>
      </c>
      <c r="G30" s="466">
        <v>0.3900092562776008</v>
      </c>
      <c r="H30" s="467">
        <v>0.29229520835434641</v>
      </c>
      <c r="I30" s="376"/>
    </row>
    <row r="31" spans="1:9">
      <c r="C31" s="378">
        <v>41670</v>
      </c>
      <c r="D31" s="379">
        <f t="shared" si="0"/>
        <v>41670</v>
      </c>
      <c r="E31" s="375">
        <v>0.12879882236032947</v>
      </c>
      <c r="F31" s="375">
        <v>-0.56864755267564016</v>
      </c>
      <c r="G31" s="466">
        <v>0.21834790958676528</v>
      </c>
      <c r="H31" s="467">
        <v>-0.22150082072855071</v>
      </c>
      <c r="I31" s="376"/>
    </row>
    <row r="32" spans="1:9">
      <c r="C32" s="378">
        <v>41698</v>
      </c>
      <c r="D32" s="379">
        <f t="shared" si="0"/>
        <v>41698</v>
      </c>
      <c r="E32" s="375">
        <v>-0.35379632562481328</v>
      </c>
      <c r="F32" s="375">
        <v>-0.6124692405109482</v>
      </c>
      <c r="G32" s="466">
        <v>0.61578917929157728</v>
      </c>
      <c r="H32" s="467">
        <v>-0.35047638684419269</v>
      </c>
      <c r="I32" s="376"/>
    </row>
    <row r="33" spans="1:9">
      <c r="C33" s="378">
        <v>41729</v>
      </c>
      <c r="D33" s="379">
        <f t="shared" si="0"/>
        <v>41729</v>
      </c>
      <c r="E33" s="375">
        <v>-0.34497361019597189</v>
      </c>
      <c r="F33" s="375">
        <v>-0.55488910015522308</v>
      </c>
      <c r="G33" s="466">
        <v>0.58665662354138826</v>
      </c>
      <c r="H33" s="467">
        <v>-0.31320608680981366</v>
      </c>
      <c r="I33" s="376"/>
    </row>
    <row r="34" spans="1:9">
      <c r="C34" s="378">
        <v>41759</v>
      </c>
      <c r="D34" s="379">
        <f t="shared" si="0"/>
        <v>41759</v>
      </c>
      <c r="E34" s="375">
        <v>-1.1188512520661087</v>
      </c>
      <c r="F34" s="375">
        <v>-0.80997870296967811</v>
      </c>
      <c r="G34" s="466">
        <v>0.36382352497268539</v>
      </c>
      <c r="H34" s="467">
        <v>-1.5650064300631072</v>
      </c>
      <c r="I34" s="376"/>
    </row>
    <row r="35" spans="1:9">
      <c r="C35" s="378">
        <v>41790</v>
      </c>
      <c r="D35" s="379">
        <f t="shared" si="0"/>
        <v>41790</v>
      </c>
      <c r="E35" s="375">
        <v>-1.431205037171456</v>
      </c>
      <c r="F35" s="375">
        <v>-0.53500667111653089</v>
      </c>
      <c r="G35" s="466">
        <v>0.40934533052304617</v>
      </c>
      <c r="H35" s="467">
        <v>-1.5568663777649334</v>
      </c>
      <c r="I35" s="376"/>
    </row>
    <row r="36" spans="1:9">
      <c r="A36" s="374">
        <v>2014</v>
      </c>
      <c r="B36" s="374" t="s">
        <v>134</v>
      </c>
      <c r="C36" s="378">
        <v>41820</v>
      </c>
      <c r="D36" s="379">
        <f t="shared" si="0"/>
        <v>41820</v>
      </c>
      <c r="E36" s="375">
        <v>-1.3046902750886593</v>
      </c>
      <c r="F36" s="375">
        <v>-0.17068710177480453</v>
      </c>
      <c r="G36" s="466">
        <v>0.30823381920255</v>
      </c>
      <c r="H36" s="467">
        <v>-1.167143557660907</v>
      </c>
      <c r="I36" s="376"/>
    </row>
    <row r="37" spans="1:9">
      <c r="C37" s="378">
        <v>41851</v>
      </c>
      <c r="D37" s="379">
        <f t="shared" si="0"/>
        <v>41851</v>
      </c>
      <c r="E37" s="375">
        <v>-1.1752014901199292</v>
      </c>
      <c r="F37" s="375">
        <v>-3.0008509888579372E-2</v>
      </c>
      <c r="G37" s="466">
        <v>0.30293588900039947</v>
      </c>
      <c r="H37" s="467">
        <v>-0.90227411100811139</v>
      </c>
      <c r="I37" s="376"/>
    </row>
    <row r="38" spans="1:9">
      <c r="C38" s="378">
        <v>41882</v>
      </c>
      <c r="D38" s="379">
        <f t="shared" ref="D38:D69" si="1">+C38</f>
        <v>41882</v>
      </c>
      <c r="E38" s="375">
        <v>-1.5373848910014851</v>
      </c>
      <c r="F38" s="375">
        <v>-0.42893300460756195</v>
      </c>
      <c r="G38" s="466">
        <v>0.1660400881261892</v>
      </c>
      <c r="H38" s="467">
        <v>-1.8002778074828569</v>
      </c>
      <c r="I38" s="376"/>
    </row>
    <row r="39" spans="1:9">
      <c r="C39" s="378">
        <v>41912</v>
      </c>
      <c r="D39" s="379">
        <f t="shared" si="1"/>
        <v>41912</v>
      </c>
      <c r="E39" s="375">
        <v>-1.8965843738622761</v>
      </c>
      <c r="F39" s="375">
        <v>-0.67035422801826028</v>
      </c>
      <c r="G39" s="466">
        <v>0.31020442079769533</v>
      </c>
      <c r="H39" s="467">
        <v>-2.2567341810828481</v>
      </c>
      <c r="I39" s="376"/>
    </row>
    <row r="40" spans="1:9">
      <c r="C40" s="378">
        <v>41943</v>
      </c>
      <c r="D40" s="379">
        <f t="shared" si="1"/>
        <v>41943</v>
      </c>
      <c r="E40" s="375">
        <v>-1.8896797638833853</v>
      </c>
      <c r="F40" s="375">
        <v>-0.17834218013592326</v>
      </c>
      <c r="G40" s="466">
        <v>0.42183800220585088</v>
      </c>
      <c r="H40" s="467">
        <v>-1.6461839418134616</v>
      </c>
      <c r="I40" s="376"/>
    </row>
    <row r="41" spans="1:9">
      <c r="C41" s="378">
        <v>41973</v>
      </c>
      <c r="D41" s="379">
        <f t="shared" si="1"/>
        <v>41973</v>
      </c>
      <c r="E41" s="375">
        <v>-1.764297377085396</v>
      </c>
      <c r="F41" s="375">
        <v>-0.22147418362375429</v>
      </c>
      <c r="G41" s="466">
        <v>0.437157484728951</v>
      </c>
      <c r="H41" s="467">
        <v>-1.548614075980197</v>
      </c>
      <c r="I41" s="376"/>
    </row>
    <row r="42" spans="1:9">
      <c r="C42" s="378">
        <v>42004</v>
      </c>
      <c r="D42" s="379">
        <f t="shared" si="1"/>
        <v>42004</v>
      </c>
      <c r="E42" s="375">
        <v>-1.3555946696884251</v>
      </c>
      <c r="F42" s="375">
        <v>-0.26412630076313232</v>
      </c>
      <c r="G42" s="466">
        <v>0.30406661331465329</v>
      </c>
      <c r="H42" s="467">
        <v>-1.3156543571368928</v>
      </c>
      <c r="I42" s="376"/>
    </row>
    <row r="43" spans="1:9">
      <c r="C43" s="378">
        <v>42035</v>
      </c>
      <c r="D43" s="379">
        <f t="shared" si="1"/>
        <v>42035</v>
      </c>
      <c r="E43" s="375">
        <v>-1.1737256775916054</v>
      </c>
      <c r="F43" s="375">
        <v>-0.23617689345843559</v>
      </c>
      <c r="G43" s="466">
        <v>0.41603125857444445</v>
      </c>
      <c r="H43" s="467">
        <v>-0.99387131247559068</v>
      </c>
      <c r="I43" s="376"/>
    </row>
    <row r="44" spans="1:9">
      <c r="C44" s="378">
        <v>42063</v>
      </c>
      <c r="D44" s="379">
        <f t="shared" si="1"/>
        <v>42063</v>
      </c>
      <c r="E44" s="375">
        <v>-0.67993887492040295</v>
      </c>
      <c r="F44" s="375">
        <v>-0.42135116185894034</v>
      </c>
      <c r="G44" s="466">
        <v>4.1913080807116899E-2</v>
      </c>
      <c r="H44" s="467">
        <v>-1.0593769559722261</v>
      </c>
      <c r="I44" s="376"/>
    </row>
    <row r="45" spans="1:9">
      <c r="C45" s="378">
        <v>42094</v>
      </c>
      <c r="D45" s="379">
        <f t="shared" si="1"/>
        <v>42094</v>
      </c>
      <c r="E45" s="375">
        <v>-0.88211680695388561</v>
      </c>
      <c r="F45" s="375">
        <v>-0.6856100852996112</v>
      </c>
      <c r="G45" s="466">
        <v>-5.5918994622483988E-2</v>
      </c>
      <c r="H45" s="467">
        <v>-1.6236458868759769</v>
      </c>
      <c r="I45" s="376"/>
    </row>
    <row r="46" spans="1:9">
      <c r="C46" s="378">
        <v>42124</v>
      </c>
      <c r="D46" s="379">
        <f t="shared" si="1"/>
        <v>42124</v>
      </c>
      <c r="E46" s="375">
        <v>-1.1013858715652691</v>
      </c>
      <c r="F46" s="375">
        <v>-0.72758714930262791</v>
      </c>
      <c r="G46" s="466">
        <v>0.16264018037504116</v>
      </c>
      <c r="H46" s="467">
        <v>-1.6663328404928421</v>
      </c>
      <c r="I46" s="376"/>
    </row>
    <row r="47" spans="1:9">
      <c r="C47" s="378">
        <v>42155</v>
      </c>
      <c r="D47" s="379">
        <f t="shared" si="1"/>
        <v>42155</v>
      </c>
      <c r="E47" s="375">
        <v>-0.81834170008797202</v>
      </c>
      <c r="F47" s="375">
        <v>-0.70779589597894177</v>
      </c>
      <c r="G47" s="466">
        <v>7.7609901928265446E-2</v>
      </c>
      <c r="H47" s="467">
        <v>-1.4485276941386616</v>
      </c>
      <c r="I47" s="376"/>
    </row>
    <row r="48" spans="1:9">
      <c r="A48" s="374">
        <v>2015</v>
      </c>
      <c r="B48" s="374" t="s">
        <v>135</v>
      </c>
      <c r="C48" s="378">
        <v>42185</v>
      </c>
      <c r="D48" s="379">
        <f t="shared" si="1"/>
        <v>42185</v>
      </c>
      <c r="E48" s="375">
        <v>-0.98515595368401121</v>
      </c>
      <c r="F48" s="375">
        <v>-0.60128401249131913</v>
      </c>
      <c r="G48" s="466">
        <v>-0.11511852455803502</v>
      </c>
      <c r="H48" s="467">
        <v>-1.7015584907333619</v>
      </c>
      <c r="I48" s="376"/>
    </row>
    <row r="49" spans="1:9">
      <c r="C49" s="378">
        <v>42216</v>
      </c>
      <c r="D49" s="379">
        <f t="shared" si="1"/>
        <v>42216</v>
      </c>
      <c r="E49" s="375">
        <v>-1.3158266316345917</v>
      </c>
      <c r="F49" s="375">
        <v>-1.0609143301594379</v>
      </c>
      <c r="G49" s="466">
        <v>0.19493259993705611</v>
      </c>
      <c r="H49" s="467">
        <v>-2.1818083618569659</v>
      </c>
      <c r="I49" s="376"/>
    </row>
    <row r="50" spans="1:9">
      <c r="C50" s="378">
        <v>42247</v>
      </c>
      <c r="D50" s="379">
        <f t="shared" si="1"/>
        <v>42247</v>
      </c>
      <c r="E50" s="375">
        <v>-1.3373434356363734</v>
      </c>
      <c r="F50" s="375">
        <v>-1.2112788002159183</v>
      </c>
      <c r="G50" s="466">
        <v>0.27506607449244075</v>
      </c>
      <c r="H50" s="467">
        <v>-2.2735561613598492</v>
      </c>
      <c r="I50" s="376"/>
    </row>
    <row r="51" spans="1:9">
      <c r="C51" s="378">
        <v>42277</v>
      </c>
      <c r="D51" s="379">
        <f t="shared" si="1"/>
        <v>42277</v>
      </c>
      <c r="E51" s="375">
        <v>-0.90226615485283967</v>
      </c>
      <c r="F51" s="375">
        <v>-0.76532637648608526</v>
      </c>
      <c r="G51" s="466">
        <v>6.0157713613362349E-2</v>
      </c>
      <c r="H51" s="467">
        <v>-1.6074348177255757</v>
      </c>
      <c r="I51" s="376"/>
    </row>
    <row r="52" spans="1:9">
      <c r="C52" s="378">
        <v>42308</v>
      </c>
      <c r="D52" s="379">
        <f t="shared" si="1"/>
        <v>42308</v>
      </c>
      <c r="E52" s="375">
        <v>-1.1405907123018511</v>
      </c>
      <c r="F52" s="375">
        <v>-1.1629247267935505</v>
      </c>
      <c r="G52" s="466">
        <v>-0.3168938139799522</v>
      </c>
      <c r="H52" s="467">
        <v>-2.6204092530753655</v>
      </c>
      <c r="I52" s="376"/>
    </row>
    <row r="53" spans="1:9">
      <c r="C53" s="378">
        <v>42338</v>
      </c>
      <c r="D53" s="379">
        <f t="shared" si="1"/>
        <v>42338</v>
      </c>
      <c r="E53" s="375">
        <v>-1.463968094951049</v>
      </c>
      <c r="F53" s="375">
        <v>-1.1182066859788238</v>
      </c>
      <c r="G53" s="466">
        <v>-0.23424925528772017</v>
      </c>
      <c r="H53" s="467">
        <v>-2.8164240362175974</v>
      </c>
      <c r="I53" s="376"/>
    </row>
    <row r="54" spans="1:9">
      <c r="C54" s="378">
        <v>42369</v>
      </c>
      <c r="D54" s="379">
        <f t="shared" si="1"/>
        <v>42369</v>
      </c>
      <c r="E54" s="375">
        <v>-1.3818651125287456</v>
      </c>
      <c r="F54" s="375">
        <v>-1.1570339245910828</v>
      </c>
      <c r="G54" s="466">
        <v>-6.3981071074268536E-2</v>
      </c>
      <c r="H54" s="467">
        <v>-2.6028801081940998</v>
      </c>
      <c r="I54" s="376"/>
    </row>
    <row r="55" spans="1:9">
      <c r="C55" s="378">
        <v>42400</v>
      </c>
      <c r="D55" s="379">
        <f t="shared" si="1"/>
        <v>42400</v>
      </c>
      <c r="E55" s="375">
        <v>-1.3427864676154224</v>
      </c>
      <c r="F55" s="375">
        <v>-1.1689888217798656</v>
      </c>
      <c r="G55" s="466">
        <v>-8.1328338136092068E-2</v>
      </c>
      <c r="H55" s="467">
        <v>-2.5931036275313915</v>
      </c>
      <c r="I55" s="376"/>
    </row>
    <row r="56" spans="1:9">
      <c r="C56" s="378">
        <v>42429</v>
      </c>
      <c r="D56" s="379">
        <f t="shared" si="1"/>
        <v>42429</v>
      </c>
      <c r="E56" s="375">
        <v>-1.093155025374086</v>
      </c>
      <c r="F56" s="375">
        <v>-1.0506596429731543</v>
      </c>
      <c r="G56" s="466">
        <v>-8.0466019088895085E-2</v>
      </c>
      <c r="H56" s="467">
        <v>-2.2242806874361349</v>
      </c>
      <c r="I56" s="376"/>
    </row>
    <row r="57" spans="1:9">
      <c r="C57" s="378">
        <v>42460</v>
      </c>
      <c r="D57" s="379">
        <f t="shared" si="1"/>
        <v>42460</v>
      </c>
      <c r="E57" s="375">
        <v>-1.1307755614748165</v>
      </c>
      <c r="F57" s="375">
        <v>-1.2297166928685088</v>
      </c>
      <c r="G57" s="466">
        <v>0.25885323682197892</v>
      </c>
      <c r="H57" s="467">
        <v>-2.1016390175213502</v>
      </c>
      <c r="I57" s="376"/>
    </row>
    <row r="58" spans="1:9">
      <c r="C58" s="378">
        <v>42490</v>
      </c>
      <c r="D58" s="379">
        <f t="shared" si="1"/>
        <v>42490</v>
      </c>
      <c r="E58" s="375">
        <v>-0.5792366607718783</v>
      </c>
      <c r="F58" s="375">
        <v>-0.9937584865025989</v>
      </c>
      <c r="G58" s="466">
        <v>0.13663939548447687</v>
      </c>
      <c r="H58" s="467">
        <v>-1.4363557517900034</v>
      </c>
      <c r="I58" s="376"/>
    </row>
    <row r="59" spans="1:9">
      <c r="C59" s="378">
        <v>42521</v>
      </c>
      <c r="D59" s="379">
        <f t="shared" si="1"/>
        <v>42521</v>
      </c>
      <c r="E59" s="375">
        <v>-0.44026662524490778</v>
      </c>
      <c r="F59" s="375">
        <v>-0.86418695903744258</v>
      </c>
      <c r="G59" s="466">
        <v>0.21205133879319055</v>
      </c>
      <c r="H59" s="467">
        <v>-1.0924022454891542</v>
      </c>
      <c r="I59" s="376"/>
    </row>
    <row r="60" spans="1:9">
      <c r="A60" s="374">
        <v>2016</v>
      </c>
      <c r="B60" s="374" t="s">
        <v>136</v>
      </c>
      <c r="C60" s="378">
        <v>42551</v>
      </c>
      <c r="D60" s="379">
        <f t="shared" si="1"/>
        <v>42551</v>
      </c>
      <c r="E60" s="375">
        <v>-0.20143532977246129</v>
      </c>
      <c r="F60" s="375">
        <v>-0.58949725575965983</v>
      </c>
      <c r="G60" s="466">
        <v>9.5704917666871045E-2</v>
      </c>
      <c r="H60" s="467">
        <v>-0.69522766786525381</v>
      </c>
      <c r="I60" s="376"/>
    </row>
    <row r="61" spans="1:9">
      <c r="C61" s="378">
        <v>42582</v>
      </c>
      <c r="D61" s="379">
        <f t="shared" si="1"/>
        <v>42582</v>
      </c>
      <c r="E61" s="375">
        <v>-0.35777079832751629</v>
      </c>
      <c r="F61" s="375">
        <v>-0.6176417801448093</v>
      </c>
      <c r="G61" s="466">
        <v>-0.31432912987910611</v>
      </c>
      <c r="H61" s="467">
        <v>-1.2897417083514284</v>
      </c>
      <c r="I61" s="376"/>
    </row>
    <row r="62" spans="1:9">
      <c r="C62" s="378">
        <v>42613</v>
      </c>
      <c r="D62" s="379">
        <f t="shared" si="1"/>
        <v>42613</v>
      </c>
      <c r="E62" s="375">
        <v>-0.16292081371164652</v>
      </c>
      <c r="F62" s="375">
        <v>-0.41275397609785747</v>
      </c>
      <c r="G62" s="466">
        <v>-0.29264681326849773</v>
      </c>
      <c r="H62" s="467">
        <v>-0.86832160307800166</v>
      </c>
      <c r="I62" s="376"/>
    </row>
    <row r="63" spans="1:9">
      <c r="C63" s="378">
        <v>42643</v>
      </c>
      <c r="D63" s="379">
        <f t="shared" si="1"/>
        <v>42643</v>
      </c>
      <c r="E63" s="375">
        <v>-0.33329729874085412</v>
      </c>
      <c r="F63" s="375">
        <v>-0.63826687550131722</v>
      </c>
      <c r="G63" s="466">
        <v>-0.1803481904572887</v>
      </c>
      <c r="H63" s="467">
        <v>-1.1519123646994558</v>
      </c>
      <c r="I63" s="376"/>
    </row>
    <row r="64" spans="1:9">
      <c r="C64" s="378">
        <v>42674</v>
      </c>
      <c r="D64" s="379">
        <f t="shared" si="1"/>
        <v>42674</v>
      </c>
      <c r="E64" s="375">
        <v>0.10679511001527853</v>
      </c>
      <c r="F64" s="375">
        <v>-0.38540087175321863</v>
      </c>
      <c r="G64" s="466">
        <v>0.1405952802215053</v>
      </c>
      <c r="H64" s="467">
        <v>-0.13801048151643158</v>
      </c>
      <c r="I64" s="376"/>
    </row>
    <row r="65" spans="1:9">
      <c r="C65" s="378">
        <v>42704</v>
      </c>
      <c r="D65" s="379">
        <f t="shared" si="1"/>
        <v>42704</v>
      </c>
      <c r="E65" s="375">
        <v>0.13432684852760571</v>
      </c>
      <c r="F65" s="375">
        <v>-0.18347837966756533</v>
      </c>
      <c r="G65" s="466">
        <v>-0.12227749430571346</v>
      </c>
      <c r="H65" s="467">
        <v>-0.17142902544566141</v>
      </c>
      <c r="I65" s="376"/>
    </row>
    <row r="66" spans="1:9">
      <c r="C66" s="378">
        <v>42735</v>
      </c>
      <c r="D66" s="379">
        <f t="shared" si="1"/>
        <v>42735</v>
      </c>
      <c r="E66" s="375">
        <v>0.35319127347021279</v>
      </c>
      <c r="F66" s="375">
        <v>-0.12593682438589657</v>
      </c>
      <c r="G66" s="466">
        <v>-0.38129026521233672</v>
      </c>
      <c r="H66" s="467">
        <v>-0.15403581612801531</v>
      </c>
      <c r="I66" s="376"/>
    </row>
    <row r="67" spans="1:9">
      <c r="C67" s="378">
        <v>42766</v>
      </c>
      <c r="D67" s="379">
        <f t="shared" si="1"/>
        <v>42766</v>
      </c>
      <c r="E67" s="375">
        <v>-0.38814148977806984</v>
      </c>
      <c r="F67" s="375">
        <v>-0.34859146850214634</v>
      </c>
      <c r="G67" s="466">
        <v>-0.31305526583682547</v>
      </c>
      <c r="H67" s="467">
        <v>-1.0497882241170373</v>
      </c>
      <c r="I67" s="376"/>
    </row>
    <row r="68" spans="1:9">
      <c r="C68" s="378">
        <v>42794</v>
      </c>
      <c r="D68" s="379">
        <f t="shared" si="1"/>
        <v>42794</v>
      </c>
      <c r="E68" s="375">
        <v>-1.1022040929155945</v>
      </c>
      <c r="F68" s="375">
        <v>-0.33169664375792518</v>
      </c>
      <c r="G68" s="466">
        <v>0.21776796566470277</v>
      </c>
      <c r="H68" s="467">
        <v>-1.2161327710088301</v>
      </c>
      <c r="I68" s="376"/>
    </row>
    <row r="69" spans="1:9">
      <c r="C69" s="378">
        <v>42825</v>
      </c>
      <c r="D69" s="379">
        <f t="shared" si="1"/>
        <v>42825</v>
      </c>
      <c r="E69" s="375">
        <v>-0.55073623625336199</v>
      </c>
      <c r="F69" s="375">
        <v>0.40871925144125482</v>
      </c>
      <c r="G69" s="466">
        <v>-0.10198160496845952</v>
      </c>
      <c r="H69" s="467">
        <v>-0.24399858978057409</v>
      </c>
      <c r="I69" s="376"/>
    </row>
    <row r="70" spans="1:9">
      <c r="C70" s="378">
        <v>42855</v>
      </c>
      <c r="D70" s="379">
        <f t="shared" ref="D70:D101" si="2">+C70</f>
        <v>42855</v>
      </c>
      <c r="E70" s="375">
        <v>-6.7711208604686476E-2</v>
      </c>
      <c r="F70" s="375">
        <v>0.77770797081026755</v>
      </c>
      <c r="G70" s="466">
        <v>-0.15582830247549831</v>
      </c>
      <c r="H70" s="467">
        <v>0.55416845973009288</v>
      </c>
      <c r="I70" s="376"/>
    </row>
    <row r="71" spans="1:9">
      <c r="C71" s="378">
        <v>42886</v>
      </c>
      <c r="D71" s="379">
        <f t="shared" si="2"/>
        <v>42886</v>
      </c>
      <c r="E71" s="375">
        <v>-3.2313906918086062E-2</v>
      </c>
      <c r="F71" s="375">
        <v>0.71461139210975755</v>
      </c>
      <c r="G71" s="466">
        <v>-0.48094727912465213</v>
      </c>
      <c r="H71" s="467">
        <v>0.20135020606701914</v>
      </c>
      <c r="I71" s="376"/>
    </row>
    <row r="72" spans="1:9">
      <c r="A72" s="374">
        <v>2017</v>
      </c>
      <c r="B72" s="374" t="s">
        <v>43</v>
      </c>
      <c r="C72" s="378">
        <v>42916</v>
      </c>
      <c r="D72" s="379">
        <f t="shared" si="2"/>
        <v>42916</v>
      </c>
      <c r="E72" s="375">
        <v>0.63404838518829909</v>
      </c>
      <c r="F72" s="375">
        <v>0.62050766765701826</v>
      </c>
      <c r="G72" s="466">
        <v>-0.50025222252856338</v>
      </c>
      <c r="H72" s="467">
        <v>0.75430383031674353</v>
      </c>
      <c r="I72" s="376"/>
    </row>
    <row r="73" spans="1:9">
      <c r="C73" s="378">
        <v>42947</v>
      </c>
      <c r="D73" s="379">
        <f t="shared" si="2"/>
        <v>42947</v>
      </c>
      <c r="E73" s="375">
        <v>1.2623356471582643</v>
      </c>
      <c r="F73" s="375">
        <v>0.87994298917069902</v>
      </c>
      <c r="G73" s="466">
        <v>-0.64412212948862613</v>
      </c>
      <c r="H73" s="467">
        <v>1.4981565068403313</v>
      </c>
      <c r="I73" s="376"/>
    </row>
    <row r="74" spans="1:9">
      <c r="C74" s="378">
        <v>42978</v>
      </c>
      <c r="D74" s="379">
        <f t="shared" si="2"/>
        <v>42978</v>
      </c>
      <c r="E74" s="375">
        <v>1.4523365071602621</v>
      </c>
      <c r="F74" s="375">
        <v>1.0048325592484866</v>
      </c>
      <c r="G74" s="466">
        <v>-0.7146294270729171</v>
      </c>
      <c r="H74" s="467">
        <v>1.7425396393358312</v>
      </c>
      <c r="I74" s="376"/>
    </row>
    <row r="75" spans="1:9">
      <c r="C75" s="378">
        <v>43008</v>
      </c>
      <c r="D75" s="379">
        <f t="shared" si="2"/>
        <v>43008</v>
      </c>
      <c r="E75" s="375">
        <v>1.6925959604926581</v>
      </c>
      <c r="F75" s="375">
        <v>1.306391869960654</v>
      </c>
      <c r="G75" s="466">
        <v>-0.64828159562046339</v>
      </c>
      <c r="H75" s="467">
        <v>2.3507062348328418</v>
      </c>
    </row>
    <row r="76" spans="1:9">
      <c r="C76" s="378">
        <v>43039</v>
      </c>
      <c r="D76" s="379">
        <f t="shared" si="2"/>
        <v>43039</v>
      </c>
      <c r="E76" s="375">
        <v>1.36444447605421</v>
      </c>
      <c r="F76" s="375">
        <v>1.7364068532987968</v>
      </c>
      <c r="G76" s="466">
        <v>-0.66848824215209313</v>
      </c>
      <c r="H76" s="467">
        <v>2.4323630872009119</v>
      </c>
      <c r="I76" s="376"/>
    </row>
    <row r="77" spans="1:9">
      <c r="C77" s="378">
        <v>43069</v>
      </c>
      <c r="D77" s="379">
        <f t="shared" si="2"/>
        <v>43069</v>
      </c>
      <c r="E77" s="375">
        <v>1.6951061950581456</v>
      </c>
      <c r="F77" s="375">
        <v>1.9431035853793186</v>
      </c>
      <c r="G77" s="466">
        <v>-0.19313619977334437</v>
      </c>
      <c r="H77" s="467">
        <v>3.4450735806641006</v>
      </c>
      <c r="I77" s="376"/>
    </row>
    <row r="78" spans="1:9">
      <c r="C78" s="378">
        <v>43100</v>
      </c>
      <c r="D78" s="379">
        <f t="shared" si="2"/>
        <v>43100</v>
      </c>
      <c r="E78" s="375">
        <v>1.61190195915152</v>
      </c>
      <c r="F78" s="375">
        <v>2.0381761223744186</v>
      </c>
      <c r="G78" s="466">
        <v>-0.3218831139097944</v>
      </c>
      <c r="H78" s="467">
        <v>3.3281949676161418</v>
      </c>
      <c r="I78" s="376"/>
    </row>
    <row r="79" spans="1:9">
      <c r="C79" s="378">
        <v>43131</v>
      </c>
      <c r="D79" s="379">
        <f t="shared" si="2"/>
        <v>43131</v>
      </c>
      <c r="E79" s="375">
        <v>1.7440537694744815</v>
      </c>
      <c r="F79" s="375">
        <v>2.0980875425312657</v>
      </c>
      <c r="G79" s="466">
        <v>-0.3294402522184911</v>
      </c>
      <c r="H79" s="467">
        <v>3.5127010597872754</v>
      </c>
      <c r="I79" s="376"/>
    </row>
    <row r="80" spans="1:9">
      <c r="C80" s="378">
        <v>43159</v>
      </c>
      <c r="D80" s="379">
        <f t="shared" si="2"/>
        <v>43159</v>
      </c>
      <c r="E80" s="375">
        <v>2.1324525696719752</v>
      </c>
      <c r="F80" s="375">
        <v>2.5106310841852117</v>
      </c>
      <c r="G80" s="466">
        <v>-0.78697982407609746</v>
      </c>
      <c r="H80" s="467">
        <v>3.8561038297811052</v>
      </c>
      <c r="I80" s="376"/>
    </row>
    <row r="81" spans="1:9">
      <c r="C81" s="378">
        <v>43190</v>
      </c>
      <c r="D81" s="379">
        <f t="shared" si="2"/>
        <v>43190</v>
      </c>
      <c r="E81" s="375">
        <v>2.0486531354764757</v>
      </c>
      <c r="F81" s="375">
        <v>2.5691545300183449</v>
      </c>
      <c r="G81" s="466">
        <v>-0.74324004074822048</v>
      </c>
      <c r="H81" s="467">
        <v>3.8745676247466037</v>
      </c>
      <c r="I81" s="376"/>
    </row>
    <row r="82" spans="1:9">
      <c r="C82" s="378">
        <v>43220</v>
      </c>
      <c r="D82" s="379">
        <f t="shared" si="2"/>
        <v>43220</v>
      </c>
      <c r="E82" s="375">
        <v>1.5758995120098296</v>
      </c>
      <c r="F82" s="375">
        <v>2.5373839003841847</v>
      </c>
      <c r="G82" s="466">
        <v>-0.68578565025137539</v>
      </c>
      <c r="H82" s="467">
        <v>3.4274977621426359</v>
      </c>
      <c r="I82" s="376"/>
    </row>
    <row r="83" spans="1:9">
      <c r="C83" s="378">
        <v>43251</v>
      </c>
      <c r="D83" s="379">
        <f t="shared" si="2"/>
        <v>43251</v>
      </c>
      <c r="E83" s="375">
        <v>1.5104088704231142</v>
      </c>
      <c r="F83" s="375">
        <v>2.868163961701701</v>
      </c>
      <c r="G83" s="466">
        <v>-0.42275836526033206</v>
      </c>
      <c r="H83" s="467">
        <v>3.9558144668644815</v>
      </c>
      <c r="I83" s="376"/>
    </row>
    <row r="84" spans="1:9">
      <c r="A84" s="374">
        <v>2018</v>
      </c>
      <c r="B84" s="374" t="s">
        <v>44</v>
      </c>
      <c r="C84" s="378">
        <v>43281</v>
      </c>
      <c r="D84" s="379">
        <f t="shared" si="2"/>
        <v>43281</v>
      </c>
      <c r="E84" s="375">
        <v>1.6111689884184883</v>
      </c>
      <c r="F84" s="375">
        <v>3.0563946540900164</v>
      </c>
      <c r="G84" s="466">
        <v>-0.14579038161968408</v>
      </c>
      <c r="H84" s="467">
        <v>4.5217732608888355</v>
      </c>
      <c r="I84" s="376"/>
    </row>
    <row r="85" spans="1:9">
      <c r="C85" s="378">
        <v>43312</v>
      </c>
      <c r="D85" s="379">
        <f t="shared" si="2"/>
        <v>43312</v>
      </c>
      <c r="E85" s="375">
        <v>1.3486489706368201</v>
      </c>
      <c r="F85" s="375">
        <v>3.1843570522664493</v>
      </c>
      <c r="G85" s="466">
        <v>-0.11929804640543296</v>
      </c>
      <c r="H85" s="467">
        <v>4.4137079764978466</v>
      </c>
      <c r="I85" s="376"/>
    </row>
    <row r="86" spans="1:9">
      <c r="C86" s="378">
        <v>43343</v>
      </c>
      <c r="D86" s="379">
        <f t="shared" si="2"/>
        <v>43343</v>
      </c>
      <c r="E86" s="375">
        <v>1.4184709375972706</v>
      </c>
      <c r="F86" s="375">
        <v>3.4528759093569694</v>
      </c>
      <c r="G86" s="466">
        <v>-8.1255722599432645E-2</v>
      </c>
      <c r="H86" s="467">
        <v>4.7900911243548165</v>
      </c>
      <c r="I86" s="376"/>
    </row>
    <row r="87" spans="1:9">
      <c r="C87" s="378">
        <v>43373</v>
      </c>
      <c r="D87" s="379">
        <f t="shared" si="2"/>
        <v>43373</v>
      </c>
      <c r="E87" s="375">
        <v>1.4678983754849486</v>
      </c>
      <c r="F87" s="375">
        <v>3.060811653179647</v>
      </c>
      <c r="G87" s="466">
        <v>-0.11738798924830186</v>
      </c>
      <c r="H87" s="467">
        <v>4.4113220394163051</v>
      </c>
      <c r="I87" s="376"/>
    </row>
    <row r="88" spans="1:9">
      <c r="C88" s="378">
        <v>43404</v>
      </c>
      <c r="D88" s="379">
        <f t="shared" si="2"/>
        <v>43404</v>
      </c>
      <c r="E88" s="375">
        <v>1.5688904379191939</v>
      </c>
      <c r="F88" s="375">
        <v>3.0642082034227229</v>
      </c>
      <c r="G88" s="466">
        <v>-7.0043746800835275E-3</v>
      </c>
      <c r="H88" s="467">
        <v>4.6260942666618234</v>
      </c>
      <c r="I88" s="376"/>
    </row>
    <row r="89" spans="1:9">
      <c r="C89" s="378">
        <v>43434</v>
      </c>
      <c r="D89" s="379">
        <f t="shared" si="2"/>
        <v>43434</v>
      </c>
      <c r="E89" s="375">
        <v>1.079861637960849</v>
      </c>
      <c r="F89" s="375">
        <v>3.0772255602690648</v>
      </c>
      <c r="G89" s="466">
        <v>-0.22384894524070861</v>
      </c>
      <c r="H89" s="467">
        <v>3.9332382529892129</v>
      </c>
      <c r="I89" s="376"/>
    </row>
    <row r="90" spans="1:9">
      <c r="C90" s="378">
        <v>43465</v>
      </c>
      <c r="D90" s="379">
        <f t="shared" si="2"/>
        <v>43465</v>
      </c>
      <c r="E90" s="375">
        <v>0.81992705981241554</v>
      </c>
      <c r="F90" s="375">
        <v>3.2126111357299103</v>
      </c>
      <c r="G90" s="466">
        <v>8.5106922881743569E-2</v>
      </c>
      <c r="H90" s="467">
        <v>4.117645118424079</v>
      </c>
      <c r="I90" s="376"/>
    </row>
    <row r="91" spans="1:9">
      <c r="C91" s="378">
        <v>43496</v>
      </c>
      <c r="D91" s="379">
        <f t="shared" si="2"/>
        <v>43496</v>
      </c>
      <c r="E91" s="375">
        <v>1.3501288984129911</v>
      </c>
      <c r="F91" s="375">
        <v>3.7834862820495907</v>
      </c>
      <c r="G91" s="466">
        <v>0.12081514100161132</v>
      </c>
      <c r="H91" s="467">
        <v>5.2544303214641701</v>
      </c>
      <c r="I91" s="376"/>
    </row>
    <row r="92" spans="1:9">
      <c r="C92" s="378">
        <v>43524</v>
      </c>
      <c r="D92" s="379">
        <f t="shared" si="2"/>
        <v>43524</v>
      </c>
      <c r="E92" s="375">
        <v>1.3457938539664678</v>
      </c>
      <c r="F92" s="375">
        <v>3.7828686971380332</v>
      </c>
      <c r="G92" s="466">
        <v>6.6971052477017554E-2</v>
      </c>
      <c r="H92" s="467">
        <v>5.1956336035815269</v>
      </c>
    </row>
    <row r="93" spans="1:9">
      <c r="C93" s="378">
        <v>43555</v>
      </c>
      <c r="D93" s="379">
        <f t="shared" si="2"/>
        <v>43555</v>
      </c>
      <c r="E93" s="375">
        <v>1.0614835979796609</v>
      </c>
      <c r="F93" s="375">
        <v>3.8978459587321002</v>
      </c>
      <c r="G93" s="466">
        <v>9.6602002614104301E-2</v>
      </c>
      <c r="H93" s="467">
        <v>5.0559315593258702</v>
      </c>
      <c r="I93" s="376"/>
    </row>
    <row r="94" spans="1:9">
      <c r="C94" s="378">
        <v>43585</v>
      </c>
      <c r="D94" s="379">
        <f t="shared" si="2"/>
        <v>43585</v>
      </c>
      <c r="E94" s="375">
        <v>0.6006381929226835</v>
      </c>
      <c r="F94" s="375">
        <v>3.9695775233052322</v>
      </c>
      <c r="G94" s="466">
        <v>0.20467555926162184</v>
      </c>
      <c r="H94" s="467">
        <v>4.7748912754895372</v>
      </c>
      <c r="I94" s="376"/>
    </row>
    <row r="95" spans="1:9">
      <c r="C95" s="378">
        <v>43616</v>
      </c>
      <c r="D95" s="379">
        <f t="shared" si="2"/>
        <v>43616</v>
      </c>
      <c r="E95" s="375">
        <v>0.82914120561881288</v>
      </c>
      <c r="F95" s="375">
        <v>4.1004858338810859</v>
      </c>
      <c r="G95" s="466">
        <v>0.26675790932206911</v>
      </c>
      <c r="H95" s="467">
        <v>5.1963849488219722</v>
      </c>
      <c r="I95" s="376"/>
    </row>
    <row r="96" spans="1:9">
      <c r="A96" s="374">
        <v>2019</v>
      </c>
      <c r="B96" s="374" t="s">
        <v>45</v>
      </c>
      <c r="C96" s="378">
        <v>43646</v>
      </c>
      <c r="D96" s="379">
        <f t="shared" si="2"/>
        <v>43646</v>
      </c>
      <c r="E96" s="375">
        <v>0.20047659908630786</v>
      </c>
      <c r="F96" s="375">
        <v>3.9401742294054514</v>
      </c>
      <c r="G96" s="466">
        <v>0.39191840085686613</v>
      </c>
      <c r="H96" s="467">
        <v>4.5325692293486384</v>
      </c>
      <c r="I96" s="376"/>
    </row>
    <row r="97" spans="1:10">
      <c r="C97" s="378">
        <v>43677</v>
      </c>
      <c r="D97" s="379">
        <f t="shared" si="2"/>
        <v>43677</v>
      </c>
      <c r="E97" s="375">
        <v>-0.46564998943660529</v>
      </c>
      <c r="F97" s="375">
        <v>4.0610443635912921</v>
      </c>
      <c r="G97" s="466">
        <v>0.47477175441489944</v>
      </c>
      <c r="H97" s="467">
        <v>4.070166128569582</v>
      </c>
      <c r="I97" s="376"/>
    </row>
    <row r="98" spans="1:10">
      <c r="C98" s="378">
        <v>43708</v>
      </c>
      <c r="D98" s="379">
        <f t="shared" si="2"/>
        <v>43708</v>
      </c>
      <c r="E98" s="375">
        <v>-0.30875677000509144</v>
      </c>
      <c r="F98" s="375">
        <v>3.9599962665027482</v>
      </c>
      <c r="G98" s="466">
        <v>0.47518649140884572</v>
      </c>
      <c r="H98" s="467">
        <v>4.126425987906515</v>
      </c>
      <c r="I98" s="376"/>
    </row>
    <row r="99" spans="1:10">
      <c r="C99" s="378">
        <v>43738</v>
      </c>
      <c r="D99" s="379">
        <f t="shared" si="2"/>
        <v>43738</v>
      </c>
      <c r="E99" s="375">
        <v>-0.76345155800247144</v>
      </c>
      <c r="F99" s="375">
        <v>4.02465046597188</v>
      </c>
      <c r="G99" s="466">
        <v>0.3486968186974061</v>
      </c>
      <c r="H99" s="467">
        <v>3.6098957266668066</v>
      </c>
      <c r="I99" s="376"/>
    </row>
    <row r="100" spans="1:10">
      <c r="C100" s="378">
        <v>43769</v>
      </c>
      <c r="D100" s="379">
        <f t="shared" si="2"/>
        <v>43769</v>
      </c>
      <c r="E100" s="375">
        <v>-0.38014249428792757</v>
      </c>
      <c r="F100" s="375">
        <v>4.1544243293373135</v>
      </c>
      <c r="G100" s="466">
        <v>0.21616178166577471</v>
      </c>
      <c r="H100" s="467">
        <v>3.9904436167151687</v>
      </c>
      <c r="I100" s="376"/>
    </row>
    <row r="101" spans="1:10">
      <c r="C101" s="378">
        <v>43799</v>
      </c>
      <c r="D101" s="379">
        <f t="shared" si="2"/>
        <v>43799</v>
      </c>
      <c r="E101" s="375">
        <v>0.33573073203668541</v>
      </c>
      <c r="F101" s="375">
        <v>4.2042986947361261</v>
      </c>
      <c r="G101" s="466">
        <v>8.7569203340562327E-2</v>
      </c>
      <c r="H101" s="467">
        <v>4.6275986301133685</v>
      </c>
      <c r="I101" s="376"/>
    </row>
    <row r="102" spans="1:10">
      <c r="C102" s="378">
        <v>43830</v>
      </c>
      <c r="D102" s="379">
        <f t="shared" ref="D102:D133" si="3">+C102</f>
        <v>43830</v>
      </c>
      <c r="E102" s="375">
        <v>0.79909537063929281</v>
      </c>
      <c r="F102" s="375">
        <v>4.4506153865719096</v>
      </c>
      <c r="G102" s="466">
        <v>-0.13858343375356158</v>
      </c>
      <c r="H102" s="467">
        <v>5.1111273234576373</v>
      </c>
      <c r="I102" s="376"/>
    </row>
    <row r="103" spans="1:10">
      <c r="C103" s="378">
        <v>43861</v>
      </c>
      <c r="D103" s="379">
        <f t="shared" si="3"/>
        <v>43861</v>
      </c>
      <c r="E103" s="375">
        <v>0.86716422940780125</v>
      </c>
      <c r="F103" s="375">
        <v>4.4529610554327013</v>
      </c>
      <c r="G103" s="466">
        <v>-0.12968598919365576</v>
      </c>
      <c r="H103" s="467">
        <v>5.1904392956468399</v>
      </c>
      <c r="I103" s="376"/>
    </row>
    <row r="104" spans="1:10">
      <c r="C104" s="378">
        <v>43890</v>
      </c>
      <c r="D104" s="379">
        <f t="shared" si="3"/>
        <v>43890</v>
      </c>
      <c r="E104" s="375">
        <v>1.3231311499399669</v>
      </c>
      <c r="F104" s="375">
        <v>4.4590533267373518</v>
      </c>
      <c r="G104" s="466">
        <v>0.10466097046248012</v>
      </c>
      <c r="H104" s="467">
        <v>5.8868454471397769</v>
      </c>
      <c r="I104" s="376"/>
      <c r="J104" s="8" t="s">
        <v>451</v>
      </c>
    </row>
    <row r="105" spans="1:10">
      <c r="C105" s="378">
        <v>43921</v>
      </c>
      <c r="D105" s="379">
        <f t="shared" si="3"/>
        <v>43921</v>
      </c>
      <c r="E105" s="375">
        <v>2.9972530741966823</v>
      </c>
      <c r="F105" s="375">
        <v>4.3294515994127822</v>
      </c>
      <c r="G105" s="466">
        <v>0.31878473576428012</v>
      </c>
      <c r="H105" s="467">
        <v>7.6454894093737522</v>
      </c>
      <c r="I105" s="376"/>
    </row>
    <row r="106" spans="1:10">
      <c r="C106" s="378">
        <v>43951</v>
      </c>
      <c r="D106" s="379">
        <f t="shared" si="3"/>
        <v>43951</v>
      </c>
      <c r="E106" s="375">
        <v>2.650299080211711</v>
      </c>
      <c r="F106" s="375">
        <v>3.2114796879541312</v>
      </c>
      <c r="G106" s="466">
        <v>0.28025869568213246</v>
      </c>
      <c r="H106" s="467">
        <v>6.1420374638479842</v>
      </c>
      <c r="I106" s="376"/>
    </row>
    <row r="107" spans="1:10">
      <c r="C107" s="378">
        <v>43982</v>
      </c>
      <c r="D107" s="379">
        <f t="shared" si="3"/>
        <v>43982</v>
      </c>
      <c r="E107" s="375">
        <v>2.3396315186166268</v>
      </c>
      <c r="F107" s="375">
        <v>2.8592639483703057</v>
      </c>
      <c r="G107" s="466">
        <v>0.10603990961577368</v>
      </c>
      <c r="H107" s="467">
        <v>5.3049353766026996</v>
      </c>
      <c r="I107" s="376"/>
    </row>
    <row r="108" spans="1:10">
      <c r="A108" s="374">
        <v>2020</v>
      </c>
      <c r="B108" s="374" t="s">
        <v>46</v>
      </c>
      <c r="C108" s="378">
        <v>44012</v>
      </c>
      <c r="D108" s="379">
        <f t="shared" si="3"/>
        <v>44012</v>
      </c>
      <c r="E108" s="375">
        <v>2.3898102931756395</v>
      </c>
      <c r="F108" s="375">
        <v>2.853601177267084</v>
      </c>
      <c r="G108" s="466">
        <v>-0.4509071231292493</v>
      </c>
      <c r="H108" s="467">
        <v>4.7925043473134679</v>
      </c>
      <c r="I108" s="376"/>
    </row>
    <row r="109" spans="1:10">
      <c r="C109" s="378">
        <v>44043</v>
      </c>
      <c r="D109" s="379">
        <f t="shared" si="3"/>
        <v>44043</v>
      </c>
      <c r="E109" s="375">
        <v>2.4673519735485501</v>
      </c>
      <c r="F109" s="375">
        <v>2.7891640407883336</v>
      </c>
      <c r="G109" s="466">
        <v>-0.31773339531437883</v>
      </c>
      <c r="H109" s="467">
        <v>4.9387826190225184</v>
      </c>
      <c r="I109" s="376"/>
    </row>
    <row r="110" spans="1:10">
      <c r="C110" s="378">
        <v>44074</v>
      </c>
      <c r="D110" s="379">
        <f t="shared" si="3"/>
        <v>44074</v>
      </c>
      <c r="E110" s="375">
        <v>2.1668706021204311</v>
      </c>
      <c r="F110" s="375">
        <v>2.7393013103860331</v>
      </c>
      <c r="G110" s="466">
        <v>-0.33943540738457711</v>
      </c>
      <c r="H110" s="467">
        <v>4.5667365051218951</v>
      </c>
      <c r="I110" s="376"/>
    </row>
    <row r="111" spans="1:10">
      <c r="C111" s="378">
        <v>44104</v>
      </c>
      <c r="D111" s="379">
        <f t="shared" si="3"/>
        <v>44104</v>
      </c>
      <c r="E111" s="375">
        <v>2.3207140597390787</v>
      </c>
      <c r="F111" s="375">
        <v>2.7503683012671094</v>
      </c>
      <c r="G111" s="466">
        <v>-0.25960176956723491</v>
      </c>
      <c r="H111" s="467">
        <v>4.8114805914389649</v>
      </c>
      <c r="I111" s="376"/>
    </row>
    <row r="112" spans="1:10">
      <c r="C112" s="378">
        <v>44135</v>
      </c>
      <c r="D112" s="379">
        <f t="shared" si="3"/>
        <v>44135</v>
      </c>
      <c r="E112" s="375">
        <v>2.0039834949824211</v>
      </c>
      <c r="F112" s="375">
        <v>2.3263956455605483</v>
      </c>
      <c r="G112" s="466">
        <v>-0.12964282936666613</v>
      </c>
      <c r="H112" s="467">
        <v>4.2007363111763283</v>
      </c>
      <c r="I112" s="376"/>
    </row>
    <row r="113" spans="1:10">
      <c r="C113" s="378">
        <v>44165</v>
      </c>
      <c r="D113" s="379">
        <f t="shared" si="3"/>
        <v>44165</v>
      </c>
      <c r="E113" s="375">
        <v>1.4296166495595728</v>
      </c>
      <c r="F113" s="375">
        <v>1.9005206253448976</v>
      </c>
      <c r="G113" s="466">
        <v>-0.10601999593677641</v>
      </c>
      <c r="H113" s="467">
        <v>3.2241172789676682</v>
      </c>
      <c r="I113" s="376"/>
    </row>
    <row r="114" spans="1:10">
      <c r="C114" s="378">
        <v>44196</v>
      </c>
      <c r="D114" s="379">
        <f t="shared" si="3"/>
        <v>44196</v>
      </c>
      <c r="E114" s="375">
        <v>2.3556497746358982</v>
      </c>
      <c r="F114" s="375">
        <v>1.6300210293398272</v>
      </c>
      <c r="G114" s="466">
        <v>0.2780796450789132</v>
      </c>
      <c r="H114" s="467">
        <v>4.2637504490546547</v>
      </c>
      <c r="I114" s="376"/>
    </row>
    <row r="115" spans="1:10">
      <c r="C115" s="378">
        <v>44227</v>
      </c>
      <c r="D115" s="379">
        <f t="shared" si="3"/>
        <v>44227</v>
      </c>
      <c r="E115" s="375">
        <v>2.5050633474823663</v>
      </c>
      <c r="F115" s="375">
        <v>1.5753542121469548</v>
      </c>
      <c r="G115" s="466">
        <v>0.32967537820904869</v>
      </c>
      <c r="H115" s="467">
        <v>4.4100929378383569</v>
      </c>
      <c r="I115" s="376"/>
    </row>
    <row r="116" spans="1:10">
      <c r="C116" s="378">
        <v>44255</v>
      </c>
      <c r="D116" s="379">
        <f t="shared" si="3"/>
        <v>44255</v>
      </c>
      <c r="E116" s="375">
        <v>1.8618440799532183</v>
      </c>
      <c r="F116" s="375">
        <v>1.4570000947740529</v>
      </c>
      <c r="G116" s="466">
        <v>0.14462362862623485</v>
      </c>
      <c r="H116" s="467">
        <v>3.4634678033535096</v>
      </c>
      <c r="I116" s="376"/>
    </row>
    <row r="117" spans="1:10">
      <c r="C117" s="378">
        <v>44286</v>
      </c>
      <c r="D117" s="379">
        <f t="shared" si="3"/>
        <v>44286</v>
      </c>
      <c r="E117" s="375">
        <v>0.15667237765216743</v>
      </c>
      <c r="F117" s="375">
        <v>1.1843620664935566</v>
      </c>
      <c r="G117" s="466">
        <v>0.23657114685384026</v>
      </c>
      <c r="H117" s="467">
        <v>1.5776055909995534</v>
      </c>
      <c r="I117" s="376"/>
    </row>
    <row r="118" spans="1:10">
      <c r="C118" s="378">
        <v>44316</v>
      </c>
      <c r="D118" s="379">
        <f t="shared" si="3"/>
        <v>44316</v>
      </c>
      <c r="E118" s="375">
        <v>0.29718396907494937</v>
      </c>
      <c r="F118" s="375">
        <v>1.8471499788630639</v>
      </c>
      <c r="G118" s="466">
        <v>-4.5522135729714718E-2</v>
      </c>
      <c r="H118" s="467">
        <v>2.0988118122082966</v>
      </c>
      <c r="I118" s="376"/>
    </row>
    <row r="119" spans="1:10">
      <c r="C119" s="378">
        <v>44347</v>
      </c>
      <c r="D119" s="379">
        <f t="shared" si="3"/>
        <v>44347</v>
      </c>
      <c r="E119" s="375">
        <v>0.2994500185213293</v>
      </c>
      <c r="F119" s="375">
        <v>1.8465919879336514</v>
      </c>
      <c r="G119" s="466">
        <v>0.21151799643884586</v>
      </c>
      <c r="H119" s="467">
        <v>2.3575600028938197</v>
      </c>
      <c r="I119" s="376"/>
    </row>
    <row r="120" spans="1:10">
      <c r="A120" s="374">
        <v>2021</v>
      </c>
      <c r="B120" s="374" t="s">
        <v>47</v>
      </c>
      <c r="C120" s="378">
        <v>44377</v>
      </c>
      <c r="D120" s="379">
        <f t="shared" si="3"/>
        <v>44377</v>
      </c>
      <c r="E120" s="375">
        <v>0.2074993441670181</v>
      </c>
      <c r="F120" s="375">
        <v>2.1882008043563492</v>
      </c>
      <c r="G120" s="466">
        <v>0.33667748009892529</v>
      </c>
      <c r="H120" s="467">
        <v>2.7323776286222881</v>
      </c>
      <c r="I120" s="376"/>
    </row>
    <row r="121" spans="1:10">
      <c r="C121" s="378">
        <v>44408</v>
      </c>
      <c r="D121" s="379">
        <f t="shared" si="3"/>
        <v>44408</v>
      </c>
      <c r="E121" s="375">
        <v>0.64579466047734357</v>
      </c>
      <c r="F121" s="375">
        <v>2.6683773174528747</v>
      </c>
      <c r="G121" s="466">
        <v>0.26870222451486597</v>
      </c>
      <c r="H121" s="467">
        <v>3.582874202445069</v>
      </c>
      <c r="I121" s="376"/>
    </row>
    <row r="122" spans="1:10">
      <c r="C122" s="378">
        <v>44439</v>
      </c>
      <c r="D122" s="379">
        <f t="shared" si="3"/>
        <v>44439</v>
      </c>
      <c r="E122" s="375">
        <v>0.41336074755907543</v>
      </c>
      <c r="F122" s="375">
        <v>2.6657571666910989</v>
      </c>
      <c r="G122" s="466">
        <v>0.24979969202544591</v>
      </c>
      <c r="H122" s="467">
        <v>3.3289176062756241</v>
      </c>
      <c r="I122" s="376"/>
      <c r="J122" s="376"/>
    </row>
    <row r="123" spans="1:10">
      <c r="C123" s="378">
        <v>44469</v>
      </c>
      <c r="D123" s="379">
        <f t="shared" si="3"/>
        <v>44469</v>
      </c>
      <c r="E123" s="375">
        <v>0.26037384241273182</v>
      </c>
      <c r="F123" s="375">
        <v>2.7295671257083316</v>
      </c>
      <c r="G123" s="466">
        <v>0.19521270972180929</v>
      </c>
      <c r="H123" s="467">
        <v>3.1851536778428908</v>
      </c>
      <c r="I123" s="376"/>
    </row>
    <row r="124" spans="1:10">
      <c r="C124" s="378">
        <v>44500</v>
      </c>
      <c r="D124" s="379">
        <f t="shared" si="3"/>
        <v>44500</v>
      </c>
      <c r="E124" s="375">
        <v>0.52754462181882888</v>
      </c>
      <c r="F124" s="375">
        <v>2.778477713339119</v>
      </c>
      <c r="G124" s="466">
        <v>0.23598706264709901</v>
      </c>
      <c r="H124" s="467">
        <v>3.542009397805046</v>
      </c>
      <c r="I124" s="376"/>
    </row>
    <row r="125" spans="1:10">
      <c r="C125" s="378">
        <v>44530</v>
      </c>
      <c r="D125" s="379">
        <f t="shared" si="3"/>
        <v>44530</v>
      </c>
      <c r="E125" s="375">
        <v>0.76017213436678721</v>
      </c>
      <c r="F125" s="375">
        <v>2.8011601822881884</v>
      </c>
      <c r="G125" s="466">
        <v>0.26158215565642784</v>
      </c>
      <c r="H125" s="467">
        <v>3.8229144723113961</v>
      </c>
      <c r="I125" s="376"/>
    </row>
    <row r="126" spans="1:10">
      <c r="C126" s="378">
        <v>44561</v>
      </c>
      <c r="D126" s="379">
        <f t="shared" si="3"/>
        <v>44561</v>
      </c>
      <c r="E126" s="375">
        <v>0.37909917550252209</v>
      </c>
      <c r="F126" s="375">
        <v>2.6605870764225776</v>
      </c>
      <c r="G126" s="466">
        <v>-1.8398044860724473E-2</v>
      </c>
      <c r="H126" s="467">
        <v>3.021288207064373</v>
      </c>
      <c r="I126" s="376"/>
    </row>
    <row r="127" spans="1:10">
      <c r="C127" s="378">
        <v>44592</v>
      </c>
      <c r="D127" s="379">
        <f t="shared" si="3"/>
        <v>44592</v>
      </c>
      <c r="E127" s="375">
        <v>0.12602930559853096</v>
      </c>
      <c r="F127" s="375">
        <v>2.5368267308573498</v>
      </c>
      <c r="G127" s="466">
        <v>6.2385483912964931E-2</v>
      </c>
      <c r="H127" s="467">
        <v>2.7252415203688543</v>
      </c>
      <c r="I127" s="376"/>
      <c r="J127" s="377" t="s">
        <v>156</v>
      </c>
    </row>
    <row r="128" spans="1:10">
      <c r="C128" s="378">
        <v>44620</v>
      </c>
      <c r="D128" s="379">
        <f t="shared" si="3"/>
        <v>44620</v>
      </c>
      <c r="E128" s="375">
        <v>0.85295803593294062</v>
      </c>
      <c r="F128" s="375">
        <v>2.5151865436298664</v>
      </c>
      <c r="G128" s="466">
        <v>-0.17232524095260895</v>
      </c>
      <c r="H128" s="467">
        <v>3.1958193386102209</v>
      </c>
      <c r="I128" s="376"/>
    </row>
    <row r="129" spans="1:10">
      <c r="C129" s="378">
        <v>44651</v>
      </c>
      <c r="D129" s="379">
        <f t="shared" si="3"/>
        <v>44651</v>
      </c>
      <c r="E129" s="375">
        <v>2.6124226658377387</v>
      </c>
      <c r="F129" s="375">
        <v>2.7407171100370693</v>
      </c>
      <c r="G129" s="466">
        <v>-0.64864061773366199</v>
      </c>
      <c r="H129" s="467">
        <v>4.7044991581411466</v>
      </c>
    </row>
    <row r="130" spans="1:10">
      <c r="C130" s="378">
        <v>44681</v>
      </c>
      <c r="D130" s="379">
        <f t="shared" si="3"/>
        <v>44681</v>
      </c>
      <c r="E130" s="375">
        <v>3.6552716514215717</v>
      </c>
      <c r="F130" s="375">
        <v>2.9709691761523747</v>
      </c>
      <c r="G130" s="466">
        <v>-0.26904246260227188</v>
      </c>
      <c r="H130" s="467">
        <v>6.3571983649716799</v>
      </c>
      <c r="J130" s="8" t="s">
        <v>452</v>
      </c>
    </row>
    <row r="131" spans="1:10">
      <c r="C131" s="378">
        <v>44712</v>
      </c>
      <c r="D131" s="379">
        <f t="shared" si="3"/>
        <v>44712</v>
      </c>
      <c r="E131" s="375">
        <v>4.4770815658008347</v>
      </c>
      <c r="F131" s="375">
        <v>3.4167066534552033</v>
      </c>
      <c r="G131" s="466">
        <v>-0.40803245816220435</v>
      </c>
      <c r="H131" s="467">
        <v>7.4857557610938272</v>
      </c>
      <c r="J131" s="376"/>
    </row>
    <row r="132" spans="1:10">
      <c r="A132" s="374">
        <v>2022</v>
      </c>
      <c r="B132" s="374" t="s">
        <v>48</v>
      </c>
      <c r="C132" s="378">
        <v>44742</v>
      </c>
      <c r="D132" s="379">
        <f t="shared" si="3"/>
        <v>44742</v>
      </c>
      <c r="E132" s="375">
        <v>4.7673617704382627</v>
      </c>
      <c r="F132" s="375">
        <v>3.5588176241686007</v>
      </c>
      <c r="G132" s="466">
        <v>-0.31289779966610859</v>
      </c>
      <c r="H132" s="467">
        <v>8.0132815949407501</v>
      </c>
      <c r="J132" s="376"/>
    </row>
    <row r="133" spans="1:10">
      <c r="C133" s="378">
        <v>44773</v>
      </c>
      <c r="D133" s="379">
        <f t="shared" si="3"/>
        <v>44773</v>
      </c>
      <c r="E133" s="375">
        <v>5.8802157989733947</v>
      </c>
      <c r="F133" s="375">
        <v>3.413312484704333</v>
      </c>
      <c r="G133" s="466">
        <v>-0.19619122395548297</v>
      </c>
      <c r="H133" s="467">
        <v>9.0973370597222498</v>
      </c>
      <c r="J133" s="376"/>
    </row>
    <row r="134" spans="1:10">
      <c r="C134" s="378">
        <v>44804</v>
      </c>
      <c r="D134" s="379">
        <f t="shared" ref="D134:D139" si="4">+C134</f>
        <v>44804</v>
      </c>
      <c r="E134" s="375">
        <v>6.4455466669506594</v>
      </c>
      <c r="F134" s="375">
        <v>3.5140685139806216</v>
      </c>
      <c r="G134" s="466">
        <v>-0.17579943642757551</v>
      </c>
      <c r="H134" s="467">
        <v>9.7838157445036842</v>
      </c>
      <c r="J134" s="376"/>
    </row>
    <row r="135" spans="1:10">
      <c r="C135" s="378">
        <v>44834</v>
      </c>
      <c r="D135" s="379">
        <f t="shared" si="4"/>
        <v>44834</v>
      </c>
      <c r="E135" s="375">
        <v>7.9640520166367175</v>
      </c>
      <c r="F135" s="375">
        <v>3.5173810980743996</v>
      </c>
      <c r="G135" s="466">
        <v>-0.16845963585309734</v>
      </c>
      <c r="H135" s="467">
        <v>11.312973478857998</v>
      </c>
      <c r="J135" s="376"/>
    </row>
    <row r="136" spans="1:10">
      <c r="C136" s="378">
        <v>44865</v>
      </c>
      <c r="D136" s="379">
        <f t="shared" si="4"/>
        <v>44865</v>
      </c>
      <c r="E136" s="375">
        <v>8.2900441020886451</v>
      </c>
      <c r="F136" s="375">
        <v>3.4821232972984215</v>
      </c>
      <c r="G136" s="466">
        <v>-0.18901320249570633</v>
      </c>
      <c r="H136" s="467">
        <v>11.583154196891357</v>
      </c>
      <c r="J136" s="376"/>
    </row>
    <row r="137" spans="1:10">
      <c r="C137" s="378">
        <v>44895</v>
      </c>
      <c r="D137" s="379">
        <f t="shared" si="4"/>
        <v>44895</v>
      </c>
      <c r="E137" s="375">
        <v>8.2227604315295171</v>
      </c>
      <c r="F137" s="375">
        <v>3.6333764872832734</v>
      </c>
      <c r="G137" s="466">
        <v>-0.34330641602306355</v>
      </c>
      <c r="H137" s="467">
        <v>11.512830502789754</v>
      </c>
      <c r="J137" s="376"/>
    </row>
    <row r="138" spans="1:10">
      <c r="C138" s="378">
        <v>44926</v>
      </c>
      <c r="D138" s="379">
        <f t="shared" si="4"/>
        <v>44926</v>
      </c>
      <c r="E138" s="375">
        <v>7.7652379451875762</v>
      </c>
      <c r="F138" s="375">
        <v>3.6444920666482119</v>
      </c>
      <c r="G138" s="466">
        <v>-0.37219747956343407</v>
      </c>
      <c r="H138" s="467">
        <v>11.037532532272351</v>
      </c>
      <c r="J138" s="376"/>
    </row>
    <row r="139" spans="1:10">
      <c r="C139" s="378">
        <v>44957</v>
      </c>
      <c r="D139" s="379">
        <f t="shared" si="4"/>
        <v>44957</v>
      </c>
      <c r="E139" s="375">
        <v>8.0518638851660977</v>
      </c>
      <c r="F139" s="375">
        <v>3.4937835935215253</v>
      </c>
      <c r="G139" s="466">
        <v>-0.51262996673408445</v>
      </c>
      <c r="H139" s="467">
        <v>11.033017511953531</v>
      </c>
    </row>
    <row r="140" spans="1:10">
      <c r="C140" s="378">
        <v>44985</v>
      </c>
      <c r="D140" s="379">
        <f>C140</f>
        <v>44985</v>
      </c>
      <c r="E140" s="375">
        <v>7.5731768803863648</v>
      </c>
      <c r="F140" s="375">
        <v>3.5295503020673622</v>
      </c>
      <c r="G140" s="466">
        <v>-0.2921840471342973</v>
      </c>
      <c r="H140" s="467">
        <v>10.810543135319421</v>
      </c>
    </row>
    <row r="141" spans="1:10">
      <c r="C141" s="378">
        <v>45016</v>
      </c>
      <c r="D141" s="379">
        <f t="shared" ref="D141:D142" si="5">C141</f>
        <v>45016</v>
      </c>
      <c r="E141" s="375">
        <v>5.9188850269321502</v>
      </c>
      <c r="F141" s="375">
        <v>3.6265301475798086</v>
      </c>
      <c r="G141" s="466">
        <v>-1.709578853543426E-2</v>
      </c>
      <c r="H141" s="467">
        <v>9.5283193859765305</v>
      </c>
    </row>
    <row r="142" spans="1:10">
      <c r="C142" s="378">
        <v>45046</v>
      </c>
      <c r="D142" s="379">
        <f t="shared" si="5"/>
        <v>45046</v>
      </c>
      <c r="E142" s="375">
        <v>5.8973350003306741</v>
      </c>
      <c r="F142" s="375">
        <v>3.7489688264708549</v>
      </c>
      <c r="G142" s="466">
        <v>-5.2543336571660375E-2</v>
      </c>
      <c r="H142" s="467">
        <v>9.5937604902298688</v>
      </c>
    </row>
    <row r="143" spans="1:10">
      <c r="C143" s="378">
        <v>45077</v>
      </c>
      <c r="D143" s="379">
        <f>C143</f>
        <v>45077</v>
      </c>
      <c r="E143" s="375">
        <v>5.448287587385261</v>
      </c>
      <c r="F143" s="375">
        <v>3.876012266946435</v>
      </c>
      <c r="G143" s="466">
        <v>-4.6555710646030486E-2</v>
      </c>
      <c r="H143" s="467">
        <v>9.2777441436856805</v>
      </c>
    </row>
    <row r="144" spans="1:10">
      <c r="A144" s="548" t="s">
        <v>189</v>
      </c>
      <c r="B144" s="548" t="s">
        <v>49</v>
      </c>
      <c r="C144" s="378">
        <v>45107</v>
      </c>
      <c r="D144" s="379">
        <f>C144</f>
        <v>45107</v>
      </c>
      <c r="E144" s="375">
        <v>5.269894868852802</v>
      </c>
      <c r="F144" s="375">
        <v>3.9477282334659654</v>
      </c>
      <c r="G144" s="466">
        <v>-1.2590210083798178E-2</v>
      </c>
      <c r="H144" s="467">
        <v>9.2050328922349536</v>
      </c>
    </row>
    <row r="145" spans="1:10">
      <c r="A145" s="548"/>
      <c r="B145" s="548"/>
      <c r="C145" s="378">
        <v>45138</v>
      </c>
      <c r="D145" s="379">
        <f t="shared" ref="D145" si="6">C145</f>
        <v>45138</v>
      </c>
      <c r="E145" s="375">
        <v>4.2682362170497399</v>
      </c>
      <c r="F145" s="375">
        <v>4.1057503296864404</v>
      </c>
      <c r="G145" s="466">
        <v>-0.13112356266664424</v>
      </c>
      <c r="H145" s="467">
        <v>8.2428629840695322</v>
      </c>
    </row>
    <row r="146" spans="1:10">
      <c r="C146" s="677">
        <v>45169</v>
      </c>
      <c r="D146" s="670">
        <f t="shared" ref="D146:D150" si="7">C146</f>
        <v>45169</v>
      </c>
      <c r="E146" s="689">
        <v>4.2254606413818214</v>
      </c>
      <c r="F146" s="689">
        <v>4.5180385562786904</v>
      </c>
      <c r="G146" s="690">
        <v>-0.15704154494579359</v>
      </c>
      <c r="H146" s="691">
        <v>8.5864576527147136</v>
      </c>
    </row>
    <row r="147" spans="1:10">
      <c r="C147" s="535">
        <v>45199</v>
      </c>
      <c r="D147" s="534">
        <f t="shared" si="7"/>
        <v>45199</v>
      </c>
      <c r="E147" s="375">
        <v>3.1071223204139469</v>
      </c>
      <c r="F147" s="375">
        <v>4.7799894230671516</v>
      </c>
      <c r="G147" s="466">
        <v>-6.879429116980168E-2</v>
      </c>
      <c r="H147" s="467">
        <v>7.818317452311291</v>
      </c>
    </row>
    <row r="148" spans="1:10">
      <c r="C148" s="535">
        <v>45230</v>
      </c>
      <c r="D148" s="534">
        <f t="shared" si="7"/>
        <v>45230</v>
      </c>
      <c r="E148" s="375">
        <v>2.6235830800780793</v>
      </c>
      <c r="F148" s="375">
        <v>5.0196884001989277</v>
      </c>
      <c r="G148" s="698">
        <v>-0.16660700239348541</v>
      </c>
      <c r="H148" s="698">
        <v>7.4766644778835314</v>
      </c>
    </row>
    <row r="149" spans="1:10">
      <c r="C149" s="535">
        <v>45260</v>
      </c>
      <c r="D149" s="534">
        <f t="shared" si="7"/>
        <v>45260</v>
      </c>
      <c r="E149" s="375">
        <v>2.6096389713460293</v>
      </c>
      <c r="F149" s="375">
        <v>5.3003361148283679</v>
      </c>
      <c r="G149" s="698">
        <v>-6.8585997201227447E-2</v>
      </c>
      <c r="H149" s="698">
        <v>7.8413890889731874</v>
      </c>
    </row>
    <row r="150" spans="1:10">
      <c r="C150" s="677">
        <v>45291</v>
      </c>
      <c r="D150" s="670">
        <f t="shared" si="7"/>
        <v>45291</v>
      </c>
      <c r="E150" s="689">
        <v>2.5693459663232039</v>
      </c>
      <c r="F150" s="689">
        <v>5.5744932602647674</v>
      </c>
      <c r="G150" s="717">
        <v>7.2568734915185945E-3</v>
      </c>
      <c r="H150" s="717">
        <v>8.1510961000795135</v>
      </c>
    </row>
    <row r="151" spans="1:10">
      <c r="C151" s="677">
        <v>45322</v>
      </c>
      <c r="D151" s="670">
        <f t="shared" ref="D151:D157" si="8">C151</f>
        <v>45322</v>
      </c>
      <c r="E151" s="689">
        <v>1.3900121613926992</v>
      </c>
      <c r="F151" s="689">
        <v>6.0528898168283378</v>
      </c>
      <c r="G151" s="717">
        <v>6.2138376185260531E-2</v>
      </c>
      <c r="H151" s="717">
        <v>7.5050403544062902</v>
      </c>
    </row>
    <row r="152" spans="1:10">
      <c r="C152" s="723">
        <v>45351</v>
      </c>
      <c r="D152" s="724">
        <f t="shared" si="8"/>
        <v>45351</v>
      </c>
      <c r="E152" s="725">
        <v>1.1783039947488081</v>
      </c>
      <c r="F152" s="725">
        <v>6.3079456218232179</v>
      </c>
      <c r="G152" s="726">
        <v>0.12573769628760376</v>
      </c>
      <c r="H152" s="691">
        <v>7.6119873128596396</v>
      </c>
    </row>
    <row r="153" spans="1:10">
      <c r="C153" s="723">
        <v>45382</v>
      </c>
      <c r="D153" s="724">
        <f t="shared" si="8"/>
        <v>45382</v>
      </c>
      <c r="E153" s="689">
        <v>1.6164652365909171</v>
      </c>
      <c r="F153" s="689">
        <v>6.3340338043158928</v>
      </c>
      <c r="G153" s="690">
        <v>1.4269955045417624E-2</v>
      </c>
      <c r="H153" s="691">
        <v>7.9647689959522268</v>
      </c>
      <c r="J153" s="377" t="s">
        <v>167</v>
      </c>
    </row>
    <row r="154" spans="1:10">
      <c r="C154" s="378">
        <v>45412</v>
      </c>
      <c r="D154" s="379">
        <f t="shared" si="8"/>
        <v>45412</v>
      </c>
      <c r="E154" s="375">
        <v>1.6682619586225198</v>
      </c>
      <c r="F154" s="375">
        <v>6.660631809394518</v>
      </c>
      <c r="G154" s="466">
        <v>-6.9499578517334307E-2</v>
      </c>
      <c r="H154" s="467">
        <v>8.2593941894997016</v>
      </c>
    </row>
    <row r="155" spans="1:10">
      <c r="C155" s="723">
        <v>45443</v>
      </c>
      <c r="D155" s="724">
        <f t="shared" si="8"/>
        <v>45443</v>
      </c>
      <c r="E155" s="689">
        <v>1.6719181796286309</v>
      </c>
      <c r="F155" s="689">
        <v>6.5678973509453762</v>
      </c>
      <c r="G155" s="690">
        <v>3.3193771935039313E-3</v>
      </c>
      <c r="H155" s="691">
        <v>8.2431349077674838</v>
      </c>
    </row>
    <row r="156" spans="1:10">
      <c r="C156" s="378">
        <v>45473</v>
      </c>
      <c r="D156" s="379">
        <f t="shared" si="8"/>
        <v>45473</v>
      </c>
      <c r="E156" s="375">
        <v>2.0024371406468715</v>
      </c>
      <c r="F156" s="375">
        <v>6.4589722557284386</v>
      </c>
      <c r="G156" s="466">
        <v>-6.9685442068198877E-2</v>
      </c>
      <c r="H156" s="467">
        <v>8.3917239543071105</v>
      </c>
    </row>
    <row r="157" spans="1:10">
      <c r="A157" s="374">
        <v>2024</v>
      </c>
      <c r="B157" s="374" t="s">
        <v>514</v>
      </c>
      <c r="C157" s="723">
        <v>45504</v>
      </c>
      <c r="D157" s="724">
        <f t="shared" si="8"/>
        <v>45504</v>
      </c>
      <c r="E157" s="689">
        <v>1.8093873727457437</v>
      </c>
      <c r="F157" s="689">
        <v>6.4711455848567754</v>
      </c>
      <c r="G157" s="690">
        <v>-4.404937680904919E-2</v>
      </c>
      <c r="H157" s="691">
        <v>8.2364835807934753</v>
      </c>
    </row>
    <row r="158" spans="1:10">
      <c r="C158" s="723">
        <v>45535</v>
      </c>
      <c r="D158" s="724">
        <f t="shared" ref="D158:D163" si="9">C158</f>
        <v>45535</v>
      </c>
      <c r="E158" s="689">
        <v>1.5036563233141849</v>
      </c>
      <c r="F158" s="689">
        <v>6.2796345196044472</v>
      </c>
      <c r="G158" s="690">
        <v>3.0496500777430616E-2</v>
      </c>
      <c r="H158" s="691">
        <v>7.8137873436960632</v>
      </c>
    </row>
    <row r="159" spans="1:10">
      <c r="C159" s="723">
        <v>45565</v>
      </c>
      <c r="D159" s="724">
        <f t="shared" si="9"/>
        <v>45565</v>
      </c>
      <c r="E159" s="689">
        <v>1.5473054463826788</v>
      </c>
      <c r="F159" s="689">
        <v>6.3054574949871975</v>
      </c>
      <c r="G159" s="690">
        <v>3.8214606855524855E-3</v>
      </c>
      <c r="H159" s="691">
        <v>7.8565844020554039</v>
      </c>
    </row>
    <row r="160" spans="1:10">
      <c r="C160" s="378">
        <v>45596</v>
      </c>
      <c r="D160" s="379">
        <f t="shared" si="9"/>
        <v>45596</v>
      </c>
      <c r="E160" s="375">
        <v>1.8813389887038581</v>
      </c>
      <c r="F160" s="375">
        <v>7.148819919708628</v>
      </c>
      <c r="G160" s="466">
        <v>7.4012831487445141E-2</v>
      </c>
      <c r="H160" s="467">
        <v>9.1041717398999253</v>
      </c>
    </row>
    <row r="161" spans="1:8">
      <c r="C161" s="378">
        <v>45626</v>
      </c>
      <c r="D161" s="379">
        <f t="shared" si="9"/>
        <v>45626</v>
      </c>
      <c r="E161" s="375">
        <v>2.1814452659969814</v>
      </c>
      <c r="F161" s="375">
        <v>7.1068957679384273</v>
      </c>
      <c r="G161" s="466">
        <v>0.11218903461937252</v>
      </c>
      <c r="H161" s="467">
        <v>9.4005300685547866</v>
      </c>
    </row>
    <row r="162" spans="1:8">
      <c r="C162" s="723">
        <v>45657</v>
      </c>
      <c r="D162" s="724">
        <f t="shared" si="9"/>
        <v>45657</v>
      </c>
      <c r="E162" s="689">
        <v>2.5356152246153059</v>
      </c>
      <c r="F162" s="689">
        <v>7.1706399405770354</v>
      </c>
      <c r="G162" s="690">
        <v>7.8990674746530154E-2</v>
      </c>
      <c r="H162" s="691">
        <v>9.7852458399388524</v>
      </c>
    </row>
    <row r="163" spans="1:8">
      <c r="C163" s="723">
        <v>45688</v>
      </c>
      <c r="D163" s="724">
        <f t="shared" si="9"/>
        <v>45688</v>
      </c>
      <c r="E163" s="689">
        <v>4.5328156402417239</v>
      </c>
      <c r="F163" s="689">
        <v>7.3511727799318951</v>
      </c>
      <c r="G163" s="690">
        <v>5.031749831802846E-2</v>
      </c>
      <c r="H163" s="691">
        <v>11.934305918491674</v>
      </c>
    </row>
    <row r="164" spans="1:8">
      <c r="C164" s="723">
        <v>45716</v>
      </c>
      <c r="D164" s="724">
        <f t="shared" ref="D164:D169" si="10">C164</f>
        <v>45716</v>
      </c>
      <c r="E164" s="689">
        <v>5.0921095898315256</v>
      </c>
      <c r="F164" s="689">
        <v>7.3635906419703536</v>
      </c>
      <c r="G164" s="690">
        <v>4.1243645481483576E-3</v>
      </c>
      <c r="H164" s="691">
        <v>12.460001530082337</v>
      </c>
    </row>
    <row r="165" spans="1:8">
      <c r="C165" s="723">
        <v>45747</v>
      </c>
      <c r="D165" s="724">
        <f t="shared" si="10"/>
        <v>45747</v>
      </c>
      <c r="E165" s="689">
        <v>4.7842006497037088</v>
      </c>
      <c r="F165" s="689">
        <v>7.4866619936607668</v>
      </c>
      <c r="G165" s="690">
        <v>1.3290246156884908E-2</v>
      </c>
      <c r="H165" s="691">
        <v>12.287323638902265</v>
      </c>
    </row>
    <row r="166" spans="1:8">
      <c r="C166" s="378">
        <v>45777</v>
      </c>
      <c r="D166" s="379">
        <f t="shared" si="10"/>
        <v>45777</v>
      </c>
      <c r="E166" s="375">
        <v>4.6615895009228776</v>
      </c>
      <c r="F166" s="375">
        <v>7.5960641634199808</v>
      </c>
      <c r="G166" s="466">
        <v>0.20832915507020888</v>
      </c>
      <c r="H166" s="467">
        <v>12.465982819413071</v>
      </c>
    </row>
    <row r="167" spans="1:8" s="771" customFormat="1">
      <c r="A167" s="770"/>
      <c r="B167" s="770"/>
      <c r="C167" s="723">
        <v>45808</v>
      </c>
      <c r="D167" s="724">
        <f t="shared" si="10"/>
        <v>45808</v>
      </c>
      <c r="E167" s="689">
        <v>4.5828833580687753</v>
      </c>
      <c r="F167" s="689">
        <v>7.780279529561354</v>
      </c>
      <c r="G167" s="690">
        <v>0.24702631835644276</v>
      </c>
      <c r="H167" s="691">
        <v>12.610189205986572</v>
      </c>
    </row>
    <row r="168" spans="1:8">
      <c r="A168" s="374">
        <v>2025</v>
      </c>
      <c r="B168" s="374" t="s">
        <v>533</v>
      </c>
      <c r="C168" s="723">
        <v>45809</v>
      </c>
      <c r="D168" s="724">
        <f t="shared" si="10"/>
        <v>45809</v>
      </c>
      <c r="E168" s="375">
        <v>4.7708512089629052</v>
      </c>
      <c r="F168" s="375">
        <v>8.3538206815879015</v>
      </c>
      <c r="G168" s="466">
        <v>0.31771895778448289</v>
      </c>
      <c r="H168" s="467">
        <v>13.442390848335293</v>
      </c>
    </row>
    <row r="169" spans="1:8">
      <c r="C169" s="723">
        <v>45869</v>
      </c>
      <c r="D169" s="724">
        <f t="shared" si="10"/>
        <v>45869</v>
      </c>
      <c r="E169" s="375">
        <v>5.0932348848165567</v>
      </c>
      <c r="F169" s="375">
        <v>8.5305830752675149</v>
      </c>
      <c r="G169" s="466">
        <v>0.29929215844676865</v>
      </c>
      <c r="H169" s="467">
        <v>13.923110118530843</v>
      </c>
    </row>
    <row r="170" spans="1:8">
      <c r="C170" s="814">
        <v>45870</v>
      </c>
      <c r="D170" s="815">
        <v>45870</v>
      </c>
      <c r="E170" s="375">
        <v>4.8081904018829027</v>
      </c>
      <c r="F170" s="375">
        <v>8.455107301369658</v>
      </c>
      <c r="G170" s="466">
        <v>0.28228465410636117</v>
      </c>
      <c r="H170" s="467">
        <v>13.545582357358924</v>
      </c>
    </row>
    <row r="171" spans="1:8">
      <c r="C171" s="814">
        <v>45901</v>
      </c>
      <c r="D171" s="815">
        <v>45901</v>
      </c>
      <c r="E171" s="375">
        <v>4.9468654115910997</v>
      </c>
      <c r="F171" s="375">
        <v>8.4655091637546018</v>
      </c>
      <c r="G171" s="466">
        <v>0.21300319891704239</v>
      </c>
      <c r="H171" s="467">
        <v>13.625377774262731</v>
      </c>
    </row>
    <row r="172" spans="1:8">
      <c r="C172" s="814">
        <v>45931</v>
      </c>
      <c r="D172" s="815">
        <v>45931</v>
      </c>
      <c r="E172" s="816">
        <v>5.0554443158957323</v>
      </c>
      <c r="F172" s="816">
        <v>7.8396962581835012</v>
      </c>
      <c r="G172" s="817">
        <v>0.26765829009430231</v>
      </c>
      <c r="H172" s="467">
        <v>13.162798864173524</v>
      </c>
    </row>
    <row r="173" spans="1:8">
      <c r="C173" s="814">
        <v>45962</v>
      </c>
      <c r="D173" s="815">
        <v>45962</v>
      </c>
      <c r="E173" s="816">
        <v>5.1538266518857032</v>
      </c>
      <c r="F173" s="816">
        <v>7.8009941121129387</v>
      </c>
      <c r="G173" s="817">
        <v>0.24206661443115041</v>
      </c>
      <c r="H173" s="467">
        <v>13.196887378429793</v>
      </c>
    </row>
    <row r="174" spans="1:8">
      <c r="C174" s="788">
        <v>45992</v>
      </c>
      <c r="D174" s="818">
        <v>45992</v>
      </c>
      <c r="E174" s="790">
        <v>4.9153154260169476</v>
      </c>
      <c r="F174" s="790">
        <v>7.9006731792112275</v>
      </c>
      <c r="G174" s="791">
        <v>0.3632084215140774</v>
      </c>
      <c r="H174" s="789">
        <v>13.179197026742258</v>
      </c>
    </row>
    <row r="175" spans="1:8">
      <c r="C175" s="378"/>
      <c r="D175" s="379"/>
      <c r="E175" s="375"/>
      <c r="F175" s="375"/>
      <c r="G175" s="466"/>
      <c r="H175" s="467"/>
    </row>
    <row r="176" spans="1:8">
      <c r="C176" s="378"/>
      <c r="D176" s="379"/>
      <c r="E176" s="375"/>
      <c r="F176" s="375"/>
      <c r="G176" s="466"/>
      <c r="H176" s="467"/>
    </row>
    <row r="177" spans="3:8">
      <c r="C177" s="378"/>
      <c r="D177" s="379"/>
      <c r="E177" s="375"/>
      <c r="F177" s="375"/>
      <c r="G177" s="466"/>
      <c r="H177" s="467"/>
    </row>
    <row r="178" spans="3:8">
      <c r="C178" s="378"/>
      <c r="D178" s="379"/>
      <c r="E178" s="375"/>
      <c r="F178" s="375"/>
      <c r="G178" s="466"/>
      <c r="H178" s="467"/>
    </row>
    <row r="179" spans="3:8">
      <c r="C179" s="378"/>
      <c r="D179" s="379"/>
      <c r="E179" s="375"/>
      <c r="F179" s="375"/>
      <c r="G179" s="466"/>
      <c r="H179" s="467"/>
    </row>
    <row r="180" spans="3:8">
      <c r="C180" s="378"/>
      <c r="D180" s="379"/>
      <c r="E180" s="375"/>
      <c r="F180" s="375"/>
      <c r="G180" s="466"/>
      <c r="H180" s="467"/>
    </row>
    <row r="181" spans="3:8">
      <c r="C181" s="378"/>
      <c r="D181" s="379"/>
      <c r="E181" s="375"/>
      <c r="F181" s="375"/>
      <c r="G181" s="466"/>
      <c r="H181" s="467"/>
    </row>
    <row r="182" spans="3:8">
      <c r="C182" s="378"/>
      <c r="D182" s="379"/>
      <c r="E182" s="375"/>
      <c r="F182" s="375"/>
      <c r="G182" s="466"/>
      <c r="H182" s="467"/>
    </row>
    <row r="183" spans="3:8">
      <c r="C183" s="378"/>
      <c r="D183" s="379"/>
      <c r="E183" s="375"/>
      <c r="F183" s="375"/>
      <c r="G183" s="466"/>
      <c r="H183" s="467"/>
    </row>
    <row r="184" spans="3:8">
      <c r="C184" s="378"/>
      <c r="D184" s="379"/>
      <c r="E184" s="375"/>
      <c r="F184" s="375"/>
      <c r="G184" s="466"/>
      <c r="H184" s="467"/>
    </row>
    <row r="185" spans="3:8">
      <c r="C185" s="378"/>
      <c r="D185" s="379"/>
      <c r="E185" s="375"/>
      <c r="F185" s="375"/>
      <c r="G185" s="466"/>
      <c r="H185" s="467"/>
    </row>
    <row r="186" spans="3:8">
      <c r="C186" s="378"/>
      <c r="D186" s="379"/>
      <c r="E186" s="375"/>
      <c r="F186" s="375"/>
      <c r="G186" s="466"/>
      <c r="H186" s="467"/>
    </row>
    <row r="187" spans="3:8">
      <c r="C187" s="378"/>
      <c r="D187" s="379"/>
      <c r="E187" s="375"/>
      <c r="F187" s="375"/>
      <c r="G187" s="466"/>
      <c r="H187" s="467"/>
    </row>
    <row r="188" spans="3:8">
      <c r="C188" s="378"/>
      <c r="D188" s="379"/>
      <c r="E188" s="375"/>
      <c r="F188" s="375"/>
      <c r="G188" s="466"/>
      <c r="H188" s="467"/>
    </row>
    <row r="189" spans="3:8">
      <c r="C189" s="378"/>
      <c r="D189" s="379"/>
      <c r="E189" s="375"/>
      <c r="F189" s="375"/>
      <c r="G189" s="466"/>
      <c r="H189" s="467"/>
    </row>
    <row r="190" spans="3:8">
      <c r="C190" s="378"/>
      <c r="D190" s="379"/>
      <c r="E190" s="375"/>
      <c r="F190" s="375"/>
      <c r="G190" s="466"/>
      <c r="H190" s="467"/>
    </row>
    <row r="191" spans="3:8">
      <c r="C191" s="378"/>
      <c r="D191" s="379"/>
      <c r="E191" s="375"/>
      <c r="F191" s="375"/>
      <c r="G191" s="466"/>
      <c r="H191" s="467"/>
    </row>
    <row r="192" spans="3:8">
      <c r="C192" s="378"/>
      <c r="D192" s="379"/>
      <c r="E192" s="375"/>
      <c r="F192" s="375"/>
      <c r="G192" s="466"/>
      <c r="H192" s="467"/>
    </row>
    <row r="193" spans="3:8">
      <c r="C193" s="378"/>
      <c r="D193" s="379"/>
      <c r="E193" s="375"/>
      <c r="F193" s="375"/>
      <c r="G193" s="466"/>
      <c r="H193" s="467"/>
    </row>
    <row r="194" spans="3:8">
      <c r="C194" s="378"/>
      <c r="D194" s="379"/>
      <c r="E194" s="375"/>
      <c r="F194" s="375"/>
      <c r="G194" s="466"/>
      <c r="H194" s="467"/>
    </row>
    <row r="195" spans="3:8">
      <c r="C195" s="378"/>
      <c r="D195" s="379"/>
      <c r="E195" s="375"/>
      <c r="F195" s="375"/>
      <c r="G195" s="466"/>
      <c r="H195" s="467"/>
    </row>
    <row r="196" spans="3:8">
      <c r="C196" s="378"/>
      <c r="D196" s="379"/>
      <c r="E196" s="375"/>
      <c r="F196" s="375"/>
      <c r="G196" s="466"/>
      <c r="H196" s="467"/>
    </row>
    <row r="197" spans="3:8">
      <c r="C197" s="378"/>
      <c r="D197" s="379"/>
      <c r="E197" s="375"/>
      <c r="F197" s="375"/>
      <c r="G197" s="466"/>
      <c r="H197" s="467"/>
    </row>
    <row r="198" spans="3:8">
      <c r="C198" s="378"/>
      <c r="D198" s="379"/>
      <c r="E198" s="375"/>
      <c r="F198" s="375"/>
      <c r="G198" s="466"/>
      <c r="H198" s="467"/>
    </row>
    <row r="199" spans="3:8">
      <c r="C199" s="378"/>
      <c r="D199" s="379"/>
      <c r="E199" s="375"/>
      <c r="F199" s="375"/>
      <c r="G199" s="466"/>
      <c r="H199" s="467"/>
    </row>
    <row r="200" spans="3:8">
      <c r="C200" s="378"/>
      <c r="D200" s="379"/>
      <c r="E200" s="375"/>
      <c r="F200" s="375"/>
      <c r="G200" s="466"/>
      <c r="H200" s="467"/>
    </row>
    <row r="201" spans="3:8">
      <c r="C201" s="378"/>
      <c r="D201" s="379"/>
      <c r="E201" s="375"/>
      <c r="F201" s="375"/>
      <c r="G201" s="466"/>
      <c r="H201" s="467"/>
    </row>
    <row r="202" spans="3:8">
      <c r="C202" s="378"/>
      <c r="D202" s="379"/>
      <c r="E202" s="375"/>
      <c r="F202" s="375"/>
      <c r="G202" s="466"/>
      <c r="H202" s="467"/>
    </row>
    <row r="203" spans="3:8">
      <c r="C203" s="378"/>
      <c r="D203" s="379"/>
      <c r="E203" s="375"/>
      <c r="F203" s="375"/>
      <c r="G203" s="466"/>
      <c r="H203" s="467"/>
    </row>
    <row r="204" spans="3:8">
      <c r="C204" s="378"/>
      <c r="D204" s="379"/>
      <c r="E204" s="375"/>
      <c r="F204" s="375"/>
      <c r="G204" s="466"/>
      <c r="H204" s="467"/>
    </row>
    <row r="205" spans="3:8">
      <c r="C205" s="378"/>
      <c r="D205" s="379"/>
      <c r="E205" s="375"/>
      <c r="F205" s="375"/>
      <c r="G205" s="466"/>
      <c r="H205" s="467"/>
    </row>
    <row r="206" spans="3:8">
      <c r="C206" s="378"/>
      <c r="D206" s="379"/>
      <c r="E206" s="375"/>
      <c r="F206" s="375"/>
      <c r="G206" s="466"/>
      <c r="H206" s="467"/>
    </row>
    <row r="207" spans="3:8">
      <c r="C207" s="378"/>
      <c r="D207" s="379"/>
      <c r="E207" s="375"/>
      <c r="F207" s="375"/>
      <c r="G207" s="466"/>
      <c r="H207" s="467"/>
    </row>
    <row r="208" spans="3:8">
      <c r="C208" s="378"/>
      <c r="D208" s="379"/>
      <c r="E208" s="375"/>
      <c r="F208" s="375"/>
      <c r="G208" s="466"/>
      <c r="H208" s="467"/>
    </row>
    <row r="209" spans="3:8">
      <c r="C209" s="378"/>
      <c r="D209" s="379"/>
      <c r="E209" s="375"/>
      <c r="F209" s="375"/>
      <c r="G209" s="466"/>
      <c r="H209" s="467"/>
    </row>
    <row r="210" spans="3:8">
      <c r="C210" s="378"/>
      <c r="D210" s="379"/>
      <c r="E210" s="375"/>
      <c r="F210" s="375"/>
      <c r="G210" s="466"/>
      <c r="H210" s="467"/>
    </row>
    <row r="211" spans="3:8">
      <c r="C211" s="378"/>
      <c r="D211" s="379"/>
      <c r="E211" s="375"/>
      <c r="F211" s="375"/>
      <c r="G211" s="466"/>
      <c r="H211" s="467"/>
    </row>
    <row r="212" spans="3:8">
      <c r="C212" s="378"/>
      <c r="D212" s="379"/>
      <c r="E212" s="375"/>
      <c r="F212" s="375"/>
      <c r="G212" s="466"/>
      <c r="H212" s="467"/>
    </row>
    <row r="213" spans="3:8">
      <c r="C213" s="378"/>
      <c r="D213" s="379"/>
      <c r="E213" s="375"/>
      <c r="F213" s="375"/>
      <c r="G213" s="466"/>
      <c r="H213" s="467"/>
    </row>
    <row r="214" spans="3:8">
      <c r="C214" s="378"/>
      <c r="D214" s="379"/>
      <c r="E214" s="375"/>
      <c r="F214" s="375"/>
      <c r="G214" s="466"/>
      <c r="H214" s="467"/>
    </row>
    <row r="215" spans="3:8">
      <c r="C215" s="378"/>
      <c r="D215" s="379"/>
      <c r="E215" s="375"/>
      <c r="F215" s="375"/>
      <c r="G215" s="466"/>
      <c r="H215" s="467"/>
    </row>
    <row r="216" spans="3:8">
      <c r="C216" s="378"/>
      <c r="D216" s="379"/>
      <c r="E216" s="375"/>
      <c r="F216" s="375"/>
      <c r="G216" s="466"/>
      <c r="H216" s="467"/>
    </row>
    <row r="217" spans="3:8">
      <c r="C217" s="378"/>
      <c r="D217" s="379"/>
      <c r="E217" s="375"/>
      <c r="F217" s="375"/>
      <c r="G217" s="466"/>
      <c r="H217" s="467"/>
    </row>
    <row r="218" spans="3:8">
      <c r="C218" s="378"/>
      <c r="D218" s="379"/>
      <c r="E218" s="375"/>
      <c r="F218" s="375"/>
      <c r="G218" s="466"/>
      <c r="H218" s="467"/>
    </row>
    <row r="219" spans="3:8">
      <c r="C219" s="378"/>
      <c r="D219" s="379"/>
      <c r="E219" s="375"/>
      <c r="F219" s="375"/>
      <c r="G219" s="466"/>
      <c r="H219" s="467"/>
    </row>
    <row r="220" spans="3:8">
      <c r="C220" s="378"/>
      <c r="D220" s="379"/>
      <c r="E220" s="375"/>
      <c r="F220" s="375"/>
      <c r="G220" s="466"/>
      <c r="H220" s="467"/>
    </row>
    <row r="221" spans="3:8">
      <c r="C221" s="378"/>
      <c r="D221" s="379"/>
      <c r="E221" s="375"/>
      <c r="F221" s="375"/>
      <c r="G221" s="466"/>
      <c r="H221" s="467"/>
    </row>
    <row r="222" spans="3:8">
      <c r="C222" s="378"/>
      <c r="D222" s="379"/>
      <c r="E222" s="375"/>
      <c r="F222" s="375"/>
      <c r="G222" s="466"/>
      <c r="H222" s="467"/>
    </row>
    <row r="223" spans="3:8">
      <c r="C223" s="378"/>
      <c r="D223" s="379"/>
      <c r="E223" s="375"/>
      <c r="F223" s="375"/>
      <c r="G223" s="466"/>
      <c r="H223" s="467"/>
    </row>
    <row r="224" spans="3:8">
      <c r="C224" s="378"/>
      <c r="D224" s="379"/>
      <c r="E224" s="375"/>
      <c r="F224" s="375"/>
      <c r="G224" s="466"/>
      <c r="H224" s="467"/>
    </row>
    <row r="225" spans="3:8">
      <c r="C225" s="378"/>
      <c r="D225" s="379"/>
      <c r="E225" s="375"/>
      <c r="F225" s="375"/>
      <c r="G225" s="466"/>
      <c r="H225" s="467"/>
    </row>
    <row r="226" spans="3:8">
      <c r="C226" s="378"/>
      <c r="D226" s="379"/>
      <c r="E226" s="375"/>
      <c r="F226" s="375"/>
      <c r="G226" s="466"/>
      <c r="H226" s="467"/>
    </row>
    <row r="227" spans="3:8">
      <c r="C227" s="378"/>
      <c r="D227" s="379"/>
      <c r="E227" s="375"/>
      <c r="F227" s="375"/>
      <c r="G227" s="466"/>
      <c r="H227" s="467"/>
    </row>
    <row r="228" spans="3:8">
      <c r="C228" s="378"/>
      <c r="D228" s="379"/>
      <c r="E228" s="375"/>
      <c r="F228" s="375"/>
      <c r="G228" s="466"/>
      <c r="H228" s="467"/>
    </row>
    <row r="229" spans="3:8">
      <c r="C229" s="378"/>
      <c r="D229" s="379"/>
      <c r="E229" s="375"/>
      <c r="F229" s="375"/>
      <c r="G229" s="466"/>
      <c r="H229" s="467"/>
    </row>
    <row r="230" spans="3:8">
      <c r="C230" s="378"/>
      <c r="D230" s="379"/>
      <c r="E230" s="375"/>
      <c r="F230" s="375"/>
      <c r="G230" s="466"/>
      <c r="H230" s="467"/>
    </row>
    <row r="231" spans="3:8">
      <c r="C231" s="378"/>
      <c r="D231" s="379"/>
      <c r="E231" s="375"/>
      <c r="F231" s="375"/>
      <c r="G231" s="466"/>
      <c r="H231" s="467"/>
    </row>
    <row r="232" spans="3:8">
      <c r="C232" s="378"/>
      <c r="D232" s="379"/>
      <c r="E232" s="375"/>
      <c r="F232" s="375"/>
      <c r="G232" s="466"/>
      <c r="H232" s="467"/>
    </row>
    <row r="233" spans="3:8">
      <c r="C233" s="378"/>
      <c r="D233" s="379"/>
      <c r="E233" s="375"/>
      <c r="F233" s="375"/>
      <c r="G233" s="466"/>
      <c r="H233" s="467"/>
    </row>
    <row r="234" spans="3:8">
      <c r="C234" s="378"/>
      <c r="D234" s="379"/>
      <c r="E234" s="375"/>
      <c r="F234" s="375"/>
      <c r="G234" s="466"/>
      <c r="H234" s="467"/>
    </row>
    <row r="235" spans="3:8">
      <c r="C235" s="378"/>
      <c r="D235" s="379"/>
      <c r="E235" s="375"/>
      <c r="F235" s="375"/>
      <c r="G235" s="466"/>
      <c r="H235" s="467"/>
    </row>
    <row r="236" spans="3:8">
      <c r="C236" s="378"/>
      <c r="D236" s="379"/>
      <c r="E236" s="375"/>
      <c r="F236" s="375"/>
      <c r="G236" s="466"/>
      <c r="H236" s="467"/>
    </row>
    <row r="237" spans="3:8">
      <c r="C237" s="378"/>
      <c r="D237" s="379"/>
      <c r="E237" s="375"/>
      <c r="F237" s="375"/>
      <c r="G237" s="466"/>
      <c r="H237" s="467"/>
    </row>
    <row r="238" spans="3:8">
      <c r="C238" s="378"/>
      <c r="D238" s="379"/>
      <c r="E238" s="375"/>
      <c r="F238" s="375"/>
      <c r="G238" s="466"/>
      <c r="H238" s="467"/>
    </row>
    <row r="239" spans="3:8">
      <c r="C239" s="378"/>
      <c r="D239" s="379"/>
      <c r="E239" s="375"/>
      <c r="F239" s="375"/>
      <c r="G239" s="466"/>
      <c r="H239" s="467"/>
    </row>
    <row r="240" spans="3:8">
      <c r="C240" s="378"/>
      <c r="D240" s="379"/>
      <c r="E240" s="375"/>
      <c r="F240" s="375"/>
      <c r="G240" s="466"/>
      <c r="H240" s="467"/>
    </row>
    <row r="241" spans="3:8">
      <c r="C241" s="378"/>
      <c r="D241" s="379"/>
      <c r="E241" s="375"/>
      <c r="F241" s="375"/>
      <c r="G241" s="466"/>
      <c r="H241" s="467"/>
    </row>
    <row r="242" spans="3:8">
      <c r="C242" s="378"/>
      <c r="D242" s="379"/>
      <c r="E242" s="375"/>
      <c r="F242" s="375"/>
      <c r="G242" s="466"/>
      <c r="H242" s="467"/>
    </row>
    <row r="243" spans="3:8">
      <c r="C243" s="378"/>
      <c r="D243" s="379"/>
      <c r="E243" s="375"/>
      <c r="F243" s="375"/>
      <c r="G243" s="466"/>
      <c r="H243" s="467"/>
    </row>
    <row r="244" spans="3:8">
      <c r="C244" s="378"/>
      <c r="D244" s="379"/>
      <c r="E244" s="375"/>
      <c r="F244" s="375"/>
      <c r="G244" s="466"/>
      <c r="H244" s="467"/>
    </row>
    <row r="245" spans="3:8">
      <c r="C245" s="378"/>
      <c r="D245" s="379"/>
      <c r="E245" s="375"/>
      <c r="F245" s="375"/>
      <c r="G245" s="466"/>
      <c r="H245" s="467"/>
    </row>
    <row r="246" spans="3:8">
      <c r="C246" s="378"/>
      <c r="D246" s="379"/>
      <c r="E246" s="375"/>
      <c r="F246" s="375"/>
      <c r="G246" s="466"/>
      <c r="H246" s="467"/>
    </row>
    <row r="247" spans="3:8">
      <c r="C247" s="378"/>
      <c r="D247" s="379"/>
      <c r="E247" s="375"/>
      <c r="F247" s="375"/>
      <c r="G247" s="466"/>
      <c r="H247" s="467"/>
    </row>
    <row r="248" spans="3:8">
      <c r="C248" s="378"/>
      <c r="D248" s="379"/>
      <c r="E248" s="375"/>
      <c r="F248" s="375"/>
      <c r="G248" s="466"/>
      <c r="H248" s="467"/>
    </row>
    <row r="249" spans="3:8">
      <c r="C249" s="378"/>
      <c r="D249" s="379"/>
      <c r="E249" s="375"/>
      <c r="F249" s="375"/>
      <c r="G249" s="466"/>
      <c r="H249" s="467"/>
    </row>
    <row r="250" spans="3:8">
      <c r="C250" s="378"/>
      <c r="D250" s="379"/>
      <c r="E250" s="375"/>
      <c r="F250" s="375"/>
      <c r="G250" s="466"/>
      <c r="H250" s="467"/>
    </row>
    <row r="251" spans="3:8">
      <c r="C251" s="378"/>
      <c r="D251" s="379"/>
      <c r="E251" s="375"/>
      <c r="F251" s="375"/>
      <c r="G251" s="466"/>
      <c r="H251" s="467"/>
    </row>
    <row r="252" spans="3:8">
      <c r="C252" s="378"/>
      <c r="D252" s="379"/>
      <c r="E252" s="375"/>
      <c r="F252" s="375"/>
      <c r="G252" s="466"/>
      <c r="H252" s="467"/>
    </row>
    <row r="253" spans="3:8">
      <c r="C253" s="378"/>
      <c r="D253" s="379"/>
      <c r="E253" s="375"/>
      <c r="F253" s="375"/>
      <c r="G253" s="466"/>
      <c r="H253" s="467"/>
    </row>
    <row r="254" spans="3:8">
      <c r="C254" s="378"/>
      <c r="D254" s="379"/>
      <c r="E254" s="375"/>
      <c r="F254" s="375"/>
      <c r="G254" s="466"/>
      <c r="H254" s="467"/>
    </row>
    <row r="255" spans="3:8">
      <c r="C255" s="378"/>
      <c r="D255" s="379"/>
      <c r="E255" s="375"/>
      <c r="F255" s="375"/>
      <c r="G255" s="466"/>
      <c r="H255" s="467"/>
    </row>
    <row r="256" spans="3:8">
      <c r="C256" s="378"/>
      <c r="D256" s="379"/>
      <c r="E256" s="375"/>
      <c r="F256" s="375"/>
      <c r="G256" s="466"/>
      <c r="H256" s="467"/>
    </row>
    <row r="257" spans="3:8">
      <c r="C257" s="378"/>
      <c r="D257" s="379"/>
      <c r="E257" s="375"/>
      <c r="F257" s="375"/>
      <c r="G257" s="466"/>
      <c r="H257" s="467"/>
    </row>
    <row r="258" spans="3:8">
      <c r="C258" s="378"/>
      <c r="D258" s="379"/>
      <c r="E258" s="375"/>
      <c r="F258" s="375"/>
      <c r="G258" s="466"/>
      <c r="H258" s="467"/>
    </row>
    <row r="259" spans="3:8">
      <c r="C259" s="378"/>
      <c r="D259" s="379"/>
      <c r="E259" s="375"/>
      <c r="F259" s="375"/>
      <c r="G259" s="466"/>
      <c r="H259" s="467"/>
    </row>
    <row r="260" spans="3:8">
      <c r="C260" s="378"/>
      <c r="D260" s="379"/>
      <c r="E260" s="375"/>
      <c r="F260" s="375"/>
      <c r="G260" s="466"/>
      <c r="H260" s="467"/>
    </row>
    <row r="261" spans="3:8">
      <c r="C261" s="378"/>
      <c r="D261" s="379"/>
      <c r="E261" s="375"/>
      <c r="F261" s="375"/>
      <c r="G261" s="466"/>
      <c r="H261" s="467"/>
    </row>
    <row r="262" spans="3:8">
      <c r="C262" s="378"/>
      <c r="D262" s="379"/>
      <c r="E262" s="375"/>
      <c r="F262" s="375"/>
      <c r="G262" s="466"/>
      <c r="H262" s="467"/>
    </row>
    <row r="263" spans="3:8">
      <c r="C263" s="378"/>
      <c r="D263" s="379"/>
      <c r="E263" s="375"/>
      <c r="F263" s="375"/>
      <c r="G263" s="466"/>
      <c r="H263" s="467"/>
    </row>
    <row r="264" spans="3:8">
      <c r="C264" s="378"/>
      <c r="D264" s="379"/>
      <c r="E264" s="375"/>
      <c r="F264" s="375"/>
      <c r="G264" s="466"/>
      <c r="H264" s="467"/>
    </row>
    <row r="265" spans="3:8">
      <c r="C265" s="378"/>
      <c r="D265" s="379"/>
      <c r="E265" s="375"/>
      <c r="F265" s="375"/>
      <c r="G265" s="466"/>
      <c r="H265" s="467"/>
    </row>
    <row r="266" spans="3:8">
      <c r="C266" s="378"/>
      <c r="D266" s="379"/>
      <c r="E266" s="375"/>
      <c r="F266" s="375"/>
      <c r="G266" s="466"/>
      <c r="H266" s="467"/>
    </row>
    <row r="267" spans="3:8">
      <c r="C267" s="378"/>
      <c r="D267" s="379"/>
      <c r="E267" s="375"/>
      <c r="F267" s="375"/>
      <c r="G267" s="466"/>
      <c r="H267" s="467"/>
    </row>
    <row r="268" spans="3:8">
      <c r="C268" s="378"/>
      <c r="D268" s="379"/>
      <c r="E268" s="375"/>
      <c r="F268" s="375"/>
      <c r="G268" s="466"/>
      <c r="H268" s="467"/>
    </row>
    <row r="269" spans="3:8">
      <c r="C269" s="378"/>
      <c r="D269" s="379"/>
      <c r="E269" s="375"/>
      <c r="F269" s="375"/>
      <c r="G269" s="466"/>
      <c r="H269" s="467"/>
    </row>
    <row r="270" spans="3:8">
      <c r="C270" s="378"/>
      <c r="D270" s="379"/>
      <c r="E270" s="375"/>
      <c r="F270" s="375"/>
      <c r="G270" s="466"/>
      <c r="H270" s="467"/>
    </row>
    <row r="271" spans="3:8">
      <c r="C271" s="378"/>
      <c r="D271" s="379"/>
      <c r="E271" s="375"/>
      <c r="F271" s="375"/>
      <c r="G271" s="466"/>
      <c r="H271" s="467"/>
    </row>
    <row r="272" spans="3:8">
      <c r="C272" s="378"/>
      <c r="D272" s="379"/>
      <c r="E272" s="375"/>
      <c r="F272" s="375"/>
      <c r="G272" s="466"/>
      <c r="H272" s="467"/>
    </row>
    <row r="273" spans="3:8">
      <c r="C273" s="378"/>
      <c r="D273" s="379"/>
      <c r="E273" s="375"/>
      <c r="F273" s="375"/>
      <c r="G273" s="466"/>
      <c r="H273" s="467"/>
    </row>
    <row r="274" spans="3:8">
      <c r="C274" s="378"/>
      <c r="D274" s="379"/>
      <c r="E274" s="375"/>
      <c r="F274" s="375"/>
      <c r="G274" s="466"/>
      <c r="H274" s="467"/>
    </row>
    <row r="275" spans="3:8">
      <c r="C275" s="378"/>
      <c r="D275" s="379"/>
      <c r="E275" s="375"/>
      <c r="F275" s="375"/>
      <c r="G275" s="466"/>
      <c r="H275" s="467"/>
    </row>
    <row r="276" spans="3:8">
      <c r="C276" s="378"/>
      <c r="D276" s="379"/>
      <c r="E276" s="375"/>
      <c r="F276" s="375"/>
      <c r="G276" s="466"/>
      <c r="H276" s="467"/>
    </row>
    <row r="277" spans="3:8">
      <c r="C277" s="378"/>
      <c r="D277" s="379"/>
      <c r="E277" s="375"/>
      <c r="F277" s="375"/>
      <c r="G277" s="466"/>
      <c r="H277" s="467"/>
    </row>
    <row r="278" spans="3:8">
      <c r="C278" s="378"/>
      <c r="D278" s="379"/>
      <c r="E278" s="375"/>
      <c r="F278" s="375"/>
      <c r="G278" s="466"/>
      <c r="H278" s="467"/>
    </row>
    <row r="279" spans="3:8">
      <c r="C279" s="378"/>
      <c r="D279" s="379"/>
      <c r="E279" s="375"/>
      <c r="F279" s="375"/>
      <c r="G279" s="466"/>
      <c r="H279" s="467"/>
    </row>
    <row r="280" spans="3:8">
      <c r="C280" s="378"/>
      <c r="D280" s="379"/>
      <c r="E280" s="375"/>
      <c r="F280" s="375"/>
      <c r="G280" s="466"/>
      <c r="H280" s="467"/>
    </row>
    <row r="281" spans="3:8">
      <c r="C281" s="378"/>
      <c r="D281" s="379"/>
      <c r="E281" s="375"/>
      <c r="F281" s="375"/>
      <c r="G281" s="466"/>
      <c r="H281" s="467"/>
    </row>
    <row r="282" spans="3:8">
      <c r="C282" s="378"/>
      <c r="D282" s="379"/>
      <c r="E282" s="375"/>
      <c r="F282" s="375"/>
      <c r="G282" s="466"/>
      <c r="H282" s="467"/>
    </row>
    <row r="283" spans="3:8">
      <c r="C283" s="378"/>
      <c r="D283" s="379"/>
      <c r="E283" s="375"/>
      <c r="F283" s="375"/>
      <c r="G283" s="466"/>
      <c r="H283" s="467"/>
    </row>
    <row r="284" spans="3:8">
      <c r="C284" s="378"/>
      <c r="D284" s="379"/>
      <c r="E284" s="375"/>
      <c r="F284" s="375"/>
      <c r="G284" s="466"/>
      <c r="H284" s="467"/>
    </row>
    <row r="285" spans="3:8">
      <c r="C285" s="378"/>
      <c r="D285" s="379"/>
      <c r="E285" s="375"/>
      <c r="F285" s="375"/>
      <c r="G285" s="466"/>
      <c r="H285" s="467"/>
    </row>
    <row r="286" spans="3:8">
      <c r="C286" s="378"/>
      <c r="D286" s="379"/>
      <c r="E286" s="375"/>
      <c r="F286" s="375"/>
      <c r="G286" s="466"/>
      <c r="H286" s="467"/>
    </row>
    <row r="287" spans="3:8">
      <c r="C287" s="378"/>
      <c r="D287" s="379"/>
      <c r="E287" s="375"/>
      <c r="F287" s="375"/>
      <c r="G287" s="466"/>
      <c r="H287" s="467"/>
    </row>
    <row r="288" spans="3:8">
      <c r="C288" s="378"/>
      <c r="D288" s="379"/>
      <c r="E288" s="375"/>
      <c r="F288" s="375"/>
      <c r="G288" s="466"/>
      <c r="H288" s="467"/>
    </row>
    <row r="289" spans="3:8">
      <c r="C289" s="378"/>
      <c r="D289" s="379"/>
      <c r="E289" s="375"/>
      <c r="F289" s="375"/>
      <c r="G289" s="466"/>
      <c r="H289" s="467"/>
    </row>
    <row r="290" spans="3:8">
      <c r="C290" s="378"/>
      <c r="D290" s="379"/>
      <c r="E290" s="375"/>
      <c r="F290" s="375"/>
      <c r="G290" s="466"/>
      <c r="H290" s="467"/>
    </row>
    <row r="291" spans="3:8">
      <c r="C291" s="378"/>
      <c r="D291" s="379"/>
      <c r="E291" s="375"/>
      <c r="F291" s="375"/>
      <c r="G291" s="466"/>
      <c r="H291" s="467"/>
    </row>
    <row r="292" spans="3:8">
      <c r="C292" s="378"/>
      <c r="D292" s="379"/>
      <c r="E292" s="375"/>
      <c r="F292" s="375"/>
      <c r="G292" s="466"/>
      <c r="H292" s="467"/>
    </row>
    <row r="293" spans="3:8">
      <c r="C293" s="378"/>
      <c r="D293" s="379"/>
      <c r="E293" s="375"/>
      <c r="F293" s="375"/>
      <c r="G293" s="466"/>
      <c r="H293" s="467"/>
    </row>
    <row r="294" spans="3:8">
      <c r="C294" s="378"/>
      <c r="D294" s="379"/>
      <c r="E294" s="375"/>
      <c r="F294" s="375"/>
      <c r="G294" s="466"/>
      <c r="H294" s="467"/>
    </row>
    <row r="295" spans="3:8">
      <c r="C295" s="378"/>
      <c r="D295" s="379"/>
      <c r="E295" s="375"/>
      <c r="F295" s="375"/>
      <c r="G295" s="466"/>
      <c r="H295" s="467"/>
    </row>
    <row r="296" spans="3:8">
      <c r="C296" s="378"/>
      <c r="D296" s="379"/>
      <c r="E296" s="375"/>
      <c r="F296" s="375"/>
      <c r="G296" s="466"/>
      <c r="H296" s="467"/>
    </row>
    <row r="297" spans="3:8">
      <c r="C297" s="378"/>
      <c r="D297" s="379"/>
      <c r="E297" s="375"/>
      <c r="F297" s="375"/>
      <c r="G297" s="466"/>
      <c r="H297" s="467"/>
    </row>
    <row r="298" spans="3:8">
      <c r="C298" s="378"/>
      <c r="D298" s="379"/>
      <c r="E298" s="375"/>
      <c r="F298" s="375"/>
      <c r="G298" s="466"/>
      <c r="H298" s="467"/>
    </row>
    <row r="299" spans="3:8">
      <c r="C299" s="378"/>
      <c r="D299" s="379"/>
      <c r="E299" s="375"/>
      <c r="F299" s="375"/>
      <c r="G299" s="466"/>
      <c r="H299" s="467"/>
    </row>
    <row r="300" spans="3:8">
      <c r="C300" s="378"/>
      <c r="D300" s="379"/>
      <c r="E300" s="375"/>
      <c r="F300" s="375"/>
      <c r="G300" s="466"/>
      <c r="H300" s="467"/>
    </row>
    <row r="301" spans="3:8">
      <c r="C301" s="378"/>
      <c r="D301" s="379"/>
      <c r="E301" s="375"/>
      <c r="F301" s="375"/>
      <c r="G301" s="466"/>
      <c r="H301" s="467"/>
    </row>
    <row r="302" spans="3:8">
      <c r="C302" s="378"/>
      <c r="D302" s="379"/>
      <c r="E302" s="375"/>
      <c r="F302" s="375"/>
      <c r="G302" s="466"/>
      <c r="H302" s="467"/>
    </row>
  </sheetData>
  <sheetProtection algorithmName="SHA-512" hashValue="5YGg5TGtgrz8HNhE82qPlUDl8gHThGhnZ3WIkDZOoAkJpdBqt+RtpTvdpJmqzAyRwHt/UjqUW5Jva9Cgx/P6wg==" saltValue="MKylVoV92PjiXZm3OJTqA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62" activePane="bottomRight" state="frozen"/>
      <selection activeCell="AA19" sqref="AA19"/>
      <selection pane="topRight" activeCell="AA19" sqref="AA19"/>
      <selection pane="bottomLeft" activeCell="AA19" sqref="AA19"/>
      <selection pane="bottomRight" activeCell="O171" sqref="O171"/>
    </sheetView>
  </sheetViews>
  <sheetFormatPr defaultColWidth="9.42578125" defaultRowHeight="11.25"/>
  <cols>
    <col min="1" max="2" width="5.140625" style="12" hidden="1" customWidth="1"/>
    <col min="3" max="3" width="8.5703125" style="11" customWidth="1"/>
    <col min="4" max="4" width="8.5703125" style="12" customWidth="1"/>
    <col min="5" max="5" width="19" style="25" customWidth="1"/>
    <col min="6" max="6" width="19.5703125" style="25" customWidth="1"/>
    <col min="7" max="7" width="6.5703125" style="14" customWidth="1"/>
    <col min="8" max="16384" width="9.42578125" style="14"/>
  </cols>
  <sheetData>
    <row r="2" spans="1:17" ht="36.75" customHeight="1">
      <c r="C2" s="388"/>
      <c r="D2" s="390"/>
      <c r="E2" s="389" t="s">
        <v>170</v>
      </c>
      <c r="F2" s="389" t="s">
        <v>171</v>
      </c>
    </row>
    <row r="3" spans="1:17" ht="34.5" customHeight="1">
      <c r="C3" s="468" t="s">
        <v>493</v>
      </c>
      <c r="D3" s="469" t="s">
        <v>494</v>
      </c>
      <c r="E3" s="453" t="s">
        <v>168</v>
      </c>
      <c r="F3" s="453" t="s">
        <v>169</v>
      </c>
    </row>
    <row r="4" spans="1:17" ht="15" customHeight="1">
      <c r="C4" s="385"/>
      <c r="D4" s="386"/>
      <c r="E4" s="13"/>
      <c r="F4" s="13"/>
    </row>
    <row r="5" spans="1:17">
      <c r="C5" s="371">
        <v>40543</v>
      </c>
      <c r="D5" s="387">
        <f t="shared" ref="D5:D68" si="0">C5</f>
        <v>40543</v>
      </c>
      <c r="E5" s="15">
        <v>5.0452327368146523</v>
      </c>
      <c r="F5" s="15"/>
      <c r="P5" s="17"/>
      <c r="Q5" s="16"/>
    </row>
    <row r="6" spans="1:17">
      <c r="C6" s="371">
        <v>40574</v>
      </c>
      <c r="D6" s="387">
        <f t="shared" si="0"/>
        <v>40574</v>
      </c>
      <c r="E6" s="15">
        <v>5.0641652936253232</v>
      </c>
      <c r="F6" s="15"/>
      <c r="P6" s="17"/>
      <c r="Q6" s="16"/>
    </row>
    <row r="7" spans="1:17">
      <c r="C7" s="371">
        <v>40602</v>
      </c>
      <c r="D7" s="387">
        <f t="shared" si="0"/>
        <v>40602</v>
      </c>
      <c r="E7" s="15">
        <v>5.1310052878293178</v>
      </c>
      <c r="F7" s="15"/>
      <c r="P7" s="17"/>
      <c r="Q7" s="16"/>
    </row>
    <row r="8" spans="1:17">
      <c r="C8" s="371">
        <v>40633</v>
      </c>
      <c r="D8" s="387">
        <f t="shared" si="0"/>
        <v>40633</v>
      </c>
      <c r="E8" s="15">
        <v>5.7979916965930052</v>
      </c>
      <c r="F8" s="15"/>
      <c r="G8" s="15"/>
      <c r="P8" s="17"/>
      <c r="Q8" s="16"/>
    </row>
    <row r="9" spans="1:17">
      <c r="C9" s="371">
        <v>40663</v>
      </c>
      <c r="D9" s="387">
        <f t="shared" si="0"/>
        <v>40663</v>
      </c>
      <c r="E9" s="15">
        <v>5.7281953084663879</v>
      </c>
      <c r="F9" s="15"/>
      <c r="G9" s="15"/>
      <c r="P9" s="17"/>
      <c r="Q9" s="16"/>
    </row>
    <row r="10" spans="1:17">
      <c r="C10" s="371">
        <v>40694</v>
      </c>
      <c r="D10" s="387">
        <f t="shared" si="0"/>
        <v>40694</v>
      </c>
      <c r="E10" s="15">
        <v>5.7856192869971474</v>
      </c>
      <c r="F10" s="15"/>
      <c r="G10" s="15"/>
      <c r="P10" s="17"/>
      <c r="Q10" s="16"/>
    </row>
    <row r="11" spans="1:17">
      <c r="A11" s="18" t="s">
        <v>177</v>
      </c>
      <c r="B11" s="12" t="s">
        <v>131</v>
      </c>
      <c r="C11" s="371">
        <v>40724</v>
      </c>
      <c r="D11" s="387">
        <f t="shared" si="0"/>
        <v>40724</v>
      </c>
      <c r="E11" s="15">
        <v>5.6485461244475417</v>
      </c>
      <c r="F11" s="15"/>
      <c r="G11" s="15"/>
      <c r="P11" s="17"/>
      <c r="Q11" s="16"/>
    </row>
    <row r="12" spans="1:17">
      <c r="C12" s="371">
        <v>40755</v>
      </c>
      <c r="D12" s="387">
        <f t="shared" si="0"/>
        <v>40755</v>
      </c>
      <c r="E12" s="15">
        <v>5.178464684370562</v>
      </c>
      <c r="F12" s="15"/>
      <c r="G12" s="15"/>
      <c r="P12" s="17"/>
      <c r="Q12" s="16"/>
    </row>
    <row r="13" spans="1:17">
      <c r="C13" s="371">
        <v>40786</v>
      </c>
      <c r="D13" s="387">
        <f t="shared" si="0"/>
        <v>40786</v>
      </c>
      <c r="E13" s="15">
        <v>5.2856334304373211</v>
      </c>
      <c r="F13" s="15"/>
      <c r="G13" s="15"/>
      <c r="P13" s="17"/>
      <c r="Q13" s="16"/>
    </row>
    <row r="14" spans="1:17">
      <c r="C14" s="371">
        <v>40816</v>
      </c>
      <c r="D14" s="387">
        <f t="shared" si="0"/>
        <v>40816</v>
      </c>
      <c r="E14" s="15">
        <v>5.6323028981246264</v>
      </c>
      <c r="F14" s="15"/>
      <c r="G14" s="15"/>
      <c r="P14" s="17"/>
      <c r="Q14" s="16"/>
    </row>
    <row r="15" spans="1:17">
      <c r="C15" s="371">
        <v>40847</v>
      </c>
      <c r="D15" s="387">
        <f t="shared" si="0"/>
        <v>40847</v>
      </c>
      <c r="E15" s="15">
        <v>5.8432309826995823</v>
      </c>
      <c r="F15" s="15"/>
      <c r="G15" s="15"/>
      <c r="P15" s="17"/>
      <c r="Q15" s="16"/>
    </row>
    <row r="16" spans="1:17">
      <c r="C16" s="371">
        <v>40877</v>
      </c>
      <c r="D16" s="387">
        <f t="shared" si="0"/>
        <v>40877</v>
      </c>
      <c r="E16" s="15">
        <v>5.9885014937434455</v>
      </c>
      <c r="F16" s="15"/>
      <c r="G16" s="15"/>
      <c r="P16" s="17"/>
      <c r="Q16" s="16"/>
    </row>
    <row r="17" spans="1:17">
      <c r="C17" s="371">
        <v>40908</v>
      </c>
      <c r="D17" s="387">
        <f t="shared" si="0"/>
        <v>40908</v>
      </c>
      <c r="E17" s="15">
        <v>5.9431333590244879</v>
      </c>
      <c r="F17" s="15">
        <v>17.833864959150119</v>
      </c>
      <c r="G17" s="15"/>
      <c r="P17" s="19"/>
      <c r="Q17" s="16"/>
    </row>
    <row r="18" spans="1:17">
      <c r="C18" s="371">
        <v>40939</v>
      </c>
      <c r="D18" s="387">
        <f t="shared" si="0"/>
        <v>40939</v>
      </c>
      <c r="E18" s="15">
        <v>6.0982851072095023</v>
      </c>
      <c r="F18" s="15">
        <v>20.419502550900319</v>
      </c>
      <c r="G18" s="15"/>
      <c r="P18" s="19"/>
      <c r="Q18" s="16"/>
    </row>
    <row r="19" spans="1:17">
      <c r="C19" s="371">
        <v>40968</v>
      </c>
      <c r="D19" s="387">
        <f t="shared" si="0"/>
        <v>40968</v>
      </c>
      <c r="E19" s="15">
        <v>6.2506491901705479</v>
      </c>
      <c r="F19" s="15">
        <v>21.84260198723922</v>
      </c>
      <c r="G19" s="15"/>
      <c r="P19" s="19"/>
      <c r="Q19" s="16"/>
    </row>
    <row r="20" spans="1:17">
      <c r="C20" s="371">
        <v>40999</v>
      </c>
      <c r="D20" s="387">
        <f t="shared" si="0"/>
        <v>40999</v>
      </c>
      <c r="E20" s="15">
        <v>6.2131263093914662</v>
      </c>
      <c r="F20" s="15">
        <v>7.1594726125380674</v>
      </c>
      <c r="G20" s="15"/>
      <c r="P20" s="19"/>
      <c r="Q20" s="16"/>
    </row>
    <row r="21" spans="1:17">
      <c r="C21" s="371">
        <v>41029</v>
      </c>
      <c r="D21" s="387">
        <f t="shared" si="0"/>
        <v>41029</v>
      </c>
      <c r="E21" s="15">
        <v>6.4322588319317804</v>
      </c>
      <c r="F21" s="15">
        <v>12.285612459846803</v>
      </c>
      <c r="G21" s="15"/>
      <c r="P21" s="19"/>
      <c r="Q21" s="16"/>
    </row>
    <row r="22" spans="1:17">
      <c r="C22" s="371">
        <v>41060</v>
      </c>
      <c r="D22" s="387">
        <f t="shared" si="0"/>
        <v>41060</v>
      </c>
      <c r="E22" s="15">
        <v>6.7897335188147858</v>
      </c>
      <c r="F22" s="15">
        <v>17.24707953087956</v>
      </c>
      <c r="G22" s="15"/>
      <c r="P22" s="19"/>
      <c r="Q22" s="16"/>
    </row>
    <row r="23" spans="1:17">
      <c r="A23" s="18" t="s">
        <v>178</v>
      </c>
      <c r="B23" s="12" t="s">
        <v>132</v>
      </c>
      <c r="C23" s="371">
        <v>41090</v>
      </c>
      <c r="D23" s="387">
        <f t="shared" si="0"/>
        <v>41090</v>
      </c>
      <c r="E23" s="15">
        <v>6.8735314856101928</v>
      </c>
      <c r="F23" s="15">
        <v>21.635851262491101</v>
      </c>
      <c r="G23" s="15"/>
      <c r="P23" s="19"/>
      <c r="Q23" s="16"/>
    </row>
    <row r="24" spans="1:17">
      <c r="C24" s="371">
        <v>41121</v>
      </c>
      <c r="D24" s="387">
        <f t="shared" si="0"/>
        <v>41121</v>
      </c>
      <c r="E24" s="15">
        <v>6.8396170723286209</v>
      </c>
      <c r="F24" s="15">
        <v>31.995550151554312</v>
      </c>
      <c r="G24" s="15"/>
      <c r="P24" s="19"/>
      <c r="Q24" s="16"/>
    </row>
    <row r="25" spans="1:17">
      <c r="C25" s="371">
        <v>41152</v>
      </c>
      <c r="D25" s="387">
        <f t="shared" si="0"/>
        <v>41152</v>
      </c>
      <c r="E25" s="15">
        <v>6.8338640973734135</v>
      </c>
      <c r="F25" s="15">
        <v>29.28673519207473</v>
      </c>
      <c r="G25" s="15"/>
      <c r="P25" s="19"/>
      <c r="Q25" s="16"/>
    </row>
    <row r="26" spans="1:17">
      <c r="C26" s="371">
        <v>41182</v>
      </c>
      <c r="D26" s="387">
        <f t="shared" si="0"/>
        <v>41182</v>
      </c>
      <c r="E26" s="15">
        <v>6.7711375098666133</v>
      </c>
      <c r="F26" s="15">
        <v>20.282160983762537</v>
      </c>
      <c r="G26" s="15"/>
      <c r="P26" s="19"/>
      <c r="Q26" s="16"/>
    </row>
    <row r="27" spans="1:17">
      <c r="C27" s="371">
        <v>41213</v>
      </c>
      <c r="D27" s="387">
        <f t="shared" si="0"/>
        <v>41213</v>
      </c>
      <c r="E27" s="15">
        <v>6.8611968791771183</v>
      </c>
      <c r="F27" s="15">
        <v>17.49301947818978</v>
      </c>
      <c r="G27" s="15"/>
      <c r="P27" s="19"/>
      <c r="Q27" s="16"/>
    </row>
    <row r="28" spans="1:17">
      <c r="C28" s="371">
        <v>41243</v>
      </c>
      <c r="D28" s="387">
        <f t="shared" si="0"/>
        <v>41243</v>
      </c>
      <c r="E28" s="15">
        <v>6.8672915831946373</v>
      </c>
      <c r="F28" s="15">
        <v>14.68460473799442</v>
      </c>
      <c r="G28" s="15"/>
      <c r="P28" s="19"/>
      <c r="Q28" s="16"/>
    </row>
    <row r="29" spans="1:17">
      <c r="C29" s="371">
        <v>41274</v>
      </c>
      <c r="D29" s="387">
        <f t="shared" si="0"/>
        <v>41274</v>
      </c>
      <c r="E29" s="15">
        <v>7.2275309699913723</v>
      </c>
      <c r="F29" s="15">
        <v>21.685210903210788</v>
      </c>
      <c r="G29" s="15"/>
      <c r="P29" s="19"/>
      <c r="Q29" s="16"/>
    </row>
    <row r="30" spans="1:17">
      <c r="C30" s="371">
        <v>41305</v>
      </c>
      <c r="D30" s="387">
        <f t="shared" si="0"/>
        <v>41305</v>
      </c>
      <c r="E30" s="15">
        <v>7.2520732533837675</v>
      </c>
      <c r="F30" s="15">
        <v>19.075208669255787</v>
      </c>
      <c r="G30" s="15"/>
      <c r="P30" s="19"/>
      <c r="Q30" s="16"/>
    </row>
    <row r="31" spans="1:17">
      <c r="C31" s="371">
        <v>41333</v>
      </c>
      <c r="D31" s="387">
        <f t="shared" si="0"/>
        <v>41333</v>
      </c>
      <c r="E31" s="15">
        <v>7.2958240279540787</v>
      </c>
      <c r="F31" s="15">
        <v>16.783946014134358</v>
      </c>
      <c r="G31" s="15"/>
      <c r="P31" s="19"/>
      <c r="Q31" s="16"/>
    </row>
    <row r="32" spans="1:17">
      <c r="C32" s="371">
        <v>41364</v>
      </c>
      <c r="D32" s="387">
        <f t="shared" si="0"/>
        <v>41364</v>
      </c>
      <c r="E32" s="15">
        <v>7.3025716564921357</v>
      </c>
      <c r="F32" s="15">
        <v>17.549577884866196</v>
      </c>
      <c r="G32" s="15"/>
      <c r="P32" s="19"/>
      <c r="Q32" s="16"/>
    </row>
    <row r="33" spans="1:17">
      <c r="C33" s="371">
        <v>41394</v>
      </c>
      <c r="D33" s="387">
        <f t="shared" si="0"/>
        <v>41394</v>
      </c>
      <c r="E33" s="15">
        <v>7.3631491436153675</v>
      </c>
      <c r="F33" s="15">
        <v>14.540891339085874</v>
      </c>
      <c r="G33" s="15"/>
      <c r="P33" s="19"/>
      <c r="Q33" s="16"/>
    </row>
    <row r="34" spans="1:17">
      <c r="C34" s="371">
        <v>41425</v>
      </c>
      <c r="D34" s="387">
        <f t="shared" si="0"/>
        <v>41425</v>
      </c>
      <c r="E34" s="15">
        <v>7.2983928866003058</v>
      </c>
      <c r="F34" s="15">
        <v>7.6764572921725431</v>
      </c>
      <c r="G34" s="15"/>
      <c r="P34" s="19"/>
      <c r="Q34" s="16"/>
    </row>
    <row r="35" spans="1:17">
      <c r="A35" s="18" t="s">
        <v>179</v>
      </c>
      <c r="B35" s="12" t="s">
        <v>133</v>
      </c>
      <c r="C35" s="371">
        <v>41455</v>
      </c>
      <c r="D35" s="387">
        <f t="shared" si="0"/>
        <v>41455</v>
      </c>
      <c r="E35" s="15">
        <v>7.5375562830738598</v>
      </c>
      <c r="F35" s="15">
        <v>9.8139478790649122</v>
      </c>
      <c r="G35" s="15"/>
      <c r="P35" s="19"/>
      <c r="Q35" s="16"/>
    </row>
    <row r="36" spans="1:17">
      <c r="C36" s="371">
        <v>41486</v>
      </c>
      <c r="D36" s="387">
        <f t="shared" si="0"/>
        <v>41486</v>
      </c>
      <c r="E36" s="15">
        <v>7.651586507477603</v>
      </c>
      <c r="F36" s="15">
        <v>12.113447058045267</v>
      </c>
      <c r="P36" s="19"/>
      <c r="Q36" s="20"/>
    </row>
    <row r="37" spans="1:17">
      <c r="C37" s="371">
        <v>41517</v>
      </c>
      <c r="D37" s="387">
        <f t="shared" si="0"/>
        <v>41517</v>
      </c>
      <c r="E37" s="15">
        <v>7.7145973499807541</v>
      </c>
      <c r="F37" s="15">
        <v>13.048715146560852</v>
      </c>
      <c r="P37" s="19"/>
      <c r="Q37" s="20"/>
    </row>
    <row r="38" spans="1:17">
      <c r="C38" s="371">
        <v>41547</v>
      </c>
      <c r="D38" s="387">
        <f t="shared" si="0"/>
        <v>41547</v>
      </c>
      <c r="E38" s="15">
        <v>7.7511149291552188</v>
      </c>
      <c r="F38" s="15">
        <v>14.58724266596731</v>
      </c>
      <c r="P38" s="19"/>
      <c r="Q38" s="20"/>
    </row>
    <row r="39" spans="1:17">
      <c r="C39" s="371">
        <v>41578</v>
      </c>
      <c r="D39" s="387">
        <f t="shared" si="0"/>
        <v>41578</v>
      </c>
      <c r="E39" s="15">
        <v>7.7672430174517215</v>
      </c>
      <c r="F39" s="15">
        <v>13.331758495294864</v>
      </c>
      <c r="P39" s="19"/>
      <c r="Q39" s="20"/>
    </row>
    <row r="40" spans="1:17">
      <c r="C40" s="371">
        <v>41608</v>
      </c>
      <c r="D40" s="387">
        <f t="shared" si="0"/>
        <v>41608</v>
      </c>
      <c r="E40" s="15">
        <v>7.7578834141787762</v>
      </c>
      <c r="F40" s="15">
        <v>13.09264620031081</v>
      </c>
      <c r="P40" s="19"/>
      <c r="Q40" s="20"/>
    </row>
    <row r="41" spans="1:17">
      <c r="C41" s="371">
        <v>41639</v>
      </c>
      <c r="D41" s="387">
        <f t="shared" si="0"/>
        <v>41639</v>
      </c>
      <c r="E41" s="15">
        <v>7.8757620388731828</v>
      </c>
      <c r="F41" s="15">
        <v>9.0621888843416514</v>
      </c>
      <c r="P41" s="19"/>
      <c r="Q41" s="20"/>
    </row>
    <row r="42" spans="1:17" ht="10.5" customHeight="1">
      <c r="C42" s="371">
        <v>41670</v>
      </c>
      <c r="D42" s="387">
        <f t="shared" si="0"/>
        <v>41670</v>
      </c>
      <c r="E42" s="15">
        <v>7.6209649197013745</v>
      </c>
      <c r="F42" s="15">
        <v>5.079753061420675</v>
      </c>
      <c r="P42" s="19"/>
      <c r="Q42" s="20"/>
    </row>
    <row r="43" spans="1:17" ht="10.5" customHeight="1">
      <c r="C43" s="371">
        <v>41698</v>
      </c>
      <c r="D43" s="387">
        <f t="shared" si="0"/>
        <v>41698</v>
      </c>
      <c r="E43" s="15">
        <v>7.6798896256898264</v>
      </c>
      <c r="F43" s="15">
        <v>5.350471063830426</v>
      </c>
      <c r="P43" s="19"/>
      <c r="Q43" s="20"/>
    </row>
    <row r="44" spans="1:17">
      <c r="C44" s="371">
        <v>41729</v>
      </c>
      <c r="D44" s="387">
        <f t="shared" si="0"/>
        <v>41729</v>
      </c>
      <c r="E44" s="15">
        <v>7.5962461224235183</v>
      </c>
      <c r="F44" s="15">
        <v>4.1531443449805749</v>
      </c>
      <c r="P44" s="19"/>
      <c r="Q44" s="20"/>
    </row>
    <row r="45" spans="1:17">
      <c r="C45" s="371">
        <v>41759</v>
      </c>
      <c r="D45" s="387">
        <f t="shared" si="0"/>
        <v>41759</v>
      </c>
      <c r="E45" s="15">
        <v>7.6802761898188319</v>
      </c>
      <c r="F45" s="15">
        <v>4.4048252284366782</v>
      </c>
      <c r="P45" s="19"/>
      <c r="Q45" s="20"/>
    </row>
    <row r="46" spans="1:17">
      <c r="C46" s="371">
        <v>41790</v>
      </c>
      <c r="D46" s="387">
        <f t="shared" si="0"/>
        <v>41790</v>
      </c>
      <c r="E46" s="15">
        <v>7.5977666532935162</v>
      </c>
      <c r="F46" s="15">
        <v>4.1775177369251679</v>
      </c>
      <c r="P46" s="19"/>
      <c r="Q46" s="20"/>
    </row>
    <row r="47" spans="1:17">
      <c r="A47" s="18" t="s">
        <v>180</v>
      </c>
      <c r="B47" s="12" t="s">
        <v>134</v>
      </c>
      <c r="C47" s="371">
        <v>41820</v>
      </c>
      <c r="D47" s="387">
        <f t="shared" si="0"/>
        <v>41820</v>
      </c>
      <c r="E47" s="15">
        <v>7.3386525144760757</v>
      </c>
      <c r="F47" s="15">
        <v>-2.56951293848185</v>
      </c>
      <c r="P47" s="19"/>
      <c r="Q47" s="20"/>
    </row>
    <row r="48" spans="1:17">
      <c r="C48" s="371">
        <v>41851</v>
      </c>
      <c r="D48" s="387">
        <f t="shared" si="0"/>
        <v>41851</v>
      </c>
      <c r="E48" s="15">
        <v>7.3449677262950415</v>
      </c>
      <c r="F48" s="15">
        <v>-3.9905348638704368</v>
      </c>
      <c r="P48" s="19"/>
    </row>
    <row r="49" spans="1:16">
      <c r="C49" s="371">
        <v>41882</v>
      </c>
      <c r="D49" s="387">
        <f t="shared" si="0"/>
        <v>41882</v>
      </c>
      <c r="E49" s="15">
        <v>7.3515994183767992</v>
      </c>
      <c r="F49" s="15">
        <v>-4.7066132423274496</v>
      </c>
      <c r="P49" s="19"/>
    </row>
    <row r="50" spans="1:16">
      <c r="C50" s="371">
        <v>41912</v>
      </c>
      <c r="D50" s="387">
        <f t="shared" si="0"/>
        <v>41912</v>
      </c>
      <c r="E50" s="15">
        <v>6.7346416767376729</v>
      </c>
      <c r="F50" s="15">
        <v>-13.208112850231814</v>
      </c>
      <c r="P50" s="19"/>
    </row>
    <row r="51" spans="1:16">
      <c r="C51" s="371">
        <v>41943</v>
      </c>
      <c r="D51" s="387">
        <f t="shared" si="0"/>
        <v>41943</v>
      </c>
      <c r="E51" s="15">
        <v>7.3810211191054469</v>
      </c>
      <c r="F51" s="15">
        <v>-5.096186957264365</v>
      </c>
      <c r="P51" s="19"/>
    </row>
    <row r="52" spans="1:16">
      <c r="C52" s="371">
        <v>41973</v>
      </c>
      <c r="D52" s="387">
        <f t="shared" si="0"/>
        <v>41973</v>
      </c>
      <c r="E52" s="15">
        <v>7.4578012256009023</v>
      </c>
      <c r="F52" s="15">
        <v>-3.9936100865945292</v>
      </c>
      <c r="O52" s="17"/>
      <c r="P52" s="19"/>
    </row>
    <row r="53" spans="1:16">
      <c r="C53" s="371">
        <v>42004</v>
      </c>
      <c r="D53" s="387">
        <f t="shared" si="0"/>
        <v>42004</v>
      </c>
      <c r="E53" s="15">
        <v>7.5032508471710129</v>
      </c>
      <c r="F53" s="15">
        <v>-4.9102898551557956</v>
      </c>
      <c r="O53" s="17"/>
      <c r="P53" s="19"/>
    </row>
    <row r="54" spans="1:16">
      <c r="C54" s="371">
        <v>42035</v>
      </c>
      <c r="D54" s="387">
        <f t="shared" si="0"/>
        <v>42035</v>
      </c>
      <c r="E54" s="15">
        <v>7.652095550621806</v>
      </c>
      <c r="F54" s="15">
        <v>9.5650543736610416E-2</v>
      </c>
      <c r="O54" s="17"/>
      <c r="P54" s="19"/>
    </row>
    <row r="55" spans="1:16">
      <c r="C55" s="371">
        <v>42063</v>
      </c>
      <c r="D55" s="387">
        <f t="shared" si="0"/>
        <v>42063</v>
      </c>
      <c r="E55" s="15">
        <v>7.8944963679354956</v>
      </c>
      <c r="F55" s="15">
        <v>2.4527501861967522</v>
      </c>
      <c r="O55" s="17"/>
      <c r="P55" s="19"/>
    </row>
    <row r="56" spans="1:16">
      <c r="C56" s="371">
        <v>42094</v>
      </c>
      <c r="D56" s="387">
        <f t="shared" si="0"/>
        <v>42094</v>
      </c>
      <c r="E56" s="15">
        <v>7.5326604336784113</v>
      </c>
      <c r="F56" s="15">
        <v>-1.2532410681641863</v>
      </c>
      <c r="O56" s="17"/>
      <c r="P56" s="19"/>
    </row>
    <row r="57" spans="1:16">
      <c r="C57" s="371">
        <v>42124</v>
      </c>
      <c r="D57" s="387">
        <f t="shared" si="0"/>
        <v>42124</v>
      </c>
      <c r="E57" s="15">
        <v>7.4646018085208032</v>
      </c>
      <c r="F57" s="15">
        <v>-3.1654065706650556</v>
      </c>
      <c r="O57" s="17"/>
      <c r="P57" s="19"/>
    </row>
    <row r="58" spans="1:16">
      <c r="C58" s="371">
        <v>42155</v>
      </c>
      <c r="D58" s="387">
        <f t="shared" si="0"/>
        <v>42155</v>
      </c>
      <c r="E58" s="15">
        <v>7.5263841500895872</v>
      </c>
      <c r="F58" s="15">
        <v>-1.3129697602981452</v>
      </c>
      <c r="O58" s="17"/>
      <c r="P58" s="19"/>
    </row>
    <row r="59" spans="1:16">
      <c r="A59" s="18" t="s">
        <v>181</v>
      </c>
      <c r="B59" s="12" t="s">
        <v>135</v>
      </c>
      <c r="C59" s="371">
        <v>42185</v>
      </c>
      <c r="D59" s="387">
        <f t="shared" si="0"/>
        <v>42185</v>
      </c>
      <c r="E59" s="15">
        <v>7.2896638796429745</v>
      </c>
      <c r="F59" s="15">
        <v>-1.0262559114004119</v>
      </c>
      <c r="O59" s="17"/>
      <c r="P59" s="19"/>
    </row>
    <row r="60" spans="1:16">
      <c r="C60" s="371">
        <v>42216</v>
      </c>
      <c r="D60" s="387">
        <f t="shared" si="0"/>
        <v>42216</v>
      </c>
      <c r="E60" s="15">
        <v>7.7588520829769712</v>
      </c>
      <c r="F60" s="15">
        <v>5.2818819183466417</v>
      </c>
      <c r="O60" s="17"/>
      <c r="P60" s="19"/>
    </row>
    <row r="61" spans="1:16">
      <c r="C61" s="371">
        <v>42247</v>
      </c>
      <c r="D61" s="387">
        <f t="shared" si="0"/>
        <v>42247</v>
      </c>
      <c r="E61" s="15">
        <v>7.7003702860787033</v>
      </c>
      <c r="F61" s="15">
        <v>4.4554428779742352</v>
      </c>
      <c r="O61" s="17"/>
      <c r="P61" s="19"/>
    </row>
    <row r="62" spans="1:16">
      <c r="C62" s="371">
        <v>42277</v>
      </c>
      <c r="D62" s="387">
        <f t="shared" si="0"/>
        <v>42277</v>
      </c>
      <c r="E62" s="15">
        <v>7.6769575053142196</v>
      </c>
      <c r="F62" s="15">
        <v>13.752517454121204</v>
      </c>
      <c r="O62" s="17"/>
      <c r="P62" s="19"/>
    </row>
    <row r="63" spans="1:16">
      <c r="C63" s="371">
        <v>42308</v>
      </c>
      <c r="D63" s="387">
        <f t="shared" si="0"/>
        <v>42308</v>
      </c>
      <c r="E63" s="15">
        <v>7.5893987385055413</v>
      </c>
      <c r="F63" s="15">
        <v>2.5887382577170825</v>
      </c>
      <c r="O63" s="17"/>
      <c r="P63" s="19"/>
    </row>
    <row r="64" spans="1:16">
      <c r="C64" s="371">
        <v>42338</v>
      </c>
      <c r="D64" s="387">
        <f t="shared" si="0"/>
        <v>42338</v>
      </c>
      <c r="E64" s="15">
        <v>7.5735696887676696</v>
      </c>
      <c r="F64" s="15">
        <v>1.2725802566314144</v>
      </c>
      <c r="O64" s="17"/>
      <c r="P64" s="19"/>
    </row>
    <row r="65" spans="1:16">
      <c r="C65" s="371">
        <v>42369</v>
      </c>
      <c r="D65" s="387">
        <f t="shared" si="0"/>
        <v>42369</v>
      </c>
      <c r="E65" s="15">
        <v>7.6629159776202815</v>
      </c>
      <c r="F65" s="15">
        <v>1.9260446767796822</v>
      </c>
      <c r="O65" s="17"/>
      <c r="P65" s="19"/>
    </row>
    <row r="66" spans="1:16">
      <c r="C66" s="371">
        <v>42400</v>
      </c>
      <c r="D66" s="387">
        <f t="shared" si="0"/>
        <v>42400</v>
      </c>
      <c r="E66" s="15">
        <v>7.6804838632026007</v>
      </c>
      <c r="F66" s="15">
        <v>0.3436979443447683</v>
      </c>
      <c r="I66" s="21"/>
      <c r="O66" s="17"/>
      <c r="P66" s="19"/>
    </row>
    <row r="67" spans="1:16">
      <c r="C67" s="371">
        <v>42429</v>
      </c>
      <c r="D67" s="387">
        <f t="shared" si="0"/>
        <v>42429</v>
      </c>
      <c r="E67" s="15">
        <v>7.5485554285327483</v>
      </c>
      <c r="F67" s="15">
        <v>-4.4154147673605308</v>
      </c>
      <c r="I67" s="21"/>
      <c r="O67" s="17"/>
      <c r="P67" s="19"/>
    </row>
    <row r="68" spans="1:16">
      <c r="C68" s="371">
        <v>42460</v>
      </c>
      <c r="D68" s="387">
        <f t="shared" si="0"/>
        <v>42460</v>
      </c>
      <c r="E68" s="15">
        <v>7.3486820009343683</v>
      </c>
      <c r="F68" s="15">
        <v>-2.3523070510547512</v>
      </c>
      <c r="I68" s="21"/>
      <c r="O68" s="17"/>
      <c r="P68" s="19"/>
    </row>
    <row r="69" spans="1:16">
      <c r="C69" s="371">
        <v>42490</v>
      </c>
      <c r="D69" s="387">
        <f t="shared" ref="D69:D132" si="1">C69</f>
        <v>42490</v>
      </c>
      <c r="E69" s="15">
        <v>7.2688179157316348</v>
      </c>
      <c r="F69" s="15">
        <v>-2.5915035262368207</v>
      </c>
      <c r="I69" s="21"/>
      <c r="O69" s="17"/>
      <c r="P69" s="19"/>
    </row>
    <row r="70" spans="1:16">
      <c r="C70" s="371">
        <v>42521</v>
      </c>
      <c r="D70" s="387">
        <f t="shared" si="1"/>
        <v>42521</v>
      </c>
      <c r="E70" s="15">
        <v>7.2736764835848424</v>
      </c>
      <c r="F70" s="15">
        <v>-3.3118527847664581</v>
      </c>
      <c r="I70" s="21"/>
      <c r="O70" s="17"/>
      <c r="P70" s="19"/>
    </row>
    <row r="71" spans="1:16">
      <c r="A71" s="18" t="s">
        <v>182</v>
      </c>
      <c r="B71" s="12" t="s">
        <v>136</v>
      </c>
      <c r="C71" s="371">
        <v>42551</v>
      </c>
      <c r="D71" s="387">
        <f t="shared" si="1"/>
        <v>42551</v>
      </c>
      <c r="E71" s="15">
        <v>7.2920755159161192</v>
      </c>
      <c r="F71" s="15">
        <v>3.7974370606022489E-2</v>
      </c>
      <c r="I71" s="21"/>
      <c r="O71" s="17"/>
      <c r="P71" s="19"/>
    </row>
    <row r="72" spans="1:16">
      <c r="C72" s="371">
        <v>42582</v>
      </c>
      <c r="D72" s="387">
        <f t="shared" si="1"/>
        <v>42582</v>
      </c>
      <c r="E72" s="15">
        <v>7.3315029599654906</v>
      </c>
      <c r="F72" s="15">
        <v>-5.4807489572970667</v>
      </c>
      <c r="I72" s="21"/>
      <c r="O72" s="17"/>
      <c r="P72" s="19"/>
    </row>
    <row r="73" spans="1:16">
      <c r="C73" s="371">
        <v>42613</v>
      </c>
      <c r="D73" s="387">
        <f t="shared" si="1"/>
        <v>42613</v>
      </c>
      <c r="E73" s="15">
        <v>7.2871254777384022</v>
      </c>
      <c r="F73" s="15">
        <v>-5.3739653994169032</v>
      </c>
      <c r="I73" s="21"/>
      <c r="O73" s="17"/>
      <c r="P73" s="19"/>
    </row>
    <row r="74" spans="1:16">
      <c r="C74" s="371">
        <v>42643</v>
      </c>
      <c r="D74" s="387">
        <f t="shared" si="1"/>
        <v>42643</v>
      </c>
      <c r="E74" s="15">
        <v>7.061385498794877</v>
      </c>
      <c r="F74" s="15">
        <v>-8.0259579970138617</v>
      </c>
      <c r="O74" s="17"/>
      <c r="P74" s="19"/>
    </row>
    <row r="75" spans="1:16">
      <c r="C75" s="371">
        <v>42674</v>
      </c>
      <c r="D75" s="387">
        <f t="shared" si="1"/>
        <v>42674</v>
      </c>
      <c r="E75" s="15">
        <v>6.8948875383369828</v>
      </c>
      <c r="F75" s="15">
        <v>-9.164833341801554</v>
      </c>
      <c r="O75" s="17"/>
      <c r="P75" s="19"/>
    </row>
    <row r="76" spans="1:16">
      <c r="C76" s="371">
        <v>42704</v>
      </c>
      <c r="D76" s="387">
        <f t="shared" si="1"/>
        <v>42704</v>
      </c>
      <c r="E76" s="15">
        <v>7.012356360394187</v>
      </c>
      <c r="F76" s="15">
        <v>-7.4012515215653565</v>
      </c>
      <c r="O76" s="17"/>
      <c r="P76" s="19"/>
    </row>
    <row r="77" spans="1:16">
      <c r="C77" s="371">
        <v>42735</v>
      </c>
      <c r="D77" s="387">
        <f t="shared" si="1"/>
        <v>42735</v>
      </c>
      <c r="E77" s="15">
        <v>6.7873982073475343</v>
      </c>
      <c r="F77" s="15">
        <v>-11.460078513406089</v>
      </c>
      <c r="O77" s="17"/>
      <c r="P77" s="19"/>
    </row>
    <row r="78" spans="1:16">
      <c r="C78" s="371">
        <v>42766</v>
      </c>
      <c r="D78" s="387">
        <f t="shared" si="1"/>
        <v>42766</v>
      </c>
      <c r="E78" s="15">
        <v>6.6277816004379853</v>
      </c>
      <c r="F78" s="15">
        <v>-13.743858933241086</v>
      </c>
      <c r="O78" s="17"/>
      <c r="P78" s="19"/>
    </row>
    <row r="79" spans="1:16">
      <c r="C79" s="371">
        <v>42794</v>
      </c>
      <c r="D79" s="387">
        <f t="shared" si="1"/>
        <v>42794</v>
      </c>
      <c r="E79" s="15">
        <v>6.6674914022323968</v>
      </c>
      <c r="F79" s="15">
        <v>-11.708678395126071</v>
      </c>
      <c r="O79" s="17"/>
      <c r="P79" s="19"/>
    </row>
    <row r="80" spans="1:16">
      <c r="C80" s="371">
        <v>42825</v>
      </c>
      <c r="D80" s="387">
        <f t="shared" si="1"/>
        <v>42825</v>
      </c>
      <c r="E80" s="15">
        <v>6.780795609019842</v>
      </c>
      <c r="F80" s="15">
        <v>-7.8141425092791224</v>
      </c>
      <c r="O80" s="17"/>
      <c r="P80" s="19"/>
    </row>
    <row r="81" spans="1:16">
      <c r="C81" s="371">
        <v>42855</v>
      </c>
      <c r="D81" s="387">
        <f t="shared" si="1"/>
        <v>42855</v>
      </c>
      <c r="E81" s="15">
        <v>6.7630068453221837</v>
      </c>
      <c r="F81" s="15">
        <v>-7.0361275139357389</v>
      </c>
      <c r="J81" s="22"/>
      <c r="O81" s="17"/>
      <c r="P81" s="19"/>
    </row>
    <row r="82" spans="1:16">
      <c r="C82" s="371">
        <v>42886</v>
      </c>
      <c r="D82" s="387">
        <f t="shared" si="1"/>
        <v>42886</v>
      </c>
      <c r="E82" s="15">
        <v>6.7514109858490947</v>
      </c>
      <c r="F82" s="15">
        <v>-7.2216802563738014</v>
      </c>
      <c r="J82" s="22"/>
      <c r="O82" s="17"/>
      <c r="P82" s="19"/>
    </row>
    <row r="83" spans="1:16">
      <c r="A83" s="18" t="s">
        <v>183</v>
      </c>
      <c r="B83" s="12" t="s">
        <v>43</v>
      </c>
      <c r="C83" s="371">
        <v>42916</v>
      </c>
      <c r="D83" s="387">
        <f t="shared" si="1"/>
        <v>42916</v>
      </c>
      <c r="E83" s="15">
        <v>6.6681943186979886</v>
      </c>
      <c r="F83" s="15">
        <v>-8.5789007580139014</v>
      </c>
      <c r="J83" s="22"/>
      <c r="O83" s="17"/>
      <c r="P83" s="19"/>
    </row>
    <row r="84" spans="1:16">
      <c r="C84" s="371">
        <v>42947</v>
      </c>
      <c r="D84" s="387">
        <f t="shared" si="1"/>
        <v>42947</v>
      </c>
      <c r="E84" s="15">
        <v>6.5105425548410629</v>
      </c>
      <c r="F84" s="15">
        <v>-11.200944354229819</v>
      </c>
      <c r="J84" s="22"/>
      <c r="O84" s="17"/>
      <c r="P84" s="19"/>
    </row>
    <row r="85" spans="1:16">
      <c r="C85" s="371">
        <v>42978</v>
      </c>
      <c r="D85" s="387">
        <f t="shared" si="1"/>
        <v>42978</v>
      </c>
      <c r="E85" s="15">
        <v>6.4100711332245011</v>
      </c>
      <c r="F85" s="15">
        <v>-12.037760287457985</v>
      </c>
      <c r="J85" s="22"/>
      <c r="O85" s="17"/>
      <c r="P85" s="19"/>
    </row>
    <row r="86" spans="1:16">
      <c r="C86" s="371">
        <v>43008</v>
      </c>
      <c r="D86" s="387">
        <f t="shared" si="1"/>
        <v>43008</v>
      </c>
      <c r="E86" s="15">
        <v>6.4865679003278238</v>
      </c>
      <c r="F86" s="15">
        <v>-8.1443314335096346</v>
      </c>
      <c r="O86" s="17"/>
      <c r="P86" s="19"/>
    </row>
    <row r="87" spans="1:16">
      <c r="C87" s="371">
        <v>43039</v>
      </c>
      <c r="D87" s="387">
        <f t="shared" si="1"/>
        <v>43039</v>
      </c>
      <c r="E87" s="15">
        <v>6.3232143170256814</v>
      </c>
      <c r="F87" s="15">
        <v>-8.2635687090850638</v>
      </c>
      <c r="O87" s="17"/>
      <c r="P87" s="19"/>
    </row>
    <row r="88" spans="1:16">
      <c r="C88" s="371">
        <v>43069</v>
      </c>
      <c r="D88" s="387">
        <f t="shared" si="1"/>
        <v>43069</v>
      </c>
      <c r="E88" s="15">
        <v>6.241203881729378</v>
      </c>
      <c r="F88" s="15">
        <v>-10.934604824807806</v>
      </c>
      <c r="O88" s="17"/>
      <c r="P88" s="19"/>
    </row>
    <row r="89" spans="1:16">
      <c r="C89" s="371">
        <v>43100</v>
      </c>
      <c r="D89" s="387">
        <f t="shared" si="1"/>
        <v>43100</v>
      </c>
      <c r="E89" s="15">
        <v>5.303135841510386</v>
      </c>
      <c r="F89" s="15">
        <v>-21.793487321763038</v>
      </c>
      <c r="O89" s="17"/>
      <c r="P89" s="19"/>
    </row>
    <row r="90" spans="1:16">
      <c r="C90" s="371">
        <v>43131</v>
      </c>
      <c r="D90" s="387">
        <f t="shared" si="1"/>
        <v>43131</v>
      </c>
      <c r="E90" s="15">
        <v>5.1339217628150511</v>
      </c>
      <c r="F90" s="15">
        <v>-22.470859249696446</v>
      </c>
      <c r="O90" s="17"/>
      <c r="P90" s="19"/>
    </row>
    <row r="91" spans="1:16">
      <c r="C91" s="371">
        <v>43159</v>
      </c>
      <c r="D91" s="387">
        <f t="shared" si="1"/>
        <v>43159</v>
      </c>
      <c r="E91" s="15">
        <v>5.0902806677138486</v>
      </c>
      <c r="F91" s="15">
        <v>-23.583875998750187</v>
      </c>
      <c r="O91" s="17"/>
      <c r="P91" s="19"/>
    </row>
    <row r="92" spans="1:16">
      <c r="C92" s="371">
        <v>43190</v>
      </c>
      <c r="D92" s="387">
        <f t="shared" si="1"/>
        <v>43190</v>
      </c>
      <c r="E92" s="15">
        <v>5.2294959134647288</v>
      </c>
      <c r="F92" s="15">
        <v>-22.807756756830628</v>
      </c>
      <c r="O92" s="17"/>
      <c r="P92" s="19"/>
    </row>
    <row r="93" spans="1:16">
      <c r="C93" s="371">
        <v>43220</v>
      </c>
      <c r="D93" s="387">
        <f t="shared" si="1"/>
        <v>43220</v>
      </c>
      <c r="E93" s="15">
        <v>5.1560318468033701</v>
      </c>
      <c r="F93" s="15">
        <v>-23.710163036284158</v>
      </c>
      <c r="O93" s="17"/>
      <c r="P93" s="19"/>
    </row>
    <row r="94" spans="1:16">
      <c r="C94" s="371">
        <v>43251</v>
      </c>
      <c r="D94" s="387">
        <f t="shared" si="1"/>
        <v>43251</v>
      </c>
      <c r="E94" s="15">
        <v>5.4141063880576015</v>
      </c>
      <c r="F94" s="15">
        <v>-19.790740528451096</v>
      </c>
      <c r="O94" s="17"/>
      <c r="P94" s="19"/>
    </row>
    <row r="95" spans="1:16">
      <c r="A95" s="18" t="s">
        <v>184</v>
      </c>
      <c r="B95" s="12" t="s">
        <v>44</v>
      </c>
      <c r="C95" s="371">
        <v>43281</v>
      </c>
      <c r="D95" s="387">
        <f t="shared" si="1"/>
        <v>43281</v>
      </c>
      <c r="E95" s="15">
        <v>5.4375483730493066</v>
      </c>
      <c r="F95" s="15">
        <v>-18.44695475137928</v>
      </c>
      <c r="O95" s="17"/>
      <c r="P95" s="19"/>
    </row>
    <row r="96" spans="1:16">
      <c r="C96" s="371">
        <v>43312</v>
      </c>
      <c r="D96" s="387">
        <f t="shared" si="1"/>
        <v>43312</v>
      </c>
      <c r="E96" s="15">
        <v>5.249571176615567</v>
      </c>
      <c r="F96" s="15">
        <v>-19.378065400074689</v>
      </c>
      <c r="O96" s="17"/>
      <c r="P96" s="19"/>
    </row>
    <row r="97" spans="1:16">
      <c r="C97" s="371">
        <v>43343</v>
      </c>
      <c r="D97" s="387">
        <f t="shared" si="1"/>
        <v>43343</v>
      </c>
      <c r="E97" s="15">
        <v>5.2788523277244677</v>
      </c>
      <c r="F97" s="15">
        <v>-17.673126316346938</v>
      </c>
      <c r="O97" s="17"/>
      <c r="P97" s="19"/>
    </row>
    <row r="98" spans="1:16">
      <c r="C98" s="371">
        <v>43373</v>
      </c>
      <c r="D98" s="387">
        <f t="shared" si="1"/>
        <v>43373</v>
      </c>
      <c r="E98" s="15">
        <v>5.2788396734979095</v>
      </c>
      <c r="F98" s="15">
        <v>-18.647648413906225</v>
      </c>
      <c r="O98" s="17"/>
      <c r="P98" s="19"/>
    </row>
    <row r="99" spans="1:16">
      <c r="C99" s="371">
        <v>43404</v>
      </c>
      <c r="D99" s="387">
        <f t="shared" si="1"/>
        <v>43404</v>
      </c>
      <c r="E99" s="15">
        <v>5.1902470489149888</v>
      </c>
      <c r="F99" s="15">
        <v>-17.961776153989518</v>
      </c>
      <c r="O99" s="17"/>
      <c r="P99" s="19"/>
    </row>
    <row r="100" spans="1:16">
      <c r="C100" s="371">
        <v>43434</v>
      </c>
      <c r="D100" s="387">
        <f t="shared" si="1"/>
        <v>43434</v>
      </c>
      <c r="E100" s="15">
        <v>5.1765295552246346</v>
      </c>
      <c r="F100" s="15">
        <v>-17.104954576939861</v>
      </c>
      <c r="O100" s="17"/>
      <c r="P100" s="19"/>
    </row>
    <row r="101" spans="1:16">
      <c r="C101" s="371">
        <v>43465</v>
      </c>
      <c r="D101" s="387">
        <f t="shared" si="1"/>
        <v>43465</v>
      </c>
      <c r="E101" s="15">
        <v>5.3985207295640052</v>
      </c>
      <c r="F101" s="15">
        <v>1.7478768532815963</v>
      </c>
      <c r="O101" s="17"/>
      <c r="P101" s="19"/>
    </row>
    <row r="102" spans="1:16">
      <c r="C102" s="371">
        <v>43496</v>
      </c>
      <c r="D102" s="387">
        <f t="shared" si="1"/>
        <v>43496</v>
      </c>
      <c r="E102" s="15">
        <v>5.387140758363528</v>
      </c>
      <c r="F102" s="15">
        <v>4.8825609764217006</v>
      </c>
      <c r="O102" s="17"/>
      <c r="P102" s="19"/>
    </row>
    <row r="103" spans="1:16">
      <c r="C103" s="371">
        <v>43524</v>
      </c>
      <c r="D103" s="387">
        <f t="shared" si="1"/>
        <v>43524</v>
      </c>
      <c r="E103" s="15">
        <v>5.3145976020333139</v>
      </c>
      <c r="F103" s="15">
        <v>4.3530636252657047</v>
      </c>
      <c r="H103" s="23"/>
      <c r="O103" s="17"/>
      <c r="P103" s="19"/>
    </row>
    <row r="104" spans="1:16">
      <c r="C104" s="371">
        <v>43555</v>
      </c>
      <c r="D104" s="387">
        <f t="shared" si="1"/>
        <v>43555</v>
      </c>
      <c r="E104" s="15">
        <v>5.2687995885646011</v>
      </c>
      <c r="F104" s="15">
        <v>0.67964730337874357</v>
      </c>
      <c r="O104" s="17"/>
      <c r="P104" s="19"/>
    </row>
    <row r="105" spans="1:16">
      <c r="C105" s="371">
        <v>43585</v>
      </c>
      <c r="D105" s="387">
        <f t="shared" si="1"/>
        <v>43585</v>
      </c>
      <c r="E105" s="15">
        <v>5.1609043612409584</v>
      </c>
      <c r="F105" s="15">
        <v>3.275484758063385E-2</v>
      </c>
      <c r="O105" s="17"/>
      <c r="P105" s="19"/>
    </row>
    <row r="106" spans="1:16">
      <c r="C106" s="371">
        <v>43616</v>
      </c>
      <c r="D106" s="387">
        <f t="shared" si="1"/>
        <v>43616</v>
      </c>
      <c r="E106" s="15">
        <v>5.2250365352379049</v>
      </c>
      <c r="F106" s="15">
        <v>-3.5325563298842013</v>
      </c>
      <c r="O106" s="17"/>
      <c r="P106" s="19"/>
    </row>
    <row r="107" spans="1:16">
      <c r="A107" s="18" t="s">
        <v>185</v>
      </c>
      <c r="B107" s="12" t="s">
        <v>45</v>
      </c>
      <c r="C107" s="371">
        <v>43646</v>
      </c>
      <c r="D107" s="387">
        <f t="shared" si="1"/>
        <v>43646</v>
      </c>
      <c r="E107" s="15">
        <v>5.0529358380715363</v>
      </c>
      <c r="F107" s="15">
        <v>-7.1058691525513922</v>
      </c>
      <c r="O107" s="17"/>
      <c r="P107" s="19"/>
    </row>
    <row r="108" spans="1:16">
      <c r="C108" s="371">
        <v>43677</v>
      </c>
      <c r="D108" s="387">
        <f t="shared" si="1"/>
        <v>43677</v>
      </c>
      <c r="E108" s="15">
        <v>4.9379605064211294</v>
      </c>
      <c r="F108" s="15">
        <v>-5.9851067098348807</v>
      </c>
      <c r="O108" s="17"/>
      <c r="P108" s="19"/>
    </row>
    <row r="109" spans="1:16">
      <c r="C109" s="371">
        <v>43708</v>
      </c>
      <c r="D109" s="387">
        <f t="shared" si="1"/>
        <v>43708</v>
      </c>
      <c r="E109" s="15">
        <v>4.9924303159214274</v>
      </c>
      <c r="F109" s="15">
        <v>-5.4701733642592529</v>
      </c>
      <c r="O109" s="17"/>
      <c r="P109" s="19"/>
    </row>
    <row r="110" spans="1:16">
      <c r="C110" s="371">
        <v>43738</v>
      </c>
      <c r="D110" s="387">
        <f t="shared" si="1"/>
        <v>43738</v>
      </c>
      <c r="E110" s="15">
        <v>5.1871253701944378</v>
      </c>
      <c r="F110" s="15">
        <v>-1.783773922124567</v>
      </c>
      <c r="O110" s="17"/>
      <c r="P110" s="19"/>
    </row>
    <row r="111" spans="1:16">
      <c r="C111" s="371">
        <v>43769</v>
      </c>
      <c r="D111" s="387">
        <f t="shared" si="1"/>
        <v>43769</v>
      </c>
      <c r="E111" s="15">
        <v>5.2206974548145197</v>
      </c>
      <c r="F111" s="15">
        <v>0.567685563284968</v>
      </c>
    </row>
    <row r="112" spans="1:16">
      <c r="C112" s="371">
        <v>43799</v>
      </c>
      <c r="D112" s="387">
        <f t="shared" si="1"/>
        <v>43799</v>
      </c>
      <c r="E112" s="15">
        <v>5.5536930317114601</v>
      </c>
      <c r="F112" s="15">
        <v>7.2607901229301888</v>
      </c>
    </row>
    <row r="113" spans="1:8">
      <c r="C113" s="371">
        <v>43830</v>
      </c>
      <c r="D113" s="387">
        <f t="shared" si="1"/>
        <v>43830</v>
      </c>
      <c r="E113" s="15">
        <v>5.5771428746791427</v>
      </c>
      <c r="F113" s="15">
        <v>3.2839168278309074</v>
      </c>
    </row>
    <row r="114" spans="1:8">
      <c r="C114" s="371">
        <v>43861</v>
      </c>
      <c r="D114" s="387">
        <f t="shared" si="1"/>
        <v>43861</v>
      </c>
      <c r="E114" s="15">
        <v>5.5143882859274012</v>
      </c>
      <c r="F114" s="15">
        <v>2.3240252466147666</v>
      </c>
    </row>
    <row r="115" spans="1:8">
      <c r="C115" s="371">
        <v>43890</v>
      </c>
      <c r="D115" s="387">
        <f t="shared" si="1"/>
        <v>43890</v>
      </c>
      <c r="E115" s="15">
        <v>5.5426086296078045</v>
      </c>
      <c r="F115" s="15">
        <v>4.2597295995255138</v>
      </c>
    </row>
    <row r="116" spans="1:8">
      <c r="C116" s="371">
        <v>43921</v>
      </c>
      <c r="D116" s="387">
        <f t="shared" si="1"/>
        <v>43921</v>
      </c>
      <c r="E116" s="15">
        <v>5.7555032294073927</v>
      </c>
      <c r="F116" s="15">
        <v>9.2185781414323884</v>
      </c>
    </row>
    <row r="117" spans="1:8">
      <c r="C117" s="371">
        <v>43951</v>
      </c>
      <c r="D117" s="387">
        <f t="shared" si="1"/>
        <v>43951</v>
      </c>
      <c r="E117" s="15">
        <v>6.3463438115163573</v>
      </c>
      <c r="F117" s="15">
        <v>22.945521480145189</v>
      </c>
    </row>
    <row r="118" spans="1:8">
      <c r="C118" s="371">
        <v>43982</v>
      </c>
      <c r="D118" s="387">
        <f t="shared" si="1"/>
        <v>43982</v>
      </c>
      <c r="E118" s="15">
        <v>6.34970123930984</v>
      </c>
      <c r="F118" s="15">
        <v>21.511134064348283</v>
      </c>
    </row>
    <row r="119" spans="1:8">
      <c r="A119" s="18" t="s">
        <v>186</v>
      </c>
      <c r="B119" s="12" t="s">
        <v>46</v>
      </c>
      <c r="C119" s="371">
        <v>44012</v>
      </c>
      <c r="D119" s="387">
        <f t="shared" si="1"/>
        <v>44012</v>
      </c>
      <c r="E119" s="15">
        <v>6.4073665951410179</v>
      </c>
      <c r="F119" s="15">
        <v>26.781921378954877</v>
      </c>
    </row>
    <row r="120" spans="1:8">
      <c r="C120" s="371">
        <v>44043</v>
      </c>
      <c r="D120" s="387">
        <f t="shared" si="1"/>
        <v>44043</v>
      </c>
      <c r="E120" s="15">
        <v>6.3788629361895275</v>
      </c>
      <c r="F120" s="15">
        <v>29.170485378197498</v>
      </c>
    </row>
    <row r="121" spans="1:8">
      <c r="C121" s="371">
        <v>44074</v>
      </c>
      <c r="D121" s="387">
        <f t="shared" si="1"/>
        <v>44074</v>
      </c>
      <c r="E121" s="15">
        <v>6.3991064149445878</v>
      </c>
      <c r="F121" s="15">
        <v>28.174718074547798</v>
      </c>
    </row>
    <row r="122" spans="1:8">
      <c r="C122" s="371">
        <v>44104</v>
      </c>
      <c r="D122" s="387">
        <f t="shared" si="1"/>
        <v>44104</v>
      </c>
      <c r="E122" s="15">
        <v>6.4211868599362933</v>
      </c>
      <c r="F122" s="15">
        <v>23.796896968026132</v>
      </c>
    </row>
    <row r="123" spans="1:8">
      <c r="C123" s="371">
        <v>44135</v>
      </c>
      <c r="D123" s="387">
        <f t="shared" si="1"/>
        <v>44135</v>
      </c>
      <c r="E123" s="15">
        <v>6.4205239795447611</v>
      </c>
      <c r="F123" s="15">
        <v>22.974403752879653</v>
      </c>
    </row>
    <row r="124" spans="1:8">
      <c r="C124" s="371">
        <v>44165</v>
      </c>
      <c r="D124" s="387">
        <f t="shared" si="1"/>
        <v>44165</v>
      </c>
      <c r="E124" s="15">
        <v>6.4190053355298948</v>
      </c>
      <c r="F124" s="15">
        <v>15.580198492923444</v>
      </c>
    </row>
    <row r="125" spans="1:8">
      <c r="C125" s="371">
        <v>44196</v>
      </c>
      <c r="D125" s="387">
        <f t="shared" si="1"/>
        <v>44196</v>
      </c>
      <c r="E125" s="15">
        <v>6.5767204191678275</v>
      </c>
      <c r="F125" s="15">
        <v>17.917905893697821</v>
      </c>
    </row>
    <row r="126" spans="1:8">
      <c r="C126" s="371">
        <v>44227</v>
      </c>
      <c r="D126" s="387">
        <f t="shared" si="1"/>
        <v>44227</v>
      </c>
      <c r="E126" s="15">
        <v>6.5721994304598841</v>
      </c>
      <c r="F126" s="15">
        <v>19.184073134614607</v>
      </c>
    </row>
    <row r="127" spans="1:8">
      <c r="C127" s="371">
        <v>44255</v>
      </c>
      <c r="D127" s="387">
        <f t="shared" si="1"/>
        <v>44255</v>
      </c>
      <c r="E127" s="15">
        <v>6.2991837105474815</v>
      </c>
      <c r="F127" s="15">
        <v>13.656129703321355</v>
      </c>
    </row>
    <row r="128" spans="1:8">
      <c r="C128" s="371">
        <v>44286</v>
      </c>
      <c r="D128" s="387">
        <f t="shared" si="1"/>
        <v>44286</v>
      </c>
      <c r="E128" s="15">
        <v>6.2734296719185076</v>
      </c>
      <c r="F128" s="15">
        <v>9.0062605656325871</v>
      </c>
      <c r="H128" s="23" t="s">
        <v>453</v>
      </c>
    </row>
    <row r="129" spans="1:6">
      <c r="C129" s="371">
        <v>44316</v>
      </c>
      <c r="D129" s="387">
        <f t="shared" si="1"/>
        <v>44316</v>
      </c>
      <c r="E129" s="15">
        <v>6.2059743260203071</v>
      </c>
      <c r="F129" s="15">
        <v>-2.205516199535964</v>
      </c>
    </row>
    <row r="130" spans="1:6">
      <c r="C130" s="371">
        <v>44347</v>
      </c>
      <c r="D130" s="387">
        <f t="shared" si="1"/>
        <v>44347</v>
      </c>
      <c r="E130" s="15">
        <v>6.1732964971079705</v>
      </c>
      <c r="F130" s="15">
        <v>-2.7745675347839409</v>
      </c>
    </row>
    <row r="131" spans="1:6">
      <c r="A131" s="18" t="s">
        <v>187</v>
      </c>
      <c r="B131" s="12" t="s">
        <v>47</v>
      </c>
      <c r="C131" s="371">
        <v>44377</v>
      </c>
      <c r="D131" s="387">
        <f t="shared" si="1"/>
        <v>44377</v>
      </c>
      <c r="E131" s="15">
        <v>6.6926607739053683</v>
      </c>
      <c r="F131" s="15">
        <v>4.4571431075259369</v>
      </c>
    </row>
    <row r="132" spans="1:6">
      <c r="C132" s="371">
        <v>44408</v>
      </c>
      <c r="D132" s="387">
        <f t="shared" si="1"/>
        <v>44408</v>
      </c>
      <c r="E132" s="15">
        <v>6.7006696378777617</v>
      </c>
      <c r="F132" s="15">
        <v>5.0451662422083672</v>
      </c>
    </row>
    <row r="133" spans="1:6">
      <c r="C133" s="371">
        <v>44439</v>
      </c>
      <c r="D133" s="387">
        <f t="shared" ref="D133:D150" si="2">C133</f>
        <v>44439</v>
      </c>
      <c r="E133" s="15">
        <v>6.6935785335589619</v>
      </c>
      <c r="F133" s="15">
        <v>4.6023108040108553</v>
      </c>
    </row>
    <row r="134" spans="1:6">
      <c r="C134" s="371">
        <v>44469</v>
      </c>
      <c r="D134" s="387">
        <f t="shared" si="2"/>
        <v>44469</v>
      </c>
      <c r="E134" s="15">
        <v>6.6541344603198622</v>
      </c>
      <c r="F134" s="15">
        <v>3.6282932419071017</v>
      </c>
    </row>
    <row r="135" spans="1:6">
      <c r="C135" s="371">
        <v>44500</v>
      </c>
      <c r="D135" s="387">
        <f t="shared" si="2"/>
        <v>44500</v>
      </c>
      <c r="E135" s="15">
        <v>6.5844941714659235</v>
      </c>
      <c r="F135" s="15">
        <v>2.5532107259845986</v>
      </c>
    </row>
    <row r="136" spans="1:6">
      <c r="C136" s="371">
        <v>44530</v>
      </c>
      <c r="D136" s="387">
        <f t="shared" si="2"/>
        <v>44530</v>
      </c>
      <c r="E136" s="15">
        <v>6.5968701456208105</v>
      </c>
      <c r="F136" s="15">
        <v>2.7660805452607065</v>
      </c>
    </row>
    <row r="137" spans="1:6">
      <c r="C137" s="371">
        <v>44561</v>
      </c>
      <c r="D137" s="387">
        <f t="shared" si="2"/>
        <v>44561</v>
      </c>
      <c r="E137" s="15">
        <v>6.5087541165545151</v>
      </c>
      <c r="F137" s="15">
        <v>-1.0388493715164202</v>
      </c>
    </row>
    <row r="138" spans="1:6">
      <c r="C138" s="371">
        <v>44592</v>
      </c>
      <c r="D138" s="387">
        <f t="shared" si="2"/>
        <v>44592</v>
      </c>
      <c r="E138" s="15">
        <v>6.4610080029942267</v>
      </c>
      <c r="F138" s="15">
        <v>-1.696714710501368</v>
      </c>
    </row>
    <row r="139" spans="1:6">
      <c r="C139" s="371">
        <v>44620</v>
      </c>
      <c r="D139" s="387">
        <f t="shared" si="2"/>
        <v>44620</v>
      </c>
      <c r="E139" s="15">
        <v>6.4378564212475942</v>
      </c>
      <c r="F139" s="15">
        <v>2.1934888268103236</v>
      </c>
    </row>
    <row r="140" spans="1:6">
      <c r="C140" s="371">
        <v>44651</v>
      </c>
      <c r="D140" s="387">
        <f t="shared" si="2"/>
        <v>44651</v>
      </c>
      <c r="E140" s="15">
        <v>6.2376493782135505</v>
      </c>
      <c r="F140" s="15">
        <v>-0.58029396324459981</v>
      </c>
    </row>
    <row r="141" spans="1:6">
      <c r="C141" s="371">
        <v>44681</v>
      </c>
      <c r="D141" s="387">
        <f t="shared" si="2"/>
        <v>44681</v>
      </c>
      <c r="E141" s="15">
        <v>6.8660858377583116</v>
      </c>
      <c r="F141" s="15">
        <v>10.627103251951041</v>
      </c>
    </row>
    <row r="142" spans="1:6">
      <c r="C142" s="371">
        <v>44712</v>
      </c>
      <c r="D142" s="387">
        <f t="shared" si="2"/>
        <v>44712</v>
      </c>
      <c r="E142" s="15">
        <v>6.7609279833127607</v>
      </c>
      <c r="F142" s="15">
        <v>9.5101338646000215</v>
      </c>
    </row>
    <row r="143" spans="1:6">
      <c r="A143" s="18" t="s">
        <v>188</v>
      </c>
      <c r="B143" s="12" t="s">
        <v>48</v>
      </c>
      <c r="C143" s="371">
        <v>44742</v>
      </c>
      <c r="D143" s="387">
        <f t="shared" si="2"/>
        <v>44742</v>
      </c>
      <c r="E143" s="15">
        <v>6.7552385195115798</v>
      </c>
      <c r="F143" s="15">
        <v>0.92389140607946274</v>
      </c>
    </row>
    <row r="144" spans="1:6">
      <c r="C144" s="371">
        <v>44773</v>
      </c>
      <c r="D144" s="387">
        <f t="shared" si="2"/>
        <v>44773</v>
      </c>
      <c r="E144" s="15">
        <v>6.7173015680921093</v>
      </c>
      <c r="F144" s="15">
        <v>0.23743070415474676</v>
      </c>
    </row>
    <row r="145" spans="1:8">
      <c r="C145" s="371">
        <v>44804</v>
      </c>
      <c r="D145" s="387">
        <f t="shared" si="2"/>
        <v>44804</v>
      </c>
      <c r="E145" s="15">
        <v>6.7162879398088791</v>
      </c>
      <c r="F145" s="15">
        <v>0.32865762123068976</v>
      </c>
    </row>
    <row r="146" spans="1:8">
      <c r="C146" s="371">
        <v>44834</v>
      </c>
      <c r="D146" s="387">
        <f t="shared" si="2"/>
        <v>44834</v>
      </c>
      <c r="E146" s="15">
        <v>6.6397618858915646</v>
      </c>
      <c r="F146" s="15">
        <v>-0.22895987284702812</v>
      </c>
    </row>
    <row r="147" spans="1:8">
      <c r="C147" s="371">
        <v>44865</v>
      </c>
      <c r="D147" s="387">
        <f t="shared" si="2"/>
        <v>44865</v>
      </c>
      <c r="E147" s="15">
        <v>6.5842441035171539</v>
      </c>
      <c r="F147" s="15">
        <v>-1.2688347199713235E-2</v>
      </c>
    </row>
    <row r="148" spans="1:8">
      <c r="C148" s="371">
        <v>44895</v>
      </c>
      <c r="D148" s="387">
        <f t="shared" si="2"/>
        <v>44895</v>
      </c>
      <c r="E148" s="15">
        <v>6.3402591320299955</v>
      </c>
      <c r="F148" s="15">
        <v>-3.896459996318697</v>
      </c>
    </row>
    <row r="149" spans="1:8">
      <c r="C149" s="371">
        <v>44926</v>
      </c>
      <c r="D149" s="387">
        <f t="shared" si="2"/>
        <v>44926</v>
      </c>
      <c r="E149" s="15">
        <v>6.6307347580038494</v>
      </c>
      <c r="F149" s="15">
        <v>1.8705197384900458</v>
      </c>
      <c r="H149" s="359" t="s">
        <v>156</v>
      </c>
    </row>
    <row r="150" spans="1:8">
      <c r="C150" s="371">
        <v>44957</v>
      </c>
      <c r="D150" s="387">
        <f t="shared" si="2"/>
        <v>44957</v>
      </c>
      <c r="E150" s="15">
        <v>7.2203895772199997</v>
      </c>
      <c r="F150" s="15">
        <v>11.855289633318719</v>
      </c>
    </row>
    <row r="151" spans="1:8">
      <c r="C151" s="371">
        <v>44985</v>
      </c>
      <c r="D151" s="387">
        <f>C151</f>
        <v>44985</v>
      </c>
      <c r="E151" s="15">
        <v>7.2056663746100007</v>
      </c>
      <c r="F151" s="15">
        <v>12.110324535967564</v>
      </c>
    </row>
    <row r="152" spans="1:8">
      <c r="C152" s="371">
        <v>45016</v>
      </c>
      <c r="D152" s="387">
        <f t="shared" ref="D152:D156" si="3">C152</f>
        <v>45016</v>
      </c>
      <c r="E152" s="15">
        <v>7.0750686685000002</v>
      </c>
      <c r="F152" s="15">
        <v>13.395699827921874</v>
      </c>
      <c r="H152" s="23" t="s">
        <v>454</v>
      </c>
    </row>
    <row r="153" spans="1:8">
      <c r="C153" s="371">
        <v>45046</v>
      </c>
      <c r="D153" s="387">
        <f t="shared" si="3"/>
        <v>45046</v>
      </c>
      <c r="E153" s="15">
        <v>6.9699163846299994</v>
      </c>
      <c r="F153" s="15">
        <v>1.6367387298036533</v>
      </c>
    </row>
    <row r="154" spans="1:8">
      <c r="C154" s="371">
        <v>45077</v>
      </c>
      <c r="D154" s="387">
        <f t="shared" si="3"/>
        <v>45077</v>
      </c>
      <c r="E154" s="15">
        <v>6.8237198500999998</v>
      </c>
      <c r="F154" s="15">
        <v>1.2904603967905501</v>
      </c>
    </row>
    <row r="155" spans="1:8">
      <c r="A155" s="18" t="s">
        <v>189</v>
      </c>
      <c r="B155" s="18" t="s">
        <v>49</v>
      </c>
      <c r="C155" s="371">
        <v>45107</v>
      </c>
      <c r="D155" s="387">
        <f t="shared" si="3"/>
        <v>45107</v>
      </c>
      <c r="E155" s="15">
        <v>6.5987419186399991</v>
      </c>
      <c r="F155" s="15">
        <v>-2.1599382223134</v>
      </c>
    </row>
    <row r="156" spans="1:8">
      <c r="C156" s="676">
        <v>45138</v>
      </c>
      <c r="D156" s="666">
        <f t="shared" si="3"/>
        <v>45138</v>
      </c>
      <c r="E156" s="685">
        <v>6.4813094917500003</v>
      </c>
      <c r="F156" s="685">
        <v>-3.3037257239346758</v>
      </c>
    </row>
    <row r="157" spans="1:8">
      <c r="A157" s="14"/>
      <c r="B157" s="14"/>
      <c r="C157" s="616">
        <v>45169</v>
      </c>
      <c r="D157" s="666">
        <f t="shared" ref="D157:D161" si="4">C157</f>
        <v>45169</v>
      </c>
      <c r="E157" s="685">
        <v>6.5293600532799996</v>
      </c>
      <c r="F157" s="686">
        <v>-2.304119645301256</v>
      </c>
    </row>
    <row r="158" spans="1:8">
      <c r="C158" s="535">
        <v>45199</v>
      </c>
      <c r="D158" s="534">
        <f t="shared" si="4"/>
        <v>45199</v>
      </c>
      <c r="E158" s="15">
        <v>6.6549536636299997</v>
      </c>
      <c r="F158" s="24">
        <v>0.22793534646518765</v>
      </c>
    </row>
    <row r="159" spans="1:8">
      <c r="C159" s="535">
        <v>45230</v>
      </c>
      <c r="D159" s="534">
        <f t="shared" si="4"/>
        <v>45230</v>
      </c>
      <c r="E159" s="15">
        <v>6.3881523270600002</v>
      </c>
      <c r="F159" s="24">
        <v>-2.9770718694738463</v>
      </c>
      <c r="G159" s="25"/>
    </row>
    <row r="160" spans="1:8">
      <c r="C160" s="535">
        <v>45260</v>
      </c>
      <c r="D160" s="534">
        <f t="shared" si="4"/>
        <v>45260</v>
      </c>
      <c r="E160" s="15">
        <v>6.4375710980800012</v>
      </c>
      <c r="F160" s="24">
        <v>1.5306359161417049</v>
      </c>
    </row>
    <row r="161" spans="1:8">
      <c r="C161" s="677">
        <v>45291</v>
      </c>
      <c r="D161" s="670">
        <f t="shared" si="4"/>
        <v>45291</v>
      </c>
      <c r="E161" s="685">
        <v>6.3163821779099996</v>
      </c>
      <c r="F161" s="686">
        <v>-4.7430317292398172</v>
      </c>
    </row>
    <row r="162" spans="1:8">
      <c r="C162" s="677">
        <v>45322</v>
      </c>
      <c r="D162" s="670">
        <f t="shared" ref="D162:D168" si="5">C162</f>
        <v>45322</v>
      </c>
      <c r="E162" s="685">
        <v>6.2350286836999995</v>
      </c>
      <c r="F162" s="686">
        <v>-13.644737333381215</v>
      </c>
    </row>
    <row r="163" spans="1:8">
      <c r="C163" s="677">
        <v>45351</v>
      </c>
      <c r="D163" s="670">
        <f t="shared" si="5"/>
        <v>45351</v>
      </c>
      <c r="E163" s="685">
        <v>6.2197307147400007</v>
      </c>
      <c r="F163" s="686">
        <v>-13.681288852252166</v>
      </c>
    </row>
    <row r="164" spans="1:8">
      <c r="C164" s="677">
        <v>45382</v>
      </c>
      <c r="D164" s="670">
        <f t="shared" si="5"/>
        <v>45382</v>
      </c>
      <c r="E164" s="685">
        <v>6.3286579845100004</v>
      </c>
      <c r="F164" s="686">
        <v>-10.548803166997843</v>
      </c>
    </row>
    <row r="165" spans="1:8">
      <c r="C165" s="535">
        <v>45412</v>
      </c>
      <c r="D165" s="534">
        <f t="shared" si="5"/>
        <v>45412</v>
      </c>
      <c r="E165" s="15">
        <v>6.1409289668399998</v>
      </c>
      <c r="F165" s="24">
        <v>-11.892985956157986</v>
      </c>
    </row>
    <row r="166" spans="1:8">
      <c r="C166" s="677">
        <v>45443</v>
      </c>
      <c r="D166" s="670">
        <f t="shared" si="5"/>
        <v>45443</v>
      </c>
      <c r="E166" s="685">
        <v>6.1399224053999992</v>
      </c>
      <c r="F166" s="686">
        <v>-10.020840197007487</v>
      </c>
    </row>
    <row r="167" spans="1:8">
      <c r="A167" s="718"/>
      <c r="B167" s="718"/>
      <c r="C167" s="535">
        <v>45473</v>
      </c>
      <c r="D167" s="534">
        <f t="shared" si="5"/>
        <v>45473</v>
      </c>
      <c r="E167" s="15">
        <v>6.1340648151400003</v>
      </c>
      <c r="F167" s="24">
        <v>-7.041010841287104</v>
      </c>
    </row>
    <row r="168" spans="1:8">
      <c r="A168" s="737">
        <v>2024</v>
      </c>
      <c r="B168" s="12" t="s">
        <v>514</v>
      </c>
      <c r="C168" s="677">
        <v>45504</v>
      </c>
      <c r="D168" s="670">
        <f t="shared" si="5"/>
        <v>45504</v>
      </c>
      <c r="E168" s="685">
        <v>5.9838199677299997</v>
      </c>
      <c r="F168" s="686">
        <v>-7.6757367507792651</v>
      </c>
    </row>
    <row r="169" spans="1:8">
      <c r="C169" s="677">
        <v>45535</v>
      </c>
      <c r="D169" s="670">
        <f t="shared" ref="D169:D174" si="6">C169</f>
        <v>45535</v>
      </c>
      <c r="E169" s="685">
        <v>5.983964695400001</v>
      </c>
      <c r="F169" s="686">
        <v>-8.3528977351467262</v>
      </c>
    </row>
    <row r="170" spans="1:8">
      <c r="C170" s="677">
        <v>45565</v>
      </c>
      <c r="D170" s="670">
        <f t="shared" si="6"/>
        <v>45565</v>
      </c>
      <c r="E170" s="685">
        <v>5.9658127725099996</v>
      </c>
      <c r="F170" s="686">
        <v>-10.355006910057341</v>
      </c>
    </row>
    <row r="171" spans="1:8">
      <c r="C171" s="535">
        <v>45596</v>
      </c>
      <c r="D171" s="534">
        <f t="shared" si="6"/>
        <v>45596</v>
      </c>
      <c r="E171" s="15">
        <v>5.9029493977299996</v>
      </c>
      <c r="F171" s="24">
        <v>-7.5949383921984719</v>
      </c>
    </row>
    <row r="172" spans="1:8">
      <c r="C172" s="535">
        <v>45626</v>
      </c>
      <c r="D172" s="534">
        <f t="shared" si="6"/>
        <v>45626</v>
      </c>
      <c r="E172" s="15">
        <v>5.9240955049400013</v>
      </c>
      <c r="F172" s="24">
        <v>-7.9752441807302858</v>
      </c>
    </row>
    <row r="173" spans="1:8">
      <c r="C173" s="677">
        <v>45657</v>
      </c>
      <c r="D173" s="670">
        <f t="shared" si="6"/>
        <v>45657</v>
      </c>
      <c r="E173" s="685">
        <v>5.3876465469600001</v>
      </c>
      <c r="F173" s="686">
        <v>-14.703829483878863</v>
      </c>
      <c r="H173" s="359" t="s">
        <v>167</v>
      </c>
    </row>
    <row r="174" spans="1:8">
      <c r="C174" s="677">
        <v>45688</v>
      </c>
      <c r="D174" s="670">
        <f t="shared" si="6"/>
        <v>45688</v>
      </c>
      <c r="E174" s="685">
        <v>5.504218346650001</v>
      </c>
      <c r="F174" s="686">
        <v>-11.72106332502581</v>
      </c>
    </row>
    <row r="175" spans="1:8">
      <c r="C175" s="677">
        <v>45716</v>
      </c>
      <c r="D175" s="670">
        <f t="shared" ref="D175:D181" si="7">C175</f>
        <v>45716</v>
      </c>
      <c r="E175" s="685">
        <v>5.3942815210299999</v>
      </c>
      <c r="F175" s="686">
        <v>-13.315646564130432</v>
      </c>
    </row>
    <row r="176" spans="1:8">
      <c r="C176" s="677">
        <v>45747</v>
      </c>
      <c r="D176" s="670">
        <f t="shared" si="7"/>
        <v>45747</v>
      </c>
      <c r="E176" s="685">
        <v>5.3739270403500008</v>
      </c>
      <c r="F176" s="686">
        <v>-15.085986049217667</v>
      </c>
    </row>
    <row r="177" spans="1:6">
      <c r="C177" s="535">
        <v>45777</v>
      </c>
      <c r="D177" s="534">
        <f t="shared" si="7"/>
        <v>45777</v>
      </c>
      <c r="E177" s="15">
        <v>5.2687379534999996</v>
      </c>
      <c r="F177" s="24">
        <v>-14.202052160013579</v>
      </c>
    </row>
    <row r="178" spans="1:6">
      <c r="C178" s="677">
        <v>45808</v>
      </c>
      <c r="D178" s="670">
        <f t="shared" si="7"/>
        <v>45808</v>
      </c>
      <c r="E178" s="685">
        <v>5.1406739767099996</v>
      </c>
      <c r="F178" s="686">
        <v>-16.273424802099044</v>
      </c>
    </row>
    <row r="179" spans="1:6">
      <c r="C179" s="677">
        <v>45838</v>
      </c>
      <c r="D179" s="670">
        <f t="shared" si="7"/>
        <v>45838</v>
      </c>
      <c r="E179" s="685">
        <v>5.0320762208399996</v>
      </c>
      <c r="F179" s="686">
        <v>-17.964439227805087</v>
      </c>
    </row>
    <row r="180" spans="1:6">
      <c r="A180" s="12">
        <v>2025</v>
      </c>
      <c r="B180" s="12" t="s">
        <v>533</v>
      </c>
      <c r="C180" s="677">
        <v>45869</v>
      </c>
      <c r="D180" s="670">
        <f t="shared" si="7"/>
        <v>45869</v>
      </c>
      <c r="E180" s="685">
        <v>5.03702403594</v>
      </c>
      <c r="F180" s="686">
        <v>-15.821836916312776</v>
      </c>
    </row>
    <row r="181" spans="1:6">
      <c r="A181" s="737"/>
      <c r="C181" s="535">
        <v>45870</v>
      </c>
      <c r="D181" s="534">
        <f t="shared" si="7"/>
        <v>45870</v>
      </c>
      <c r="E181" s="15">
        <v>5.04022913823</v>
      </c>
      <c r="F181" s="24">
        <v>-15.770345944477853</v>
      </c>
    </row>
    <row r="182" spans="1:6">
      <c r="C182" s="814">
        <v>45901</v>
      </c>
      <c r="D182" s="815">
        <v>45901</v>
      </c>
      <c r="E182" s="15">
        <v>5.1041506449699989</v>
      </c>
      <c r="F182" s="24">
        <v>-14.443247870710707</v>
      </c>
    </row>
    <row r="183" spans="1:6">
      <c r="C183" s="814">
        <v>45931</v>
      </c>
      <c r="D183" s="815">
        <v>45931</v>
      </c>
      <c r="E183" s="15">
        <v>5.1485970082599994</v>
      </c>
      <c r="F183" s="24">
        <v>-12.77886063753283</v>
      </c>
    </row>
    <row r="184" spans="1:6">
      <c r="C184" s="814">
        <v>45962</v>
      </c>
      <c r="D184" s="815">
        <v>45962</v>
      </c>
      <c r="E184" s="15">
        <v>5.1969152112399994</v>
      </c>
      <c r="F184" s="24">
        <v>-12.274991203190694</v>
      </c>
    </row>
    <row r="185" spans="1:6">
      <c r="C185" s="788">
        <v>45992</v>
      </c>
      <c r="D185" s="818">
        <v>45992</v>
      </c>
      <c r="E185" s="792">
        <v>5.2086073665099999</v>
      </c>
      <c r="F185" s="793">
        <v>-3.3229502713301429</v>
      </c>
    </row>
    <row r="186" spans="1:6">
      <c r="C186" s="535"/>
      <c r="D186" s="534"/>
      <c r="E186" s="15"/>
      <c r="F186" s="24"/>
    </row>
    <row r="187" spans="1:6">
      <c r="C187" s="535"/>
      <c r="D187" s="534"/>
      <c r="E187" s="15"/>
      <c r="F187" s="24"/>
    </row>
    <row r="188" spans="1:6">
      <c r="C188" s="535"/>
      <c r="D188" s="534"/>
      <c r="E188" s="15"/>
      <c r="F188" s="24"/>
    </row>
    <row r="189" spans="1:6">
      <c r="C189" s="535"/>
      <c r="D189" s="534"/>
      <c r="E189" s="15"/>
      <c r="F189" s="24"/>
    </row>
    <row r="190" spans="1:6">
      <c r="C190" s="535"/>
      <c r="D190" s="534"/>
      <c r="E190" s="15"/>
      <c r="F190" s="24"/>
    </row>
    <row r="191" spans="1:6">
      <c r="C191" s="535"/>
      <c r="D191" s="534"/>
      <c r="E191" s="15"/>
      <c r="F191" s="24"/>
    </row>
    <row r="192" spans="1:6">
      <c r="C192" s="535"/>
      <c r="D192" s="534"/>
      <c r="E192" s="15"/>
      <c r="F192" s="24"/>
    </row>
    <row r="193" spans="3:6">
      <c r="C193" s="535"/>
      <c r="D193" s="534"/>
      <c r="E193" s="15"/>
      <c r="F193" s="24"/>
    </row>
    <row r="194" spans="3:6">
      <c r="C194" s="535"/>
      <c r="D194" s="534"/>
      <c r="E194" s="15"/>
      <c r="F194" s="24"/>
    </row>
    <row r="195" spans="3:6">
      <c r="C195" s="535"/>
      <c r="D195" s="534"/>
      <c r="E195" s="15"/>
      <c r="F195" s="24"/>
    </row>
    <row r="196" spans="3:6">
      <c r="C196" s="535"/>
      <c r="D196" s="534"/>
      <c r="E196" s="15"/>
      <c r="F196" s="24"/>
    </row>
    <row r="197" spans="3:6">
      <c r="C197" s="535"/>
      <c r="D197" s="534"/>
      <c r="E197" s="15"/>
      <c r="F197" s="24"/>
    </row>
    <row r="198" spans="3:6">
      <c r="C198" s="535"/>
      <c r="D198" s="534"/>
      <c r="E198" s="15"/>
      <c r="F198" s="24"/>
    </row>
    <row r="199" spans="3:6">
      <c r="C199" s="535"/>
      <c r="D199" s="534"/>
      <c r="E199" s="15"/>
      <c r="F199" s="24"/>
    </row>
    <row r="200" spans="3:6">
      <c r="C200" s="535"/>
      <c r="D200" s="534"/>
      <c r="E200" s="15"/>
      <c r="F200" s="24"/>
    </row>
    <row r="201" spans="3:6">
      <c r="C201" s="535"/>
      <c r="D201" s="534"/>
      <c r="E201" s="15"/>
      <c r="F201" s="24"/>
    </row>
    <row r="202" spans="3:6">
      <c r="C202" s="535"/>
      <c r="D202" s="534"/>
      <c r="E202" s="15"/>
      <c r="F202" s="24"/>
    </row>
    <row r="203" spans="3:6">
      <c r="C203" s="535"/>
      <c r="D203" s="534"/>
      <c r="E203" s="15"/>
      <c r="F203" s="24"/>
    </row>
    <row r="204" spans="3:6">
      <c r="C204" s="535"/>
      <c r="D204" s="534"/>
      <c r="E204" s="15"/>
      <c r="F204" s="24"/>
    </row>
    <row r="205" spans="3:6">
      <c r="C205" s="535"/>
      <c r="D205" s="534"/>
      <c r="E205" s="15"/>
      <c r="F205" s="24"/>
    </row>
    <row r="206" spans="3:6">
      <c r="C206" s="535"/>
      <c r="D206" s="534"/>
      <c r="E206" s="15"/>
      <c r="F206" s="24"/>
    </row>
    <row r="207" spans="3:6">
      <c r="C207" s="535"/>
      <c r="D207" s="534"/>
      <c r="E207" s="15"/>
      <c r="F207" s="24"/>
    </row>
    <row r="208" spans="3:6">
      <c r="C208" s="535"/>
      <c r="D208" s="534"/>
      <c r="E208" s="15"/>
      <c r="F208" s="24"/>
    </row>
    <row r="209" spans="3:6">
      <c r="C209" s="535"/>
      <c r="D209" s="534"/>
      <c r="E209" s="15"/>
      <c r="F209" s="24"/>
    </row>
    <row r="210" spans="3:6">
      <c r="C210" s="535"/>
      <c r="D210" s="534"/>
      <c r="E210" s="15"/>
      <c r="F210" s="24"/>
    </row>
    <row r="211" spans="3:6">
      <c r="C211" s="535"/>
      <c r="D211" s="534"/>
      <c r="E211" s="15"/>
      <c r="F211" s="24"/>
    </row>
    <row r="212" spans="3:6">
      <c r="C212" s="535"/>
      <c r="D212" s="534"/>
      <c r="E212" s="15"/>
      <c r="F212" s="24"/>
    </row>
    <row r="213" spans="3:6">
      <c r="C213" s="535"/>
      <c r="D213" s="534"/>
      <c r="E213" s="15"/>
      <c r="F213" s="24"/>
    </row>
    <row r="214" spans="3:6">
      <c r="C214" s="535"/>
      <c r="D214" s="534"/>
      <c r="E214" s="15"/>
      <c r="F214" s="24"/>
    </row>
    <row r="215" spans="3:6">
      <c r="C215" s="535"/>
      <c r="D215" s="534"/>
      <c r="E215" s="15"/>
      <c r="F215" s="24"/>
    </row>
    <row r="216" spans="3:6">
      <c r="C216" s="535"/>
      <c r="D216" s="534"/>
      <c r="E216" s="15"/>
      <c r="F216" s="24"/>
    </row>
    <row r="217" spans="3:6">
      <c r="C217" s="535"/>
      <c r="D217" s="534"/>
      <c r="E217" s="15"/>
      <c r="F217" s="24"/>
    </row>
  </sheetData>
  <sheetProtection algorithmName="SHA-512" hashValue="7LdP+KAh1vwj0S6jGjExVSyvtdPbUu6obkBydwkol1yh5CRsZpRhySpesbguixZqoSJvpJ+7j1xJotLg4erJTQ==" saltValue="Im2n9rJCtdIUlplZAOXn+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54" activePane="bottomRight" state="frozen"/>
      <selection activeCell="AA19" sqref="AA19"/>
      <selection pane="topRight" activeCell="AA19" sqref="AA19"/>
      <selection pane="bottomLeft" activeCell="AA19" sqref="AA19"/>
      <selection pane="bottomRight" activeCell="J173" sqref="J173"/>
    </sheetView>
  </sheetViews>
  <sheetFormatPr defaultColWidth="9.42578125" defaultRowHeight="11.25"/>
  <cols>
    <col min="1" max="1" width="3.28515625" style="392" hidden="1" customWidth="1"/>
    <col min="2" max="2" width="4" style="392" hidden="1" customWidth="1"/>
    <col min="3" max="3" width="10.42578125" style="392" bestFit="1" customWidth="1"/>
    <col min="4" max="4" width="10.42578125" style="392" customWidth="1"/>
    <col min="5" max="5" width="18.42578125" style="392" customWidth="1"/>
    <col min="6" max="6" width="14.5703125" style="392" customWidth="1"/>
    <col min="7" max="7" width="19" style="392" customWidth="1"/>
    <col min="8" max="8" width="20.5703125" style="392" customWidth="1"/>
    <col min="9" max="12" width="9.42578125" style="392" bestFit="1" customWidth="1"/>
    <col min="13" max="15" width="9.5703125" style="392" bestFit="1" customWidth="1"/>
    <col min="16" max="24" width="9.42578125" style="392" bestFit="1" customWidth="1"/>
    <col min="25" max="27" width="9.5703125" style="392" bestFit="1" customWidth="1"/>
    <col min="28" max="36" width="9.42578125" style="392" bestFit="1" customWidth="1"/>
    <col min="37" max="39" width="9.5703125" style="392" bestFit="1" customWidth="1"/>
    <col min="40" max="48" width="9.42578125" style="392" bestFit="1" customWidth="1"/>
    <col min="49" max="51" width="9.5703125" style="392" bestFit="1" customWidth="1"/>
    <col min="52" max="60" width="9.42578125" style="392" bestFit="1" customWidth="1"/>
    <col min="61" max="63" width="9.5703125" style="392" bestFit="1" customWidth="1"/>
    <col min="64" max="72" width="9.42578125" style="392" bestFit="1" customWidth="1"/>
    <col min="73" max="75" width="9.5703125" style="392" bestFit="1" customWidth="1"/>
    <col min="76" max="84" width="9.42578125" style="392" bestFit="1" customWidth="1"/>
    <col min="85" max="87" width="9.5703125" style="392" bestFit="1" customWidth="1"/>
    <col min="88" max="96" width="9.42578125" style="392" bestFit="1" customWidth="1"/>
    <col min="97" max="99" width="9.5703125" style="392" bestFit="1" customWidth="1"/>
    <col min="100" max="108" width="9.42578125" style="392" bestFit="1" customWidth="1"/>
    <col min="109" max="111" width="9.5703125" style="392" bestFit="1" customWidth="1"/>
    <col min="112" max="120" width="9.42578125" style="392" bestFit="1" customWidth="1"/>
    <col min="121" max="123" width="9.5703125" style="392" bestFit="1" customWidth="1"/>
    <col min="124" max="132" width="9.42578125" style="392" bestFit="1" customWidth="1"/>
    <col min="133" max="135" width="9.5703125" style="392" bestFit="1" customWidth="1"/>
    <col min="136" max="144" width="9.42578125" style="392" bestFit="1" customWidth="1"/>
    <col min="145" max="147" width="9.5703125" style="392" bestFit="1" customWidth="1"/>
    <col min="148" max="148" width="9.42578125" style="392" bestFit="1" customWidth="1"/>
    <col min="149" max="16384" width="9.42578125" style="392"/>
  </cols>
  <sheetData>
    <row r="1" spans="1:150">
      <c r="C1" s="394"/>
      <c r="D1" s="394"/>
      <c r="E1" s="394"/>
      <c r="F1" s="394"/>
      <c r="G1" s="394"/>
      <c r="H1" s="394"/>
      <c r="I1" s="394"/>
      <c r="J1" s="394"/>
      <c r="K1" s="394"/>
      <c r="L1" s="394"/>
      <c r="M1" s="394"/>
      <c r="N1" s="394"/>
      <c r="O1" s="394"/>
    </row>
    <row r="2" spans="1:150" ht="33.75" customHeight="1">
      <c r="C2" s="558" t="s">
        <v>158</v>
      </c>
      <c r="D2" s="557" t="s">
        <v>157</v>
      </c>
      <c r="E2" s="470" t="s">
        <v>190</v>
      </c>
      <c r="F2" s="470" t="s">
        <v>192</v>
      </c>
      <c r="G2" s="470" t="s">
        <v>194</v>
      </c>
      <c r="H2" s="471" t="s">
        <v>196</v>
      </c>
      <c r="J2" s="394"/>
      <c r="K2" s="394"/>
      <c r="L2" s="394"/>
      <c r="M2" s="394"/>
      <c r="N2" s="394"/>
      <c r="O2" s="394"/>
      <c r="ET2" s="391"/>
    </row>
    <row r="3" spans="1:150" ht="44.85" customHeight="1">
      <c r="C3" s="474" t="s">
        <v>493</v>
      </c>
      <c r="D3" s="475" t="s">
        <v>494</v>
      </c>
      <c r="E3" s="472" t="s">
        <v>191</v>
      </c>
      <c r="F3" s="472" t="s">
        <v>193</v>
      </c>
      <c r="G3" s="472" t="s">
        <v>195</v>
      </c>
      <c r="H3" s="473" t="s">
        <v>197</v>
      </c>
      <c r="J3" s="394"/>
      <c r="K3" s="394"/>
      <c r="L3" s="394"/>
      <c r="M3" s="394"/>
      <c r="N3" s="394"/>
      <c r="O3" s="394"/>
    </row>
    <row r="4" spans="1:150">
      <c r="C4" s="398"/>
      <c r="D4" s="400"/>
      <c r="H4" s="395"/>
    </row>
    <row r="5" spans="1:150">
      <c r="C5" s="399">
        <v>40908</v>
      </c>
      <c r="D5" s="401">
        <f t="shared" ref="D5:D36" si="0">+C5</f>
        <v>40908</v>
      </c>
      <c r="E5" s="476">
        <v>-0.26080828207747081</v>
      </c>
      <c r="F5" s="476">
        <v>3.9084424041780799</v>
      </c>
      <c r="G5" s="476">
        <v>-1.1769095490636849</v>
      </c>
      <c r="H5" s="477">
        <v>2.4707245730369181</v>
      </c>
      <c r="I5" s="396"/>
    </row>
    <row r="6" spans="1:150">
      <c r="C6" s="399">
        <v>40939</v>
      </c>
      <c r="D6" s="401">
        <f t="shared" si="0"/>
        <v>40939</v>
      </c>
      <c r="E6" s="476">
        <v>-0.71799693448087876</v>
      </c>
      <c r="F6" s="476">
        <v>3.8577154156017399</v>
      </c>
      <c r="G6" s="476">
        <v>-0.69595902157948453</v>
      </c>
      <c r="H6" s="477">
        <v>2.4437594595413827</v>
      </c>
      <c r="I6" s="396"/>
    </row>
    <row r="7" spans="1:150">
      <c r="C7" s="399">
        <v>40968</v>
      </c>
      <c r="D7" s="401">
        <f t="shared" si="0"/>
        <v>40968</v>
      </c>
      <c r="E7" s="476">
        <v>-2.135818124521657</v>
      </c>
      <c r="F7" s="476">
        <v>4.8656107089728513</v>
      </c>
      <c r="G7" s="476">
        <v>-0.79361870538393031</v>
      </c>
      <c r="H7" s="477">
        <v>1.9361738790672831</v>
      </c>
      <c r="I7" s="396"/>
    </row>
    <row r="8" spans="1:150">
      <c r="C8" s="399">
        <v>40999</v>
      </c>
      <c r="D8" s="401">
        <f t="shared" si="0"/>
        <v>40999</v>
      </c>
      <c r="E8" s="476">
        <v>-1.542607944154285</v>
      </c>
      <c r="F8" s="476">
        <v>4.1858238153086136</v>
      </c>
      <c r="G8" s="476">
        <v>-0.41225401589922556</v>
      </c>
      <c r="H8" s="477">
        <v>2.2309618552551314</v>
      </c>
      <c r="I8" s="396"/>
    </row>
    <row r="9" spans="1:150">
      <c r="C9" s="399">
        <v>41029</v>
      </c>
      <c r="D9" s="401">
        <f t="shared" si="0"/>
        <v>41029</v>
      </c>
      <c r="E9" s="476">
        <v>-1.8889451113584113</v>
      </c>
      <c r="F9" s="476">
        <v>4.963353729338535</v>
      </c>
      <c r="G9" s="476">
        <v>5.5045781043886804E-3</v>
      </c>
      <c r="H9" s="477">
        <v>3.0799131960844903</v>
      </c>
      <c r="I9" s="396"/>
    </row>
    <row r="10" spans="1:150">
      <c r="C10" s="399">
        <v>41060</v>
      </c>
      <c r="D10" s="401">
        <f t="shared" si="0"/>
        <v>41060</v>
      </c>
      <c r="E10" s="476">
        <v>-1.2842018805433577</v>
      </c>
      <c r="F10" s="476">
        <v>4.0488406965615003</v>
      </c>
      <c r="G10" s="476">
        <v>0.37567347186613892</v>
      </c>
      <c r="H10" s="477">
        <v>3.1403122878842709</v>
      </c>
      <c r="I10" s="396"/>
    </row>
    <row r="11" spans="1:150">
      <c r="A11" s="392">
        <v>2012</v>
      </c>
      <c r="B11" s="392" t="s">
        <v>132</v>
      </c>
      <c r="C11" s="399">
        <v>41090</v>
      </c>
      <c r="D11" s="401">
        <f t="shared" si="0"/>
        <v>41090</v>
      </c>
      <c r="E11" s="476">
        <v>-1.6556355532744058</v>
      </c>
      <c r="F11" s="476">
        <v>3.890174580236907</v>
      </c>
      <c r="G11" s="476">
        <v>0.10538480761854108</v>
      </c>
      <c r="H11" s="477">
        <v>2.3399238345810431</v>
      </c>
      <c r="I11" s="396"/>
    </row>
    <row r="12" spans="1:150">
      <c r="C12" s="399">
        <v>41121</v>
      </c>
      <c r="D12" s="401">
        <f t="shared" si="0"/>
        <v>41121</v>
      </c>
      <c r="E12" s="476">
        <v>-1.3104887372979814</v>
      </c>
      <c r="F12" s="476">
        <v>3.6465439145214749</v>
      </c>
      <c r="G12" s="476">
        <v>0.6629656925589531</v>
      </c>
      <c r="H12" s="477">
        <v>2.9990208697824556</v>
      </c>
      <c r="I12" s="396"/>
      <c r="ET12" s="393"/>
    </row>
    <row r="13" spans="1:150">
      <c r="C13" s="399">
        <v>41152</v>
      </c>
      <c r="D13" s="401">
        <f t="shared" si="0"/>
        <v>41152</v>
      </c>
      <c r="E13" s="476">
        <v>-1.4683442403373232</v>
      </c>
      <c r="F13" s="476">
        <v>3.2267051661740114</v>
      </c>
      <c r="G13" s="476">
        <v>0.61379916110842203</v>
      </c>
      <c r="H13" s="477">
        <v>2.3721600869451152</v>
      </c>
      <c r="I13" s="396"/>
    </row>
    <row r="14" spans="1:150">
      <c r="C14" s="399">
        <v>41182</v>
      </c>
      <c r="D14" s="401">
        <f t="shared" si="0"/>
        <v>41182</v>
      </c>
      <c r="E14" s="476">
        <v>-1.3712155177120886</v>
      </c>
      <c r="F14" s="476">
        <v>2.7187168592995885</v>
      </c>
      <c r="G14" s="476">
        <v>0.74216196273163881</v>
      </c>
      <c r="H14" s="477">
        <v>2.0896633043191457</v>
      </c>
      <c r="I14" s="396"/>
    </row>
    <row r="15" spans="1:150">
      <c r="C15" s="399">
        <v>41213</v>
      </c>
      <c r="D15" s="401">
        <f t="shared" si="0"/>
        <v>41213</v>
      </c>
      <c r="E15" s="476">
        <v>-1.3591262404865223</v>
      </c>
      <c r="F15" s="476">
        <v>3.314096749647315</v>
      </c>
      <c r="G15" s="476">
        <v>0.51266621517244482</v>
      </c>
      <c r="H15" s="477">
        <v>2.4676367243332322</v>
      </c>
      <c r="I15" s="396"/>
    </row>
    <row r="16" spans="1:150">
      <c r="C16" s="399">
        <v>41243</v>
      </c>
      <c r="D16" s="401">
        <f t="shared" si="0"/>
        <v>41243</v>
      </c>
      <c r="E16" s="476">
        <v>-0.81888992849471998</v>
      </c>
      <c r="F16" s="476">
        <v>3.6779060616837076</v>
      </c>
      <c r="G16" s="476">
        <v>5.7060674136447422E-2</v>
      </c>
      <c r="H16" s="477">
        <v>2.9160768073254673</v>
      </c>
      <c r="I16" s="396"/>
    </row>
    <row r="17" spans="1:9">
      <c r="C17" s="399">
        <v>41274</v>
      </c>
      <c r="D17" s="401">
        <f t="shared" si="0"/>
        <v>41274</v>
      </c>
      <c r="E17" s="476">
        <v>-1.0709443176833811</v>
      </c>
      <c r="F17" s="476">
        <v>3.3408140921373186</v>
      </c>
      <c r="G17" s="476">
        <v>0.75028055812797378</v>
      </c>
      <c r="H17" s="477">
        <v>3.0201503325819203</v>
      </c>
      <c r="I17" s="396"/>
    </row>
    <row r="18" spans="1:9">
      <c r="C18" s="399">
        <v>41305</v>
      </c>
      <c r="D18" s="401">
        <f t="shared" si="0"/>
        <v>41305</v>
      </c>
      <c r="E18" s="476">
        <v>-0.27773926844319818</v>
      </c>
      <c r="F18" s="476">
        <v>3.6450992587229241</v>
      </c>
      <c r="G18" s="476">
        <v>-2.6659653622305756E-3</v>
      </c>
      <c r="H18" s="477">
        <v>3.3646940249174975</v>
      </c>
      <c r="I18" s="396"/>
    </row>
    <row r="19" spans="1:9">
      <c r="C19" s="399">
        <v>41333</v>
      </c>
      <c r="D19" s="401">
        <f t="shared" si="0"/>
        <v>41333</v>
      </c>
      <c r="E19" s="476">
        <v>0.98269936994822149</v>
      </c>
      <c r="F19" s="476">
        <v>2.6600943319414454</v>
      </c>
      <c r="G19" s="476">
        <v>2.110846602544466E-2</v>
      </c>
      <c r="H19" s="477">
        <v>3.6639021679150972</v>
      </c>
      <c r="I19" s="396"/>
    </row>
    <row r="20" spans="1:9">
      <c r="C20" s="399">
        <v>41364</v>
      </c>
      <c r="D20" s="401">
        <f t="shared" si="0"/>
        <v>41364</v>
      </c>
      <c r="E20" s="476">
        <v>1.2114182484055365</v>
      </c>
      <c r="F20" s="476">
        <v>3.6723053937002748</v>
      </c>
      <c r="G20" s="476">
        <v>0.55866650100027015</v>
      </c>
      <c r="H20" s="477">
        <v>5.4423901431060813</v>
      </c>
      <c r="I20" s="396"/>
    </row>
    <row r="21" spans="1:9">
      <c r="C21" s="399">
        <v>41394</v>
      </c>
      <c r="D21" s="401">
        <f t="shared" si="0"/>
        <v>41394</v>
      </c>
      <c r="E21" s="476">
        <v>1.1514400671646678</v>
      </c>
      <c r="F21" s="476">
        <v>3.3772446296105136</v>
      </c>
      <c r="G21" s="476">
        <v>-8.8427969265458303E-2</v>
      </c>
      <c r="H21" s="477">
        <v>4.4402567275097198</v>
      </c>
      <c r="I21" s="396"/>
    </row>
    <row r="22" spans="1:9">
      <c r="C22" s="399">
        <v>41425</v>
      </c>
      <c r="D22" s="401">
        <f t="shared" si="0"/>
        <v>41425</v>
      </c>
      <c r="E22" s="476">
        <v>1.9100223928163029</v>
      </c>
      <c r="F22" s="476">
        <v>3.0088936540068754</v>
      </c>
      <c r="G22" s="476">
        <v>-0.32649856867833821</v>
      </c>
      <c r="H22" s="477">
        <v>4.5924174781448244</v>
      </c>
      <c r="I22" s="396"/>
    </row>
    <row r="23" spans="1:9">
      <c r="A23" s="392">
        <v>2013</v>
      </c>
      <c r="B23" s="392" t="s">
        <v>133</v>
      </c>
      <c r="C23" s="399">
        <v>41455</v>
      </c>
      <c r="D23" s="401">
        <f t="shared" si="0"/>
        <v>41455</v>
      </c>
      <c r="E23" s="476">
        <v>2.1662908075575187</v>
      </c>
      <c r="F23" s="476">
        <v>2.696715676465903</v>
      </c>
      <c r="G23" s="476">
        <v>0.32325038595478028</v>
      </c>
      <c r="H23" s="477">
        <v>5.1862568699781946</v>
      </c>
      <c r="I23" s="396"/>
    </row>
    <row r="24" spans="1:9">
      <c r="C24" s="399">
        <v>41486</v>
      </c>
      <c r="D24" s="401">
        <f t="shared" si="0"/>
        <v>41486</v>
      </c>
      <c r="E24" s="476">
        <v>1.3740779838038828</v>
      </c>
      <c r="F24" s="476">
        <v>2.7312300977370372</v>
      </c>
      <c r="G24" s="476">
        <v>-0.50990193798867689</v>
      </c>
      <c r="H24" s="477">
        <v>3.5954061435522533</v>
      </c>
      <c r="I24" s="396"/>
    </row>
    <row r="25" spans="1:9">
      <c r="C25" s="399">
        <v>41517</v>
      </c>
      <c r="D25" s="401">
        <f t="shared" si="0"/>
        <v>41517</v>
      </c>
      <c r="E25" s="476">
        <v>2.0314120048802664</v>
      </c>
      <c r="F25" s="476">
        <v>3.5261723559481881</v>
      </c>
      <c r="G25" s="476">
        <v>-0.6554685779823588</v>
      </c>
      <c r="H25" s="477">
        <v>4.9021157828460957</v>
      </c>
      <c r="I25" s="396"/>
    </row>
    <row r="26" spans="1:9">
      <c r="C26" s="399">
        <v>41547</v>
      </c>
      <c r="D26" s="401">
        <f t="shared" si="0"/>
        <v>41547</v>
      </c>
      <c r="E26" s="476">
        <v>2.3254009121089876</v>
      </c>
      <c r="F26" s="476">
        <v>4.4435276081669466</v>
      </c>
      <c r="G26" s="476">
        <v>-0.48572422699497492</v>
      </c>
      <c r="H26" s="477">
        <v>6.2832042932809742</v>
      </c>
      <c r="I26" s="396"/>
    </row>
    <row r="27" spans="1:9">
      <c r="C27" s="399">
        <v>41578</v>
      </c>
      <c r="D27" s="401">
        <f t="shared" si="0"/>
        <v>41578</v>
      </c>
      <c r="E27" s="476">
        <v>2.1267008305898019</v>
      </c>
      <c r="F27" s="476">
        <v>3.7711256483138347</v>
      </c>
      <c r="G27" s="476">
        <v>-0.24565962315918136</v>
      </c>
      <c r="H27" s="477">
        <v>5.6521668557444542</v>
      </c>
      <c r="I27" s="396"/>
    </row>
    <row r="28" spans="1:9">
      <c r="C28" s="399">
        <v>41608</v>
      </c>
      <c r="D28" s="401">
        <f t="shared" si="0"/>
        <v>41608</v>
      </c>
      <c r="E28" s="476">
        <v>1.255081073923777</v>
      </c>
      <c r="F28" s="476">
        <v>3.6676821870816068</v>
      </c>
      <c r="G28" s="476">
        <v>-0.43652633368096111</v>
      </c>
      <c r="H28" s="477">
        <v>4.4862369273244411</v>
      </c>
      <c r="I28" s="396"/>
    </row>
    <row r="29" spans="1:9">
      <c r="C29" s="399">
        <v>41639</v>
      </c>
      <c r="D29" s="401">
        <f t="shared" si="0"/>
        <v>41639</v>
      </c>
      <c r="E29" s="476">
        <v>1.6996144529020578</v>
      </c>
      <c r="F29" s="476">
        <v>3.6208612453289</v>
      </c>
      <c r="G29" s="476">
        <v>-0.49906335037274602</v>
      </c>
      <c r="H29" s="477">
        <v>4.821412347858228</v>
      </c>
      <c r="I29" s="396"/>
    </row>
    <row r="30" spans="1:9">
      <c r="C30" s="399">
        <v>41670</v>
      </c>
      <c r="D30" s="401">
        <f t="shared" si="0"/>
        <v>41670</v>
      </c>
      <c r="E30" s="476">
        <v>1.3237694976421228</v>
      </c>
      <c r="F30" s="476">
        <v>3.339144751227193</v>
      </c>
      <c r="G30" s="476">
        <v>0.34568770840637586</v>
      </c>
      <c r="H30" s="477">
        <v>5.0086019572756868</v>
      </c>
      <c r="I30" s="396"/>
    </row>
    <row r="31" spans="1:9">
      <c r="C31" s="399">
        <v>41698</v>
      </c>
      <c r="D31" s="401">
        <f t="shared" si="0"/>
        <v>41698</v>
      </c>
      <c r="E31" s="476">
        <v>1.1059580443455919</v>
      </c>
      <c r="F31" s="476">
        <v>3.2890196512565435</v>
      </c>
      <c r="G31" s="476">
        <v>-1.2953646049461611E-2</v>
      </c>
      <c r="H31" s="477">
        <v>4.3820240495526832</v>
      </c>
      <c r="I31" s="396"/>
    </row>
    <row r="32" spans="1:9">
      <c r="C32" s="399">
        <v>41729</v>
      </c>
      <c r="D32" s="401">
        <f t="shared" si="0"/>
        <v>41729</v>
      </c>
      <c r="E32" s="476">
        <v>1.2183887636744695</v>
      </c>
      <c r="F32" s="476">
        <v>3.1245944715502354</v>
      </c>
      <c r="G32" s="476">
        <v>-0.40945743737234352</v>
      </c>
      <c r="H32" s="477">
        <v>3.9335257978523543</v>
      </c>
      <c r="I32" s="396"/>
    </row>
    <row r="33" spans="1:9">
      <c r="C33" s="399">
        <v>41759</v>
      </c>
      <c r="D33" s="401">
        <f t="shared" si="0"/>
        <v>41759</v>
      </c>
      <c r="E33" s="476">
        <v>0.86289193764024053</v>
      </c>
      <c r="F33" s="476">
        <v>2.3351451190504258</v>
      </c>
      <c r="G33" s="476">
        <v>0.26764930240648932</v>
      </c>
      <c r="H33" s="477">
        <v>3.4656863590971625</v>
      </c>
      <c r="I33" s="396"/>
    </row>
    <row r="34" spans="1:9">
      <c r="C34" s="399">
        <v>41790</v>
      </c>
      <c r="D34" s="401">
        <f t="shared" si="0"/>
        <v>41790</v>
      </c>
      <c r="E34" s="476">
        <v>0.371068607645404</v>
      </c>
      <c r="F34" s="476">
        <v>2.5266894682073495</v>
      </c>
      <c r="G34" s="476">
        <v>0.12938251865247857</v>
      </c>
      <c r="H34" s="477">
        <v>3.0271405945052123</v>
      </c>
      <c r="I34" s="396"/>
    </row>
    <row r="35" spans="1:9">
      <c r="A35" s="392">
        <v>2014</v>
      </c>
      <c r="B35" s="392" t="s">
        <v>134</v>
      </c>
      <c r="C35" s="399">
        <v>41820</v>
      </c>
      <c r="D35" s="401">
        <f t="shared" si="0"/>
        <v>41820</v>
      </c>
      <c r="E35" s="476">
        <v>0.52122592922581068</v>
      </c>
      <c r="F35" s="476">
        <v>3.3406781192802821</v>
      </c>
      <c r="G35" s="476">
        <v>-0.75663243155474846</v>
      </c>
      <c r="H35" s="477">
        <v>3.1052716169513275</v>
      </c>
    </row>
    <row r="36" spans="1:9">
      <c r="C36" s="399">
        <v>41851</v>
      </c>
      <c r="D36" s="401">
        <f t="shared" si="0"/>
        <v>41851</v>
      </c>
      <c r="E36" s="476">
        <v>1.2463344029508139</v>
      </c>
      <c r="F36" s="476">
        <v>3.4831812336702379</v>
      </c>
      <c r="G36" s="476">
        <v>0.43209041925075842</v>
      </c>
      <c r="H36" s="477">
        <v>5.1616060558718146</v>
      </c>
    </row>
    <row r="37" spans="1:9">
      <c r="C37" s="399">
        <v>41882</v>
      </c>
      <c r="D37" s="401">
        <f t="shared" ref="D37:D68" si="1">+C37</f>
        <v>41882</v>
      </c>
      <c r="E37" s="476">
        <v>0.5809183266827842</v>
      </c>
      <c r="F37" s="476">
        <v>2.8356952373783892</v>
      </c>
      <c r="G37" s="476">
        <v>0.50901165315190045</v>
      </c>
      <c r="H37" s="477">
        <v>3.9256252172130672</v>
      </c>
    </row>
    <row r="38" spans="1:9">
      <c r="C38" s="399">
        <v>41912</v>
      </c>
      <c r="D38" s="401">
        <f t="shared" si="1"/>
        <v>41912</v>
      </c>
      <c r="E38" s="476">
        <v>0.32815329142494815</v>
      </c>
      <c r="F38" s="476">
        <v>1.8877560700582194</v>
      </c>
      <c r="G38" s="476">
        <v>0.59837763339373984</v>
      </c>
      <c r="H38" s="477">
        <v>2.8142869948768947</v>
      </c>
    </row>
    <row r="39" spans="1:9">
      <c r="C39" s="399">
        <v>41943</v>
      </c>
      <c r="D39" s="401">
        <f t="shared" si="1"/>
        <v>41943</v>
      </c>
      <c r="E39" s="476">
        <v>0.13777100134291917</v>
      </c>
      <c r="F39" s="476">
        <v>1.8826472936189971</v>
      </c>
      <c r="G39" s="476">
        <v>0.35257160077264749</v>
      </c>
      <c r="H39" s="477">
        <v>2.3729898957345767</v>
      </c>
    </row>
    <row r="40" spans="1:9">
      <c r="C40" s="399">
        <v>41973</v>
      </c>
      <c r="D40" s="401">
        <f t="shared" si="1"/>
        <v>41973</v>
      </c>
      <c r="E40" s="476">
        <v>0.14818581825528354</v>
      </c>
      <c r="F40" s="476">
        <v>1.6335460673956437</v>
      </c>
      <c r="G40" s="476">
        <v>0.99629741049337628</v>
      </c>
      <c r="H40" s="477">
        <v>2.7780292961442967</v>
      </c>
    </row>
    <row r="41" spans="1:9">
      <c r="C41" s="399">
        <v>42004</v>
      </c>
      <c r="D41" s="401">
        <f t="shared" si="1"/>
        <v>42004</v>
      </c>
      <c r="E41" s="476">
        <v>0.50568655802188867</v>
      </c>
      <c r="F41" s="476">
        <v>1.1333748110426514</v>
      </c>
      <c r="G41" s="476">
        <v>0.71186670846515898</v>
      </c>
      <c r="H41" s="477">
        <v>2.3509280775297015</v>
      </c>
    </row>
    <row r="42" spans="1:9">
      <c r="C42" s="399">
        <v>42035</v>
      </c>
      <c r="D42" s="401">
        <f t="shared" si="1"/>
        <v>42035</v>
      </c>
      <c r="E42" s="476">
        <v>-3.3418584289093271E-2</v>
      </c>
      <c r="F42" s="476">
        <v>0.93512577285870924</v>
      </c>
      <c r="G42" s="476">
        <v>0.40908487792172044</v>
      </c>
      <c r="H42" s="477">
        <v>1.3107920664913451</v>
      </c>
    </row>
    <row r="43" spans="1:9">
      <c r="C43" s="399">
        <v>42063</v>
      </c>
      <c r="D43" s="401">
        <f t="shared" si="1"/>
        <v>42063</v>
      </c>
      <c r="E43" s="476">
        <v>1.0512135709749226</v>
      </c>
      <c r="F43" s="476">
        <v>0.992864362670554</v>
      </c>
      <c r="G43" s="476">
        <v>0.63370877333585729</v>
      </c>
      <c r="H43" s="477">
        <v>2.6777867069813368</v>
      </c>
    </row>
    <row r="44" spans="1:9">
      <c r="C44" s="399">
        <v>42094</v>
      </c>
      <c r="D44" s="401">
        <f t="shared" si="1"/>
        <v>42094</v>
      </c>
      <c r="E44" s="476">
        <v>0.30970843813239068</v>
      </c>
      <c r="F44" s="476">
        <v>0.28282454779463834</v>
      </c>
      <c r="G44" s="476">
        <v>0.11168378195690412</v>
      </c>
      <c r="H44" s="477">
        <v>0.70421676788394905</v>
      </c>
    </row>
    <row r="45" spans="1:9">
      <c r="C45" s="399">
        <v>42124</v>
      </c>
      <c r="D45" s="401">
        <f t="shared" si="1"/>
        <v>42124</v>
      </c>
      <c r="E45" s="476">
        <v>0.13728983952392182</v>
      </c>
      <c r="F45" s="476">
        <v>0.48361308443017953</v>
      </c>
      <c r="G45" s="476">
        <v>0.59500915163227119</v>
      </c>
      <c r="H45" s="477">
        <v>1.2159120755863597</v>
      </c>
    </row>
    <row r="46" spans="1:9">
      <c r="C46" s="399">
        <v>42155</v>
      </c>
      <c r="D46" s="401">
        <f t="shared" si="1"/>
        <v>42155</v>
      </c>
      <c r="E46" s="476">
        <v>0.2728548484001132</v>
      </c>
      <c r="F46" s="476">
        <v>0.4024982430883407</v>
      </c>
      <c r="G46" s="476">
        <v>0.65249252941559599</v>
      </c>
      <c r="H46" s="477">
        <v>1.3278456209040428</v>
      </c>
    </row>
    <row r="47" spans="1:9">
      <c r="A47" s="392">
        <v>2015</v>
      </c>
      <c r="B47" s="392" t="s">
        <v>135</v>
      </c>
      <c r="C47" s="399">
        <v>42185</v>
      </c>
      <c r="D47" s="401">
        <f t="shared" si="1"/>
        <v>42185</v>
      </c>
      <c r="E47" s="476">
        <v>0.96013854989892455</v>
      </c>
      <c r="F47" s="476">
        <v>0.79657569271533846</v>
      </c>
      <c r="G47" s="476">
        <v>0.99935671350436661</v>
      </c>
      <c r="H47" s="477">
        <v>2.7560709561186343</v>
      </c>
    </row>
    <row r="48" spans="1:9">
      <c r="C48" s="399">
        <v>42216</v>
      </c>
      <c r="D48" s="401">
        <f t="shared" si="1"/>
        <v>42216</v>
      </c>
      <c r="E48" s="476">
        <v>0.24496983366123812</v>
      </c>
      <c r="F48" s="476">
        <v>0.30863331709224595</v>
      </c>
      <c r="G48" s="476">
        <v>1.7546110084058548E-2</v>
      </c>
      <c r="H48" s="477">
        <v>0.57114926083754369</v>
      </c>
      <c r="I48" s="396"/>
    </row>
    <row r="49" spans="1:9">
      <c r="C49" s="399">
        <v>42247</v>
      </c>
      <c r="D49" s="401">
        <f t="shared" si="1"/>
        <v>42247</v>
      </c>
      <c r="E49" s="476">
        <v>0.70324861520385329</v>
      </c>
      <c r="F49" s="476">
        <v>-0.10015778675991352</v>
      </c>
      <c r="G49" s="476">
        <v>-1.5549874811384E-2</v>
      </c>
      <c r="H49" s="477">
        <v>0.58754095363255487</v>
      </c>
      <c r="I49" s="396"/>
    </row>
    <row r="50" spans="1:9">
      <c r="C50" s="399">
        <v>42277</v>
      </c>
      <c r="D50" s="401">
        <f t="shared" si="1"/>
        <v>42277</v>
      </c>
      <c r="E50" s="476">
        <v>3.1961065461810234</v>
      </c>
      <c r="F50" s="476">
        <v>0.87415152231983417</v>
      </c>
      <c r="G50" s="476">
        <v>-7.3107408343037875E-2</v>
      </c>
      <c r="H50" s="477">
        <v>3.9971506601578284</v>
      </c>
      <c r="I50" s="396"/>
    </row>
    <row r="51" spans="1:9">
      <c r="C51" s="399">
        <v>42308</v>
      </c>
      <c r="D51" s="401">
        <f t="shared" si="1"/>
        <v>42308</v>
      </c>
      <c r="E51" s="476">
        <v>3.878349407390675</v>
      </c>
      <c r="F51" s="476">
        <v>0.73825687913051985</v>
      </c>
      <c r="G51" s="476">
        <v>-0.14901100045872023</v>
      </c>
      <c r="H51" s="477">
        <v>4.4675952860624619</v>
      </c>
      <c r="I51" s="396"/>
    </row>
    <row r="52" spans="1:9">
      <c r="C52" s="399">
        <v>42338</v>
      </c>
      <c r="D52" s="401">
        <f t="shared" si="1"/>
        <v>42338</v>
      </c>
      <c r="E52" s="476">
        <v>4.0513250778864274</v>
      </c>
      <c r="F52" s="476">
        <v>1.2081286979493469</v>
      </c>
      <c r="G52" s="476">
        <v>-0.64237752932999803</v>
      </c>
      <c r="H52" s="477">
        <v>4.6170762465057749</v>
      </c>
      <c r="I52" s="396"/>
    </row>
    <row r="53" spans="1:9">
      <c r="C53" s="399">
        <v>42369</v>
      </c>
      <c r="D53" s="401">
        <f t="shared" si="1"/>
        <v>42369</v>
      </c>
      <c r="E53" s="476">
        <v>3.8842303299036236</v>
      </c>
      <c r="F53" s="476">
        <v>1.4901969107062354</v>
      </c>
      <c r="G53" s="476">
        <v>-0.78821998662689596</v>
      </c>
      <c r="H53" s="477">
        <v>4.5862072539829484</v>
      </c>
      <c r="I53" s="396"/>
    </row>
    <row r="54" spans="1:9" s="552" customFormat="1">
      <c r="C54" s="399">
        <v>42400</v>
      </c>
      <c r="D54" s="556">
        <f t="shared" si="1"/>
        <v>42400</v>
      </c>
      <c r="E54" s="555">
        <v>4.3004932121280008</v>
      </c>
      <c r="F54" s="555">
        <v>1.5954362998808538</v>
      </c>
      <c r="G54" s="555">
        <v>-0.94607759461025331</v>
      </c>
      <c r="H54" s="554">
        <v>4.9498519173986324</v>
      </c>
      <c r="I54" s="553"/>
    </row>
    <row r="55" spans="1:9">
      <c r="C55" s="399">
        <v>42429</v>
      </c>
      <c r="D55" s="401">
        <f t="shared" si="1"/>
        <v>42429</v>
      </c>
      <c r="E55" s="476">
        <v>3.3942413475074171</v>
      </c>
      <c r="F55" s="476">
        <v>0.8115214126417869</v>
      </c>
      <c r="G55" s="476">
        <v>-0.63875662104583542</v>
      </c>
      <c r="H55" s="477">
        <v>3.5670061391033698</v>
      </c>
      <c r="I55" s="396"/>
    </row>
    <row r="56" spans="1:9">
      <c r="C56" s="399">
        <v>42460</v>
      </c>
      <c r="D56" s="401">
        <f t="shared" si="1"/>
        <v>42460</v>
      </c>
      <c r="E56" s="476">
        <v>3.3887910500954779</v>
      </c>
      <c r="F56" s="476">
        <v>0.61756326867660494</v>
      </c>
      <c r="G56" s="476">
        <v>-0.27612419625914586</v>
      </c>
      <c r="H56" s="477">
        <v>3.7302301225129213</v>
      </c>
      <c r="I56" s="396"/>
    </row>
    <row r="57" spans="1:9">
      <c r="C57" s="399">
        <v>42490</v>
      </c>
      <c r="D57" s="401">
        <f t="shared" si="1"/>
        <v>42490</v>
      </c>
      <c r="E57" s="476">
        <v>4.1942248619095297</v>
      </c>
      <c r="F57" s="476">
        <v>0.78560791530818996</v>
      </c>
      <c r="G57" s="476">
        <v>-0.73983665549449051</v>
      </c>
      <c r="H57" s="477">
        <v>4.2399961217232089</v>
      </c>
      <c r="I57" s="396"/>
    </row>
    <row r="58" spans="1:9">
      <c r="C58" s="399">
        <v>42521</v>
      </c>
      <c r="D58" s="401">
        <f t="shared" si="1"/>
        <v>42521</v>
      </c>
      <c r="E58" s="476">
        <v>4.0809117689474768</v>
      </c>
      <c r="F58" s="476">
        <v>1.1439038107269124</v>
      </c>
      <c r="G58" s="476">
        <v>-0.42773996238452144</v>
      </c>
      <c r="H58" s="477">
        <v>4.7970756172898774</v>
      </c>
      <c r="I58" s="396"/>
    </row>
    <row r="59" spans="1:9">
      <c r="A59" s="392">
        <v>2016</v>
      </c>
      <c r="B59" s="392" t="s">
        <v>136</v>
      </c>
      <c r="C59" s="399">
        <v>42551</v>
      </c>
      <c r="D59" s="401">
        <f t="shared" si="1"/>
        <v>42551</v>
      </c>
      <c r="E59" s="476">
        <v>3.8791346129493269</v>
      </c>
      <c r="F59" s="476">
        <v>0.94837417225173881</v>
      </c>
      <c r="G59" s="476">
        <v>-0.28407891280554626</v>
      </c>
      <c r="H59" s="477">
        <v>4.5434298723955351</v>
      </c>
      <c r="I59" s="396"/>
    </row>
    <row r="60" spans="1:9">
      <c r="C60" s="399">
        <v>42582</v>
      </c>
      <c r="D60" s="401">
        <f t="shared" si="1"/>
        <v>42582</v>
      </c>
      <c r="E60" s="476">
        <v>4.9477851083127176</v>
      </c>
      <c r="F60" s="476">
        <v>0.81856300092397405</v>
      </c>
      <c r="G60" s="476">
        <v>0.23552805686843792</v>
      </c>
      <c r="H60" s="477">
        <v>6.0018761661051485</v>
      </c>
      <c r="I60" s="396"/>
    </row>
    <row r="61" spans="1:9">
      <c r="C61" s="399">
        <v>42613</v>
      </c>
      <c r="D61" s="401">
        <f t="shared" si="1"/>
        <v>42613</v>
      </c>
      <c r="E61" s="476">
        <v>4.5912897912423674</v>
      </c>
      <c r="F61" s="476">
        <v>1.3505056324255051</v>
      </c>
      <c r="G61" s="476">
        <v>0.48414554160681611</v>
      </c>
      <c r="H61" s="477">
        <v>6.4259409652746911</v>
      </c>
      <c r="I61" s="396"/>
    </row>
    <row r="62" spans="1:9">
      <c r="C62" s="399">
        <v>42643</v>
      </c>
      <c r="D62" s="401">
        <f t="shared" si="1"/>
        <v>42643</v>
      </c>
      <c r="E62" s="476">
        <v>2.1194855917418089</v>
      </c>
      <c r="F62" s="476">
        <v>0.84072121227224017</v>
      </c>
      <c r="G62" s="476">
        <v>0.21075759232646682</v>
      </c>
      <c r="H62" s="477">
        <v>3.1709643963405227</v>
      </c>
      <c r="I62" s="396"/>
    </row>
    <row r="63" spans="1:9">
      <c r="C63" s="399">
        <v>42674</v>
      </c>
      <c r="D63" s="401">
        <f t="shared" si="1"/>
        <v>42674</v>
      </c>
      <c r="E63" s="476">
        <v>1.5721094703623204</v>
      </c>
      <c r="F63" s="476">
        <v>0.63381816332301855</v>
      </c>
      <c r="G63" s="476">
        <v>0.17725485210679887</v>
      </c>
      <c r="H63" s="477">
        <v>2.3831824857921191</v>
      </c>
      <c r="I63" s="396"/>
    </row>
    <row r="64" spans="1:9">
      <c r="C64" s="399">
        <v>42704</v>
      </c>
      <c r="D64" s="401">
        <f t="shared" si="1"/>
        <v>42704</v>
      </c>
      <c r="E64" s="476">
        <v>1.6412788071503002</v>
      </c>
      <c r="F64" s="476">
        <v>0.6630940357293198</v>
      </c>
      <c r="G64" s="476">
        <v>0.30741074428900894</v>
      </c>
      <c r="H64" s="477">
        <v>2.6117835871686452</v>
      </c>
      <c r="I64" s="396"/>
    </row>
    <row r="65" spans="1:9">
      <c r="C65" s="399">
        <v>42735</v>
      </c>
      <c r="D65" s="401">
        <f t="shared" si="1"/>
        <v>42735</v>
      </c>
      <c r="E65" s="476">
        <v>1.7873689530321561</v>
      </c>
      <c r="F65" s="476">
        <v>0.62729737353296977</v>
      </c>
      <c r="G65" s="476">
        <v>0.80238416468204365</v>
      </c>
      <c r="H65" s="477">
        <v>3.2170504912471927</v>
      </c>
      <c r="I65" s="396"/>
    </row>
    <row r="66" spans="1:9">
      <c r="C66" s="399">
        <v>42766</v>
      </c>
      <c r="D66" s="401">
        <f t="shared" si="1"/>
        <v>42766</v>
      </c>
      <c r="E66" s="476">
        <v>1.4174856090358772</v>
      </c>
      <c r="F66" s="476">
        <v>-0.1823603627703102</v>
      </c>
      <c r="G66" s="476">
        <v>1.1355476387098773</v>
      </c>
      <c r="H66" s="477">
        <v>2.3706728849754342</v>
      </c>
      <c r="I66" s="396"/>
    </row>
    <row r="67" spans="1:9">
      <c r="C67" s="399">
        <v>42794</v>
      </c>
      <c r="D67" s="401">
        <f t="shared" si="1"/>
        <v>42794</v>
      </c>
      <c r="E67" s="476">
        <v>1.7803282521737305</v>
      </c>
      <c r="F67" s="476">
        <v>-0.15824935158184902</v>
      </c>
      <c r="G67" s="476">
        <v>0.79011354383040866</v>
      </c>
      <c r="H67" s="477">
        <v>2.4121924444223026</v>
      </c>
      <c r="I67" s="396"/>
    </row>
    <row r="68" spans="1:9">
      <c r="C68" s="399">
        <v>42825</v>
      </c>
      <c r="D68" s="401">
        <f t="shared" si="1"/>
        <v>42825</v>
      </c>
      <c r="E68" s="476">
        <v>1.9847636647109599</v>
      </c>
      <c r="F68" s="476">
        <v>0.39810249760485517</v>
      </c>
      <c r="G68" s="476">
        <v>0.35820491101825525</v>
      </c>
      <c r="H68" s="477">
        <v>2.7410710733340835</v>
      </c>
      <c r="I68" s="396"/>
    </row>
    <row r="69" spans="1:9">
      <c r="C69" s="399">
        <v>42855</v>
      </c>
      <c r="D69" s="401">
        <f t="shared" ref="D69:D100" si="2">+C69</f>
        <v>42855</v>
      </c>
      <c r="E69" s="476">
        <v>1.6248153593191794</v>
      </c>
      <c r="F69" s="476">
        <v>0.85097799198369395</v>
      </c>
      <c r="G69" s="476">
        <v>0.83896964256857764</v>
      </c>
      <c r="H69" s="477">
        <v>3.3147629938714545</v>
      </c>
      <c r="I69" s="396"/>
    </row>
    <row r="70" spans="1:9">
      <c r="C70" s="399">
        <v>42886</v>
      </c>
      <c r="D70" s="401">
        <f t="shared" si="2"/>
        <v>42886</v>
      </c>
      <c r="E70" s="476">
        <v>1.6561389354781899</v>
      </c>
      <c r="F70" s="476">
        <v>0.30454631508758273</v>
      </c>
      <c r="G70" s="476">
        <v>0.54475360442919329</v>
      </c>
      <c r="H70" s="477">
        <v>2.5054388549949635</v>
      </c>
      <c r="I70" s="396"/>
    </row>
    <row r="71" spans="1:9">
      <c r="A71" s="392">
        <v>2017</v>
      </c>
      <c r="B71" s="392" t="s">
        <v>43</v>
      </c>
      <c r="C71" s="399">
        <v>42916</v>
      </c>
      <c r="D71" s="401">
        <f t="shared" si="2"/>
        <v>42916</v>
      </c>
      <c r="E71" s="476">
        <v>2.0710843184849566</v>
      </c>
      <c r="F71" s="476">
        <v>-1.6575830850829733E-2</v>
      </c>
      <c r="G71" s="476">
        <v>0.60650945976678805</v>
      </c>
      <c r="H71" s="477">
        <v>2.6610179474009215</v>
      </c>
      <c r="I71" s="396"/>
    </row>
    <row r="72" spans="1:9">
      <c r="C72" s="399">
        <v>42947</v>
      </c>
      <c r="D72" s="401">
        <f t="shared" si="2"/>
        <v>42947</v>
      </c>
      <c r="E72" s="476">
        <v>1.5979999146161905</v>
      </c>
      <c r="F72" s="476">
        <v>0.43284207151477588</v>
      </c>
      <c r="G72" s="476">
        <v>0.77271143051088131</v>
      </c>
      <c r="H72" s="477">
        <v>2.8035534166418472</v>
      </c>
      <c r="I72" s="396"/>
    </row>
    <row r="73" spans="1:9">
      <c r="C73" s="399">
        <v>42978</v>
      </c>
      <c r="D73" s="401">
        <f t="shared" si="2"/>
        <v>42978</v>
      </c>
      <c r="E73" s="476">
        <v>2.0178662250277584</v>
      </c>
      <c r="F73" s="476">
        <v>0.57706988300906814</v>
      </c>
      <c r="G73" s="476">
        <v>0.63779527169225081</v>
      </c>
      <c r="H73" s="477">
        <v>3.2327313797290742</v>
      </c>
      <c r="I73" s="396"/>
    </row>
    <row r="74" spans="1:9">
      <c r="C74" s="399">
        <v>43008</v>
      </c>
      <c r="D74" s="401">
        <f t="shared" si="2"/>
        <v>43008</v>
      </c>
      <c r="E74" s="476">
        <v>2.3004386679363953</v>
      </c>
      <c r="F74" s="476">
        <v>0.98986024382372018</v>
      </c>
      <c r="G74" s="476">
        <v>0.71730314732461409</v>
      </c>
      <c r="H74" s="477">
        <v>4.0076020590847179</v>
      </c>
      <c r="I74" s="396"/>
    </row>
    <row r="75" spans="1:9">
      <c r="C75" s="399">
        <v>43039</v>
      </c>
      <c r="D75" s="401">
        <f t="shared" si="2"/>
        <v>43039</v>
      </c>
      <c r="E75" s="476">
        <v>2.1823847940806966</v>
      </c>
      <c r="F75" s="476">
        <v>1.4501092443898871</v>
      </c>
      <c r="G75" s="476">
        <v>1.0641442400527332</v>
      </c>
      <c r="H75" s="477">
        <v>4.6966382785233094</v>
      </c>
      <c r="I75" s="396"/>
    </row>
    <row r="76" spans="1:9">
      <c r="C76" s="399">
        <v>43069</v>
      </c>
      <c r="D76" s="401">
        <f t="shared" si="2"/>
        <v>43069</v>
      </c>
      <c r="E76" s="476">
        <v>1.7975660934321036</v>
      </c>
      <c r="F76" s="476">
        <v>1.4456921702052363</v>
      </c>
      <c r="G76" s="476">
        <v>0.41160744657837606</v>
      </c>
      <c r="H76" s="477">
        <v>3.6548657102157165</v>
      </c>
      <c r="I76" s="396"/>
    </row>
    <row r="77" spans="1:9">
      <c r="C77" s="399">
        <v>43100</v>
      </c>
      <c r="D77" s="401">
        <f t="shared" si="2"/>
        <v>43100</v>
      </c>
      <c r="E77" s="476">
        <v>1.9646266978784248</v>
      </c>
      <c r="F77" s="476">
        <v>1.1693440386726466</v>
      </c>
      <c r="G77" s="476">
        <v>0.28478667780583333</v>
      </c>
      <c r="H77" s="477">
        <v>3.4187574143569037</v>
      </c>
      <c r="I77" s="396"/>
    </row>
    <row r="78" spans="1:9">
      <c r="C78" s="399">
        <v>43131</v>
      </c>
      <c r="D78" s="401">
        <f t="shared" si="2"/>
        <v>43131</v>
      </c>
      <c r="E78" s="476">
        <v>2.0506067495910334</v>
      </c>
      <c r="F78" s="476">
        <v>1.0573852038852172</v>
      </c>
      <c r="G78" s="476">
        <v>0.32010995693060712</v>
      </c>
      <c r="H78" s="477">
        <v>3.428101910406852</v>
      </c>
      <c r="I78" s="396"/>
    </row>
    <row r="79" spans="1:9">
      <c r="C79" s="399">
        <v>43159</v>
      </c>
      <c r="D79" s="401">
        <f t="shared" si="2"/>
        <v>43159</v>
      </c>
      <c r="E79" s="476">
        <v>1.9396981542022813</v>
      </c>
      <c r="F79" s="476">
        <v>1.9980775942372042</v>
      </c>
      <c r="G79" s="476">
        <v>1.1680313009229519</v>
      </c>
      <c r="H79" s="477">
        <v>5.1058070493624257</v>
      </c>
      <c r="I79" s="396"/>
    </row>
    <row r="80" spans="1:9">
      <c r="C80" s="399">
        <v>43190</v>
      </c>
      <c r="D80" s="401">
        <f t="shared" si="2"/>
        <v>43190</v>
      </c>
      <c r="E80" s="476">
        <v>2.3730764166397651</v>
      </c>
      <c r="F80" s="476">
        <v>2.1057217484987989</v>
      </c>
      <c r="G80" s="476">
        <v>1.39642423024562</v>
      </c>
      <c r="H80" s="477">
        <v>5.8752223953841849</v>
      </c>
      <c r="I80" s="396"/>
    </row>
    <row r="81" spans="1:9">
      <c r="C81" s="399">
        <v>43220</v>
      </c>
      <c r="D81" s="401">
        <f t="shared" si="2"/>
        <v>43220</v>
      </c>
      <c r="E81" s="476">
        <v>1.7325120509914995</v>
      </c>
      <c r="F81" s="476">
        <v>2.7274156097207425</v>
      </c>
      <c r="G81" s="476">
        <v>1.1883281870518618</v>
      </c>
      <c r="H81" s="477">
        <v>5.6482558477640907</v>
      </c>
      <c r="I81" s="396"/>
    </row>
    <row r="82" spans="1:9">
      <c r="C82" s="399">
        <v>43251</v>
      </c>
      <c r="D82" s="401">
        <f t="shared" si="2"/>
        <v>43251</v>
      </c>
      <c r="E82" s="476">
        <v>2.3241686585086438</v>
      </c>
      <c r="F82" s="476">
        <v>3.0220636191481844</v>
      </c>
      <c r="G82" s="476">
        <v>1.5515036597003631</v>
      </c>
      <c r="H82" s="477">
        <v>6.8977359373571829</v>
      </c>
      <c r="I82" s="396"/>
    </row>
    <row r="83" spans="1:9">
      <c r="A83" s="392">
        <v>2018</v>
      </c>
      <c r="B83" s="392" t="s">
        <v>44</v>
      </c>
      <c r="C83" s="399">
        <v>43281</v>
      </c>
      <c r="D83" s="401">
        <f t="shared" si="2"/>
        <v>43281</v>
      </c>
      <c r="E83" s="476">
        <v>1.4939402854325039</v>
      </c>
      <c r="F83" s="476">
        <v>3.1704097129241555</v>
      </c>
      <c r="G83" s="476">
        <v>0.90401901856715372</v>
      </c>
      <c r="H83" s="477">
        <v>5.5683690169238105</v>
      </c>
      <c r="I83" s="396"/>
    </row>
    <row r="84" spans="1:9">
      <c r="C84" s="399">
        <v>43312</v>
      </c>
      <c r="D84" s="401">
        <f t="shared" si="2"/>
        <v>43312</v>
      </c>
      <c r="E84" s="476">
        <v>1.2663056021446464</v>
      </c>
      <c r="F84" s="476">
        <v>3.0840714439518901</v>
      </c>
      <c r="G84" s="476">
        <v>0.76042580200756393</v>
      </c>
      <c r="H84" s="477">
        <v>5.1108028481041003</v>
      </c>
      <c r="I84" s="396"/>
    </row>
    <row r="85" spans="1:9">
      <c r="C85" s="399">
        <v>43343</v>
      </c>
      <c r="D85" s="401">
        <f t="shared" si="2"/>
        <v>43343</v>
      </c>
      <c r="E85" s="476">
        <v>1.4277992850749783</v>
      </c>
      <c r="F85" s="476">
        <v>3.4093776941038496</v>
      </c>
      <c r="G85" s="476">
        <v>0.56349605061379704</v>
      </c>
      <c r="H85" s="477">
        <v>5.4006730297926424</v>
      </c>
      <c r="I85" s="396"/>
    </row>
    <row r="86" spans="1:9">
      <c r="C86" s="399">
        <v>43373</v>
      </c>
      <c r="D86" s="401">
        <f t="shared" si="2"/>
        <v>43373</v>
      </c>
      <c r="E86" s="476">
        <v>1.5050076647722068</v>
      </c>
      <c r="F86" s="476">
        <v>2.8898816337804267</v>
      </c>
      <c r="G86" s="476">
        <v>0.72198327131078621</v>
      </c>
      <c r="H86" s="477">
        <v>5.1168725698634177</v>
      </c>
      <c r="I86" s="396"/>
    </row>
    <row r="87" spans="1:9">
      <c r="C87" s="399">
        <v>43404</v>
      </c>
      <c r="D87" s="401">
        <f t="shared" si="2"/>
        <v>43404</v>
      </c>
      <c r="E87" s="476">
        <v>1.2236065131280718</v>
      </c>
      <c r="F87" s="476">
        <v>2.7145371111794718</v>
      </c>
      <c r="G87" s="476">
        <v>0.58950707760858545</v>
      </c>
      <c r="H87" s="477">
        <v>4.5276507019161443</v>
      </c>
      <c r="I87" s="396"/>
    </row>
    <row r="88" spans="1:9">
      <c r="C88" s="399">
        <v>43434</v>
      </c>
      <c r="D88" s="401">
        <f t="shared" si="2"/>
        <v>43434</v>
      </c>
      <c r="E88" s="476">
        <v>1.9645770241220937</v>
      </c>
      <c r="F88" s="476">
        <v>2.3232750010713321</v>
      </c>
      <c r="G88" s="476">
        <v>0.87457263791060713</v>
      </c>
      <c r="H88" s="477">
        <v>5.1624246631040336</v>
      </c>
      <c r="I88" s="396"/>
    </row>
    <row r="89" spans="1:9">
      <c r="C89" s="399">
        <v>43465</v>
      </c>
      <c r="D89" s="401">
        <f t="shared" si="2"/>
        <v>43465</v>
      </c>
      <c r="E89" s="476">
        <v>1.6702074300236072</v>
      </c>
      <c r="F89" s="476">
        <v>2.9181187429062967</v>
      </c>
      <c r="G89" s="476">
        <v>0.67555495743950411</v>
      </c>
      <c r="H89" s="477">
        <v>5.2638811303694126</v>
      </c>
      <c r="I89" s="396"/>
    </row>
    <row r="90" spans="1:9">
      <c r="C90" s="399">
        <v>43496</v>
      </c>
      <c r="D90" s="401">
        <f t="shared" si="2"/>
        <v>43496</v>
      </c>
      <c r="E90" s="476">
        <v>1.7281388860469291</v>
      </c>
      <c r="F90" s="476">
        <v>3.7411278107071606</v>
      </c>
      <c r="G90" s="476">
        <v>0.77023220317801488</v>
      </c>
      <c r="H90" s="477">
        <v>6.2394988999321157</v>
      </c>
      <c r="I90" s="396"/>
    </row>
    <row r="91" spans="1:9">
      <c r="C91" s="399">
        <v>43524</v>
      </c>
      <c r="D91" s="401">
        <f t="shared" si="2"/>
        <v>43524</v>
      </c>
      <c r="E91" s="476">
        <v>1.0268938008640718</v>
      </c>
      <c r="F91" s="476">
        <v>3.4381818668031148</v>
      </c>
      <c r="G91" s="476">
        <v>-0.38204414290376476</v>
      </c>
      <c r="H91" s="477">
        <v>4.0830315247634417</v>
      </c>
      <c r="I91" s="396"/>
    </row>
    <row r="92" spans="1:9">
      <c r="C92" s="399">
        <v>43555</v>
      </c>
      <c r="D92" s="401">
        <f t="shared" si="2"/>
        <v>43555</v>
      </c>
      <c r="E92" s="476">
        <v>1.0328758289499524</v>
      </c>
      <c r="F92" s="476">
        <v>3.5024498335722924</v>
      </c>
      <c r="G92" s="476">
        <v>0.98265096212235326</v>
      </c>
      <c r="H92" s="477">
        <v>5.5179766246446178</v>
      </c>
      <c r="I92" s="396"/>
    </row>
    <row r="93" spans="1:9">
      <c r="C93" s="399">
        <v>43585</v>
      </c>
      <c r="D93" s="401">
        <f t="shared" si="2"/>
        <v>43585</v>
      </c>
      <c r="E93" s="476">
        <v>1.5802629991826782</v>
      </c>
      <c r="F93" s="476">
        <v>2.593792698308524</v>
      </c>
      <c r="G93" s="476">
        <v>0.76196931046468741</v>
      </c>
      <c r="H93" s="477">
        <v>4.9360250079558909</v>
      </c>
      <c r="I93" s="396"/>
    </row>
    <row r="94" spans="1:9">
      <c r="C94" s="399">
        <v>43616</v>
      </c>
      <c r="D94" s="401">
        <f t="shared" si="2"/>
        <v>43616</v>
      </c>
      <c r="E94" s="476">
        <v>1.24380172495295</v>
      </c>
      <c r="F94" s="476">
        <v>2.7536705103620824</v>
      </c>
      <c r="G94" s="476">
        <v>0.40569445538688059</v>
      </c>
      <c r="H94" s="477">
        <v>4.4031666907019371</v>
      </c>
      <c r="I94" s="396"/>
    </row>
    <row r="95" spans="1:9">
      <c r="A95" s="392">
        <v>2019</v>
      </c>
      <c r="B95" s="392" t="s">
        <v>45</v>
      </c>
      <c r="C95" s="399">
        <v>43646</v>
      </c>
      <c r="D95" s="401">
        <f t="shared" si="2"/>
        <v>43646</v>
      </c>
      <c r="E95" s="476">
        <v>1.6763653903615763</v>
      </c>
      <c r="F95" s="476">
        <v>2.8225919446155983</v>
      </c>
      <c r="G95" s="476">
        <v>0.56978957440183031</v>
      </c>
      <c r="H95" s="477">
        <v>5.0687469093790156</v>
      </c>
      <c r="I95" s="396"/>
    </row>
    <row r="96" spans="1:9">
      <c r="C96" s="399">
        <v>43677</v>
      </c>
      <c r="D96" s="401">
        <f t="shared" si="2"/>
        <v>43677</v>
      </c>
      <c r="E96" s="476">
        <v>1.864043564995008</v>
      </c>
      <c r="F96" s="476">
        <v>2.6328644085951223</v>
      </c>
      <c r="G96" s="476">
        <v>0.92341201482658208</v>
      </c>
      <c r="H96" s="477">
        <v>5.4203199884166935</v>
      </c>
      <c r="I96" s="396"/>
    </row>
    <row r="97" spans="1:10">
      <c r="C97" s="399">
        <v>43708</v>
      </c>
      <c r="D97" s="401">
        <f t="shared" si="2"/>
        <v>43708</v>
      </c>
      <c r="E97" s="476">
        <v>1.8826068711504478</v>
      </c>
      <c r="F97" s="476">
        <v>2.4681711566214646</v>
      </c>
      <c r="G97" s="476">
        <v>0.83817627708314468</v>
      </c>
      <c r="H97" s="477">
        <v>5.1889543048550593</v>
      </c>
      <c r="I97" s="396"/>
    </row>
    <row r="98" spans="1:10">
      <c r="C98" s="399">
        <v>43738</v>
      </c>
      <c r="D98" s="401">
        <f t="shared" si="2"/>
        <v>43738</v>
      </c>
      <c r="E98" s="476">
        <v>1.3097058494119433</v>
      </c>
      <c r="F98" s="476">
        <v>2.3346401253639697</v>
      </c>
      <c r="G98" s="476">
        <v>1.0815933557451929</v>
      </c>
      <c r="H98" s="477">
        <v>4.7259393305211006</v>
      </c>
      <c r="I98" s="396"/>
    </row>
    <row r="99" spans="1:10">
      <c r="C99" s="399">
        <v>43769</v>
      </c>
      <c r="D99" s="401">
        <f t="shared" si="2"/>
        <v>43769</v>
      </c>
      <c r="E99" s="476">
        <v>1.8538232413107476</v>
      </c>
      <c r="F99" s="476">
        <v>2.6952194926577904</v>
      </c>
      <c r="G99" s="476">
        <v>0.42399992962875771</v>
      </c>
      <c r="H99" s="477">
        <v>4.9730426635973117</v>
      </c>
      <c r="I99" s="396"/>
    </row>
    <row r="100" spans="1:10">
      <c r="C100" s="399">
        <v>43799</v>
      </c>
      <c r="D100" s="401">
        <f t="shared" si="2"/>
        <v>43799</v>
      </c>
      <c r="E100" s="476">
        <v>1.8259229678008377</v>
      </c>
      <c r="F100" s="476">
        <v>3.1156339520781029</v>
      </c>
      <c r="G100" s="476">
        <v>-0.2263391857656811</v>
      </c>
      <c r="H100" s="477">
        <v>4.7152177341132813</v>
      </c>
      <c r="I100" s="396"/>
      <c r="J100" s="391" t="s">
        <v>455</v>
      </c>
    </row>
    <row r="101" spans="1:10">
      <c r="C101" s="399">
        <v>43830</v>
      </c>
      <c r="D101" s="401">
        <f t="shared" ref="D101:D132" si="3">+C101</f>
        <v>43830</v>
      </c>
      <c r="E101" s="476">
        <v>1.3017655160641075</v>
      </c>
      <c r="F101" s="476">
        <v>3.1333285215130577</v>
      </c>
      <c r="G101" s="476">
        <v>-0.26619762449826034</v>
      </c>
      <c r="H101" s="477">
        <v>4.1688964130789117</v>
      </c>
      <c r="I101" s="396"/>
    </row>
    <row r="102" spans="1:10">
      <c r="C102" s="399">
        <v>43861</v>
      </c>
      <c r="D102" s="401">
        <f t="shared" si="3"/>
        <v>43861</v>
      </c>
      <c r="E102" s="476">
        <v>1.552979411915284</v>
      </c>
      <c r="F102" s="476">
        <v>2.8641634497435779</v>
      </c>
      <c r="G102" s="476">
        <v>0.36371224088326065</v>
      </c>
      <c r="H102" s="477">
        <v>4.7808551025421337</v>
      </c>
      <c r="I102" s="396"/>
    </row>
    <row r="103" spans="1:10">
      <c r="C103" s="399">
        <v>43890</v>
      </c>
      <c r="D103" s="401">
        <f t="shared" si="3"/>
        <v>43890</v>
      </c>
      <c r="E103" s="476">
        <v>2.4744021365744064</v>
      </c>
      <c r="F103" s="476">
        <v>2.9532303622665608</v>
      </c>
      <c r="G103" s="476">
        <v>1.2215115310380005</v>
      </c>
      <c r="H103" s="477">
        <v>6.6491440298789541</v>
      </c>
      <c r="I103" s="396"/>
    </row>
    <row r="104" spans="1:10">
      <c r="C104" s="399">
        <v>43921</v>
      </c>
      <c r="D104" s="401">
        <f t="shared" si="3"/>
        <v>43921</v>
      </c>
      <c r="E104" s="476">
        <v>3.0780648846848697</v>
      </c>
      <c r="F104" s="476">
        <v>4.7869122028967821</v>
      </c>
      <c r="G104" s="476">
        <v>0.46460426614896372</v>
      </c>
      <c r="H104" s="477">
        <v>8.3295813537306032</v>
      </c>
      <c r="I104" s="396"/>
    </row>
    <row r="105" spans="1:10">
      <c r="C105" s="399">
        <v>43951</v>
      </c>
      <c r="D105" s="401">
        <f t="shared" si="3"/>
        <v>43951</v>
      </c>
      <c r="E105" s="476">
        <v>3.5068046311417516</v>
      </c>
      <c r="F105" s="476">
        <v>4.9969429591268373</v>
      </c>
      <c r="G105" s="476">
        <v>-2.6459905450508872E-2</v>
      </c>
      <c r="H105" s="477">
        <v>8.47728768481808</v>
      </c>
      <c r="I105" s="396"/>
    </row>
    <row r="106" spans="1:10">
      <c r="C106" s="399">
        <v>43982</v>
      </c>
      <c r="D106" s="401">
        <f t="shared" si="3"/>
        <v>43982</v>
      </c>
      <c r="E106" s="476">
        <v>4.3839873172608321</v>
      </c>
      <c r="F106" s="476">
        <v>5.1785573136264063</v>
      </c>
      <c r="G106" s="476">
        <v>-0.23327686828220079</v>
      </c>
      <c r="H106" s="477">
        <v>9.3292677626050278</v>
      </c>
      <c r="I106" s="396"/>
    </row>
    <row r="107" spans="1:10">
      <c r="A107" s="392">
        <v>2020</v>
      </c>
      <c r="B107" s="392" t="s">
        <v>46</v>
      </c>
      <c r="C107" s="399">
        <v>44012</v>
      </c>
      <c r="D107" s="401">
        <f t="shared" si="3"/>
        <v>44012</v>
      </c>
      <c r="E107" s="476">
        <v>4.3596994819481933</v>
      </c>
      <c r="F107" s="476">
        <v>4.9725335859685371</v>
      </c>
      <c r="G107" s="476">
        <v>-0.41369601818468521</v>
      </c>
      <c r="H107" s="477">
        <v>8.9185370497320662</v>
      </c>
      <c r="I107" s="396"/>
    </row>
    <row r="108" spans="1:10">
      <c r="C108" s="399">
        <v>44043</v>
      </c>
      <c r="D108" s="401">
        <f t="shared" si="3"/>
        <v>44043</v>
      </c>
      <c r="E108" s="476">
        <v>4.2696491819203448</v>
      </c>
      <c r="F108" s="476">
        <v>4.4347730863332178</v>
      </c>
      <c r="G108" s="476">
        <v>-0.38999700913089769</v>
      </c>
      <c r="H108" s="477">
        <v>8.3144252591226717</v>
      </c>
      <c r="I108" s="396"/>
    </row>
    <row r="109" spans="1:10">
      <c r="C109" s="399">
        <v>44074</v>
      </c>
      <c r="D109" s="401">
        <f t="shared" si="3"/>
        <v>44074</v>
      </c>
      <c r="E109" s="476">
        <v>3.2225485437352765</v>
      </c>
      <c r="F109" s="476">
        <v>3.9867711829834658</v>
      </c>
      <c r="G109" s="476">
        <v>-0.29523377383907967</v>
      </c>
      <c r="H109" s="477">
        <v>6.9140859528796597</v>
      </c>
    </row>
    <row r="110" spans="1:10">
      <c r="C110" s="399">
        <v>44104</v>
      </c>
      <c r="D110" s="401">
        <f t="shared" si="3"/>
        <v>44104</v>
      </c>
      <c r="E110" s="476">
        <v>3.3482783479104707</v>
      </c>
      <c r="F110" s="476">
        <v>4.2570380582814478</v>
      </c>
      <c r="G110" s="476">
        <v>-0.71649622116450018</v>
      </c>
      <c r="H110" s="477">
        <v>6.8888201850274129</v>
      </c>
    </row>
    <row r="111" spans="1:10">
      <c r="C111" s="399">
        <v>44135</v>
      </c>
      <c r="D111" s="401">
        <f t="shared" si="3"/>
        <v>44135</v>
      </c>
      <c r="E111" s="476">
        <v>3.647619051170496</v>
      </c>
      <c r="F111" s="476">
        <v>4.1982199928591655</v>
      </c>
      <c r="G111" s="476">
        <v>-2.5638536844143821E-2</v>
      </c>
      <c r="H111" s="477">
        <v>7.8202005071855041</v>
      </c>
    </row>
    <row r="112" spans="1:10">
      <c r="C112" s="399">
        <v>44165</v>
      </c>
      <c r="D112" s="401">
        <f t="shared" si="3"/>
        <v>44165</v>
      </c>
      <c r="E112" s="476">
        <v>3.9763887126186059</v>
      </c>
      <c r="F112" s="476">
        <v>4.1158853678697982</v>
      </c>
      <c r="G112" s="476">
        <v>0.90095614173531124</v>
      </c>
      <c r="H112" s="477">
        <v>8.9932302222237155</v>
      </c>
    </row>
    <row r="113" spans="1:10">
      <c r="C113" s="399">
        <v>44196</v>
      </c>
      <c r="D113" s="401">
        <f t="shared" si="3"/>
        <v>44196</v>
      </c>
      <c r="E113" s="476">
        <v>4.1313013820607463</v>
      </c>
      <c r="F113" s="476">
        <v>4.5293043270150051</v>
      </c>
      <c r="G113" s="476">
        <v>1.0683004085106811</v>
      </c>
      <c r="H113" s="477">
        <v>9.7289061175864333</v>
      </c>
    </row>
    <row r="114" spans="1:10">
      <c r="C114" s="399">
        <v>44227</v>
      </c>
      <c r="D114" s="401">
        <f t="shared" si="3"/>
        <v>44227</v>
      </c>
      <c r="E114" s="476">
        <v>4.1612135964425727</v>
      </c>
      <c r="F114" s="476">
        <v>5.3304922984371856</v>
      </c>
      <c r="G114" s="476">
        <v>4.9391941485765763E-2</v>
      </c>
      <c r="H114" s="477">
        <v>9.5410978363655232</v>
      </c>
    </row>
    <row r="115" spans="1:10">
      <c r="C115" s="399">
        <v>44255</v>
      </c>
      <c r="D115" s="401">
        <f t="shared" si="3"/>
        <v>44255</v>
      </c>
      <c r="E115" s="476">
        <v>3.5523072392953456</v>
      </c>
      <c r="F115" s="476">
        <v>5.8640514273480946</v>
      </c>
      <c r="G115" s="476">
        <v>-0.18573225405169932</v>
      </c>
      <c r="H115" s="477">
        <v>9.2306264125917608</v>
      </c>
    </row>
    <row r="116" spans="1:10">
      <c r="C116" s="399">
        <v>44286</v>
      </c>
      <c r="D116" s="401">
        <f t="shared" si="3"/>
        <v>44286</v>
      </c>
      <c r="E116" s="476">
        <v>3.0890308271191809</v>
      </c>
      <c r="F116" s="476">
        <v>4.0058408295503583</v>
      </c>
      <c r="G116" s="476">
        <v>-0.21226263583157362</v>
      </c>
      <c r="H116" s="477">
        <v>6.8826090208379753</v>
      </c>
    </row>
    <row r="117" spans="1:10">
      <c r="C117" s="399">
        <v>44316</v>
      </c>
      <c r="D117" s="401">
        <f t="shared" si="3"/>
        <v>44316</v>
      </c>
      <c r="E117" s="476">
        <v>3.1762923537201364</v>
      </c>
      <c r="F117" s="476">
        <v>4.2768989691933195</v>
      </c>
      <c r="G117" s="476">
        <v>0.48167798425249836</v>
      </c>
      <c r="H117" s="477">
        <v>7.934869307165954</v>
      </c>
    </row>
    <row r="118" spans="1:10">
      <c r="C118" s="399">
        <v>44347</v>
      </c>
      <c r="D118" s="401">
        <f t="shared" si="3"/>
        <v>44347</v>
      </c>
      <c r="E118" s="476">
        <v>2.5703243550098511</v>
      </c>
      <c r="F118" s="476">
        <v>4.5102615173366312</v>
      </c>
      <c r="G118" s="476">
        <v>0.5630681524001393</v>
      </c>
      <c r="H118" s="477">
        <v>7.643654024746624</v>
      </c>
    </row>
    <row r="119" spans="1:10">
      <c r="A119" s="392">
        <v>2021</v>
      </c>
      <c r="B119" s="392" t="s">
        <v>47</v>
      </c>
      <c r="C119" s="399">
        <v>44377</v>
      </c>
      <c r="D119" s="401">
        <f t="shared" si="3"/>
        <v>44377</v>
      </c>
      <c r="E119" s="476">
        <v>2.3847473184983397</v>
      </c>
      <c r="F119" s="476">
        <v>4.870046208928926</v>
      </c>
      <c r="G119" s="476">
        <v>1.047199186789054</v>
      </c>
      <c r="H119" s="477">
        <v>8.3019927142163255</v>
      </c>
    </row>
    <row r="120" spans="1:10">
      <c r="C120" s="399">
        <v>44408</v>
      </c>
      <c r="D120" s="401">
        <f t="shared" si="3"/>
        <v>44408</v>
      </c>
      <c r="E120" s="476">
        <v>3.3649249530979617</v>
      </c>
      <c r="F120" s="476">
        <v>5.9070984958211543</v>
      </c>
      <c r="G120" s="476">
        <v>0.40047136504989278</v>
      </c>
      <c r="H120" s="477">
        <v>9.6724948139690099</v>
      </c>
    </row>
    <row r="121" spans="1:10">
      <c r="C121" s="399">
        <v>44439</v>
      </c>
      <c r="D121" s="401">
        <f t="shared" si="3"/>
        <v>44439</v>
      </c>
      <c r="E121" s="476">
        <v>4.567932672501442</v>
      </c>
      <c r="F121" s="476">
        <v>5.7514755368887283</v>
      </c>
      <c r="G121" s="476">
        <v>0.68499314493735142</v>
      </c>
      <c r="H121" s="477">
        <v>11.004401354327499</v>
      </c>
    </row>
    <row r="122" spans="1:10">
      <c r="C122" s="399">
        <v>44469</v>
      </c>
      <c r="D122" s="401">
        <f t="shared" si="3"/>
        <v>44469</v>
      </c>
      <c r="E122" s="476">
        <v>4.7640242654846476</v>
      </c>
      <c r="F122" s="476">
        <v>6.0059555109660536</v>
      </c>
      <c r="G122" s="476">
        <v>0.38074881408633959</v>
      </c>
      <c r="H122" s="477">
        <v>11.150728590537028</v>
      </c>
    </row>
    <row r="123" spans="1:10">
      <c r="C123" s="399">
        <v>44500</v>
      </c>
      <c r="D123" s="401">
        <f t="shared" si="3"/>
        <v>44500</v>
      </c>
      <c r="E123" s="476">
        <v>4.4513229910625736</v>
      </c>
      <c r="F123" s="476">
        <v>6.4166963608160623</v>
      </c>
      <c r="G123" s="476">
        <v>0.35074419035842824</v>
      </c>
      <c r="H123" s="477">
        <v>11.21876354223707</v>
      </c>
      <c r="J123" s="397" t="s">
        <v>156</v>
      </c>
    </row>
    <row r="124" spans="1:10">
      <c r="C124" s="399">
        <v>44530</v>
      </c>
      <c r="D124" s="401">
        <f t="shared" si="3"/>
        <v>44530</v>
      </c>
      <c r="E124" s="476">
        <v>4.039673836738352</v>
      </c>
      <c r="F124" s="476">
        <v>6.518879146474073</v>
      </c>
      <c r="G124" s="476">
        <v>0.22933607754460958</v>
      </c>
      <c r="H124" s="477">
        <v>10.787889060757053</v>
      </c>
    </row>
    <row r="125" spans="1:10">
      <c r="C125" s="399">
        <v>44561</v>
      </c>
      <c r="D125" s="401">
        <f t="shared" si="3"/>
        <v>44561</v>
      </c>
      <c r="E125" s="476">
        <v>4.3193797678264083</v>
      </c>
      <c r="F125" s="476">
        <v>6.3955418277100113</v>
      </c>
      <c r="G125" s="476">
        <v>7.3253798455735E-2</v>
      </c>
      <c r="H125" s="477">
        <v>10.788175393992148</v>
      </c>
    </row>
    <row r="126" spans="1:10">
      <c r="C126" s="399">
        <v>44592</v>
      </c>
      <c r="D126" s="401">
        <f t="shared" si="3"/>
        <v>44592</v>
      </c>
      <c r="E126" s="476">
        <v>3.7052306420681087</v>
      </c>
      <c r="F126" s="476">
        <v>6.2813871886053949</v>
      </c>
      <c r="G126" s="476">
        <v>0.80679195922890157</v>
      </c>
      <c r="H126" s="477">
        <v>10.793409789902427</v>
      </c>
    </row>
    <row r="127" spans="1:10">
      <c r="C127" s="399">
        <v>44620</v>
      </c>
      <c r="D127" s="401">
        <f t="shared" si="3"/>
        <v>44620</v>
      </c>
      <c r="E127" s="476">
        <v>3.8461602453216965</v>
      </c>
      <c r="F127" s="476">
        <v>6.1725285057818251</v>
      </c>
      <c r="G127" s="476">
        <v>0.37626205506174631</v>
      </c>
      <c r="H127" s="477">
        <v>10.394950806165255</v>
      </c>
      <c r="J127" s="391" t="s">
        <v>456</v>
      </c>
    </row>
    <row r="128" spans="1:10">
      <c r="C128" s="399">
        <v>44651</v>
      </c>
      <c r="D128" s="401">
        <f t="shared" si="3"/>
        <v>44651</v>
      </c>
      <c r="E128" s="476">
        <v>3.4457142020074634</v>
      </c>
      <c r="F128" s="476">
        <v>5.8863168764085696</v>
      </c>
      <c r="G128" s="476">
        <v>-0.12535039763225789</v>
      </c>
      <c r="H128" s="477">
        <v>9.2066806807837906</v>
      </c>
    </row>
    <row r="129" spans="1:8">
      <c r="C129" s="399">
        <v>44681</v>
      </c>
      <c r="D129" s="401">
        <f t="shared" si="3"/>
        <v>44681</v>
      </c>
      <c r="E129" s="476">
        <v>3.4366106889770189</v>
      </c>
      <c r="F129" s="476">
        <v>5.8648062314147813</v>
      </c>
      <c r="G129" s="476">
        <v>-0.59428614765884824</v>
      </c>
      <c r="H129" s="477">
        <v>8.7071307727329526</v>
      </c>
    </row>
    <row r="130" spans="1:8">
      <c r="C130" s="399">
        <v>44712</v>
      </c>
      <c r="D130" s="401">
        <f t="shared" si="3"/>
        <v>44712</v>
      </c>
      <c r="E130" s="476">
        <v>3.4793295181797093</v>
      </c>
      <c r="F130" s="476">
        <v>5.554772179646438</v>
      </c>
      <c r="G130" s="476">
        <v>0.15367071222492673</v>
      </c>
      <c r="H130" s="477">
        <v>9.1877724100510676</v>
      </c>
    </row>
    <row r="131" spans="1:8">
      <c r="A131" s="392">
        <v>2022</v>
      </c>
      <c r="B131" s="392" t="s">
        <v>48</v>
      </c>
      <c r="C131" s="399">
        <v>44742</v>
      </c>
      <c r="D131" s="401">
        <f t="shared" si="3"/>
        <v>44742</v>
      </c>
      <c r="E131" s="476">
        <v>5.2815311112412404</v>
      </c>
      <c r="F131" s="476">
        <v>6.2220296426710942</v>
      </c>
      <c r="G131" s="476">
        <v>-8.7672045350776981E-2</v>
      </c>
      <c r="H131" s="477">
        <v>11.415888708561567</v>
      </c>
    </row>
    <row r="132" spans="1:8">
      <c r="C132" s="399">
        <v>44773</v>
      </c>
      <c r="D132" s="401">
        <f t="shared" si="3"/>
        <v>44773</v>
      </c>
      <c r="E132" s="476">
        <v>6.0698245644047555</v>
      </c>
      <c r="F132" s="476">
        <v>6.0948071563640074</v>
      </c>
      <c r="G132" s="476">
        <v>0.2535455479914373</v>
      </c>
      <c r="H132" s="477">
        <v>12.418177268760203</v>
      </c>
    </row>
    <row r="133" spans="1:8">
      <c r="C133" s="399">
        <v>44804</v>
      </c>
      <c r="D133" s="401">
        <f t="shared" ref="D133:D144" si="4">+C133</f>
        <v>44804</v>
      </c>
      <c r="E133" s="476">
        <v>5.7967731123818931</v>
      </c>
      <c r="F133" s="476">
        <v>6.4571571342321556</v>
      </c>
      <c r="G133" s="476">
        <v>-3.7133008266059649E-2</v>
      </c>
      <c r="H133" s="477">
        <v>12.216797238347993</v>
      </c>
    </row>
    <row r="134" spans="1:8">
      <c r="C134" s="399">
        <v>44834</v>
      </c>
      <c r="D134" s="401">
        <f t="shared" si="4"/>
        <v>44834</v>
      </c>
      <c r="E134" s="476">
        <v>5.6893834103138214</v>
      </c>
      <c r="F134" s="476">
        <v>6.7079162588847909</v>
      </c>
      <c r="G134" s="476">
        <v>3.3894246685165955E-2</v>
      </c>
      <c r="H134" s="477">
        <v>12.431193915883782</v>
      </c>
    </row>
    <row r="135" spans="1:8">
      <c r="C135" s="399">
        <v>44865</v>
      </c>
      <c r="D135" s="401">
        <f t="shared" si="4"/>
        <v>44865</v>
      </c>
      <c r="E135" s="476">
        <v>4.3819071867272648</v>
      </c>
      <c r="F135" s="476">
        <v>6.6814852944322318</v>
      </c>
      <c r="G135" s="476">
        <v>0.4824724000140429</v>
      </c>
      <c r="H135" s="477">
        <v>11.545864881173529</v>
      </c>
    </row>
    <row r="136" spans="1:8">
      <c r="C136" s="399">
        <v>44895</v>
      </c>
      <c r="D136" s="401">
        <f t="shared" si="4"/>
        <v>44895</v>
      </c>
      <c r="E136" s="476">
        <v>3.9272429725004798</v>
      </c>
      <c r="F136" s="476">
        <v>7.1048891683775057</v>
      </c>
      <c r="G136" s="476">
        <v>0.26584657213420526</v>
      </c>
      <c r="H136" s="477">
        <v>11.297978713012185</v>
      </c>
    </row>
    <row r="137" spans="1:8">
      <c r="C137" s="399">
        <v>44926</v>
      </c>
      <c r="D137" s="401">
        <f t="shared" si="4"/>
        <v>44926</v>
      </c>
      <c r="E137" s="476">
        <v>5.1128824448239865</v>
      </c>
      <c r="F137" s="476">
        <v>8.9245404438317983</v>
      </c>
      <c r="G137" s="476">
        <v>0.4061367593112975</v>
      </c>
      <c r="H137" s="477">
        <v>14.443559647967106</v>
      </c>
    </row>
    <row r="138" spans="1:8">
      <c r="C138" s="399">
        <v>44957</v>
      </c>
      <c r="D138" s="401">
        <f t="shared" si="4"/>
        <v>44957</v>
      </c>
      <c r="E138" s="476">
        <v>4.1290012368360536</v>
      </c>
      <c r="F138" s="476">
        <v>8.4718474377298456</v>
      </c>
      <c r="G138" s="476">
        <v>-0.69408109106447557</v>
      </c>
      <c r="H138" s="477">
        <v>11.90676758350142</v>
      </c>
    </row>
    <row r="139" spans="1:8">
      <c r="C139" s="399">
        <v>44985</v>
      </c>
      <c r="D139" s="401">
        <f t="shared" si="4"/>
        <v>44985</v>
      </c>
      <c r="E139" s="476">
        <v>4.1414522549460093</v>
      </c>
      <c r="F139" s="476">
        <v>6.2721965483903919</v>
      </c>
      <c r="G139" s="476">
        <v>-0.5133901025832438</v>
      </c>
      <c r="H139" s="477">
        <v>9.9002587007531559</v>
      </c>
    </row>
    <row r="140" spans="1:8">
      <c r="C140" s="399">
        <v>45016</v>
      </c>
      <c r="D140" s="401">
        <f t="shared" si="4"/>
        <v>45016</v>
      </c>
      <c r="E140" s="476">
        <v>4.0041517975523364</v>
      </c>
      <c r="F140" s="476">
        <v>5.793425855480538</v>
      </c>
      <c r="G140" s="476">
        <v>-1.0867880276542483</v>
      </c>
      <c r="H140" s="477">
        <v>8.7107896253786095</v>
      </c>
    </row>
    <row r="141" spans="1:8">
      <c r="C141" s="399">
        <v>45046</v>
      </c>
      <c r="D141" s="401">
        <f t="shared" si="4"/>
        <v>45046</v>
      </c>
      <c r="E141" s="476">
        <v>3.5918544227658868</v>
      </c>
      <c r="F141" s="476">
        <v>5.7017334766826311</v>
      </c>
      <c r="G141" s="476">
        <v>-0.29694295117289277</v>
      </c>
      <c r="H141" s="477">
        <v>8.9966449482756161</v>
      </c>
    </row>
    <row r="142" spans="1:8">
      <c r="C142" s="399">
        <v>45077</v>
      </c>
      <c r="D142" s="401">
        <f t="shared" si="4"/>
        <v>45077</v>
      </c>
      <c r="E142" s="476">
        <v>3.0680184599416185</v>
      </c>
      <c r="F142" s="476">
        <v>5.8070290448762334</v>
      </c>
      <c r="G142" s="476">
        <v>-1.1540575810580156</v>
      </c>
      <c r="H142" s="477">
        <v>7.7209899237598449</v>
      </c>
    </row>
    <row r="143" spans="1:8">
      <c r="A143" s="551" t="s">
        <v>189</v>
      </c>
      <c r="B143" s="392" t="s">
        <v>49</v>
      </c>
      <c r="C143" s="399">
        <v>45107</v>
      </c>
      <c r="D143" s="401">
        <f t="shared" si="4"/>
        <v>45107</v>
      </c>
      <c r="E143" s="476">
        <v>2.2920721740217771</v>
      </c>
      <c r="F143" s="476">
        <v>5.0222788647792997</v>
      </c>
      <c r="G143" s="476">
        <v>-1.5629333144167543</v>
      </c>
      <c r="H143" s="477">
        <v>5.751417724384325</v>
      </c>
    </row>
    <row r="144" spans="1:8">
      <c r="A144" s="551"/>
      <c r="C144" s="399">
        <v>45138</v>
      </c>
      <c r="D144" s="401">
        <f t="shared" si="4"/>
        <v>45138</v>
      </c>
      <c r="E144" s="476">
        <v>1.5674842077379536</v>
      </c>
      <c r="F144" s="476">
        <v>4.7753472271993074</v>
      </c>
      <c r="G144" s="476">
        <v>-1.1851085130990051</v>
      </c>
      <c r="H144" s="477">
        <v>5.1577229218382428</v>
      </c>
    </row>
    <row r="145" spans="1:19">
      <c r="C145" s="616">
        <v>45169</v>
      </c>
      <c r="D145" s="672">
        <f t="shared" ref="D145" si="5">+C145</f>
        <v>45169</v>
      </c>
      <c r="E145" s="687">
        <v>1.6122894151712086</v>
      </c>
      <c r="F145" s="687">
        <v>4.945897011788051</v>
      </c>
      <c r="G145" s="687">
        <v>-1.1465893044929503</v>
      </c>
      <c r="H145" s="688">
        <v>5.4115971224663042</v>
      </c>
    </row>
    <row r="146" spans="1:19">
      <c r="C146" s="535">
        <v>45199</v>
      </c>
      <c r="D146" s="534">
        <f t="shared" ref="D146:D149" si="6">C146</f>
        <v>45199</v>
      </c>
      <c r="E146" s="476">
        <v>1.7412367349001512</v>
      </c>
      <c r="F146" s="476">
        <v>3.9615237840979241</v>
      </c>
      <c r="G146" s="476">
        <v>-1.0448756604737874</v>
      </c>
      <c r="H146" s="477">
        <v>4.6578848585242696</v>
      </c>
    </row>
    <row r="147" spans="1:19">
      <c r="C147" s="535">
        <v>45230</v>
      </c>
      <c r="D147" s="534">
        <f t="shared" si="6"/>
        <v>45230</v>
      </c>
      <c r="E147" s="476">
        <v>2.2656367236805846</v>
      </c>
      <c r="F147" s="476">
        <v>3.7948125220545963</v>
      </c>
      <c r="G147" s="476">
        <v>-1.7749960993736589</v>
      </c>
      <c r="H147" s="477">
        <v>4.2854531463615331</v>
      </c>
    </row>
    <row r="148" spans="1:19">
      <c r="C148" s="535">
        <v>45260</v>
      </c>
      <c r="D148" s="534">
        <f t="shared" si="6"/>
        <v>45260</v>
      </c>
      <c r="E148" s="476">
        <v>2.3164970514112797</v>
      </c>
      <c r="F148" s="476">
        <v>1.7063503029214311</v>
      </c>
      <c r="G148" s="476">
        <v>-1.3112153834669815</v>
      </c>
      <c r="H148" s="477">
        <v>2.7116319708657244</v>
      </c>
    </row>
    <row r="149" spans="1:19">
      <c r="C149" s="677">
        <v>45291</v>
      </c>
      <c r="D149" s="670">
        <f t="shared" si="6"/>
        <v>45291</v>
      </c>
      <c r="E149" s="687">
        <v>2.3375704826889518</v>
      </c>
      <c r="F149" s="687">
        <v>0.95480808858269894</v>
      </c>
      <c r="G149" s="687">
        <v>-0.43996159145134267</v>
      </c>
      <c r="H149" s="688">
        <v>2.8524169798203047</v>
      </c>
      <c r="J149" s="552"/>
      <c r="K149" s="552"/>
      <c r="L149" s="552"/>
      <c r="M149" s="552"/>
      <c r="N149" s="552"/>
      <c r="O149" s="552"/>
      <c r="P149" s="552"/>
      <c r="Q149" s="552"/>
      <c r="R149" s="552"/>
      <c r="S149" s="552"/>
    </row>
    <row r="150" spans="1:19">
      <c r="C150" s="677">
        <v>45322</v>
      </c>
      <c r="D150" s="670">
        <f t="shared" ref="D150:D156" si="7">C150</f>
        <v>45322</v>
      </c>
      <c r="E150" s="687">
        <v>2.3649643969926877</v>
      </c>
      <c r="F150" s="687">
        <v>1.3316520875466233</v>
      </c>
      <c r="G150" s="687">
        <v>1.9120671190684651E-2</v>
      </c>
      <c r="H150" s="688">
        <v>3.7157371557299967</v>
      </c>
    </row>
    <row r="151" spans="1:19">
      <c r="C151" s="677">
        <v>45351</v>
      </c>
      <c r="D151" s="670">
        <f t="shared" si="7"/>
        <v>45351</v>
      </c>
      <c r="E151" s="727">
        <v>1.8206448014772154</v>
      </c>
      <c r="F151" s="727">
        <v>1.0367902026900018</v>
      </c>
      <c r="G151" s="727">
        <v>-0.19051688971749853</v>
      </c>
      <c r="H151" s="688">
        <v>2.6669181144497287</v>
      </c>
    </row>
    <row r="152" spans="1:19">
      <c r="C152" s="677">
        <v>45382</v>
      </c>
      <c r="D152" s="670">
        <f t="shared" si="7"/>
        <v>45382</v>
      </c>
      <c r="E152" s="687">
        <v>2.3635024640173068</v>
      </c>
      <c r="F152" s="687">
        <v>1.9760554275284956</v>
      </c>
      <c r="G152" s="687">
        <v>0.10125241780757133</v>
      </c>
      <c r="H152" s="688">
        <v>4.4408103093533668</v>
      </c>
      <c r="J152" s="397" t="s">
        <v>167</v>
      </c>
    </row>
    <row r="153" spans="1:19">
      <c r="C153" s="535">
        <v>45412</v>
      </c>
      <c r="D153" s="534">
        <f t="shared" si="7"/>
        <v>45412</v>
      </c>
      <c r="E153" s="476">
        <v>2.0346585519251943</v>
      </c>
      <c r="F153" s="476">
        <v>2.1596797044202294</v>
      </c>
      <c r="G153" s="476">
        <v>-0.46888616882402645</v>
      </c>
      <c r="H153" s="477">
        <v>3.7254520875214041</v>
      </c>
    </row>
    <row r="154" spans="1:19">
      <c r="C154" s="677">
        <v>45443</v>
      </c>
      <c r="D154" s="670">
        <f t="shared" si="7"/>
        <v>45443</v>
      </c>
      <c r="E154" s="687">
        <v>2.3556120402165059</v>
      </c>
      <c r="F154" s="687">
        <v>1.7215601750170666</v>
      </c>
      <c r="G154" s="687">
        <v>1.0941681262704167E-2</v>
      </c>
      <c r="H154" s="688">
        <v>4.0881138964962531</v>
      </c>
    </row>
    <row r="155" spans="1:19">
      <c r="C155" s="535">
        <v>45473</v>
      </c>
      <c r="D155" s="534">
        <f t="shared" si="7"/>
        <v>45473</v>
      </c>
      <c r="E155" s="476">
        <v>1.3832657988923167</v>
      </c>
      <c r="F155" s="476">
        <v>2.0609201367259806</v>
      </c>
      <c r="G155" s="476">
        <v>0.56245660208830339</v>
      </c>
      <c r="H155" s="477">
        <v>4.0066425377065968</v>
      </c>
    </row>
    <row r="156" spans="1:19">
      <c r="A156" s="392">
        <v>2024</v>
      </c>
      <c r="B156" s="392" t="s">
        <v>514</v>
      </c>
      <c r="C156" s="677">
        <v>45504</v>
      </c>
      <c r="D156" s="670">
        <f t="shared" si="7"/>
        <v>45504</v>
      </c>
      <c r="E156" s="687">
        <v>1.2563769425350115</v>
      </c>
      <c r="F156" s="687">
        <v>1.886326283732451</v>
      </c>
      <c r="G156" s="687">
        <v>1.7833429069308612E-2</v>
      </c>
      <c r="H156" s="688">
        <v>3.1605366553367702</v>
      </c>
    </row>
    <row r="157" spans="1:19">
      <c r="C157" s="677">
        <v>45535</v>
      </c>
      <c r="D157" s="670">
        <f t="shared" ref="D157:D162" si="8">C157</f>
        <v>45535</v>
      </c>
      <c r="E157" s="687">
        <v>1.3955676120307512</v>
      </c>
      <c r="F157" s="687">
        <v>1.7291363364295744</v>
      </c>
      <c r="G157" s="687">
        <v>0.30370017920621439</v>
      </c>
      <c r="H157" s="688">
        <v>3.4284041276665391</v>
      </c>
    </row>
    <row r="158" spans="1:19">
      <c r="C158" s="677">
        <v>45565</v>
      </c>
      <c r="D158" s="670">
        <f t="shared" si="8"/>
        <v>45565</v>
      </c>
      <c r="E158" s="687">
        <v>0.79581847721516463</v>
      </c>
      <c r="F158" s="687">
        <v>1.5865597003298189</v>
      </c>
      <c r="G158" s="687">
        <v>0.26489849057053244</v>
      </c>
      <c r="H158" s="688">
        <v>2.6472766681155093</v>
      </c>
    </row>
    <row r="159" spans="1:19">
      <c r="C159" s="535">
        <v>45596</v>
      </c>
      <c r="D159" s="534">
        <f t="shared" si="8"/>
        <v>45596</v>
      </c>
      <c r="E159" s="476">
        <v>0.94270674317827152</v>
      </c>
      <c r="F159" s="476">
        <v>1.9541221508640951</v>
      </c>
      <c r="G159" s="476">
        <v>0.95715615004992505</v>
      </c>
      <c r="H159" s="477">
        <v>3.8539850440922834</v>
      </c>
    </row>
    <row r="160" spans="1:19">
      <c r="C160" s="535">
        <v>45626</v>
      </c>
      <c r="D160" s="534">
        <f t="shared" si="8"/>
        <v>45626</v>
      </c>
      <c r="E160" s="476">
        <v>1.3910409941011772</v>
      </c>
      <c r="F160" s="476">
        <v>3.890460184780502</v>
      </c>
      <c r="G160" s="476">
        <v>1.2427539318297807</v>
      </c>
      <c r="H160" s="477">
        <v>6.5242551107114366</v>
      </c>
    </row>
    <row r="161" spans="1:8">
      <c r="C161" s="677">
        <v>45657</v>
      </c>
      <c r="D161" s="670">
        <f t="shared" si="8"/>
        <v>45657</v>
      </c>
      <c r="E161" s="687">
        <v>0.46508516987670756</v>
      </c>
      <c r="F161" s="687">
        <v>3.2687479903393801</v>
      </c>
      <c r="G161" s="687">
        <v>0.780120696649377</v>
      </c>
      <c r="H161" s="688">
        <v>4.5139538568654558</v>
      </c>
    </row>
    <row r="162" spans="1:8">
      <c r="C162" s="677">
        <v>45688</v>
      </c>
      <c r="D162" s="670">
        <f t="shared" si="8"/>
        <v>45688</v>
      </c>
      <c r="E162" s="687">
        <v>1.0590269740782101</v>
      </c>
      <c r="F162" s="687">
        <v>3.0732691257168465</v>
      </c>
      <c r="G162" s="687">
        <v>0.65087015194704856</v>
      </c>
      <c r="H162" s="688">
        <v>4.7831662517421165</v>
      </c>
    </row>
    <row r="163" spans="1:8">
      <c r="C163" s="677">
        <v>45716</v>
      </c>
      <c r="D163" s="670">
        <f t="shared" ref="D163:D169" si="9">C163</f>
        <v>45716</v>
      </c>
      <c r="E163" s="687">
        <v>1.1527580196638989</v>
      </c>
      <c r="F163" s="687">
        <v>4.9871174100087297</v>
      </c>
      <c r="G163" s="687">
        <v>0.86429388209240998</v>
      </c>
      <c r="H163" s="688">
        <v>7.0041693117650397</v>
      </c>
    </row>
    <row r="164" spans="1:8">
      <c r="C164" s="677">
        <v>45747</v>
      </c>
      <c r="D164" s="670">
        <f t="shared" si="9"/>
        <v>45747</v>
      </c>
      <c r="E164" s="687">
        <v>0.45812365325526783</v>
      </c>
      <c r="F164" s="687">
        <v>5.4898460577659067</v>
      </c>
      <c r="G164" s="687">
        <v>1.4085587573997491</v>
      </c>
      <c r="H164" s="688">
        <v>7.3565434451544149</v>
      </c>
    </row>
    <row r="165" spans="1:8">
      <c r="C165" s="535">
        <v>45777</v>
      </c>
      <c r="D165" s="534">
        <f t="shared" si="9"/>
        <v>45777</v>
      </c>
      <c r="E165" s="476">
        <v>0.41825687378811538</v>
      </c>
      <c r="F165" s="476">
        <v>5.2872749042972531</v>
      </c>
      <c r="G165" s="476">
        <v>1.4611294090014164</v>
      </c>
      <c r="H165" s="477">
        <v>7.166661187086774</v>
      </c>
    </row>
    <row r="166" spans="1:8" s="769" customFormat="1">
      <c r="C166" s="677">
        <v>45808</v>
      </c>
      <c r="D166" s="670">
        <f t="shared" si="9"/>
        <v>45808</v>
      </c>
      <c r="E166" s="687">
        <v>1.0165353336775909</v>
      </c>
      <c r="F166" s="687">
        <v>5.4281588856541809</v>
      </c>
      <c r="G166" s="687">
        <v>1.3779039207162049</v>
      </c>
      <c r="H166" s="688">
        <v>7.8225981400479725</v>
      </c>
    </row>
    <row r="167" spans="1:8">
      <c r="A167" s="392">
        <v>2025</v>
      </c>
      <c r="B167" s="392" t="s">
        <v>533</v>
      </c>
      <c r="C167" s="677">
        <v>45809</v>
      </c>
      <c r="D167" s="670">
        <f t="shared" si="9"/>
        <v>45809</v>
      </c>
      <c r="E167" s="476">
        <v>1.4731794438795702</v>
      </c>
      <c r="F167" s="476">
        <v>5.4744761573547871</v>
      </c>
      <c r="G167" s="476">
        <v>1.3701585209456959</v>
      </c>
      <c r="H167" s="477">
        <v>8.3178141221800672</v>
      </c>
    </row>
    <row r="168" spans="1:8">
      <c r="C168" s="677">
        <v>45869</v>
      </c>
      <c r="D168" s="670">
        <f t="shared" si="9"/>
        <v>45869</v>
      </c>
      <c r="E168" s="476">
        <v>1.2732606796295161</v>
      </c>
      <c r="F168" s="476">
        <v>5.833335771593454</v>
      </c>
      <c r="G168" s="476">
        <v>1.5535768163437806</v>
      </c>
      <c r="H168" s="477">
        <v>8.660173267566762</v>
      </c>
    </row>
    <row r="169" spans="1:8">
      <c r="C169" s="535">
        <v>45870</v>
      </c>
      <c r="D169" s="534">
        <f t="shared" si="9"/>
        <v>45870</v>
      </c>
      <c r="E169" s="476">
        <v>1.1023429316625954</v>
      </c>
      <c r="F169" s="476">
        <v>5.5112491328862063</v>
      </c>
      <c r="G169" s="476">
        <v>1.1555017131482301</v>
      </c>
      <c r="H169" s="477">
        <v>7.7690937776970372</v>
      </c>
    </row>
    <row r="170" spans="1:8">
      <c r="C170" s="814">
        <v>45901</v>
      </c>
      <c r="D170" s="815">
        <v>45901</v>
      </c>
      <c r="E170" s="476">
        <v>1.7280174070047818</v>
      </c>
      <c r="F170" s="476">
        <v>5.0979875568554682</v>
      </c>
      <c r="G170" s="476">
        <v>1.2688682085039547</v>
      </c>
      <c r="H170" s="477">
        <v>8.0948731723642169</v>
      </c>
    </row>
    <row r="171" spans="1:8">
      <c r="C171" s="814">
        <v>45931</v>
      </c>
      <c r="D171" s="815">
        <v>45931</v>
      </c>
      <c r="E171" s="476">
        <v>1.9536143432512036</v>
      </c>
      <c r="F171" s="476">
        <v>4.6446196873889098</v>
      </c>
      <c r="G171" s="476">
        <v>1.0274219972747203</v>
      </c>
      <c r="H171" s="477">
        <v>7.6256560279148289</v>
      </c>
    </row>
    <row r="172" spans="1:8">
      <c r="C172" s="814">
        <v>45962</v>
      </c>
      <c r="D172" s="815">
        <v>45962</v>
      </c>
      <c r="E172" s="476">
        <v>1.7640566031743514</v>
      </c>
      <c r="F172" s="476">
        <v>4.3073925152517871</v>
      </c>
      <c r="G172" s="476">
        <v>0.49894132797974128</v>
      </c>
      <c r="H172" s="477">
        <v>6.5703904464058809</v>
      </c>
    </row>
    <row r="173" spans="1:8">
      <c r="C173" s="788">
        <v>45992</v>
      </c>
      <c r="D173" s="818">
        <v>45992</v>
      </c>
      <c r="E173" s="796">
        <v>1.6779082998131261</v>
      </c>
      <c r="F173" s="796">
        <v>4.4388849502814285</v>
      </c>
      <c r="G173" s="796">
        <v>0.24225000584424802</v>
      </c>
      <c r="H173" s="795">
        <v>6.3590432559388148</v>
      </c>
    </row>
    <row r="174" spans="1:8">
      <c r="C174" s="535"/>
      <c r="D174" s="534"/>
      <c r="E174" s="476"/>
      <c r="F174" s="476"/>
      <c r="G174" s="476"/>
      <c r="H174" s="477"/>
    </row>
    <row r="175" spans="1:8">
      <c r="C175" s="535"/>
      <c r="D175" s="534"/>
      <c r="E175" s="476"/>
      <c r="F175" s="476"/>
      <c r="G175" s="476"/>
      <c r="H175" s="477"/>
    </row>
    <row r="176" spans="1:8">
      <c r="C176" s="535"/>
      <c r="D176" s="534"/>
      <c r="E176" s="476"/>
      <c r="F176" s="476"/>
      <c r="G176" s="476"/>
      <c r="H176" s="477"/>
    </row>
    <row r="177" spans="3:8">
      <c r="C177" s="535"/>
      <c r="D177" s="534"/>
      <c r="E177" s="476"/>
      <c r="F177" s="476"/>
      <c r="G177" s="476"/>
      <c r="H177" s="477"/>
    </row>
    <row r="178" spans="3:8">
      <c r="C178" s="535"/>
      <c r="D178" s="534"/>
      <c r="E178" s="476"/>
      <c r="F178" s="476"/>
      <c r="G178" s="476"/>
      <c r="H178" s="477"/>
    </row>
    <row r="179" spans="3:8">
      <c r="C179" s="535"/>
      <c r="D179" s="534"/>
      <c r="E179" s="476"/>
      <c r="F179" s="476"/>
      <c r="G179" s="476"/>
      <c r="H179" s="477"/>
    </row>
    <row r="180" spans="3:8">
      <c r="C180" s="535"/>
      <c r="D180" s="534"/>
      <c r="E180" s="476"/>
      <c r="F180" s="476"/>
      <c r="G180" s="476"/>
      <c r="H180" s="477"/>
    </row>
    <row r="181" spans="3:8">
      <c r="C181" s="535"/>
      <c r="D181" s="534"/>
      <c r="E181" s="476"/>
      <c r="F181" s="476"/>
      <c r="G181" s="476"/>
      <c r="H181" s="477"/>
    </row>
    <row r="182" spans="3:8">
      <c r="C182" s="535"/>
      <c r="D182" s="534"/>
      <c r="E182" s="476"/>
      <c r="F182" s="476"/>
      <c r="G182" s="476"/>
      <c r="H182" s="477"/>
    </row>
    <row r="183" spans="3:8">
      <c r="C183" s="535"/>
      <c r="D183" s="534"/>
      <c r="E183" s="476"/>
      <c r="F183" s="476"/>
      <c r="G183" s="476"/>
      <c r="H183" s="477"/>
    </row>
    <row r="184" spans="3:8">
      <c r="C184" s="535"/>
      <c r="D184" s="534"/>
      <c r="E184" s="476"/>
      <c r="F184" s="476"/>
      <c r="G184" s="476"/>
      <c r="H184" s="477"/>
    </row>
    <row r="185" spans="3:8">
      <c r="C185" s="535"/>
      <c r="D185" s="534"/>
      <c r="E185" s="476"/>
      <c r="F185" s="476"/>
      <c r="G185" s="476"/>
      <c r="H185" s="477"/>
    </row>
    <row r="186" spans="3:8">
      <c r="C186" s="535"/>
      <c r="D186" s="534"/>
      <c r="E186" s="476"/>
      <c r="F186" s="476"/>
      <c r="G186" s="476"/>
      <c r="H186" s="477"/>
    </row>
    <row r="187" spans="3:8">
      <c r="C187" s="535"/>
      <c r="D187" s="534"/>
      <c r="E187" s="476"/>
      <c r="F187" s="476"/>
      <c r="G187" s="476"/>
      <c r="H187" s="477"/>
    </row>
    <row r="188" spans="3:8">
      <c r="C188" s="535"/>
      <c r="D188" s="534"/>
      <c r="E188" s="476"/>
      <c r="F188" s="476"/>
      <c r="G188" s="476"/>
      <c r="H188" s="477"/>
    </row>
    <row r="189" spans="3:8">
      <c r="C189" s="535"/>
      <c r="D189" s="534"/>
      <c r="E189" s="476"/>
      <c r="F189" s="476"/>
      <c r="G189" s="476"/>
      <c r="H189" s="477"/>
    </row>
    <row r="190" spans="3:8">
      <c r="C190" s="535"/>
      <c r="D190" s="534"/>
      <c r="E190" s="476"/>
      <c r="F190" s="476"/>
      <c r="G190" s="476"/>
      <c r="H190" s="477"/>
    </row>
    <row r="191" spans="3:8">
      <c r="C191" s="535"/>
      <c r="D191" s="534"/>
      <c r="E191" s="476"/>
      <c r="F191" s="476"/>
      <c r="G191" s="476"/>
      <c r="H191" s="477"/>
    </row>
    <row r="192" spans="3:8">
      <c r="C192" s="535"/>
      <c r="D192" s="534"/>
      <c r="E192" s="476"/>
      <c r="F192" s="476"/>
      <c r="G192" s="476"/>
      <c r="H192" s="477"/>
    </row>
    <row r="193" spans="3:8">
      <c r="C193" s="535"/>
      <c r="D193" s="534"/>
      <c r="E193" s="476"/>
      <c r="F193" s="476"/>
      <c r="G193" s="476"/>
      <c r="H193" s="477"/>
    </row>
    <row r="194" spans="3:8">
      <c r="C194" s="535"/>
      <c r="D194" s="534"/>
      <c r="E194" s="476"/>
      <c r="F194" s="476"/>
      <c r="G194" s="476"/>
      <c r="H194" s="477"/>
    </row>
    <row r="195" spans="3:8">
      <c r="C195" s="535"/>
      <c r="D195" s="534"/>
      <c r="E195" s="476"/>
      <c r="F195" s="476"/>
      <c r="G195" s="476"/>
      <c r="H195" s="477"/>
    </row>
    <row r="196" spans="3:8">
      <c r="C196" s="535"/>
      <c r="D196" s="534"/>
      <c r="E196" s="476"/>
      <c r="F196" s="476"/>
      <c r="G196" s="476"/>
      <c r="H196" s="477"/>
    </row>
    <row r="197" spans="3:8">
      <c r="C197" s="535"/>
      <c r="D197" s="534"/>
      <c r="E197" s="476"/>
      <c r="F197" s="476"/>
      <c r="G197" s="476"/>
      <c r="H197" s="477"/>
    </row>
    <row r="198" spans="3:8">
      <c r="C198" s="535"/>
      <c r="D198" s="534"/>
      <c r="E198" s="476"/>
      <c r="F198" s="476"/>
      <c r="G198" s="476"/>
      <c r="H198" s="477"/>
    </row>
    <row r="199" spans="3:8">
      <c r="C199" s="535"/>
      <c r="D199" s="534"/>
      <c r="E199" s="476"/>
      <c r="F199" s="476"/>
      <c r="G199" s="476"/>
      <c r="H199" s="477"/>
    </row>
    <row r="200" spans="3:8">
      <c r="C200" s="535"/>
      <c r="D200" s="534"/>
      <c r="E200" s="476"/>
      <c r="F200" s="476"/>
      <c r="G200" s="476"/>
      <c r="H200" s="477"/>
    </row>
    <row r="201" spans="3:8">
      <c r="C201" s="535"/>
      <c r="D201" s="534"/>
      <c r="E201" s="476"/>
      <c r="F201" s="476"/>
      <c r="G201" s="476"/>
      <c r="H201" s="477"/>
    </row>
    <row r="202" spans="3:8">
      <c r="C202" s="535"/>
      <c r="D202" s="534"/>
      <c r="E202" s="476"/>
      <c r="F202" s="476"/>
      <c r="G202" s="476"/>
      <c r="H202" s="477"/>
    </row>
    <row r="203" spans="3:8">
      <c r="C203" s="535"/>
      <c r="D203" s="534"/>
      <c r="E203" s="476"/>
      <c r="F203" s="476"/>
      <c r="G203" s="476"/>
      <c r="H203" s="477"/>
    </row>
    <row r="204" spans="3:8">
      <c r="C204" s="535"/>
      <c r="D204" s="534"/>
      <c r="E204" s="476"/>
      <c r="F204" s="476"/>
      <c r="G204" s="476"/>
      <c r="H204" s="477"/>
    </row>
    <row r="205" spans="3:8">
      <c r="C205" s="535"/>
      <c r="D205" s="534"/>
      <c r="E205" s="476"/>
      <c r="F205" s="476"/>
      <c r="G205" s="476"/>
      <c r="H205" s="477"/>
    </row>
    <row r="206" spans="3:8">
      <c r="C206" s="535"/>
      <c r="D206" s="534"/>
      <c r="E206" s="476"/>
      <c r="F206" s="476"/>
      <c r="G206" s="476"/>
      <c r="H206" s="477"/>
    </row>
    <row r="207" spans="3:8">
      <c r="C207" s="535"/>
      <c r="D207" s="534"/>
      <c r="E207" s="476"/>
      <c r="F207" s="476"/>
      <c r="G207" s="476"/>
      <c r="H207" s="477"/>
    </row>
    <row r="208" spans="3:8">
      <c r="C208" s="535"/>
      <c r="D208" s="534"/>
      <c r="E208" s="476"/>
      <c r="F208" s="476"/>
      <c r="G208" s="476"/>
      <c r="H208" s="477"/>
    </row>
    <row r="209" spans="3:8">
      <c r="C209" s="535"/>
      <c r="D209" s="534"/>
      <c r="E209" s="476"/>
      <c r="F209" s="476"/>
      <c r="G209" s="476"/>
      <c r="H209" s="477"/>
    </row>
  </sheetData>
  <sheetProtection algorithmName="SHA-512" hashValue="QyjiVTAeS/7FK2w2uF8XXCJwxB67d1lPNF/J4kLCfJWYzLAYN43UlgF/39XtqWDFox1Zw6eHldyokNrRVQKDug==" saltValue="m51MMEyAGqIdhzXPXyrnZA=="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210" activePane="bottomRight" state="frozen"/>
      <selection activeCell="C1" sqref="C1"/>
      <selection pane="topRight" activeCell="E1" sqref="E1"/>
      <selection pane="bottomLeft" activeCell="C4" sqref="C4"/>
      <selection pane="bottomRight" activeCell="T233" sqref="T233"/>
    </sheetView>
  </sheetViews>
  <sheetFormatPr defaultColWidth="14" defaultRowHeight="11.25"/>
  <cols>
    <col min="1" max="1" width="4.7109375" style="645" hidden="1" customWidth="1"/>
    <col min="2" max="2" width="5.5703125" style="645" hidden="1" customWidth="1"/>
    <col min="3" max="3" width="7" style="658" bestFit="1" customWidth="1"/>
    <col min="4" max="4" width="6.42578125" style="658" customWidth="1"/>
    <col min="5" max="5" width="13" style="645" customWidth="1"/>
    <col min="6" max="30" width="8" style="88" customWidth="1"/>
    <col min="31" max="16384" width="14" style="645"/>
  </cols>
  <sheetData>
    <row r="2" spans="1:30" s="634" customFormat="1" ht="22.5">
      <c r="B2" s="635"/>
      <c r="C2" s="636"/>
      <c r="D2" s="637"/>
      <c r="E2" s="638" t="s">
        <v>199</v>
      </c>
    </row>
    <row r="3" spans="1:30" s="634" customFormat="1">
      <c r="B3" s="635"/>
      <c r="C3" s="639" t="s">
        <v>493</v>
      </c>
      <c r="D3" s="640" t="s">
        <v>494</v>
      </c>
      <c r="E3" s="641" t="s">
        <v>198</v>
      </c>
    </row>
    <row r="4" spans="1:30" s="634" customFormat="1">
      <c r="B4" s="635"/>
      <c r="C4" s="642"/>
      <c r="D4" s="643"/>
      <c r="E4" s="644"/>
    </row>
    <row r="5" spans="1:30" ht="11.25" customHeight="1">
      <c r="B5" s="635"/>
      <c r="C5" s="659">
        <v>39082</v>
      </c>
      <c r="D5" s="660">
        <v>39052</v>
      </c>
      <c r="E5" s="646">
        <v>0.12532497878181401</v>
      </c>
      <c r="W5" s="645"/>
      <c r="X5" s="645"/>
      <c r="Y5" s="645"/>
      <c r="Z5" s="645"/>
      <c r="AA5" s="645"/>
      <c r="AB5" s="645"/>
      <c r="AC5" s="645"/>
      <c r="AD5" s="645"/>
    </row>
    <row r="6" spans="1:30" ht="11.25" customHeight="1">
      <c r="B6" s="635"/>
      <c r="C6" s="659">
        <v>39113</v>
      </c>
      <c r="D6" s="660">
        <v>39083</v>
      </c>
      <c r="E6" s="646">
        <v>0.12162802623085324</v>
      </c>
      <c r="W6" s="645"/>
      <c r="X6" s="645"/>
      <c r="Y6" s="645"/>
      <c r="Z6" s="645"/>
      <c r="AA6" s="645"/>
      <c r="AB6" s="645"/>
      <c r="AC6" s="645"/>
      <c r="AD6" s="645"/>
    </row>
    <row r="7" spans="1:30" ht="11.25" customHeight="1">
      <c r="B7" s="635"/>
      <c r="C7" s="659">
        <v>39141</v>
      </c>
      <c r="D7" s="660">
        <v>39114</v>
      </c>
      <c r="E7" s="646">
        <v>7.9595394518547982E-2</v>
      </c>
      <c r="W7" s="645"/>
      <c r="X7" s="645"/>
      <c r="Y7" s="645"/>
      <c r="Z7" s="645"/>
      <c r="AA7" s="645"/>
      <c r="AB7" s="645"/>
      <c r="AC7" s="645"/>
      <c r="AD7" s="645"/>
    </row>
    <row r="8" spans="1:30" ht="11.25" customHeight="1">
      <c r="B8" s="635"/>
      <c r="C8" s="659">
        <v>39172</v>
      </c>
      <c r="D8" s="660">
        <v>39142</v>
      </c>
      <c r="E8" s="646">
        <v>8.7708299398524356E-2</v>
      </c>
    </row>
    <row r="9" spans="1:30" ht="11.25" customHeight="1">
      <c r="B9" s="635"/>
      <c r="C9" s="659">
        <v>39202</v>
      </c>
      <c r="D9" s="660">
        <v>39173</v>
      </c>
      <c r="E9" s="646">
        <v>0.10073707611653061</v>
      </c>
    </row>
    <row r="10" spans="1:30" ht="11.25" customHeight="1">
      <c r="B10" s="635"/>
      <c r="C10" s="659">
        <v>39233</v>
      </c>
      <c r="D10" s="660">
        <v>39203</v>
      </c>
      <c r="E10" s="646">
        <v>0.1315745751361917</v>
      </c>
    </row>
    <row r="11" spans="1:30" ht="11.25" customHeight="1">
      <c r="B11" s="635"/>
      <c r="C11" s="659">
        <v>39263</v>
      </c>
      <c r="D11" s="660">
        <v>39234</v>
      </c>
      <c r="E11" s="646">
        <v>0.12175525914128342</v>
      </c>
    </row>
    <row r="12" spans="1:30" ht="11.25" customHeight="1">
      <c r="A12" s="648" t="s">
        <v>502</v>
      </c>
      <c r="B12" s="635" t="s">
        <v>200</v>
      </c>
      <c r="C12" s="659">
        <v>39294</v>
      </c>
      <c r="D12" s="660">
        <v>39264</v>
      </c>
      <c r="E12" s="646">
        <v>0.21512267810495958</v>
      </c>
    </row>
    <row r="13" spans="1:30" ht="11.25" customHeight="1">
      <c r="B13" s="635"/>
      <c r="C13" s="659">
        <v>39325</v>
      </c>
      <c r="D13" s="660">
        <v>39295</v>
      </c>
      <c r="E13" s="646">
        <v>0.10450165601867771</v>
      </c>
    </row>
    <row r="14" spans="1:30" ht="11.25" customHeight="1">
      <c r="B14" s="635"/>
      <c r="C14" s="659">
        <v>39355</v>
      </c>
      <c r="D14" s="660">
        <v>39326</v>
      </c>
      <c r="E14" s="646">
        <v>0.13318395381246267</v>
      </c>
    </row>
    <row r="15" spans="1:30" ht="11.25" customHeight="1">
      <c r="B15" s="635"/>
      <c r="C15" s="659">
        <v>39386</v>
      </c>
      <c r="D15" s="660">
        <v>39356</v>
      </c>
      <c r="E15" s="646">
        <v>0.35932468221936659</v>
      </c>
    </row>
    <row r="16" spans="1:30" ht="11.25" customHeight="1">
      <c r="B16" s="635"/>
      <c r="C16" s="659">
        <v>39416</v>
      </c>
      <c r="D16" s="660">
        <v>39387</v>
      </c>
      <c r="E16" s="646">
        <v>0.11996745131126975</v>
      </c>
    </row>
    <row r="17" spans="1:30" ht="11.25" customHeight="1">
      <c r="B17" s="635"/>
      <c r="C17" s="659">
        <v>39447</v>
      </c>
      <c r="D17" s="660">
        <v>39447</v>
      </c>
      <c r="E17" s="646">
        <v>0.20587507989563794</v>
      </c>
    </row>
    <row r="18" spans="1:30" ht="11.25" customHeight="1">
      <c r="B18" s="635"/>
      <c r="C18" s="659">
        <v>39478</v>
      </c>
      <c r="D18" s="660">
        <v>39448</v>
      </c>
      <c r="E18" s="646">
        <v>9.8506385776941208E-2</v>
      </c>
    </row>
    <row r="19" spans="1:30" ht="11.25" customHeight="1">
      <c r="B19" s="635"/>
      <c r="C19" s="659">
        <v>39507</v>
      </c>
      <c r="D19" s="660">
        <v>39479</v>
      </c>
      <c r="E19" s="646">
        <v>0.2459134963295824</v>
      </c>
    </row>
    <row r="20" spans="1:30" ht="11.25" customHeight="1">
      <c r="B20" s="635"/>
      <c r="C20" s="659">
        <v>39538</v>
      </c>
      <c r="D20" s="660">
        <v>39508</v>
      </c>
      <c r="E20" s="646">
        <v>0.20207731103590151</v>
      </c>
    </row>
    <row r="21" spans="1:30" ht="11.25" customHeight="1">
      <c r="B21" s="635"/>
      <c r="C21" s="659">
        <v>39568</v>
      </c>
      <c r="D21" s="660">
        <v>39539</v>
      </c>
      <c r="E21" s="646">
        <v>0.17245120928577029</v>
      </c>
    </row>
    <row r="22" spans="1:30" ht="11.25" customHeight="1">
      <c r="B22" s="635"/>
      <c r="C22" s="659">
        <v>39599</v>
      </c>
      <c r="D22" s="660">
        <v>39569</v>
      </c>
      <c r="E22" s="646">
        <v>0.12878067555909484</v>
      </c>
    </row>
    <row r="23" spans="1:30" ht="11.25" customHeight="1">
      <c r="B23" s="635"/>
      <c r="C23" s="659">
        <v>39629</v>
      </c>
      <c r="D23" s="660">
        <v>39600</v>
      </c>
      <c r="E23" s="646">
        <v>9.8320487661518907E-2</v>
      </c>
    </row>
    <row r="24" spans="1:30" ht="11.25" customHeight="1">
      <c r="A24" s="648" t="s">
        <v>172</v>
      </c>
      <c r="B24" s="635" t="s">
        <v>173</v>
      </c>
      <c r="C24" s="659">
        <v>39660</v>
      </c>
      <c r="D24" s="660">
        <v>39630</v>
      </c>
      <c r="E24" s="646">
        <v>9.9392533476443126E-2</v>
      </c>
    </row>
    <row r="25" spans="1:30" ht="11.25" customHeight="1">
      <c r="A25" s="649"/>
      <c r="B25" s="635"/>
      <c r="C25" s="659">
        <v>39691</v>
      </c>
      <c r="D25" s="660">
        <v>39661</v>
      </c>
      <c r="E25" s="646">
        <v>0.10306680497780386</v>
      </c>
    </row>
    <row r="26" spans="1:30" ht="11.25" customHeight="1">
      <c r="A26" s="649"/>
      <c r="B26" s="635"/>
      <c r="C26" s="659">
        <v>39721</v>
      </c>
      <c r="D26" s="660">
        <v>39692</v>
      </c>
      <c r="E26" s="646">
        <v>7.9883626228440072E-2</v>
      </c>
    </row>
    <row r="27" spans="1:30" ht="11.25" customHeight="1">
      <c r="A27" s="649"/>
      <c r="B27" s="635"/>
      <c r="C27" s="659">
        <v>39752</v>
      </c>
      <c r="D27" s="660">
        <v>39722</v>
      </c>
      <c r="E27" s="646">
        <v>0.12099958373300998</v>
      </c>
      <c r="AD27" s="645"/>
    </row>
    <row r="28" spans="1:30" ht="11.25" customHeight="1">
      <c r="A28" s="649"/>
      <c r="B28" s="635"/>
      <c r="C28" s="659">
        <v>39782</v>
      </c>
      <c r="D28" s="660">
        <v>39753</v>
      </c>
      <c r="E28" s="646">
        <v>5.2144667861171931E-2</v>
      </c>
      <c r="AD28" s="645"/>
    </row>
    <row r="29" spans="1:30" ht="11.25" customHeight="1">
      <c r="A29" s="649"/>
      <c r="B29" s="635"/>
      <c r="C29" s="659">
        <v>39813</v>
      </c>
      <c r="D29" s="660">
        <v>39783</v>
      </c>
      <c r="E29" s="646">
        <v>0.31655546391361639</v>
      </c>
      <c r="AD29" s="645"/>
    </row>
    <row r="30" spans="1:30" ht="11.25" customHeight="1">
      <c r="A30" s="649"/>
      <c r="B30" s="635"/>
      <c r="C30" s="659">
        <v>39844</v>
      </c>
      <c r="D30" s="660">
        <v>39814</v>
      </c>
      <c r="E30" s="650">
        <v>0.15715269759108103</v>
      </c>
      <c r="AD30" s="645"/>
    </row>
    <row r="31" spans="1:30" ht="11.25" customHeight="1">
      <c r="A31" s="649"/>
      <c r="B31" s="635"/>
      <c r="C31" s="659">
        <v>39872</v>
      </c>
      <c r="D31" s="660">
        <v>39845</v>
      </c>
      <c r="E31" s="650">
        <v>-1.8598447143141548E-2</v>
      </c>
      <c r="AD31" s="645"/>
    </row>
    <row r="32" spans="1:30" ht="11.25" customHeight="1">
      <c r="A32" s="649"/>
      <c r="B32" s="635"/>
      <c r="C32" s="659">
        <v>39903</v>
      </c>
      <c r="D32" s="660">
        <v>39873</v>
      </c>
      <c r="E32" s="650">
        <v>0.21080930748858276</v>
      </c>
      <c r="AD32" s="645"/>
    </row>
    <row r="33" spans="1:30" ht="11.25" customHeight="1">
      <c r="A33" s="649"/>
      <c r="B33" s="635"/>
      <c r="C33" s="659">
        <v>39933</v>
      </c>
      <c r="D33" s="660">
        <v>39904</v>
      </c>
      <c r="E33" s="650">
        <v>6.7269038612857046E-2</v>
      </c>
      <c r="AD33" s="645"/>
    </row>
    <row r="34" spans="1:30" ht="11.25" customHeight="1">
      <c r="A34" s="649"/>
      <c r="B34" s="635"/>
      <c r="C34" s="659">
        <v>39964</v>
      </c>
      <c r="D34" s="660">
        <v>39934</v>
      </c>
      <c r="E34" s="650">
        <v>0.30450861708654808</v>
      </c>
      <c r="AD34" s="645"/>
    </row>
    <row r="35" spans="1:30" ht="11.25" customHeight="1">
      <c r="A35" s="649"/>
      <c r="B35" s="635"/>
      <c r="C35" s="659">
        <v>39994</v>
      </c>
      <c r="D35" s="660">
        <v>39965</v>
      </c>
      <c r="E35" s="650">
        <v>4.031923328129202E-2</v>
      </c>
      <c r="AD35" s="645"/>
    </row>
    <row r="36" spans="1:30" ht="11.25" customHeight="1">
      <c r="A36" s="648" t="s">
        <v>174</v>
      </c>
      <c r="B36" s="635" t="s">
        <v>175</v>
      </c>
      <c r="C36" s="659">
        <v>40025</v>
      </c>
      <c r="D36" s="660">
        <v>39995</v>
      </c>
      <c r="E36" s="650">
        <v>4.1953564328725539E-2</v>
      </c>
      <c r="AD36" s="645"/>
    </row>
    <row r="37" spans="1:30" ht="11.25" customHeight="1">
      <c r="A37" s="649"/>
      <c r="B37" s="635"/>
      <c r="C37" s="659">
        <v>40056</v>
      </c>
      <c r="D37" s="660">
        <v>40026</v>
      </c>
      <c r="E37" s="650">
        <v>6.7723671112880746E-2</v>
      </c>
      <c r="AD37" s="645"/>
    </row>
    <row r="38" spans="1:30" ht="11.25" customHeight="1">
      <c r="A38" s="649"/>
      <c r="B38" s="635"/>
      <c r="C38" s="659">
        <v>40086</v>
      </c>
      <c r="D38" s="660">
        <v>40057</v>
      </c>
      <c r="E38" s="650">
        <v>3.2271639347888591E-2</v>
      </c>
      <c r="AD38" s="645"/>
    </row>
    <row r="39" spans="1:30" ht="11.25" customHeight="1">
      <c r="A39" s="649"/>
      <c r="B39" s="635"/>
      <c r="C39" s="659">
        <v>40117</v>
      </c>
      <c r="D39" s="660">
        <v>40087</v>
      </c>
      <c r="E39" s="650">
        <v>0.14342173620393811</v>
      </c>
      <c r="AD39" s="645"/>
    </row>
    <row r="40" spans="1:30" ht="11.25" customHeight="1">
      <c r="A40" s="649"/>
      <c r="B40" s="635"/>
      <c r="C40" s="659">
        <v>40147</v>
      </c>
      <c r="D40" s="660">
        <v>40118</v>
      </c>
      <c r="E40" s="650">
        <v>0.31135810193743696</v>
      </c>
      <c r="S40" s="645"/>
      <c r="T40" s="645"/>
      <c r="U40" s="645"/>
      <c r="V40" s="645"/>
      <c r="W40" s="645"/>
      <c r="X40" s="645"/>
      <c r="Y40" s="645"/>
      <c r="Z40" s="645"/>
      <c r="AA40" s="645"/>
      <c r="AB40" s="645"/>
      <c r="AC40" s="645"/>
      <c r="AD40" s="645"/>
    </row>
    <row r="41" spans="1:30" ht="11.25" customHeight="1">
      <c r="A41" s="649"/>
      <c r="B41" s="635"/>
      <c r="C41" s="659">
        <v>40178</v>
      </c>
      <c r="D41" s="660">
        <v>40148</v>
      </c>
      <c r="E41" s="650">
        <v>0.3912289528773702</v>
      </c>
      <c r="T41" s="645"/>
      <c r="U41" s="645"/>
      <c r="V41" s="645"/>
      <c r="W41" s="645"/>
      <c r="X41" s="645"/>
      <c r="Y41" s="645"/>
      <c r="Z41" s="645"/>
      <c r="AA41" s="645"/>
      <c r="AB41" s="645"/>
      <c r="AC41" s="645"/>
      <c r="AD41" s="645"/>
    </row>
    <row r="42" spans="1:30" ht="11.25" customHeight="1">
      <c r="A42" s="649"/>
      <c r="B42" s="635"/>
      <c r="C42" s="659">
        <v>40209</v>
      </c>
      <c r="D42" s="660">
        <v>40179</v>
      </c>
      <c r="E42" s="651">
        <v>0.70135712564309427</v>
      </c>
      <c r="T42" s="645"/>
      <c r="U42" s="645"/>
      <c r="V42" s="645"/>
      <c r="W42" s="645"/>
      <c r="X42" s="645"/>
      <c r="Y42" s="645"/>
      <c r="Z42" s="645"/>
      <c r="AA42" s="645"/>
      <c r="AB42" s="645"/>
      <c r="AC42" s="645"/>
      <c r="AD42" s="645"/>
    </row>
    <row r="43" spans="1:30" ht="11.25" customHeight="1">
      <c r="A43" s="649"/>
      <c r="B43" s="635"/>
      <c r="C43" s="659">
        <v>40237</v>
      </c>
      <c r="D43" s="660">
        <v>40210</v>
      </c>
      <c r="E43" s="651">
        <v>0.96816086004379853</v>
      </c>
      <c r="T43" s="645"/>
      <c r="U43" s="645"/>
      <c r="V43" s="645"/>
      <c r="W43" s="645"/>
      <c r="X43" s="645"/>
      <c r="Y43" s="645"/>
      <c r="Z43" s="645"/>
      <c r="AA43" s="645"/>
      <c r="AB43" s="645"/>
      <c r="AC43" s="645"/>
      <c r="AD43" s="645"/>
    </row>
    <row r="44" spans="1:30" ht="11.25" customHeight="1">
      <c r="A44" s="649"/>
      <c r="B44" s="635"/>
      <c r="C44" s="659">
        <v>40268</v>
      </c>
      <c r="D44" s="660">
        <v>40238</v>
      </c>
      <c r="E44" s="651">
        <v>0.70138816516487912</v>
      </c>
      <c r="T44" s="645"/>
      <c r="U44" s="645"/>
      <c r="V44" s="645"/>
      <c r="W44" s="645"/>
      <c r="X44" s="645"/>
      <c r="Y44" s="645"/>
      <c r="Z44" s="645"/>
      <c r="AA44" s="645"/>
      <c r="AB44" s="645"/>
      <c r="AC44" s="645"/>
      <c r="AD44" s="645"/>
    </row>
    <row r="45" spans="1:30" ht="11.25" customHeight="1">
      <c r="A45" s="649"/>
      <c r="B45" s="635"/>
      <c r="C45" s="659">
        <v>40298</v>
      </c>
      <c r="D45" s="660">
        <v>40269</v>
      </c>
      <c r="E45" s="651">
        <v>0.64538020344510494</v>
      </c>
      <c r="T45" s="645"/>
      <c r="U45" s="645"/>
      <c r="V45" s="645"/>
      <c r="W45" s="645"/>
      <c r="X45" s="645"/>
      <c r="Y45" s="645"/>
      <c r="Z45" s="645"/>
      <c r="AA45" s="645"/>
      <c r="AB45" s="645"/>
      <c r="AC45" s="645"/>
      <c r="AD45" s="645"/>
    </row>
    <row r="46" spans="1:30" ht="11.25" customHeight="1">
      <c r="A46" s="649"/>
      <c r="B46" s="635"/>
      <c r="C46" s="659">
        <v>40329</v>
      </c>
      <c r="D46" s="660">
        <v>40299</v>
      </c>
      <c r="E46" s="651">
        <v>0.48956121839538125</v>
      </c>
      <c r="T46" s="645"/>
      <c r="U46" s="645"/>
      <c r="V46" s="645"/>
      <c r="W46" s="645"/>
      <c r="X46" s="645"/>
      <c r="Y46" s="645"/>
      <c r="Z46" s="645"/>
      <c r="AA46" s="645"/>
      <c r="AB46" s="645"/>
      <c r="AC46" s="645"/>
      <c r="AD46" s="645"/>
    </row>
    <row r="47" spans="1:30" ht="11.25" customHeight="1">
      <c r="A47" s="649"/>
      <c r="B47" s="635"/>
      <c r="C47" s="659">
        <v>40359</v>
      </c>
      <c r="D47" s="660">
        <v>40330</v>
      </c>
      <c r="E47" s="651">
        <v>0.41416508621743481</v>
      </c>
      <c r="T47" s="645"/>
      <c r="U47" s="645"/>
      <c r="V47" s="645"/>
      <c r="W47" s="645"/>
      <c r="X47" s="645"/>
      <c r="Y47" s="645"/>
      <c r="Z47" s="645"/>
      <c r="AA47" s="645"/>
      <c r="AB47" s="645"/>
      <c r="AC47" s="645"/>
      <c r="AD47" s="645"/>
    </row>
    <row r="48" spans="1:30" ht="11.25" customHeight="1">
      <c r="A48" s="648" t="s">
        <v>176</v>
      </c>
      <c r="B48" s="635" t="s">
        <v>130</v>
      </c>
      <c r="C48" s="659">
        <v>40390</v>
      </c>
      <c r="D48" s="660">
        <v>40360</v>
      </c>
      <c r="E48" s="646">
        <v>0.42339444615375327</v>
      </c>
      <c r="T48" s="645"/>
      <c r="U48" s="645"/>
      <c r="V48" s="645"/>
      <c r="W48" s="645"/>
      <c r="X48" s="645"/>
      <c r="Y48" s="645"/>
      <c r="Z48" s="645"/>
      <c r="AA48" s="645"/>
      <c r="AB48" s="645"/>
      <c r="AC48" s="645"/>
      <c r="AD48" s="645"/>
    </row>
    <row r="49" spans="1:30" ht="11.25" customHeight="1">
      <c r="A49" s="649"/>
      <c r="B49" s="635"/>
      <c r="C49" s="659">
        <v>40421</v>
      </c>
      <c r="D49" s="660">
        <v>40391</v>
      </c>
      <c r="E49" s="646">
        <v>0.28780770361100838</v>
      </c>
      <c r="T49" s="645"/>
      <c r="U49" s="645"/>
      <c r="V49" s="645"/>
      <c r="W49" s="645"/>
      <c r="X49" s="645"/>
      <c r="Y49" s="645"/>
      <c r="Z49" s="645"/>
      <c r="AA49" s="645"/>
      <c r="AB49" s="645"/>
      <c r="AC49" s="645"/>
      <c r="AD49" s="645"/>
    </row>
    <row r="50" spans="1:30" ht="11.25" customHeight="1">
      <c r="A50" s="649"/>
      <c r="B50" s="635"/>
      <c r="C50" s="659">
        <v>40451</v>
      </c>
      <c r="D50" s="660">
        <v>40422</v>
      </c>
      <c r="E50" s="646">
        <v>0.43966179815273992</v>
      </c>
      <c r="T50" s="645"/>
      <c r="U50" s="645"/>
      <c r="V50" s="645"/>
      <c r="W50" s="645"/>
      <c r="X50" s="645"/>
      <c r="Y50" s="645"/>
      <c r="Z50" s="645"/>
      <c r="AA50" s="645"/>
      <c r="AB50" s="645"/>
      <c r="AC50" s="645"/>
      <c r="AD50" s="645"/>
    </row>
    <row r="51" spans="1:30" ht="11.25" customHeight="1">
      <c r="A51" s="649"/>
      <c r="B51" s="635"/>
      <c r="C51" s="659">
        <v>40482</v>
      </c>
      <c r="D51" s="660">
        <v>40452</v>
      </c>
      <c r="E51" s="646">
        <v>0.6098530094896808</v>
      </c>
      <c r="T51" s="645"/>
      <c r="U51" s="645"/>
      <c r="V51" s="645"/>
      <c r="W51" s="645"/>
      <c r="X51" s="645"/>
      <c r="Y51" s="645"/>
      <c r="Z51" s="645"/>
      <c r="AA51" s="645"/>
      <c r="AB51" s="645"/>
      <c r="AC51" s="645"/>
      <c r="AD51" s="645"/>
    </row>
    <row r="52" spans="1:30" ht="11.25" customHeight="1">
      <c r="A52" s="649"/>
      <c r="B52" s="635"/>
      <c r="C52" s="659">
        <v>40512</v>
      </c>
      <c r="D52" s="660">
        <v>40483</v>
      </c>
      <c r="E52" s="646">
        <v>0.66725526072131658</v>
      </c>
      <c r="T52" s="645"/>
      <c r="U52" s="645"/>
      <c r="V52" s="645"/>
      <c r="W52" s="645"/>
      <c r="X52" s="645"/>
      <c r="Y52" s="645"/>
      <c r="Z52" s="645"/>
      <c r="AA52" s="645"/>
      <c r="AB52" s="645"/>
      <c r="AC52" s="645"/>
      <c r="AD52" s="645"/>
    </row>
    <row r="53" spans="1:30" ht="11.25" customHeight="1">
      <c r="A53" s="649"/>
      <c r="B53" s="635"/>
      <c r="C53" s="659">
        <v>40543</v>
      </c>
      <c r="D53" s="660">
        <v>40513</v>
      </c>
      <c r="E53" s="646">
        <v>0.4908047907163281</v>
      </c>
      <c r="T53" s="645"/>
      <c r="U53" s="645"/>
      <c r="V53" s="645"/>
      <c r="W53" s="645"/>
      <c r="X53" s="645"/>
      <c r="Y53" s="645"/>
      <c r="Z53" s="645"/>
      <c r="AA53" s="645"/>
      <c r="AB53" s="645"/>
      <c r="AC53" s="645"/>
      <c r="AD53" s="645"/>
    </row>
    <row r="54" spans="1:30" ht="11.25" customHeight="1">
      <c r="A54" s="649"/>
      <c r="B54" s="635"/>
      <c r="C54" s="659">
        <v>40574</v>
      </c>
      <c r="D54" s="660">
        <v>40544</v>
      </c>
      <c r="E54" s="646">
        <v>0.68335928064237828</v>
      </c>
      <c r="T54" s="645"/>
      <c r="U54" s="645"/>
      <c r="V54" s="645"/>
      <c r="W54" s="645"/>
      <c r="X54" s="645"/>
      <c r="Y54" s="645"/>
      <c r="Z54" s="645"/>
      <c r="AA54" s="645"/>
      <c r="AB54" s="645"/>
      <c r="AC54" s="645"/>
      <c r="AD54" s="645"/>
    </row>
    <row r="55" spans="1:30" ht="11.25" customHeight="1">
      <c r="A55" s="649"/>
      <c r="B55" s="635"/>
      <c r="C55" s="659">
        <v>40602</v>
      </c>
      <c r="D55" s="660">
        <v>40575</v>
      </c>
      <c r="E55" s="646">
        <v>0.72677496847833289</v>
      </c>
      <c r="T55" s="645"/>
      <c r="U55" s="645"/>
      <c r="V55" s="645"/>
      <c r="W55" s="645"/>
      <c r="X55" s="645"/>
      <c r="Y55" s="645"/>
      <c r="Z55" s="645"/>
      <c r="AA55" s="645"/>
      <c r="AB55" s="645"/>
      <c r="AC55" s="645"/>
      <c r="AD55" s="645"/>
    </row>
    <row r="56" spans="1:30" ht="11.25" customHeight="1">
      <c r="A56" s="649"/>
      <c r="B56" s="635"/>
      <c r="C56" s="659">
        <v>40633</v>
      </c>
      <c r="D56" s="660">
        <v>40603</v>
      </c>
      <c r="E56" s="646">
        <v>0.73257704414764613</v>
      </c>
      <c r="T56" s="645"/>
      <c r="U56" s="645"/>
      <c r="V56" s="645"/>
      <c r="W56" s="645"/>
      <c r="X56" s="645"/>
      <c r="Y56" s="645"/>
      <c r="Z56" s="645"/>
      <c r="AA56" s="645"/>
      <c r="AB56" s="645"/>
      <c r="AC56" s="645"/>
      <c r="AD56" s="645"/>
    </row>
    <row r="57" spans="1:30" ht="11.25" customHeight="1">
      <c r="A57" s="649"/>
      <c r="B57" s="635"/>
      <c r="C57" s="659">
        <v>40663</v>
      </c>
      <c r="D57" s="660">
        <v>40634</v>
      </c>
      <c r="E57" s="646">
        <v>1.0707941469241491</v>
      </c>
      <c r="T57" s="645"/>
      <c r="U57" s="645"/>
      <c r="V57" s="645"/>
      <c r="W57" s="645"/>
      <c r="X57" s="645"/>
      <c r="Y57" s="645"/>
      <c r="Z57" s="645"/>
      <c r="AA57" s="645"/>
      <c r="AB57" s="645"/>
      <c r="AC57" s="645"/>
      <c r="AD57" s="645"/>
    </row>
    <row r="58" spans="1:30" ht="11.25" customHeight="1">
      <c r="A58" s="649"/>
      <c r="B58" s="635"/>
      <c r="C58" s="659">
        <v>40694</v>
      </c>
      <c r="D58" s="660">
        <v>40664</v>
      </c>
      <c r="E58" s="646">
        <v>1.1159823599321905</v>
      </c>
      <c r="T58" s="645"/>
      <c r="U58" s="645"/>
      <c r="V58" s="645"/>
      <c r="W58" s="645"/>
      <c r="X58" s="645"/>
      <c r="Y58" s="645"/>
      <c r="Z58" s="645"/>
      <c r="AA58" s="645"/>
      <c r="AB58" s="645"/>
      <c r="AC58" s="645"/>
      <c r="AD58" s="645"/>
    </row>
    <row r="59" spans="1:30" ht="11.25" customHeight="1">
      <c r="A59" s="649"/>
      <c r="B59" s="635"/>
      <c r="C59" s="659">
        <v>40724</v>
      </c>
      <c r="D59" s="660">
        <v>40695</v>
      </c>
      <c r="E59" s="646">
        <v>1.1491911872055207</v>
      </c>
      <c r="T59" s="645"/>
      <c r="U59" s="645"/>
      <c r="V59" s="645"/>
      <c r="W59" s="645"/>
      <c r="X59" s="645"/>
      <c r="Y59" s="645"/>
      <c r="Z59" s="645"/>
      <c r="AA59" s="645"/>
      <c r="AB59" s="645"/>
      <c r="AC59" s="645"/>
      <c r="AD59" s="645"/>
    </row>
    <row r="60" spans="1:30" ht="11.25" customHeight="1">
      <c r="A60" s="648" t="s">
        <v>177</v>
      </c>
      <c r="B60" s="635" t="s">
        <v>131</v>
      </c>
      <c r="C60" s="659">
        <v>40755</v>
      </c>
      <c r="D60" s="660">
        <v>40725</v>
      </c>
      <c r="E60" s="646">
        <v>0.87317792124481375</v>
      </c>
      <c r="T60" s="645"/>
      <c r="U60" s="645"/>
      <c r="V60" s="645"/>
      <c r="W60" s="645"/>
      <c r="X60" s="645"/>
      <c r="Y60" s="645"/>
      <c r="Z60" s="645"/>
      <c r="AA60" s="645"/>
      <c r="AB60" s="645"/>
      <c r="AC60" s="645"/>
      <c r="AD60" s="645"/>
    </row>
    <row r="61" spans="1:30" ht="11.25" customHeight="1">
      <c r="A61" s="649"/>
      <c r="B61" s="635"/>
      <c r="C61" s="659">
        <v>40786</v>
      </c>
      <c r="D61" s="660">
        <v>40756</v>
      </c>
      <c r="E61" s="646">
        <v>0.27518873499363244</v>
      </c>
      <c r="T61" s="645"/>
      <c r="U61" s="645"/>
      <c r="V61" s="645"/>
      <c r="W61" s="645"/>
      <c r="X61" s="645"/>
      <c r="Y61" s="645"/>
      <c r="Z61" s="645"/>
      <c r="AA61" s="645"/>
      <c r="AB61" s="645"/>
      <c r="AC61" s="645"/>
      <c r="AD61" s="645"/>
    </row>
    <row r="62" spans="1:30" ht="11.25" customHeight="1">
      <c r="A62" s="649"/>
      <c r="B62" s="635"/>
      <c r="C62" s="659">
        <v>40816</v>
      </c>
      <c r="D62" s="660">
        <v>40787</v>
      </c>
      <c r="E62" s="646">
        <v>0.46783933300755903</v>
      </c>
      <c r="T62" s="645"/>
      <c r="U62" s="645"/>
      <c r="V62" s="645"/>
      <c r="W62" s="645"/>
      <c r="X62" s="645"/>
      <c r="Y62" s="645"/>
      <c r="Z62" s="645"/>
      <c r="AA62" s="645"/>
      <c r="AB62" s="645"/>
      <c r="AC62" s="645"/>
      <c r="AD62" s="645"/>
    </row>
    <row r="63" spans="1:30" ht="11.25" customHeight="1">
      <c r="A63" s="649"/>
      <c r="B63" s="635"/>
      <c r="C63" s="659">
        <v>40847</v>
      </c>
      <c r="D63" s="660">
        <v>40817</v>
      </c>
      <c r="E63" s="646">
        <v>0.47476788590664748</v>
      </c>
      <c r="T63" s="645"/>
      <c r="U63" s="645"/>
      <c r="V63" s="645"/>
      <c r="W63" s="645"/>
      <c r="X63" s="645"/>
      <c r="Y63" s="645"/>
      <c r="Z63" s="645"/>
      <c r="AA63" s="645"/>
      <c r="AB63" s="645"/>
      <c r="AC63" s="645"/>
      <c r="AD63" s="645"/>
    </row>
    <row r="64" spans="1:30" ht="11.25" customHeight="1">
      <c r="A64" s="649"/>
      <c r="B64" s="635"/>
      <c r="C64" s="659">
        <v>40877</v>
      </c>
      <c r="D64" s="660">
        <v>40848</v>
      </c>
      <c r="E64" s="646">
        <v>0.34367844423588001</v>
      </c>
      <c r="T64" s="645"/>
      <c r="U64" s="645"/>
      <c r="V64" s="645"/>
      <c r="W64" s="645"/>
      <c r="X64" s="645"/>
      <c r="Y64" s="645"/>
      <c r="Z64" s="645"/>
      <c r="AA64" s="645"/>
      <c r="AB64" s="645"/>
      <c r="AC64" s="645"/>
      <c r="AD64" s="645"/>
    </row>
    <row r="65" spans="1:30" ht="11.25" customHeight="1">
      <c r="A65" s="649"/>
      <c r="B65" s="635"/>
      <c r="C65" s="659">
        <v>40908</v>
      </c>
      <c r="D65" s="660">
        <v>40878</v>
      </c>
      <c r="E65" s="646">
        <v>0.56708284747305249</v>
      </c>
      <c r="O65" s="652"/>
      <c r="P65" s="652"/>
      <c r="Q65" s="653"/>
      <c r="R65" s="653"/>
      <c r="S65" s="653"/>
      <c r="T65" s="645"/>
      <c r="U65" s="645"/>
      <c r="V65" s="645"/>
      <c r="W65" s="645"/>
      <c r="X65" s="645"/>
      <c r="Y65" s="645"/>
      <c r="Z65" s="645"/>
      <c r="AA65" s="645"/>
      <c r="AB65" s="645"/>
      <c r="AC65" s="645"/>
      <c r="AD65" s="645"/>
    </row>
    <row r="66" spans="1:30" ht="11.25" customHeight="1">
      <c r="A66" s="649"/>
      <c r="B66" s="635"/>
      <c r="C66" s="659">
        <v>40939</v>
      </c>
      <c r="D66" s="660">
        <v>40909</v>
      </c>
      <c r="E66" s="646">
        <v>0.40696200651605796</v>
      </c>
      <c r="O66" s="652"/>
      <c r="P66" s="652"/>
      <c r="Q66" s="653"/>
      <c r="R66" s="653"/>
      <c r="S66" s="653"/>
      <c r="T66" s="645"/>
      <c r="U66" s="645"/>
      <c r="V66" s="645"/>
      <c r="W66" s="645"/>
      <c r="X66" s="645"/>
      <c r="Y66" s="645"/>
      <c r="Z66" s="645"/>
      <c r="AA66" s="645"/>
      <c r="AB66" s="645"/>
      <c r="AC66" s="645"/>
      <c r="AD66" s="645"/>
    </row>
    <row r="67" spans="1:30" ht="11.25" customHeight="1">
      <c r="A67" s="649"/>
      <c r="B67" s="635"/>
      <c r="C67" s="659">
        <v>40968</v>
      </c>
      <c r="D67" s="660">
        <v>40940</v>
      </c>
      <c r="E67" s="646">
        <v>0.13538194148188176</v>
      </c>
      <c r="O67" s="652"/>
      <c r="P67" s="652"/>
      <c r="Q67" s="653"/>
      <c r="R67" s="653"/>
      <c r="S67" s="653"/>
      <c r="T67" s="645"/>
      <c r="U67" s="645"/>
      <c r="V67" s="645"/>
      <c r="W67" s="645"/>
      <c r="X67" s="645"/>
      <c r="Y67" s="645"/>
      <c r="Z67" s="645"/>
      <c r="AA67" s="645"/>
      <c r="AB67" s="645"/>
      <c r="AC67" s="645"/>
      <c r="AD67" s="645"/>
    </row>
    <row r="68" spans="1:30" ht="11.25" customHeight="1">
      <c r="A68" s="649"/>
      <c r="B68" s="635"/>
      <c r="C68" s="659">
        <v>40999</v>
      </c>
      <c r="D68" s="660">
        <v>40969</v>
      </c>
      <c r="E68" s="646">
        <v>0.25542498446539852</v>
      </c>
      <c r="O68" s="652"/>
      <c r="P68" s="652"/>
      <c r="Q68" s="653"/>
      <c r="R68" s="653"/>
      <c r="S68" s="653"/>
      <c r="T68" s="645"/>
      <c r="U68" s="645"/>
      <c r="V68" s="645"/>
      <c r="W68" s="645"/>
      <c r="X68" s="645"/>
      <c r="Y68" s="645"/>
      <c r="Z68" s="645"/>
      <c r="AA68" s="645"/>
      <c r="AB68" s="645"/>
      <c r="AC68" s="645"/>
      <c r="AD68" s="645"/>
    </row>
    <row r="69" spans="1:30" ht="11.25" customHeight="1">
      <c r="A69" s="649"/>
      <c r="B69" s="635"/>
      <c r="C69" s="659">
        <v>41029</v>
      </c>
      <c r="D69" s="660">
        <v>41000</v>
      </c>
      <c r="E69" s="646">
        <v>0.27959645630101532</v>
      </c>
      <c r="O69" s="652"/>
      <c r="P69" s="652"/>
      <c r="Q69" s="653"/>
      <c r="R69" s="653"/>
      <c r="S69" s="653"/>
      <c r="T69" s="645"/>
      <c r="U69" s="645"/>
      <c r="V69" s="645"/>
      <c r="W69" s="645"/>
      <c r="X69" s="645"/>
      <c r="Y69" s="645"/>
      <c r="Z69" s="645"/>
      <c r="AA69" s="645"/>
      <c r="AB69" s="645"/>
      <c r="AC69" s="645"/>
      <c r="AD69" s="645"/>
    </row>
    <row r="70" spans="1:30" ht="11.25" customHeight="1">
      <c r="A70" s="649"/>
      <c r="B70" s="635"/>
      <c r="C70" s="659">
        <v>41060</v>
      </c>
      <c r="D70" s="660">
        <v>41030</v>
      </c>
      <c r="E70" s="646">
        <v>0.81349278168907879</v>
      </c>
      <c r="O70" s="652"/>
      <c r="P70" s="652"/>
      <c r="Q70" s="653"/>
      <c r="R70" s="653"/>
      <c r="S70" s="653"/>
    </row>
    <row r="71" spans="1:30" ht="11.25" customHeight="1">
      <c r="A71" s="649"/>
      <c r="B71" s="635"/>
      <c r="C71" s="659">
        <v>41090</v>
      </c>
      <c r="D71" s="660">
        <v>41061</v>
      </c>
      <c r="E71" s="646">
        <v>0.85419404074590199</v>
      </c>
      <c r="O71" s="652"/>
      <c r="P71" s="652"/>
      <c r="Q71" s="653"/>
      <c r="R71" s="653"/>
      <c r="S71" s="653"/>
    </row>
    <row r="72" spans="1:30" ht="11.25" customHeight="1">
      <c r="A72" s="648" t="s">
        <v>178</v>
      </c>
      <c r="B72" s="635" t="s">
        <v>132</v>
      </c>
      <c r="C72" s="659">
        <v>41121</v>
      </c>
      <c r="D72" s="660">
        <v>41091</v>
      </c>
      <c r="E72" s="646">
        <v>0.33142592559076739</v>
      </c>
      <c r="O72" s="652"/>
      <c r="P72" s="652"/>
      <c r="Q72" s="653"/>
      <c r="R72" s="653"/>
      <c r="S72" s="653"/>
    </row>
    <row r="73" spans="1:30" ht="11.25" customHeight="1">
      <c r="A73" s="649"/>
      <c r="B73" s="635"/>
      <c r="C73" s="659">
        <v>41152</v>
      </c>
      <c r="D73" s="660">
        <v>41122</v>
      </c>
      <c r="E73" s="646">
        <v>6.9809311947649486E-2</v>
      </c>
      <c r="O73" s="652"/>
      <c r="P73" s="652"/>
      <c r="Q73" s="653"/>
      <c r="R73" s="653"/>
      <c r="S73" s="653"/>
    </row>
    <row r="74" spans="1:30" ht="11.25" customHeight="1">
      <c r="A74" s="649"/>
      <c r="B74" s="635"/>
      <c r="C74" s="659">
        <v>41182</v>
      </c>
      <c r="D74" s="660">
        <v>41153</v>
      </c>
      <c r="E74" s="646">
        <v>0.26274397770256813</v>
      </c>
      <c r="O74" s="652"/>
      <c r="P74" s="652"/>
      <c r="Q74" s="653"/>
      <c r="R74" s="653"/>
      <c r="S74" s="653"/>
    </row>
    <row r="75" spans="1:30" ht="11.25" customHeight="1">
      <c r="A75" s="649"/>
      <c r="B75" s="635"/>
      <c r="C75" s="659">
        <v>41213</v>
      </c>
      <c r="D75" s="660">
        <v>41183</v>
      </c>
      <c r="E75" s="646">
        <v>0.43642698134037972</v>
      </c>
      <c r="O75" s="652"/>
      <c r="P75" s="652"/>
      <c r="Q75" s="653"/>
      <c r="R75" s="653"/>
      <c r="S75" s="653"/>
      <c r="X75" s="645"/>
      <c r="Y75" s="645"/>
      <c r="Z75" s="645"/>
      <c r="AA75" s="645"/>
      <c r="AB75" s="645"/>
      <c r="AC75" s="645"/>
      <c r="AD75" s="645"/>
    </row>
    <row r="76" spans="1:30" ht="11.25" customHeight="1">
      <c r="A76" s="649"/>
      <c r="B76" s="635"/>
      <c r="C76" s="659">
        <v>41243</v>
      </c>
      <c r="D76" s="660">
        <v>41214</v>
      </c>
      <c r="E76" s="646">
        <v>0.50030747450616053</v>
      </c>
      <c r="O76" s="652"/>
      <c r="P76" s="652"/>
      <c r="Q76" s="653"/>
      <c r="R76" s="653"/>
      <c r="S76" s="653"/>
      <c r="X76" s="645"/>
      <c r="Y76" s="645"/>
      <c r="Z76" s="645"/>
      <c r="AA76" s="645"/>
      <c r="AB76" s="645"/>
      <c r="AC76" s="645"/>
      <c r="AD76" s="645"/>
    </row>
    <row r="77" spans="1:30" ht="11.25" customHeight="1">
      <c r="A77" s="649"/>
      <c r="B77" s="635"/>
      <c r="C77" s="659">
        <v>41274</v>
      </c>
      <c r="D77" s="660">
        <v>41244</v>
      </c>
      <c r="E77" s="646">
        <v>0.52415834529584959</v>
      </c>
      <c r="O77" s="652"/>
      <c r="P77" s="652"/>
      <c r="Q77" s="653"/>
      <c r="R77" s="653"/>
      <c r="S77" s="653"/>
      <c r="X77" s="645"/>
      <c r="Y77" s="645"/>
      <c r="Z77" s="645"/>
      <c r="AA77" s="645"/>
      <c r="AB77" s="645"/>
      <c r="AC77" s="645"/>
      <c r="AD77" s="645"/>
    </row>
    <row r="78" spans="1:30" ht="11.25" customHeight="1">
      <c r="A78" s="649"/>
      <c r="B78" s="635"/>
      <c r="C78" s="659">
        <v>41305</v>
      </c>
      <c r="D78" s="660">
        <v>41275</v>
      </c>
      <c r="E78" s="646">
        <v>0.67620503260758091</v>
      </c>
      <c r="O78" s="652"/>
      <c r="P78" s="652"/>
      <c r="Q78" s="653"/>
      <c r="R78" s="653"/>
      <c r="S78" s="653"/>
      <c r="X78" s="645"/>
      <c r="Y78" s="645"/>
      <c r="Z78" s="645"/>
      <c r="AA78" s="645"/>
      <c r="AB78" s="645"/>
      <c r="AC78" s="645"/>
      <c r="AD78" s="645"/>
    </row>
    <row r="79" spans="1:30" ht="11.25" customHeight="1">
      <c r="A79" s="649"/>
      <c r="B79" s="635"/>
      <c r="C79" s="659">
        <v>41333</v>
      </c>
      <c r="D79" s="660">
        <v>41306</v>
      </c>
      <c r="E79" s="646">
        <v>0.72453480655650648</v>
      </c>
      <c r="O79" s="652"/>
      <c r="P79" s="652"/>
      <c r="Q79" s="653"/>
      <c r="R79" s="653"/>
      <c r="S79" s="653"/>
      <c r="X79" s="645"/>
      <c r="Y79" s="645"/>
      <c r="Z79" s="645"/>
      <c r="AA79" s="645"/>
      <c r="AB79" s="645"/>
      <c r="AC79" s="645"/>
      <c r="AD79" s="645"/>
    </row>
    <row r="80" spans="1:30" ht="11.25" customHeight="1">
      <c r="A80" s="649"/>
      <c r="B80" s="635"/>
      <c r="C80" s="659">
        <v>41364</v>
      </c>
      <c r="D80" s="660">
        <v>41334</v>
      </c>
      <c r="E80" s="646">
        <v>0.82719597786689159</v>
      </c>
      <c r="O80" s="652"/>
      <c r="P80" s="652"/>
      <c r="Q80" s="653"/>
      <c r="R80" s="653"/>
      <c r="S80" s="653"/>
      <c r="X80" s="645"/>
      <c r="Y80" s="645"/>
      <c r="Z80" s="645"/>
      <c r="AA80" s="645"/>
      <c r="AB80" s="645"/>
      <c r="AC80" s="645"/>
      <c r="AD80" s="645"/>
    </row>
    <row r="81" spans="1:30" ht="11.25" customHeight="1">
      <c r="A81" s="649"/>
      <c r="B81" s="635"/>
      <c r="C81" s="659">
        <v>41394</v>
      </c>
      <c r="D81" s="660">
        <v>41365</v>
      </c>
      <c r="E81" s="646">
        <v>0.95184816510717341</v>
      </c>
      <c r="O81" s="652"/>
      <c r="P81" s="652"/>
      <c r="Q81" s="653"/>
      <c r="R81" s="653"/>
      <c r="S81" s="653"/>
      <c r="X81" s="645"/>
      <c r="Y81" s="645"/>
      <c r="Z81" s="645"/>
      <c r="AA81" s="645"/>
      <c r="AB81" s="645"/>
      <c r="AC81" s="645"/>
      <c r="AD81" s="645"/>
    </row>
    <row r="82" spans="1:30" ht="11.25" customHeight="1">
      <c r="A82" s="649"/>
      <c r="B82" s="635"/>
      <c r="C82" s="659">
        <v>41425</v>
      </c>
      <c r="D82" s="660">
        <v>41395</v>
      </c>
      <c r="E82" s="646">
        <v>0.76246074406934439</v>
      </c>
      <c r="O82" s="652"/>
      <c r="P82" s="652"/>
      <c r="Q82" s="653"/>
      <c r="R82" s="653"/>
      <c r="S82" s="653"/>
      <c r="X82" s="645"/>
      <c r="Y82" s="645"/>
      <c r="Z82" s="645"/>
      <c r="AA82" s="645"/>
      <c r="AB82" s="645"/>
      <c r="AC82" s="645"/>
      <c r="AD82" s="645"/>
    </row>
    <row r="83" spans="1:30" ht="11.25" customHeight="1">
      <c r="A83" s="649"/>
      <c r="B83" s="635"/>
      <c r="C83" s="659">
        <v>41455</v>
      </c>
      <c r="D83" s="660">
        <v>41426</v>
      </c>
      <c r="E83" s="646">
        <v>0.72749918794597479</v>
      </c>
      <c r="O83" s="652"/>
      <c r="P83" s="652"/>
      <c r="Q83" s="653"/>
      <c r="R83" s="653"/>
      <c r="S83" s="653"/>
    </row>
    <row r="84" spans="1:30" ht="11.25" customHeight="1">
      <c r="A84" s="648" t="s">
        <v>179</v>
      </c>
      <c r="B84" s="635" t="s">
        <v>133</v>
      </c>
      <c r="C84" s="659">
        <v>41486</v>
      </c>
      <c r="D84" s="660">
        <v>41456</v>
      </c>
      <c r="E84" s="646">
        <v>0.474643192041248</v>
      </c>
      <c r="O84" s="652"/>
      <c r="P84" s="652"/>
      <c r="Q84" s="653"/>
      <c r="R84" s="653"/>
      <c r="S84" s="653"/>
    </row>
    <row r="85" spans="1:30" ht="11.25" customHeight="1">
      <c r="A85" s="649"/>
      <c r="B85" s="635"/>
      <c r="C85" s="659">
        <v>41517</v>
      </c>
      <c r="D85" s="660">
        <v>41487</v>
      </c>
      <c r="E85" s="646">
        <v>0.46372771915853739</v>
      </c>
      <c r="O85" s="652"/>
      <c r="P85" s="652"/>
      <c r="Q85" s="653"/>
      <c r="R85" s="653"/>
      <c r="S85" s="653"/>
    </row>
    <row r="86" spans="1:30" ht="11.25" customHeight="1">
      <c r="A86" s="649"/>
      <c r="B86" s="635"/>
      <c r="C86" s="659">
        <v>41547</v>
      </c>
      <c r="D86" s="660">
        <v>41518</v>
      </c>
      <c r="E86" s="646">
        <v>0.47625216069572035</v>
      </c>
      <c r="O86" s="652"/>
      <c r="P86" s="652"/>
      <c r="Q86" s="653"/>
      <c r="R86" s="653"/>
      <c r="S86" s="653"/>
    </row>
    <row r="87" spans="1:30" ht="11.25" customHeight="1">
      <c r="A87" s="649"/>
      <c r="B87" s="635"/>
      <c r="C87" s="659">
        <v>41578</v>
      </c>
      <c r="D87" s="660">
        <v>41548</v>
      </c>
      <c r="E87" s="646">
        <v>0.59981913500926043</v>
      </c>
      <c r="O87" s="652"/>
      <c r="P87" s="652"/>
      <c r="Q87" s="653"/>
      <c r="R87" s="653"/>
      <c r="S87" s="653"/>
    </row>
    <row r="88" spans="1:30" ht="11.25" customHeight="1">
      <c r="A88" s="649"/>
      <c r="B88" s="635"/>
      <c r="C88" s="659">
        <v>41608</v>
      </c>
      <c r="D88" s="660">
        <v>41579</v>
      </c>
      <c r="E88" s="646">
        <v>0.66585154953878811</v>
      </c>
      <c r="O88" s="652"/>
      <c r="P88" s="652"/>
      <c r="Q88" s="653"/>
      <c r="R88" s="653"/>
      <c r="S88" s="653"/>
    </row>
    <row r="89" spans="1:30" ht="11.25" customHeight="1">
      <c r="A89" s="649"/>
      <c r="B89" s="635"/>
      <c r="C89" s="659">
        <v>41639</v>
      </c>
      <c r="D89" s="660">
        <v>41609</v>
      </c>
      <c r="E89" s="646">
        <v>0.64870734620744586</v>
      </c>
      <c r="O89" s="652"/>
      <c r="P89" s="652"/>
      <c r="Q89" s="653"/>
      <c r="R89" s="653"/>
      <c r="S89" s="653"/>
    </row>
    <row r="90" spans="1:30" ht="11.25" customHeight="1">
      <c r="A90" s="649"/>
      <c r="B90" s="635"/>
      <c r="C90" s="659">
        <v>41670</v>
      </c>
      <c r="D90" s="660">
        <v>41640</v>
      </c>
      <c r="E90" s="646">
        <v>1.0441832965185542</v>
      </c>
      <c r="O90" s="652"/>
      <c r="P90" s="652"/>
      <c r="Q90" s="653"/>
      <c r="R90" s="653"/>
      <c r="S90" s="653"/>
    </row>
    <row r="91" spans="1:30" ht="11.25" customHeight="1">
      <c r="A91" s="649"/>
      <c r="B91" s="635"/>
      <c r="C91" s="659">
        <v>41698</v>
      </c>
      <c r="D91" s="660">
        <v>41671</v>
      </c>
      <c r="E91" s="646">
        <v>1.0674367907624924</v>
      </c>
      <c r="O91" s="652"/>
      <c r="P91" s="652"/>
      <c r="Q91" s="653"/>
      <c r="R91" s="653"/>
      <c r="S91" s="653"/>
    </row>
    <row r="92" spans="1:30" ht="11.25" customHeight="1">
      <c r="A92" s="649"/>
      <c r="B92" s="635"/>
      <c r="C92" s="659">
        <v>41729</v>
      </c>
      <c r="D92" s="660">
        <v>41699</v>
      </c>
      <c r="E92" s="646">
        <v>1.0497116438983849</v>
      </c>
      <c r="O92" s="652"/>
      <c r="P92" s="652"/>
      <c r="Q92" s="653"/>
      <c r="R92" s="653"/>
      <c r="S92" s="653"/>
    </row>
    <row r="93" spans="1:30" ht="11.25" customHeight="1">
      <c r="A93" s="649"/>
      <c r="B93" s="635"/>
      <c r="C93" s="659">
        <v>41759</v>
      </c>
      <c r="D93" s="660">
        <v>41730</v>
      </c>
      <c r="E93" s="646">
        <v>1.0198295459931932</v>
      </c>
      <c r="O93" s="652"/>
      <c r="P93" s="652"/>
      <c r="Q93" s="653"/>
      <c r="R93" s="653"/>
      <c r="S93" s="653"/>
    </row>
    <row r="94" spans="1:30" ht="11.25" customHeight="1">
      <c r="A94" s="649"/>
      <c r="B94" s="635"/>
      <c r="C94" s="659">
        <v>41790</v>
      </c>
      <c r="D94" s="660">
        <v>41760</v>
      </c>
      <c r="E94" s="646">
        <v>1.0284216414019318</v>
      </c>
      <c r="O94" s="652"/>
      <c r="P94" s="652"/>
      <c r="Q94" s="653"/>
      <c r="R94" s="653"/>
      <c r="S94" s="653"/>
    </row>
    <row r="95" spans="1:30" ht="11.25" customHeight="1">
      <c r="A95" s="649"/>
      <c r="B95" s="635"/>
      <c r="C95" s="659">
        <v>41820</v>
      </c>
      <c r="D95" s="660">
        <v>41791</v>
      </c>
      <c r="E95" s="646">
        <v>0.92952244237909121</v>
      </c>
      <c r="O95" s="652"/>
      <c r="P95" s="652"/>
      <c r="Q95" s="653"/>
      <c r="R95" s="653"/>
      <c r="S95" s="653"/>
    </row>
    <row r="96" spans="1:30" ht="11.25" customHeight="1">
      <c r="A96" s="648" t="s">
        <v>180</v>
      </c>
      <c r="B96" s="635" t="s">
        <v>134</v>
      </c>
      <c r="C96" s="659">
        <v>41851</v>
      </c>
      <c r="D96" s="660">
        <v>41821</v>
      </c>
      <c r="E96" s="646">
        <v>0.69305663513057325</v>
      </c>
      <c r="O96" s="652"/>
      <c r="P96" s="652"/>
      <c r="Q96" s="653"/>
      <c r="R96" s="653"/>
      <c r="S96" s="653"/>
    </row>
    <row r="97" spans="1:19" ht="11.25" customHeight="1">
      <c r="A97" s="649"/>
      <c r="B97" s="635"/>
      <c r="C97" s="659">
        <v>41882</v>
      </c>
      <c r="D97" s="660">
        <v>41852</v>
      </c>
      <c r="E97" s="646">
        <v>0.574289286824467</v>
      </c>
      <c r="O97" s="652"/>
      <c r="P97" s="652"/>
      <c r="Q97" s="653"/>
      <c r="R97" s="653"/>
      <c r="S97" s="653"/>
    </row>
    <row r="98" spans="1:19" ht="11.25" customHeight="1">
      <c r="A98" s="649"/>
      <c r="B98" s="635"/>
      <c r="C98" s="659">
        <v>41912</v>
      </c>
      <c r="D98" s="660">
        <v>41883</v>
      </c>
      <c r="E98" s="646">
        <v>0.5849567142658918</v>
      </c>
      <c r="O98" s="652"/>
      <c r="P98" s="652"/>
      <c r="Q98" s="653"/>
      <c r="R98" s="653"/>
      <c r="S98" s="653"/>
    </row>
    <row r="99" spans="1:19" ht="11.25" customHeight="1">
      <c r="A99" s="649"/>
      <c r="B99" s="635"/>
      <c r="C99" s="659">
        <v>41943</v>
      </c>
      <c r="D99" s="660">
        <v>41913</v>
      </c>
      <c r="E99" s="646">
        <v>0.68289160769550961</v>
      </c>
      <c r="O99" s="652"/>
      <c r="P99" s="652"/>
      <c r="Q99" s="653"/>
      <c r="R99" s="653"/>
      <c r="S99" s="653"/>
    </row>
    <row r="100" spans="1:19" ht="11.25" customHeight="1">
      <c r="A100" s="649"/>
      <c r="B100" s="635"/>
      <c r="C100" s="659">
        <v>41973</v>
      </c>
      <c r="D100" s="660">
        <v>41944</v>
      </c>
      <c r="E100" s="646">
        <v>0.76071219058995276</v>
      </c>
      <c r="O100" s="652"/>
      <c r="P100" s="652"/>
      <c r="Q100" s="653"/>
      <c r="R100" s="653"/>
      <c r="S100" s="653"/>
    </row>
    <row r="101" spans="1:19" ht="11.25" customHeight="1">
      <c r="A101" s="649"/>
      <c r="B101" s="635"/>
      <c r="C101" s="659">
        <v>42004</v>
      </c>
      <c r="D101" s="660">
        <v>41974</v>
      </c>
      <c r="E101" s="646">
        <v>0.7292741642413153</v>
      </c>
      <c r="O101" s="652"/>
      <c r="P101" s="652"/>
      <c r="Q101" s="653"/>
      <c r="R101" s="653"/>
      <c r="S101" s="653"/>
    </row>
    <row r="102" spans="1:19" ht="11.25" customHeight="1">
      <c r="A102" s="649"/>
      <c r="B102" s="635"/>
      <c r="C102" s="659">
        <v>42035</v>
      </c>
      <c r="D102" s="660">
        <v>42005</v>
      </c>
      <c r="E102" s="646">
        <v>0.90660641051164625</v>
      </c>
      <c r="O102" s="652"/>
      <c r="P102" s="652"/>
      <c r="Q102" s="653"/>
      <c r="R102" s="653"/>
      <c r="S102" s="653"/>
    </row>
    <row r="103" spans="1:19" ht="11.25" customHeight="1">
      <c r="A103" s="649"/>
      <c r="B103" s="635"/>
      <c r="C103" s="659">
        <v>42063</v>
      </c>
      <c r="D103" s="660">
        <v>42036</v>
      </c>
      <c r="E103" s="646">
        <v>0.62399442564204655</v>
      </c>
      <c r="O103" s="652"/>
      <c r="P103" s="652"/>
      <c r="Q103" s="653"/>
      <c r="R103" s="653"/>
      <c r="S103" s="653"/>
    </row>
    <row r="104" spans="1:19" ht="11.25" customHeight="1">
      <c r="A104" s="649"/>
      <c r="B104" s="635"/>
      <c r="C104" s="659">
        <v>42094</v>
      </c>
      <c r="D104" s="660">
        <v>42064</v>
      </c>
      <c r="E104" s="646">
        <v>0.9991896065975302</v>
      </c>
      <c r="O104" s="652"/>
      <c r="P104" s="652"/>
      <c r="Q104" s="653"/>
      <c r="R104" s="653"/>
      <c r="S104" s="653"/>
    </row>
    <row r="105" spans="1:19" ht="11.25" customHeight="1">
      <c r="A105" s="649"/>
      <c r="B105" s="635"/>
      <c r="C105" s="659">
        <v>42124</v>
      </c>
      <c r="D105" s="660">
        <v>42095</v>
      </c>
      <c r="E105" s="646">
        <v>1.2362491902328654</v>
      </c>
      <c r="O105" s="652"/>
      <c r="P105" s="652"/>
      <c r="Q105" s="653"/>
      <c r="R105" s="653"/>
      <c r="S105" s="653"/>
    </row>
    <row r="106" spans="1:19" ht="11.25" customHeight="1">
      <c r="A106" s="649"/>
      <c r="B106" s="635"/>
      <c r="C106" s="659">
        <v>42155</v>
      </c>
      <c r="D106" s="660">
        <v>42125</v>
      </c>
      <c r="E106" s="646">
        <v>0.96798460415422405</v>
      </c>
      <c r="O106" s="652"/>
      <c r="P106" s="652"/>
      <c r="Q106" s="653"/>
      <c r="R106" s="653"/>
      <c r="S106" s="653"/>
    </row>
    <row r="107" spans="1:19" ht="11.25" customHeight="1">
      <c r="A107" s="649"/>
      <c r="B107" s="635"/>
      <c r="C107" s="659">
        <v>42185</v>
      </c>
      <c r="D107" s="660">
        <v>42156</v>
      </c>
      <c r="E107" s="646">
        <v>1.0031853474019514</v>
      </c>
      <c r="F107" s="654"/>
      <c r="O107" s="652"/>
      <c r="P107" s="652"/>
      <c r="Q107" s="653"/>
      <c r="R107" s="653"/>
      <c r="S107" s="653"/>
    </row>
    <row r="108" spans="1:19" ht="11.25" customHeight="1">
      <c r="A108" s="648" t="s">
        <v>181</v>
      </c>
      <c r="B108" s="635" t="s">
        <v>135</v>
      </c>
      <c r="C108" s="659">
        <v>42216</v>
      </c>
      <c r="D108" s="660">
        <v>42186</v>
      </c>
      <c r="E108" s="646">
        <v>0.73279413249775671</v>
      </c>
      <c r="F108" s="654"/>
      <c r="O108" s="652"/>
      <c r="P108" s="652"/>
      <c r="Q108" s="653"/>
      <c r="R108" s="653"/>
      <c r="S108" s="653"/>
    </row>
    <row r="109" spans="1:19" ht="11.25" customHeight="1">
      <c r="A109" s="649"/>
      <c r="B109" s="635"/>
      <c r="C109" s="659">
        <v>42247</v>
      </c>
      <c r="D109" s="660">
        <v>42217</v>
      </c>
      <c r="E109" s="646">
        <v>0.53927845245205386</v>
      </c>
      <c r="F109" s="654"/>
      <c r="O109" s="652"/>
      <c r="P109" s="652"/>
      <c r="Q109" s="653"/>
      <c r="R109" s="653"/>
      <c r="S109" s="653"/>
    </row>
    <row r="110" spans="1:19" ht="11.25" customHeight="1">
      <c r="A110" s="649"/>
      <c r="B110" s="635"/>
      <c r="C110" s="659">
        <v>42277</v>
      </c>
      <c r="D110" s="660">
        <v>42248</v>
      </c>
      <c r="E110" s="646">
        <v>0.66320501450901603</v>
      </c>
      <c r="F110" s="654"/>
      <c r="H110" s="653"/>
      <c r="J110" s="655"/>
      <c r="O110" s="652"/>
      <c r="P110" s="652"/>
      <c r="Q110" s="653"/>
      <c r="R110" s="653"/>
      <c r="S110" s="653"/>
    </row>
    <row r="111" spans="1:19" ht="11.25" customHeight="1">
      <c r="A111" s="649"/>
      <c r="B111" s="635"/>
      <c r="C111" s="659">
        <v>42308</v>
      </c>
      <c r="D111" s="660">
        <v>42278</v>
      </c>
      <c r="E111" s="646">
        <v>0.98732920628600507</v>
      </c>
      <c r="F111" s="654"/>
      <c r="G111" s="652"/>
      <c r="H111" s="653"/>
      <c r="J111" s="655"/>
      <c r="O111" s="652"/>
      <c r="P111" s="652"/>
      <c r="Q111" s="653"/>
      <c r="R111" s="653"/>
      <c r="S111" s="653"/>
    </row>
    <row r="112" spans="1:19" ht="11.25" customHeight="1">
      <c r="A112" s="649"/>
      <c r="B112" s="635"/>
      <c r="C112" s="659">
        <v>42338</v>
      </c>
      <c r="D112" s="660">
        <v>42309</v>
      </c>
      <c r="E112" s="646">
        <v>1.0732346760457447</v>
      </c>
      <c r="F112" s="654"/>
      <c r="G112" s="652"/>
      <c r="H112" s="653"/>
      <c r="J112" s="655"/>
      <c r="O112" s="652"/>
      <c r="P112" s="652"/>
      <c r="Q112" s="653"/>
      <c r="R112" s="653"/>
      <c r="S112" s="653"/>
    </row>
    <row r="113" spans="1:19" ht="11.25" customHeight="1">
      <c r="A113" s="649"/>
      <c r="B113" s="635"/>
      <c r="C113" s="659">
        <v>42369</v>
      </c>
      <c r="D113" s="660">
        <v>42339</v>
      </c>
      <c r="E113" s="646">
        <v>0.87404750269970255</v>
      </c>
      <c r="G113" s="652"/>
      <c r="H113" s="653"/>
      <c r="I113" s="653"/>
      <c r="J113" s="655"/>
      <c r="O113" s="652"/>
      <c r="P113" s="652"/>
      <c r="Q113" s="653"/>
      <c r="R113" s="653"/>
      <c r="S113" s="653"/>
    </row>
    <row r="114" spans="1:19" ht="11.25" customHeight="1">
      <c r="A114" s="649"/>
      <c r="B114" s="635"/>
      <c r="C114" s="659">
        <v>42400</v>
      </c>
      <c r="D114" s="660">
        <v>42370</v>
      </c>
      <c r="E114" s="646">
        <v>1.2377951947357944</v>
      </c>
      <c r="G114" s="652"/>
      <c r="H114" s="653"/>
      <c r="J114" s="655"/>
      <c r="O114" s="652"/>
      <c r="P114" s="652"/>
      <c r="Q114" s="653"/>
      <c r="R114" s="653"/>
      <c r="S114" s="653"/>
    </row>
    <row r="115" spans="1:19" ht="11.25" customHeight="1">
      <c r="A115" s="649"/>
      <c r="B115" s="635"/>
      <c r="C115" s="659">
        <v>42429</v>
      </c>
      <c r="D115" s="660">
        <v>42401</v>
      </c>
      <c r="E115" s="646">
        <v>1.2930535410129282</v>
      </c>
      <c r="G115" s="652"/>
      <c r="H115" s="653"/>
      <c r="J115" s="655"/>
      <c r="O115" s="652"/>
      <c r="P115" s="652"/>
      <c r="Q115" s="653"/>
      <c r="R115" s="653"/>
      <c r="S115" s="653"/>
    </row>
    <row r="116" spans="1:19" ht="11.25" customHeight="1">
      <c r="A116" s="649"/>
      <c r="B116" s="635"/>
      <c r="C116" s="659">
        <v>42460</v>
      </c>
      <c r="D116" s="660">
        <v>42430</v>
      </c>
      <c r="E116" s="646">
        <v>1.2188717354713767</v>
      </c>
      <c r="G116" s="655"/>
      <c r="H116" s="653"/>
      <c r="J116" s="655"/>
      <c r="O116" s="652"/>
      <c r="P116" s="652"/>
      <c r="Q116" s="653"/>
      <c r="R116" s="653"/>
      <c r="S116" s="653"/>
    </row>
    <row r="117" spans="1:19" ht="11.25" customHeight="1">
      <c r="A117" s="649"/>
      <c r="B117" s="635"/>
      <c r="C117" s="659">
        <v>42490</v>
      </c>
      <c r="D117" s="660">
        <v>42461</v>
      </c>
      <c r="E117" s="646">
        <v>1.1683478854412557</v>
      </c>
      <c r="G117" s="652"/>
      <c r="H117" s="653"/>
      <c r="O117" s="652"/>
      <c r="P117" s="652"/>
      <c r="Q117" s="653"/>
      <c r="R117" s="653"/>
      <c r="S117" s="653"/>
    </row>
    <row r="118" spans="1:19" ht="11.25" customHeight="1">
      <c r="A118" s="649"/>
      <c r="B118" s="635"/>
      <c r="C118" s="659">
        <v>42521</v>
      </c>
      <c r="D118" s="660">
        <v>42491</v>
      </c>
      <c r="E118" s="646">
        <v>1.0679164099112339</v>
      </c>
      <c r="G118" s="652"/>
      <c r="H118" s="653"/>
      <c r="O118" s="652"/>
      <c r="P118" s="652"/>
      <c r="Q118" s="653"/>
      <c r="R118" s="653"/>
      <c r="S118" s="653"/>
    </row>
    <row r="119" spans="1:19" ht="11.25" customHeight="1">
      <c r="A119" s="649"/>
      <c r="B119" s="635"/>
      <c r="C119" s="659">
        <v>42551</v>
      </c>
      <c r="D119" s="660">
        <v>42522</v>
      </c>
      <c r="E119" s="646">
        <v>1.3115359505007125</v>
      </c>
      <c r="O119" s="652"/>
      <c r="P119" s="652"/>
      <c r="Q119" s="653"/>
      <c r="R119" s="653"/>
      <c r="S119" s="653"/>
    </row>
    <row r="120" spans="1:19" ht="11.25" customHeight="1">
      <c r="A120" s="648" t="s">
        <v>182</v>
      </c>
      <c r="B120" s="635" t="s">
        <v>136</v>
      </c>
      <c r="C120" s="659">
        <v>42582</v>
      </c>
      <c r="D120" s="660">
        <v>42552</v>
      </c>
      <c r="E120" s="646">
        <v>0.84779152406864933</v>
      </c>
      <c r="O120" s="652"/>
      <c r="P120" s="652"/>
      <c r="Q120" s="653"/>
      <c r="R120" s="653"/>
      <c r="S120" s="653"/>
    </row>
    <row r="121" spans="1:19" ht="11.25" customHeight="1">
      <c r="A121" s="649"/>
      <c r="B121" s="635"/>
      <c r="C121" s="659">
        <v>42613</v>
      </c>
      <c r="D121" s="660">
        <v>42583</v>
      </c>
      <c r="E121" s="646">
        <v>0.62628935468274494</v>
      </c>
      <c r="O121" s="652"/>
      <c r="P121" s="652"/>
      <c r="Q121" s="653"/>
      <c r="R121" s="653"/>
      <c r="S121" s="653"/>
    </row>
    <row r="122" spans="1:19" ht="11.25" customHeight="1">
      <c r="A122" s="649"/>
      <c r="B122" s="635"/>
      <c r="C122" s="659">
        <v>42643</v>
      </c>
      <c r="D122" s="660">
        <v>42614</v>
      </c>
      <c r="E122" s="646">
        <v>0.72792596480432437</v>
      </c>
      <c r="O122" s="652"/>
      <c r="P122" s="652"/>
      <c r="Q122" s="653"/>
      <c r="R122" s="653"/>
      <c r="S122" s="653"/>
    </row>
    <row r="123" spans="1:19" ht="11.25" customHeight="1">
      <c r="A123" s="649"/>
      <c r="B123" s="635"/>
      <c r="C123" s="659">
        <v>42674</v>
      </c>
      <c r="D123" s="660">
        <v>42644</v>
      </c>
      <c r="E123" s="646">
        <v>0.66980044177734788</v>
      </c>
      <c r="O123" s="652"/>
      <c r="P123" s="652"/>
      <c r="Q123" s="653"/>
      <c r="R123" s="653"/>
      <c r="S123" s="653"/>
    </row>
    <row r="124" spans="1:19" ht="11.25" customHeight="1">
      <c r="A124" s="649"/>
      <c r="B124" s="635"/>
      <c r="C124" s="659">
        <v>42704</v>
      </c>
      <c r="D124" s="660">
        <v>42675</v>
      </c>
      <c r="E124" s="646">
        <v>0.71887444738330641</v>
      </c>
      <c r="O124" s="652"/>
      <c r="P124" s="652"/>
      <c r="Q124" s="653"/>
      <c r="R124" s="653"/>
      <c r="S124" s="653"/>
    </row>
    <row r="125" spans="1:19" ht="11.25" customHeight="1">
      <c r="A125" s="649"/>
      <c r="B125" s="635"/>
      <c r="C125" s="659">
        <v>42735</v>
      </c>
      <c r="D125" s="660">
        <v>42705</v>
      </c>
      <c r="E125" s="646">
        <v>1.2176909391402719</v>
      </c>
      <c r="O125" s="652"/>
      <c r="P125" s="652"/>
      <c r="Q125" s="653"/>
      <c r="R125" s="653"/>
      <c r="S125" s="653"/>
    </row>
    <row r="126" spans="1:19" ht="11.25" customHeight="1">
      <c r="A126" s="649"/>
      <c r="B126" s="635"/>
      <c r="C126" s="659">
        <v>42766</v>
      </c>
      <c r="D126" s="660">
        <v>42736</v>
      </c>
      <c r="E126" s="646">
        <v>2.1702685108816895</v>
      </c>
      <c r="O126" s="652"/>
      <c r="P126" s="652"/>
      <c r="Q126" s="653"/>
      <c r="R126" s="653"/>
      <c r="S126" s="653"/>
    </row>
    <row r="127" spans="1:19" ht="11.25" customHeight="1">
      <c r="A127" s="649"/>
      <c r="B127" s="635"/>
      <c r="C127" s="659">
        <v>42794</v>
      </c>
      <c r="D127" s="660">
        <v>42767</v>
      </c>
      <c r="E127" s="646">
        <v>2.1269771716769523</v>
      </c>
      <c r="O127" s="652"/>
      <c r="P127" s="652"/>
      <c r="Q127" s="653"/>
      <c r="R127" s="653"/>
      <c r="S127" s="653"/>
    </row>
    <row r="128" spans="1:19" ht="11.25" customHeight="1">
      <c r="A128" s="649"/>
      <c r="B128" s="635"/>
      <c r="C128" s="659">
        <v>42825</v>
      </c>
      <c r="D128" s="660">
        <v>42795</v>
      </c>
      <c r="E128" s="646">
        <v>2.1899591733100197</v>
      </c>
      <c r="F128" s="645"/>
      <c r="G128" s="645"/>
      <c r="H128" s="645"/>
      <c r="I128" s="645"/>
      <c r="J128" s="645"/>
      <c r="K128" s="645"/>
      <c r="L128" s="645"/>
      <c r="M128" s="645"/>
      <c r="N128" s="645"/>
      <c r="O128" s="652"/>
      <c r="P128" s="652"/>
      <c r="Q128" s="653"/>
      <c r="R128" s="653"/>
      <c r="S128" s="653"/>
    </row>
    <row r="129" spans="1:19" ht="11.25" customHeight="1">
      <c r="A129" s="649"/>
      <c r="B129" s="635"/>
      <c r="C129" s="659">
        <v>42855</v>
      </c>
      <c r="D129" s="660">
        <v>42826</v>
      </c>
      <c r="E129" s="646">
        <v>2.0645134835895234</v>
      </c>
      <c r="F129" s="645"/>
      <c r="G129" s="645"/>
      <c r="H129" s="645"/>
      <c r="I129" s="645"/>
      <c r="J129" s="645"/>
      <c r="K129" s="645"/>
      <c r="L129" s="645"/>
      <c r="M129" s="645"/>
      <c r="N129" s="645"/>
      <c r="O129" s="652"/>
      <c r="P129" s="652"/>
      <c r="Q129" s="653"/>
      <c r="R129" s="653"/>
      <c r="S129" s="653"/>
    </row>
    <row r="130" spans="1:19" ht="11.25" customHeight="1">
      <c r="A130" s="649"/>
      <c r="B130" s="635"/>
      <c r="C130" s="659">
        <v>42886</v>
      </c>
      <c r="D130" s="660">
        <v>42856</v>
      </c>
      <c r="E130" s="646">
        <v>1.9496418294029281</v>
      </c>
      <c r="F130" s="645"/>
      <c r="G130" s="645"/>
      <c r="H130" s="645"/>
      <c r="I130" s="645"/>
      <c r="J130" s="645"/>
      <c r="K130" s="645"/>
      <c r="L130" s="645"/>
      <c r="M130" s="645"/>
      <c r="N130" s="645"/>
      <c r="O130" s="652"/>
      <c r="P130" s="652"/>
      <c r="Q130" s="653"/>
      <c r="R130" s="653"/>
      <c r="S130" s="653"/>
    </row>
    <row r="131" spans="1:19" ht="11.25" customHeight="1">
      <c r="A131" s="649"/>
      <c r="B131" s="635"/>
      <c r="C131" s="659">
        <v>42916</v>
      </c>
      <c r="D131" s="660">
        <v>42887</v>
      </c>
      <c r="E131" s="646">
        <v>2.0267352179972127</v>
      </c>
      <c r="F131" s="645"/>
      <c r="G131" s="645"/>
      <c r="H131" s="645"/>
      <c r="I131" s="645"/>
      <c r="J131" s="645"/>
      <c r="K131" s="645"/>
      <c r="L131" s="645"/>
      <c r="M131" s="645"/>
      <c r="N131" s="645"/>
      <c r="O131" s="652"/>
      <c r="P131" s="652"/>
      <c r="Q131" s="653"/>
      <c r="R131" s="653"/>
      <c r="S131" s="653"/>
    </row>
    <row r="132" spans="1:19" ht="11.25" customHeight="1">
      <c r="A132" s="648" t="s">
        <v>183</v>
      </c>
      <c r="B132" s="635" t="s">
        <v>43</v>
      </c>
      <c r="C132" s="659">
        <v>42947</v>
      </c>
      <c r="D132" s="660">
        <v>42917</v>
      </c>
      <c r="E132" s="646">
        <v>1.862208065122658</v>
      </c>
      <c r="F132" s="645"/>
      <c r="G132" s="645"/>
      <c r="H132" s="645"/>
      <c r="I132" s="645"/>
      <c r="J132" s="645"/>
      <c r="K132" s="645"/>
      <c r="L132" s="645"/>
      <c r="M132" s="645"/>
      <c r="N132" s="645"/>
      <c r="O132" s="652"/>
      <c r="P132" s="652"/>
      <c r="Q132" s="653"/>
      <c r="R132" s="653"/>
      <c r="S132" s="653"/>
    </row>
    <row r="133" spans="1:19" ht="11.25" customHeight="1">
      <c r="A133" s="649"/>
      <c r="B133" s="635"/>
      <c r="C133" s="659">
        <v>42978</v>
      </c>
      <c r="D133" s="660">
        <v>42948</v>
      </c>
      <c r="E133" s="646">
        <v>1.7762552862891303</v>
      </c>
      <c r="F133" s="645"/>
      <c r="G133" s="645"/>
      <c r="H133" s="645"/>
      <c r="I133" s="645"/>
      <c r="J133" s="645"/>
      <c r="K133" s="645"/>
      <c r="L133" s="645"/>
      <c r="M133" s="645"/>
      <c r="N133" s="645"/>
      <c r="O133" s="652"/>
      <c r="P133" s="652"/>
      <c r="Q133" s="653"/>
      <c r="R133" s="653"/>
      <c r="S133" s="653"/>
    </row>
    <row r="134" spans="1:19" ht="11.25" customHeight="1">
      <c r="A134" s="649"/>
      <c r="B134" s="635"/>
      <c r="C134" s="659">
        <v>43008</v>
      </c>
      <c r="D134" s="660">
        <v>42979</v>
      </c>
      <c r="E134" s="646">
        <v>1.8532800335763424</v>
      </c>
      <c r="F134" s="645"/>
      <c r="G134" s="645"/>
      <c r="H134" s="645"/>
      <c r="I134" s="645"/>
      <c r="J134" s="645"/>
      <c r="K134" s="645"/>
      <c r="L134" s="645"/>
      <c r="M134" s="645"/>
      <c r="N134" s="645"/>
      <c r="O134" s="652"/>
      <c r="P134" s="652"/>
      <c r="Q134" s="653"/>
      <c r="R134" s="653"/>
      <c r="S134" s="653"/>
    </row>
    <row r="135" spans="1:19" ht="11.25" customHeight="1">
      <c r="A135" s="649"/>
      <c r="B135" s="635"/>
      <c r="C135" s="659">
        <v>43039</v>
      </c>
      <c r="D135" s="660">
        <v>43009</v>
      </c>
      <c r="E135" s="646">
        <v>1.7387859799811769</v>
      </c>
      <c r="F135" s="645"/>
      <c r="G135" s="645"/>
      <c r="H135" s="645"/>
      <c r="I135" s="645"/>
      <c r="J135" s="645"/>
      <c r="K135" s="645"/>
      <c r="L135" s="645"/>
      <c r="M135" s="645"/>
      <c r="N135" s="645"/>
      <c r="O135" s="652"/>
      <c r="P135" s="652"/>
      <c r="Q135" s="653"/>
      <c r="R135" s="653"/>
      <c r="S135" s="653"/>
    </row>
    <row r="136" spans="1:19" ht="11.25" customHeight="1">
      <c r="A136" s="649"/>
      <c r="B136" s="635"/>
      <c r="C136" s="659">
        <v>43069</v>
      </c>
      <c r="D136" s="660">
        <v>43040</v>
      </c>
      <c r="E136" s="646">
        <v>1.9048482630648855</v>
      </c>
      <c r="F136" s="645"/>
      <c r="G136" s="645"/>
      <c r="H136" s="645"/>
      <c r="I136" s="645"/>
      <c r="J136" s="645"/>
      <c r="K136" s="645"/>
      <c r="L136" s="645"/>
      <c r="M136" s="645"/>
      <c r="N136" s="645"/>
      <c r="O136" s="652"/>
      <c r="P136" s="652"/>
      <c r="Q136" s="653"/>
      <c r="R136" s="653"/>
      <c r="S136" s="653"/>
    </row>
    <row r="137" spans="1:19" ht="11.25" customHeight="1">
      <c r="A137" s="649"/>
      <c r="B137" s="635"/>
      <c r="C137" s="659">
        <v>43100</v>
      </c>
      <c r="D137" s="660">
        <v>43070</v>
      </c>
      <c r="E137" s="646">
        <v>2.5288068016680465</v>
      </c>
      <c r="F137" s="645"/>
      <c r="G137" s="645"/>
      <c r="H137" s="645"/>
      <c r="I137" s="645"/>
      <c r="J137" s="645"/>
      <c r="K137" s="645"/>
      <c r="L137" s="645"/>
      <c r="M137" s="645"/>
      <c r="N137" s="645"/>
      <c r="O137" s="652"/>
      <c r="P137" s="652"/>
      <c r="Q137" s="653"/>
      <c r="R137" s="653"/>
      <c r="S137" s="653"/>
    </row>
    <row r="138" spans="1:19" ht="11.25" customHeight="1">
      <c r="A138" s="649"/>
      <c r="B138" s="635"/>
      <c r="C138" s="659">
        <v>43131</v>
      </c>
      <c r="D138" s="660">
        <v>43101</v>
      </c>
      <c r="E138" s="646">
        <v>3.4770715191663797</v>
      </c>
      <c r="F138" s="645"/>
      <c r="G138" s="645"/>
      <c r="H138" s="645"/>
      <c r="I138" s="645"/>
      <c r="J138" s="645"/>
      <c r="K138" s="645"/>
      <c r="L138" s="645"/>
      <c r="M138" s="645"/>
      <c r="N138" s="645"/>
      <c r="O138" s="652"/>
      <c r="P138" s="652"/>
      <c r="Q138" s="653"/>
      <c r="R138" s="653"/>
      <c r="S138" s="653"/>
    </row>
    <row r="139" spans="1:19" ht="11.25" customHeight="1">
      <c r="A139" s="649"/>
      <c r="B139" s="635"/>
      <c r="C139" s="659">
        <v>43159</v>
      </c>
      <c r="D139" s="660">
        <v>43132</v>
      </c>
      <c r="E139" s="646">
        <v>3.5869156879629038</v>
      </c>
      <c r="F139" s="645"/>
      <c r="G139" s="645"/>
      <c r="H139" s="645"/>
      <c r="I139" s="645"/>
      <c r="J139" s="645"/>
      <c r="K139" s="645"/>
      <c r="L139" s="645"/>
      <c r="M139" s="645"/>
      <c r="N139" s="645"/>
      <c r="O139" s="652"/>
      <c r="P139" s="652"/>
      <c r="Q139" s="653"/>
      <c r="R139" s="653"/>
      <c r="S139" s="653"/>
    </row>
    <row r="140" spans="1:19" ht="11.25" customHeight="1">
      <c r="A140" s="649"/>
      <c r="B140" s="635"/>
      <c r="C140" s="659">
        <v>43190</v>
      </c>
      <c r="D140" s="660">
        <v>43160</v>
      </c>
      <c r="E140" s="646">
        <v>3.7725329610264295</v>
      </c>
      <c r="F140" s="645"/>
      <c r="G140" s="645"/>
      <c r="H140" s="645"/>
      <c r="I140" s="645"/>
      <c r="J140" s="645"/>
      <c r="K140" s="645"/>
      <c r="L140" s="645"/>
      <c r="M140" s="645"/>
      <c r="N140" s="645"/>
      <c r="O140" s="652"/>
      <c r="P140" s="652"/>
      <c r="Q140" s="653"/>
      <c r="R140" s="653"/>
      <c r="S140" s="653"/>
    </row>
    <row r="141" spans="1:19" ht="11.25" customHeight="1">
      <c r="A141" s="649"/>
      <c r="B141" s="635"/>
      <c r="C141" s="659">
        <v>43220</v>
      </c>
      <c r="D141" s="660">
        <v>43191</v>
      </c>
      <c r="E141" s="646">
        <v>3.6525649987026338</v>
      </c>
      <c r="F141" s="645"/>
      <c r="G141" s="645"/>
      <c r="H141" s="645"/>
      <c r="I141" s="645"/>
      <c r="J141" s="645"/>
      <c r="K141" s="645"/>
      <c r="L141" s="645"/>
      <c r="M141" s="645"/>
      <c r="N141" s="645"/>
      <c r="O141" s="652"/>
      <c r="P141" s="652"/>
      <c r="Q141" s="653"/>
      <c r="R141" s="653"/>
      <c r="S141" s="653"/>
    </row>
    <row r="142" spans="1:19" ht="11.25" customHeight="1">
      <c r="A142" s="649"/>
      <c r="B142" s="635"/>
      <c r="C142" s="659">
        <v>43251</v>
      </c>
      <c r="D142" s="660">
        <v>43221</v>
      </c>
      <c r="E142" s="646">
        <v>3.6000817592540346</v>
      </c>
      <c r="F142" s="645"/>
      <c r="G142" s="645"/>
      <c r="H142" s="645"/>
      <c r="I142" s="645"/>
      <c r="J142" s="645"/>
      <c r="K142" s="645"/>
      <c r="L142" s="645"/>
      <c r="M142" s="645"/>
      <c r="N142" s="645"/>
      <c r="O142" s="652"/>
      <c r="P142" s="652"/>
      <c r="Q142" s="653"/>
      <c r="R142" s="653"/>
      <c r="S142" s="653"/>
    </row>
    <row r="143" spans="1:19" ht="11.25" customHeight="1">
      <c r="A143" s="649"/>
      <c r="B143" s="635"/>
      <c r="C143" s="659">
        <v>43281</v>
      </c>
      <c r="D143" s="660">
        <v>43252</v>
      </c>
      <c r="E143" s="646">
        <v>3.521680290793717</v>
      </c>
      <c r="F143" s="645"/>
      <c r="G143" s="645"/>
      <c r="H143" s="645"/>
      <c r="I143" s="645"/>
      <c r="J143" s="645"/>
      <c r="K143" s="645"/>
      <c r="L143" s="645"/>
      <c r="M143" s="645"/>
      <c r="N143" s="645"/>
      <c r="O143" s="652"/>
      <c r="P143" s="652"/>
      <c r="Q143" s="653"/>
      <c r="R143" s="653"/>
      <c r="S143" s="653"/>
    </row>
    <row r="144" spans="1:19" ht="11.25" customHeight="1">
      <c r="A144" s="648" t="s">
        <v>184</v>
      </c>
      <c r="B144" s="656" t="s">
        <v>44</v>
      </c>
      <c r="C144" s="659">
        <v>43312</v>
      </c>
      <c r="D144" s="660">
        <v>43282</v>
      </c>
      <c r="E144" s="646">
        <v>3.12070626933343</v>
      </c>
      <c r="F144" s="645"/>
      <c r="G144" s="645"/>
      <c r="H144" s="645"/>
      <c r="I144" s="645"/>
      <c r="J144" s="645"/>
      <c r="K144" s="645"/>
      <c r="L144" s="645"/>
      <c r="M144" s="645"/>
      <c r="N144" s="645"/>
      <c r="O144" s="652"/>
      <c r="P144" s="652"/>
      <c r="Q144" s="653"/>
      <c r="R144" s="653"/>
      <c r="S144" s="653"/>
    </row>
    <row r="145" spans="1:19" ht="11.25" customHeight="1">
      <c r="A145" s="649"/>
      <c r="B145" s="635"/>
      <c r="C145" s="659">
        <v>43343</v>
      </c>
      <c r="D145" s="660">
        <v>43313</v>
      </c>
      <c r="E145" s="646">
        <v>2.8534066988400029</v>
      </c>
      <c r="F145" s="645"/>
      <c r="G145" s="645"/>
      <c r="H145" s="645"/>
      <c r="I145" s="645"/>
      <c r="J145" s="645"/>
      <c r="K145" s="645"/>
      <c r="L145" s="645"/>
      <c r="M145" s="645"/>
      <c r="N145" s="645"/>
      <c r="O145" s="652"/>
      <c r="P145" s="652"/>
      <c r="Q145" s="653"/>
      <c r="R145" s="653"/>
      <c r="S145" s="653"/>
    </row>
    <row r="146" spans="1:19" ht="11.25" customHeight="1">
      <c r="A146" s="649"/>
      <c r="B146" s="635"/>
      <c r="C146" s="659">
        <v>43373</v>
      </c>
      <c r="D146" s="660">
        <v>43344</v>
      </c>
      <c r="E146" s="646">
        <v>2.7854730154012883</v>
      </c>
      <c r="F146" s="645"/>
      <c r="G146" s="645"/>
      <c r="H146" s="645"/>
      <c r="I146" s="645"/>
      <c r="J146" s="645"/>
      <c r="K146" s="645"/>
      <c r="L146" s="645"/>
      <c r="M146" s="645"/>
      <c r="N146" s="645"/>
      <c r="O146" s="652"/>
      <c r="P146" s="652"/>
      <c r="Q146" s="653"/>
      <c r="R146" s="653"/>
      <c r="S146" s="653"/>
    </row>
    <row r="147" spans="1:19" ht="11.25" customHeight="1">
      <c r="A147" s="649"/>
      <c r="B147" s="635"/>
      <c r="C147" s="659">
        <v>43404</v>
      </c>
      <c r="D147" s="660">
        <v>43374</v>
      </c>
      <c r="E147" s="646">
        <v>2.6032955274943235</v>
      </c>
      <c r="F147" s="645"/>
      <c r="G147" s="645"/>
      <c r="H147" s="645"/>
      <c r="I147" s="645"/>
      <c r="J147" s="645"/>
      <c r="K147" s="645"/>
      <c r="L147" s="645"/>
      <c r="M147" s="645"/>
      <c r="N147" s="645"/>
      <c r="O147" s="652"/>
      <c r="P147" s="652"/>
      <c r="Q147" s="653"/>
      <c r="R147" s="653"/>
      <c r="S147" s="653"/>
    </row>
    <row r="148" spans="1:19" ht="11.25" customHeight="1">
      <c r="A148" s="649"/>
      <c r="B148" s="635"/>
      <c r="C148" s="659">
        <v>43434</v>
      </c>
      <c r="D148" s="660">
        <v>43405</v>
      </c>
      <c r="E148" s="646">
        <v>2.9588516193506735</v>
      </c>
      <c r="F148" s="645"/>
      <c r="G148" s="645"/>
      <c r="H148" s="645"/>
      <c r="I148" s="645"/>
      <c r="J148" s="645"/>
      <c r="K148" s="645"/>
      <c r="L148" s="645"/>
      <c r="M148" s="645"/>
      <c r="N148" s="645"/>
      <c r="O148" s="652"/>
      <c r="P148" s="652"/>
      <c r="Q148" s="653"/>
      <c r="R148" s="653"/>
      <c r="S148" s="653"/>
    </row>
    <row r="149" spans="1:19" ht="11.25" customHeight="1">
      <c r="A149" s="649"/>
      <c r="B149" s="635"/>
      <c r="C149" s="659">
        <v>43465</v>
      </c>
      <c r="D149" s="660">
        <v>43435</v>
      </c>
      <c r="E149" s="646">
        <v>3.8071185112288393</v>
      </c>
      <c r="F149" s="645"/>
      <c r="G149" s="645"/>
      <c r="H149" s="645"/>
      <c r="I149" s="645"/>
      <c r="J149" s="645"/>
      <c r="K149" s="645"/>
      <c r="L149" s="645"/>
      <c r="M149" s="645"/>
      <c r="N149" s="645"/>
      <c r="O149" s="652"/>
      <c r="P149" s="652"/>
      <c r="Q149" s="653"/>
      <c r="R149" s="653"/>
      <c r="S149" s="653"/>
    </row>
    <row r="150" spans="1:19" ht="11.25" customHeight="1">
      <c r="A150" s="649"/>
      <c r="B150" s="635"/>
      <c r="C150" s="659">
        <v>43496</v>
      </c>
      <c r="D150" s="660">
        <v>43466</v>
      </c>
      <c r="E150" s="646">
        <v>4.5440860130176937</v>
      </c>
      <c r="F150" s="645"/>
      <c r="G150" s="645"/>
      <c r="H150" s="645"/>
      <c r="I150" s="645"/>
      <c r="J150" s="645"/>
      <c r="K150" s="645"/>
      <c r="L150" s="645"/>
      <c r="M150" s="645"/>
      <c r="N150" s="645"/>
      <c r="O150" s="652"/>
      <c r="P150" s="652"/>
      <c r="Q150" s="653"/>
      <c r="R150" s="653"/>
      <c r="S150" s="653"/>
    </row>
    <row r="151" spans="1:19" ht="11.25" customHeight="1">
      <c r="A151" s="649"/>
      <c r="B151" s="635"/>
      <c r="C151" s="659">
        <v>43524</v>
      </c>
      <c r="D151" s="660">
        <v>43497</v>
      </c>
      <c r="E151" s="646">
        <v>4.3742350037149107</v>
      </c>
      <c r="F151" s="645"/>
      <c r="G151" s="645"/>
      <c r="H151" s="645"/>
      <c r="I151" s="645"/>
      <c r="J151" s="645"/>
      <c r="K151" s="645"/>
      <c r="L151" s="645"/>
      <c r="M151" s="645"/>
      <c r="N151" s="645"/>
      <c r="O151" s="652"/>
      <c r="P151" s="652"/>
      <c r="Q151" s="653"/>
      <c r="R151" s="653"/>
      <c r="S151" s="653"/>
    </row>
    <row r="152" spans="1:19" ht="11.25" customHeight="1">
      <c r="A152" s="649"/>
      <c r="B152" s="635"/>
      <c r="C152" s="659">
        <v>43555</v>
      </c>
      <c r="D152" s="660">
        <v>43525</v>
      </c>
      <c r="E152" s="646">
        <v>4.4225955723967534</v>
      </c>
      <c r="F152" s="645"/>
      <c r="G152" s="645"/>
      <c r="H152" s="645"/>
      <c r="I152" s="645"/>
      <c r="J152" s="645"/>
      <c r="K152" s="645"/>
      <c r="L152" s="645"/>
      <c r="M152" s="645"/>
      <c r="N152" s="645"/>
      <c r="O152" s="652"/>
      <c r="P152" s="652"/>
      <c r="Q152" s="653"/>
      <c r="R152" s="653"/>
      <c r="S152" s="653"/>
    </row>
    <row r="153" spans="1:19" ht="11.25" customHeight="1">
      <c r="A153" s="649"/>
      <c r="B153" s="635"/>
      <c r="C153" s="659">
        <v>43585</v>
      </c>
      <c r="D153" s="660">
        <v>43556</v>
      </c>
      <c r="E153" s="646">
        <v>4.3088015474001811</v>
      </c>
      <c r="F153" s="645"/>
      <c r="G153" s="645"/>
      <c r="H153" s="645"/>
      <c r="I153" s="645"/>
      <c r="J153" s="645"/>
      <c r="K153" s="645"/>
      <c r="L153" s="645"/>
      <c r="M153" s="645"/>
      <c r="N153" s="645"/>
      <c r="O153" s="652"/>
      <c r="P153" s="652"/>
      <c r="Q153" s="653"/>
      <c r="R153" s="653"/>
      <c r="S153" s="653"/>
    </row>
    <row r="154" spans="1:19" ht="11.25" customHeight="1">
      <c r="A154" s="649"/>
      <c r="B154" s="635"/>
      <c r="C154" s="659">
        <v>43616</v>
      </c>
      <c r="D154" s="660">
        <v>43586</v>
      </c>
      <c r="E154" s="646">
        <v>4.0950012598963568</v>
      </c>
      <c r="F154" s="645"/>
      <c r="G154" s="645"/>
      <c r="H154" s="645"/>
      <c r="I154" s="645"/>
      <c r="J154" s="645"/>
      <c r="K154" s="645"/>
      <c r="L154" s="645"/>
      <c r="M154" s="645"/>
      <c r="N154" s="645"/>
      <c r="O154" s="652"/>
      <c r="P154" s="652"/>
      <c r="Q154" s="653"/>
      <c r="R154" s="653"/>
      <c r="S154" s="653"/>
    </row>
    <row r="155" spans="1:19" ht="11.25" customHeight="1">
      <c r="A155" s="649"/>
      <c r="B155" s="635"/>
      <c r="C155" s="659">
        <v>43646</v>
      </c>
      <c r="D155" s="660">
        <v>43617</v>
      </c>
      <c r="E155" s="646">
        <v>3.9575309055582832</v>
      </c>
      <c r="F155" s="645"/>
      <c r="G155" s="645"/>
      <c r="H155" s="645"/>
      <c r="I155" s="645"/>
      <c r="J155" s="645"/>
      <c r="K155" s="645"/>
      <c r="L155" s="645"/>
      <c r="M155" s="645"/>
      <c r="N155" s="645"/>
      <c r="O155" s="652"/>
      <c r="P155" s="652"/>
      <c r="Q155" s="653"/>
      <c r="R155" s="653"/>
      <c r="S155" s="653"/>
    </row>
    <row r="156" spans="1:19" ht="11.25" customHeight="1">
      <c r="A156" s="648" t="s">
        <v>185</v>
      </c>
      <c r="B156" s="635" t="s">
        <v>45</v>
      </c>
      <c r="C156" s="659">
        <v>43677</v>
      </c>
      <c r="D156" s="660">
        <v>43647</v>
      </c>
      <c r="E156" s="646">
        <v>3.9695297900556556</v>
      </c>
      <c r="F156" s="645"/>
      <c r="G156" s="645"/>
      <c r="H156" s="645"/>
      <c r="I156" s="645"/>
      <c r="J156" s="645"/>
      <c r="K156" s="645"/>
      <c r="L156" s="645"/>
      <c r="M156" s="645"/>
      <c r="N156" s="645"/>
      <c r="O156" s="652"/>
      <c r="P156" s="652"/>
      <c r="Q156" s="653"/>
      <c r="R156" s="653"/>
      <c r="S156" s="653"/>
    </row>
    <row r="157" spans="1:19">
      <c r="A157" s="649"/>
      <c r="B157" s="635"/>
      <c r="C157" s="659">
        <v>43708</v>
      </c>
      <c r="D157" s="660">
        <v>43678</v>
      </c>
      <c r="E157" s="646">
        <v>4.0906357517278504</v>
      </c>
      <c r="F157" s="645"/>
      <c r="G157" s="645"/>
      <c r="H157" s="645"/>
      <c r="I157" s="645"/>
      <c r="J157" s="645"/>
      <c r="K157" s="645"/>
      <c r="L157" s="645"/>
      <c r="M157" s="645"/>
      <c r="N157" s="645"/>
      <c r="O157" s="652"/>
      <c r="P157" s="652"/>
      <c r="Q157" s="653"/>
      <c r="R157" s="653"/>
      <c r="S157" s="653"/>
    </row>
    <row r="158" spans="1:19">
      <c r="A158" s="649"/>
      <c r="B158" s="635"/>
      <c r="C158" s="659">
        <v>43738</v>
      </c>
      <c r="D158" s="660">
        <v>43709</v>
      </c>
      <c r="E158" s="646">
        <v>4.2914144619389534</v>
      </c>
      <c r="F158" s="645"/>
      <c r="G158" s="645"/>
      <c r="H158" s="645"/>
      <c r="I158" s="645"/>
      <c r="J158" s="645"/>
      <c r="K158" s="645"/>
      <c r="L158" s="645"/>
      <c r="M158" s="645"/>
      <c r="N158" s="645"/>
      <c r="O158" s="652"/>
      <c r="P158" s="652"/>
      <c r="Q158" s="653"/>
      <c r="R158" s="653"/>
      <c r="S158" s="653"/>
    </row>
    <row r="159" spans="1:19">
      <c r="A159" s="649"/>
      <c r="B159" s="635"/>
      <c r="C159" s="659">
        <v>43769</v>
      </c>
      <c r="D159" s="660">
        <v>43739</v>
      </c>
      <c r="E159" s="646">
        <v>4.3949193230527452</v>
      </c>
      <c r="F159" s="645"/>
      <c r="G159" s="645"/>
      <c r="H159" s="645"/>
      <c r="I159" s="645"/>
      <c r="J159" s="645"/>
      <c r="K159" s="645"/>
      <c r="L159" s="645"/>
      <c r="M159" s="645"/>
      <c r="N159" s="645"/>
      <c r="O159" s="652"/>
      <c r="P159" s="652"/>
      <c r="Q159" s="653"/>
      <c r="R159" s="653"/>
      <c r="S159" s="653"/>
    </row>
    <row r="160" spans="1:19">
      <c r="A160" s="649"/>
      <c r="B160" s="635"/>
      <c r="C160" s="659">
        <v>43799</v>
      </c>
      <c r="D160" s="660">
        <v>43770</v>
      </c>
      <c r="E160" s="646">
        <v>4.5107733973410307</v>
      </c>
      <c r="F160" s="645"/>
      <c r="G160" s="645"/>
      <c r="H160" s="645"/>
      <c r="I160" s="645"/>
      <c r="J160" s="645"/>
      <c r="K160" s="645"/>
      <c r="L160" s="645"/>
      <c r="M160" s="645"/>
      <c r="N160" s="645"/>
      <c r="Q160" s="653"/>
      <c r="R160" s="653"/>
      <c r="S160" s="653"/>
    </row>
    <row r="161" spans="1:19">
      <c r="A161" s="649"/>
      <c r="B161" s="635"/>
      <c r="C161" s="659">
        <v>43830</v>
      </c>
      <c r="D161" s="660">
        <v>43800</v>
      </c>
      <c r="E161" s="646">
        <v>4.3759576139957526</v>
      </c>
      <c r="F161" s="645"/>
      <c r="G161" s="645"/>
      <c r="H161" s="645"/>
      <c r="I161" s="645"/>
      <c r="J161" s="645"/>
      <c r="K161" s="645"/>
      <c r="L161" s="645"/>
      <c r="M161" s="645"/>
      <c r="N161" s="645"/>
      <c r="R161" s="653"/>
      <c r="S161" s="653"/>
    </row>
    <row r="162" spans="1:19">
      <c r="A162" s="649"/>
      <c r="B162" s="635"/>
      <c r="C162" s="659">
        <v>43861</v>
      </c>
      <c r="D162" s="660">
        <v>43831</v>
      </c>
      <c r="E162" s="646">
        <v>5.0380682881412167</v>
      </c>
      <c r="F162" s="645"/>
      <c r="G162" s="645"/>
      <c r="H162" s="645"/>
      <c r="I162" s="645"/>
      <c r="J162" s="645"/>
      <c r="K162" s="645"/>
      <c r="L162" s="645"/>
      <c r="M162" s="645"/>
      <c r="N162" s="645"/>
      <c r="R162" s="653"/>
      <c r="S162" s="653"/>
    </row>
    <row r="163" spans="1:19">
      <c r="A163" s="649"/>
      <c r="B163" s="635"/>
      <c r="C163" s="659">
        <v>43890</v>
      </c>
      <c r="D163" s="660">
        <v>43862</v>
      </c>
      <c r="E163" s="646">
        <v>5.0303512578352905</v>
      </c>
      <c r="F163" s="645"/>
      <c r="G163" s="645"/>
      <c r="H163" s="645"/>
      <c r="I163" s="645"/>
      <c r="J163" s="645"/>
      <c r="K163" s="645"/>
      <c r="L163" s="645"/>
      <c r="M163" s="645"/>
      <c r="N163" s="645"/>
      <c r="R163" s="653"/>
      <c r="S163" s="653"/>
    </row>
    <row r="164" spans="1:19">
      <c r="A164" s="649"/>
      <c r="B164" s="635"/>
      <c r="C164" s="659">
        <v>43921</v>
      </c>
      <c r="D164" s="660">
        <v>43891</v>
      </c>
      <c r="E164" s="646">
        <v>4.5882601515276997</v>
      </c>
      <c r="F164" s="645"/>
      <c r="G164" s="645"/>
      <c r="H164" s="645"/>
      <c r="I164" s="645"/>
      <c r="J164" s="645"/>
      <c r="K164" s="645"/>
      <c r="L164" s="645"/>
      <c r="M164" s="645"/>
      <c r="N164" s="645"/>
    </row>
    <row r="165" spans="1:19">
      <c r="A165" s="649"/>
      <c r="B165" s="635"/>
      <c r="C165" s="659">
        <v>43951</v>
      </c>
      <c r="D165" s="660">
        <v>43922</v>
      </c>
      <c r="E165" s="646">
        <v>4.3501059437084004</v>
      </c>
      <c r="F165" s="645"/>
      <c r="G165" s="645"/>
      <c r="H165" s="645"/>
      <c r="I165" s="645"/>
      <c r="J165" s="645"/>
      <c r="K165" s="645"/>
      <c r="L165" s="645"/>
      <c r="M165" s="645"/>
      <c r="N165" s="645"/>
    </row>
    <row r="166" spans="1:19">
      <c r="A166" s="649"/>
      <c r="B166" s="635"/>
      <c r="C166" s="659">
        <v>43982</v>
      </c>
      <c r="D166" s="660">
        <v>43952</v>
      </c>
      <c r="E166" s="646">
        <v>4.7752036546018983</v>
      </c>
      <c r="F166" s="645"/>
      <c r="G166" s="645"/>
      <c r="H166" s="645"/>
      <c r="I166" s="645"/>
      <c r="J166" s="645"/>
      <c r="K166" s="645"/>
      <c r="L166" s="645"/>
      <c r="M166" s="645"/>
      <c r="N166" s="645"/>
    </row>
    <row r="167" spans="1:19">
      <c r="A167" s="649"/>
      <c r="B167" s="635"/>
      <c r="C167" s="659">
        <v>44012</v>
      </c>
      <c r="D167" s="660">
        <v>43983</v>
      </c>
      <c r="E167" s="646">
        <v>5.3169322675904844</v>
      </c>
      <c r="F167" s="645"/>
      <c r="G167" s="645"/>
      <c r="H167" s="645"/>
      <c r="I167" s="645"/>
      <c r="J167" s="645"/>
      <c r="K167" s="645"/>
      <c r="L167" s="645"/>
      <c r="M167" s="645"/>
      <c r="N167" s="645"/>
    </row>
    <row r="168" spans="1:19">
      <c r="A168" s="648" t="s">
        <v>186</v>
      </c>
      <c r="B168" s="635" t="s">
        <v>46</v>
      </c>
      <c r="C168" s="659">
        <v>44043</v>
      </c>
      <c r="D168" s="660">
        <v>44013</v>
      </c>
      <c r="E168" s="646">
        <v>5.473057098876474</v>
      </c>
      <c r="F168" s="645"/>
      <c r="G168" s="645"/>
      <c r="H168" s="645"/>
      <c r="I168" s="645"/>
      <c r="J168" s="645"/>
      <c r="K168" s="645"/>
      <c r="L168" s="645"/>
      <c r="M168" s="645"/>
      <c r="N168" s="645"/>
    </row>
    <row r="169" spans="1:19">
      <c r="A169" s="649"/>
      <c r="B169" s="635"/>
      <c r="C169" s="659">
        <v>44074</v>
      </c>
      <c r="D169" s="660">
        <v>44044</v>
      </c>
      <c r="E169" s="646">
        <v>5.4418199380098882</v>
      </c>
      <c r="F169" s="645"/>
      <c r="G169" s="645"/>
      <c r="H169" s="645"/>
      <c r="I169" s="645"/>
      <c r="J169" s="645"/>
      <c r="K169" s="645"/>
      <c r="L169" s="645"/>
      <c r="M169" s="645"/>
      <c r="N169" s="645"/>
    </row>
    <row r="170" spans="1:19">
      <c r="A170" s="649"/>
      <c r="B170" s="635"/>
      <c r="C170" s="659">
        <v>44104</v>
      </c>
      <c r="D170" s="660">
        <v>44075</v>
      </c>
      <c r="E170" s="646">
        <v>5.4522642957819478</v>
      </c>
      <c r="F170" s="645"/>
      <c r="G170" s="645"/>
      <c r="H170" s="645"/>
      <c r="I170" s="645"/>
      <c r="J170" s="645"/>
      <c r="K170" s="645"/>
      <c r="L170" s="645"/>
      <c r="M170" s="645"/>
      <c r="N170" s="645"/>
    </row>
    <row r="171" spans="1:19">
      <c r="A171" s="649"/>
      <c r="B171" s="635"/>
      <c r="C171" s="659">
        <v>44135</v>
      </c>
      <c r="D171" s="660">
        <v>44105</v>
      </c>
      <c r="E171" s="646">
        <v>5.6500654239958008</v>
      </c>
      <c r="F171" s="645"/>
      <c r="G171" s="645"/>
      <c r="H171" s="645"/>
      <c r="I171" s="645"/>
      <c r="J171" s="645"/>
      <c r="K171" s="645"/>
      <c r="L171" s="645"/>
      <c r="M171" s="645"/>
      <c r="N171" s="645"/>
    </row>
    <row r="172" spans="1:19">
      <c r="A172" s="649"/>
      <c r="B172" s="635"/>
      <c r="C172" s="659">
        <v>44165</v>
      </c>
      <c r="D172" s="660">
        <v>44136</v>
      </c>
      <c r="E172" s="646">
        <v>6.069236643318269</v>
      </c>
      <c r="F172" s="645"/>
      <c r="G172" s="645"/>
      <c r="H172" s="645"/>
      <c r="I172" s="645"/>
      <c r="J172" s="645"/>
      <c r="K172" s="645"/>
      <c r="L172" s="645"/>
      <c r="M172" s="645"/>
      <c r="N172" s="645"/>
    </row>
    <row r="173" spans="1:19">
      <c r="A173" s="649"/>
      <c r="B173" s="635"/>
      <c r="C173" s="659">
        <v>44196</v>
      </c>
      <c r="D173" s="660">
        <v>44166</v>
      </c>
      <c r="E173" s="646">
        <v>6.856152277446232</v>
      </c>
      <c r="F173" s="645"/>
      <c r="G173" s="645"/>
      <c r="H173" s="645"/>
      <c r="I173" s="645"/>
      <c r="J173" s="645"/>
      <c r="K173" s="645"/>
      <c r="L173" s="645"/>
      <c r="M173" s="645"/>
      <c r="N173" s="645"/>
    </row>
    <row r="174" spans="1:19">
      <c r="A174" s="649"/>
      <c r="B174" s="635"/>
      <c r="C174" s="659">
        <v>44227</v>
      </c>
      <c r="D174" s="660">
        <v>44197</v>
      </c>
      <c r="E174" s="646">
        <v>7.9483602812131595</v>
      </c>
      <c r="F174" s="645"/>
      <c r="G174" s="645"/>
      <c r="H174" s="645"/>
      <c r="I174" s="645"/>
      <c r="J174" s="645"/>
      <c r="K174" s="645"/>
      <c r="L174" s="645"/>
      <c r="M174" s="645"/>
      <c r="N174" s="645"/>
    </row>
    <row r="175" spans="1:19">
      <c r="A175" s="649"/>
      <c r="B175" s="635"/>
      <c r="C175" s="659">
        <v>44255</v>
      </c>
      <c r="D175" s="660">
        <v>44228</v>
      </c>
      <c r="E175" s="646">
        <v>8.3951021936307644</v>
      </c>
      <c r="F175" s="645"/>
      <c r="G175" s="645"/>
      <c r="H175" s="645"/>
      <c r="I175" s="645"/>
      <c r="J175" s="645"/>
      <c r="K175" s="645"/>
      <c r="L175" s="645"/>
      <c r="M175" s="645"/>
      <c r="N175" s="645"/>
    </row>
    <row r="176" spans="1:19">
      <c r="A176" s="649"/>
      <c r="B176" s="635"/>
      <c r="C176" s="659">
        <v>44286</v>
      </c>
      <c r="D176" s="660">
        <v>44256</v>
      </c>
      <c r="E176" s="646">
        <v>8.766913831989255</v>
      </c>
      <c r="F176" s="645"/>
      <c r="G176" s="645"/>
      <c r="H176" s="645"/>
      <c r="I176" s="645"/>
      <c r="J176" s="645"/>
      <c r="K176" s="645"/>
      <c r="L176" s="645"/>
      <c r="M176" s="645"/>
      <c r="N176" s="645"/>
    </row>
    <row r="177" spans="1:14">
      <c r="A177" s="649"/>
      <c r="B177" s="635"/>
      <c r="C177" s="659">
        <v>44316</v>
      </c>
      <c r="D177" s="660">
        <v>44287</v>
      </c>
      <c r="E177" s="646">
        <v>8.9442876328693082</v>
      </c>
      <c r="F177" s="645"/>
      <c r="G177" s="645"/>
      <c r="H177" s="645"/>
      <c r="I177" s="645"/>
      <c r="J177" s="645"/>
      <c r="K177" s="645"/>
      <c r="L177" s="645"/>
      <c r="M177" s="645"/>
      <c r="N177" s="645"/>
    </row>
    <row r="178" spans="1:14">
      <c r="A178" s="649"/>
      <c r="B178" s="635"/>
      <c r="C178" s="659">
        <v>44347</v>
      </c>
      <c r="D178" s="660">
        <v>44317</v>
      </c>
      <c r="E178" s="646">
        <v>9.1645600750544922</v>
      </c>
      <c r="F178" s="645"/>
      <c r="G178" s="645"/>
      <c r="H178" s="645"/>
    </row>
    <row r="179" spans="1:14">
      <c r="A179" s="649"/>
      <c r="B179" s="635"/>
      <c r="C179" s="659">
        <v>44377</v>
      </c>
      <c r="D179" s="660">
        <v>44348</v>
      </c>
      <c r="E179" s="646">
        <v>9.5596185908449769</v>
      </c>
      <c r="F179" s="645"/>
      <c r="G179" s="645"/>
      <c r="H179" s="645"/>
    </row>
    <row r="180" spans="1:14">
      <c r="A180" s="648" t="s">
        <v>187</v>
      </c>
      <c r="B180" s="635" t="s">
        <v>47</v>
      </c>
      <c r="C180" s="659">
        <v>44408</v>
      </c>
      <c r="D180" s="660">
        <v>44378</v>
      </c>
      <c r="E180" s="646">
        <v>8.5653702321859466</v>
      </c>
      <c r="F180" s="645"/>
      <c r="G180" s="645"/>
      <c r="H180" s="645"/>
      <c r="I180" s="647" t="s">
        <v>457</v>
      </c>
    </row>
    <row r="181" spans="1:14">
      <c r="A181" s="649"/>
      <c r="B181" s="635"/>
      <c r="C181" s="659">
        <v>44439</v>
      </c>
      <c r="D181" s="660">
        <v>44409</v>
      </c>
      <c r="E181" s="646">
        <v>8.496729425719975</v>
      </c>
      <c r="F181" s="645"/>
      <c r="G181" s="645"/>
      <c r="H181" s="645"/>
    </row>
    <row r="182" spans="1:14">
      <c r="A182" s="649"/>
      <c r="B182" s="635"/>
      <c r="C182" s="659">
        <v>44469</v>
      </c>
      <c r="D182" s="660">
        <v>44440</v>
      </c>
      <c r="E182" s="646">
        <v>8.2796398936290618</v>
      </c>
      <c r="F182" s="645"/>
      <c r="G182" s="645"/>
      <c r="H182" s="645"/>
    </row>
    <row r="183" spans="1:14">
      <c r="A183" s="649"/>
      <c r="B183" s="635"/>
      <c r="C183" s="659">
        <v>44500</v>
      </c>
      <c r="D183" s="660">
        <v>44470</v>
      </c>
      <c r="E183" s="646">
        <v>8.4496909585931999</v>
      </c>
      <c r="F183" s="645"/>
      <c r="G183" s="645"/>
      <c r="H183" s="645"/>
    </row>
    <row r="184" spans="1:14">
      <c r="A184" s="649"/>
      <c r="B184" s="635"/>
      <c r="C184" s="659">
        <v>44530</v>
      </c>
      <c r="D184" s="660">
        <v>44501</v>
      </c>
      <c r="E184" s="646">
        <v>8.8078272280922434</v>
      </c>
      <c r="F184" s="645"/>
      <c r="G184" s="645"/>
      <c r="H184" s="645"/>
    </row>
    <row r="185" spans="1:14">
      <c r="A185" s="649"/>
      <c r="B185" s="635"/>
      <c r="C185" s="659">
        <v>44561</v>
      </c>
      <c r="D185" s="660">
        <v>44531</v>
      </c>
      <c r="E185" s="646">
        <v>9.4344331258679617</v>
      </c>
      <c r="F185" s="645"/>
      <c r="G185" s="645"/>
      <c r="H185" s="645"/>
    </row>
    <row r="186" spans="1:14">
      <c r="A186" s="649"/>
      <c r="B186" s="635"/>
      <c r="C186" s="659">
        <v>44592</v>
      </c>
      <c r="D186" s="660">
        <v>44562</v>
      </c>
      <c r="E186" s="646">
        <v>10.207675288575151</v>
      </c>
      <c r="F186" s="645"/>
      <c r="G186" s="645"/>
      <c r="H186" s="645"/>
    </row>
    <row r="187" spans="1:14">
      <c r="A187" s="649"/>
      <c r="B187" s="635"/>
      <c r="C187" s="659">
        <v>44620</v>
      </c>
      <c r="D187" s="660">
        <v>44593</v>
      </c>
      <c r="E187" s="646">
        <v>10.245695020026808</v>
      </c>
      <c r="F187" s="645"/>
      <c r="G187" s="645"/>
      <c r="H187" s="645"/>
    </row>
    <row r="188" spans="1:14">
      <c r="A188" s="649"/>
      <c r="B188" s="635"/>
      <c r="C188" s="659">
        <v>44651</v>
      </c>
      <c r="D188" s="660">
        <v>44621</v>
      </c>
      <c r="E188" s="646">
        <v>10.446174490265648</v>
      </c>
      <c r="F188" s="645"/>
      <c r="G188" s="645"/>
      <c r="H188" s="645"/>
    </row>
    <row r="189" spans="1:14">
      <c r="A189" s="649"/>
      <c r="B189" s="635"/>
      <c r="C189" s="659">
        <v>44681</v>
      </c>
      <c r="D189" s="660">
        <v>44652</v>
      </c>
      <c r="E189" s="646">
        <v>9.9035885694947225</v>
      </c>
      <c r="F189" s="645"/>
      <c r="G189" s="645"/>
      <c r="H189" s="645"/>
    </row>
    <row r="190" spans="1:14">
      <c r="A190" s="649"/>
      <c r="B190" s="635"/>
      <c r="C190" s="659">
        <v>44712</v>
      </c>
      <c r="D190" s="660">
        <v>44682</v>
      </c>
      <c r="E190" s="646">
        <v>9.7841594547895507</v>
      </c>
      <c r="F190" s="645"/>
      <c r="G190" s="645"/>
      <c r="H190" s="645"/>
    </row>
    <row r="191" spans="1:14">
      <c r="A191" s="649"/>
      <c r="B191" s="635"/>
      <c r="C191" s="659">
        <v>44742</v>
      </c>
      <c r="D191" s="660">
        <v>44713</v>
      </c>
      <c r="E191" s="646">
        <v>9.5056828145902195</v>
      </c>
      <c r="F191" s="645"/>
      <c r="G191" s="645"/>
      <c r="H191" s="645"/>
    </row>
    <row r="192" spans="1:14">
      <c r="A192" s="648" t="s">
        <v>188</v>
      </c>
      <c r="B192" s="635" t="s">
        <v>48</v>
      </c>
      <c r="C192" s="659">
        <v>44773</v>
      </c>
      <c r="D192" s="660">
        <v>44743</v>
      </c>
      <c r="E192" s="646">
        <v>9.2102154851909113</v>
      </c>
      <c r="F192" s="645"/>
      <c r="G192" s="645"/>
      <c r="H192" s="645"/>
    </row>
    <row r="193" spans="1:9">
      <c r="B193" s="635"/>
      <c r="C193" s="659">
        <v>44804</v>
      </c>
      <c r="D193" s="660">
        <v>44774</v>
      </c>
      <c r="E193" s="646">
        <v>10.468013826988496</v>
      </c>
      <c r="F193" s="645"/>
      <c r="G193" s="645"/>
      <c r="H193" s="645"/>
    </row>
    <row r="194" spans="1:9">
      <c r="B194" s="635"/>
      <c r="C194" s="659">
        <v>44834</v>
      </c>
      <c r="D194" s="660">
        <v>44805</v>
      </c>
      <c r="E194" s="646">
        <v>11.096383866059885</v>
      </c>
      <c r="F194" s="645"/>
      <c r="G194" s="645"/>
      <c r="H194" s="645"/>
    </row>
    <row r="195" spans="1:9">
      <c r="B195" s="635"/>
      <c r="C195" s="659">
        <v>44865</v>
      </c>
      <c r="D195" s="660">
        <v>44835</v>
      </c>
      <c r="E195" s="646">
        <v>10.893569871959206</v>
      </c>
      <c r="F195" s="645"/>
      <c r="G195" s="645"/>
      <c r="H195" s="645"/>
    </row>
    <row r="196" spans="1:9">
      <c r="B196" s="635"/>
      <c r="C196" s="659">
        <v>44895</v>
      </c>
      <c r="D196" s="660">
        <v>44866</v>
      </c>
      <c r="E196" s="646">
        <v>11.253650979153957</v>
      </c>
      <c r="F196" s="645"/>
      <c r="G196" s="645"/>
      <c r="H196" s="645"/>
    </row>
    <row r="197" spans="1:9">
      <c r="B197" s="635"/>
      <c r="C197" s="659">
        <v>44926</v>
      </c>
      <c r="D197" s="660">
        <v>44896</v>
      </c>
      <c r="E197" s="646">
        <v>14.058150225671497</v>
      </c>
      <c r="F197" s="645"/>
      <c r="G197" s="645"/>
      <c r="H197" s="645"/>
    </row>
    <row r="198" spans="1:9">
      <c r="C198" s="659">
        <v>44957</v>
      </c>
      <c r="D198" s="660">
        <v>44927</v>
      </c>
      <c r="E198" s="657">
        <v>16.385211479072272</v>
      </c>
      <c r="F198" s="645"/>
      <c r="G198" s="645"/>
      <c r="H198" s="645"/>
    </row>
    <row r="199" spans="1:9">
      <c r="A199" s="648"/>
      <c r="B199" s="656"/>
      <c r="C199" s="659">
        <v>44985</v>
      </c>
      <c r="D199" s="660">
        <v>44958</v>
      </c>
      <c r="E199" s="657">
        <v>15.001286991110998</v>
      </c>
      <c r="F199" s="645"/>
      <c r="G199" s="645"/>
      <c r="H199" s="645"/>
    </row>
    <row r="200" spans="1:9">
      <c r="A200" s="649"/>
      <c r="B200" s="635"/>
      <c r="C200" s="659">
        <v>45016</v>
      </c>
      <c r="D200" s="660">
        <f>C200</f>
        <v>45016</v>
      </c>
      <c r="E200" s="657">
        <v>13.964955620575653</v>
      </c>
      <c r="F200" s="645"/>
      <c r="G200" s="645"/>
      <c r="H200" s="645"/>
      <c r="I200" s="88" t="s">
        <v>156</v>
      </c>
    </row>
    <row r="201" spans="1:9">
      <c r="C201" s="659">
        <v>45046</v>
      </c>
      <c r="D201" s="660">
        <f t="shared" ref="D201:D203" si="0">C201</f>
        <v>45046</v>
      </c>
      <c r="E201" s="657">
        <v>13.87774927792</v>
      </c>
      <c r="F201" s="645"/>
      <c r="G201" s="645"/>
      <c r="H201" s="645"/>
      <c r="I201" s="645"/>
    </row>
    <row r="202" spans="1:9">
      <c r="A202" s="649"/>
      <c r="B202" s="635"/>
      <c r="C202" s="659">
        <v>45077</v>
      </c>
      <c r="D202" s="660">
        <f t="shared" si="0"/>
        <v>45077</v>
      </c>
      <c r="E202" s="657">
        <v>12.505134734919549</v>
      </c>
      <c r="F202" s="645"/>
      <c r="G202" s="645"/>
      <c r="H202" s="645"/>
    </row>
    <row r="203" spans="1:9">
      <c r="A203" s="649"/>
      <c r="B203" s="635"/>
      <c r="C203" s="616">
        <v>45107</v>
      </c>
      <c r="D203" s="672">
        <f t="shared" si="0"/>
        <v>45107</v>
      </c>
      <c r="E203" s="673">
        <v>12.966848431120003</v>
      </c>
      <c r="F203" s="645"/>
      <c r="G203" s="645"/>
      <c r="H203" s="645"/>
      <c r="I203" s="647" t="s">
        <v>458</v>
      </c>
    </row>
    <row r="204" spans="1:9">
      <c r="A204" s="648" t="s">
        <v>189</v>
      </c>
      <c r="B204" s="635" t="s">
        <v>49</v>
      </c>
      <c r="C204" s="659">
        <v>45138</v>
      </c>
      <c r="D204" s="660">
        <f>C204</f>
        <v>45138</v>
      </c>
      <c r="E204" s="646">
        <v>13.846265253044285</v>
      </c>
      <c r="F204" s="645"/>
      <c r="G204" s="645"/>
      <c r="H204" s="645"/>
    </row>
    <row r="205" spans="1:9">
      <c r="B205" s="635"/>
      <c r="C205" s="659">
        <v>45169</v>
      </c>
      <c r="D205" s="660">
        <f>C205</f>
        <v>45169</v>
      </c>
      <c r="E205" s="683">
        <v>15.195350655060436</v>
      </c>
      <c r="F205" s="645"/>
      <c r="G205" s="645"/>
      <c r="H205" s="645"/>
    </row>
    <row r="206" spans="1:9">
      <c r="B206" s="635"/>
      <c r="C206" s="659">
        <v>45199</v>
      </c>
      <c r="D206" s="660">
        <f>C206</f>
        <v>45199</v>
      </c>
      <c r="E206" s="683">
        <v>15.558128999999999</v>
      </c>
      <c r="F206" s="645"/>
      <c r="G206" s="645"/>
      <c r="H206" s="645"/>
    </row>
    <row r="207" spans="1:9">
      <c r="B207" s="635"/>
      <c r="C207" s="659">
        <v>45230</v>
      </c>
      <c r="D207" s="660">
        <f>C207</f>
        <v>45230</v>
      </c>
      <c r="E207" s="683">
        <v>14.847219630273633</v>
      </c>
      <c r="F207" s="645"/>
      <c r="G207" s="645"/>
      <c r="H207" s="645"/>
    </row>
    <row r="208" spans="1:9">
      <c r="B208" s="635"/>
      <c r="C208" s="659">
        <v>45260</v>
      </c>
      <c r="D208" s="660">
        <f t="shared" ref="D208:D210" si="1">C208</f>
        <v>45260</v>
      </c>
      <c r="E208" s="683">
        <v>14.33455638566682</v>
      </c>
      <c r="F208" s="645"/>
      <c r="G208" s="645"/>
      <c r="H208" s="645"/>
    </row>
    <row r="209" spans="1:9">
      <c r="B209" s="635"/>
      <c r="C209" s="659">
        <v>45291</v>
      </c>
      <c r="D209" s="660">
        <f t="shared" si="1"/>
        <v>45291</v>
      </c>
      <c r="E209" s="683">
        <v>14.614968256637372</v>
      </c>
      <c r="F209" s="645"/>
      <c r="G209" s="645"/>
      <c r="H209" s="645"/>
    </row>
    <row r="210" spans="1:9">
      <c r="C210" s="659">
        <v>45322</v>
      </c>
      <c r="D210" s="660">
        <f t="shared" si="1"/>
        <v>45322</v>
      </c>
      <c r="E210" s="683">
        <v>15.893139482077272</v>
      </c>
      <c r="F210" s="645"/>
      <c r="G210" s="645"/>
      <c r="H210" s="645"/>
    </row>
    <row r="211" spans="1:9">
      <c r="C211" s="659">
        <v>45351</v>
      </c>
      <c r="D211" s="660">
        <f t="shared" ref="D211:D217" si="2">C211</f>
        <v>45351</v>
      </c>
      <c r="E211" s="683">
        <v>15.913680534779523</v>
      </c>
      <c r="F211" s="645"/>
      <c r="G211" s="645"/>
      <c r="H211" s="645"/>
    </row>
    <row r="212" spans="1:9">
      <c r="C212" s="659">
        <v>45382</v>
      </c>
      <c r="D212" s="660">
        <f t="shared" si="2"/>
        <v>45382</v>
      </c>
      <c r="E212" s="683">
        <v>13.90883951727524</v>
      </c>
    </row>
    <row r="213" spans="1:9">
      <c r="C213" s="659">
        <v>45412</v>
      </c>
      <c r="D213" s="660">
        <f t="shared" si="2"/>
        <v>45412</v>
      </c>
      <c r="E213" s="683">
        <v>12.934481150752385</v>
      </c>
    </row>
    <row r="214" spans="1:9">
      <c r="C214" s="659">
        <v>45443</v>
      </c>
      <c r="D214" s="660">
        <f t="shared" si="2"/>
        <v>45443</v>
      </c>
      <c r="E214" s="683">
        <v>13.26651224501591</v>
      </c>
    </row>
    <row r="215" spans="1:9">
      <c r="C215" s="659">
        <v>45473</v>
      </c>
      <c r="D215" s="660">
        <f t="shared" si="2"/>
        <v>45473</v>
      </c>
      <c r="E215" s="683">
        <v>12.5112885993715</v>
      </c>
    </row>
    <row r="216" spans="1:9">
      <c r="A216" s="721">
        <v>2024</v>
      </c>
      <c r="B216" s="645" t="s">
        <v>514</v>
      </c>
      <c r="C216" s="659">
        <v>45504</v>
      </c>
      <c r="D216" s="660">
        <f t="shared" si="2"/>
        <v>45504</v>
      </c>
      <c r="E216" s="646">
        <v>12.339578193413477</v>
      </c>
    </row>
    <row r="217" spans="1:9">
      <c r="C217" s="659">
        <v>45535</v>
      </c>
      <c r="D217" s="660">
        <f t="shared" si="2"/>
        <v>45535</v>
      </c>
      <c r="E217" s="683">
        <v>13.101482142212856</v>
      </c>
      <c r="F217" s="645"/>
      <c r="G217" s="645"/>
      <c r="H217" s="645"/>
    </row>
    <row r="218" spans="1:9">
      <c r="C218" s="659">
        <v>45565</v>
      </c>
      <c r="D218" s="660">
        <f t="shared" ref="D218:D219" si="3">C218</f>
        <v>45565</v>
      </c>
      <c r="E218" s="683">
        <v>14.625693581380951</v>
      </c>
    </row>
    <row r="219" spans="1:9">
      <c r="C219" s="659">
        <v>45596</v>
      </c>
      <c r="D219" s="660">
        <f t="shared" si="3"/>
        <v>45596</v>
      </c>
      <c r="E219" s="683">
        <v>14.869424016731307</v>
      </c>
    </row>
    <row r="220" spans="1:9">
      <c r="C220" s="659">
        <v>45626</v>
      </c>
      <c r="D220" s="660">
        <f t="shared" ref="D220:D225" si="4">C220</f>
        <v>45626</v>
      </c>
      <c r="E220" s="646">
        <v>14.375133273899051</v>
      </c>
    </row>
    <row r="221" spans="1:9">
      <c r="C221" s="659">
        <v>45657</v>
      </c>
      <c r="D221" s="660">
        <f t="shared" si="4"/>
        <v>45657</v>
      </c>
      <c r="E221" s="646">
        <v>14.819042723366001</v>
      </c>
    </row>
    <row r="222" spans="1:9">
      <c r="C222" s="659">
        <v>45688</v>
      </c>
      <c r="D222" s="660">
        <f t="shared" si="4"/>
        <v>45688</v>
      </c>
      <c r="E222" s="683">
        <v>15.830367836959546</v>
      </c>
    </row>
    <row r="223" spans="1:9">
      <c r="C223" s="659">
        <v>45716</v>
      </c>
      <c r="D223" s="660">
        <f t="shared" si="4"/>
        <v>45716</v>
      </c>
      <c r="E223" s="683">
        <v>14.360088067678502</v>
      </c>
      <c r="I223" s="88" t="s">
        <v>167</v>
      </c>
    </row>
    <row r="224" spans="1:9">
      <c r="C224" s="659">
        <v>45747</v>
      </c>
      <c r="D224" s="660">
        <f t="shared" si="4"/>
        <v>45747</v>
      </c>
      <c r="E224" s="683">
        <v>13.529774812624286</v>
      </c>
    </row>
    <row r="225" spans="1:9">
      <c r="A225" s="721">
        <v>2025</v>
      </c>
      <c r="B225" s="645" t="s">
        <v>533</v>
      </c>
      <c r="C225" s="659">
        <v>45777</v>
      </c>
      <c r="D225" s="660">
        <f t="shared" si="4"/>
        <v>45777</v>
      </c>
      <c r="E225" s="683">
        <v>12.365026283809501</v>
      </c>
    </row>
    <row r="226" spans="1:9">
      <c r="C226" s="659">
        <v>45808</v>
      </c>
      <c r="D226" s="660">
        <f t="shared" ref="D226" si="5">C226</f>
        <v>45808</v>
      </c>
      <c r="E226" s="646">
        <v>11.716912086207143</v>
      </c>
    </row>
    <row r="227" spans="1:9">
      <c r="C227" s="659">
        <v>45838</v>
      </c>
      <c r="D227" s="660">
        <f>C227</f>
        <v>45838</v>
      </c>
      <c r="E227" s="683">
        <v>11.000867074647617</v>
      </c>
    </row>
    <row r="228" spans="1:9">
      <c r="C228" s="659">
        <v>45869</v>
      </c>
      <c r="D228" s="660">
        <f>C228</f>
        <v>45869</v>
      </c>
      <c r="E228" s="646">
        <v>11.17030833143739</v>
      </c>
      <c r="I228" s="683"/>
    </row>
    <row r="229" spans="1:9">
      <c r="C229" s="819">
        <v>45900</v>
      </c>
      <c r="D229" s="820">
        <f t="shared" ref="D229:D230" si="6">C229</f>
        <v>45900</v>
      </c>
      <c r="E229" s="821">
        <v>11.965348873390001</v>
      </c>
      <c r="I229" s="683"/>
    </row>
    <row r="230" spans="1:9">
      <c r="C230" s="819">
        <v>45930</v>
      </c>
      <c r="D230" s="820">
        <f t="shared" si="6"/>
        <v>45930</v>
      </c>
      <c r="E230" s="821">
        <v>12.981284127235003</v>
      </c>
    </row>
    <row r="231" spans="1:9">
      <c r="C231" s="814">
        <v>45931</v>
      </c>
      <c r="D231" s="815">
        <v>45931</v>
      </c>
      <c r="E231" s="821">
        <v>12.337076961226501</v>
      </c>
    </row>
    <row r="232" spans="1:9">
      <c r="C232" s="814">
        <v>45962</v>
      </c>
      <c r="D232" s="815">
        <v>45962</v>
      </c>
      <c r="E232" s="821">
        <v>11.71460222408</v>
      </c>
    </row>
    <row r="233" spans="1:9">
      <c r="C233" s="788">
        <v>45992</v>
      </c>
      <c r="D233" s="818">
        <v>45992</v>
      </c>
      <c r="E233" s="797">
        <v>10.8786199105376</v>
      </c>
    </row>
    <row r="234" spans="1:9">
      <c r="C234" s="659"/>
      <c r="D234" s="660"/>
      <c r="E234" s="646"/>
    </row>
    <row r="235" spans="1:9">
      <c r="C235" s="659"/>
      <c r="D235" s="660"/>
      <c r="E235" s="646"/>
    </row>
    <row r="236" spans="1:9">
      <c r="C236" s="659"/>
      <c r="D236" s="660"/>
      <c r="E236" s="646"/>
    </row>
    <row r="237" spans="1:9">
      <c r="C237" s="659"/>
      <c r="D237" s="660"/>
      <c r="E237" s="646"/>
    </row>
    <row r="238" spans="1:9">
      <c r="C238" s="659"/>
      <c r="D238" s="660"/>
      <c r="E238" s="646"/>
    </row>
    <row r="239" spans="1:9">
      <c r="C239" s="659"/>
      <c r="D239" s="660"/>
      <c r="E239" s="646"/>
    </row>
    <row r="240" spans="1:9">
      <c r="C240" s="659"/>
      <c r="D240" s="660"/>
      <c r="E240" s="646"/>
    </row>
    <row r="241" spans="3:5">
      <c r="C241" s="659"/>
      <c r="D241" s="660"/>
      <c r="E241" s="646"/>
    </row>
    <row r="242" spans="3:5">
      <c r="C242" s="659"/>
      <c r="D242" s="660"/>
      <c r="E242" s="646"/>
    </row>
    <row r="243" spans="3:5">
      <c r="C243" s="659"/>
      <c r="D243" s="660"/>
      <c r="E243" s="646"/>
    </row>
    <row r="244" spans="3:5">
      <c r="C244" s="659"/>
      <c r="D244" s="660"/>
      <c r="E244" s="646"/>
    </row>
    <row r="245" spans="3:5">
      <c r="C245" s="659"/>
      <c r="D245" s="660"/>
      <c r="E245" s="646"/>
    </row>
    <row r="246" spans="3:5">
      <c r="C246" s="659"/>
      <c r="D246" s="660"/>
      <c r="E246" s="646"/>
    </row>
    <row r="247" spans="3:5">
      <c r="C247" s="659"/>
      <c r="D247" s="660"/>
      <c r="E247" s="646"/>
    </row>
    <row r="248" spans="3:5">
      <c r="C248" s="659"/>
      <c r="D248" s="660"/>
      <c r="E248" s="646"/>
    </row>
    <row r="249" spans="3:5">
      <c r="C249" s="659"/>
      <c r="D249" s="660"/>
      <c r="E249" s="646"/>
    </row>
    <row r="250" spans="3:5">
      <c r="C250" s="659"/>
      <c r="D250" s="660"/>
      <c r="E250" s="646"/>
    </row>
    <row r="251" spans="3:5">
      <c r="C251" s="659"/>
      <c r="D251" s="660"/>
      <c r="E251" s="646"/>
    </row>
    <row r="252" spans="3:5">
      <c r="C252" s="659"/>
      <c r="D252" s="660"/>
      <c r="E252" s="646"/>
    </row>
    <row r="253" spans="3:5">
      <c r="C253" s="659"/>
      <c r="D253" s="660"/>
      <c r="E253" s="646"/>
    </row>
    <row r="254" spans="3:5">
      <c r="C254" s="659"/>
      <c r="D254" s="660"/>
      <c r="E254" s="646"/>
    </row>
    <row r="255" spans="3:5">
      <c r="C255" s="659"/>
      <c r="D255" s="660"/>
      <c r="E255" s="646"/>
    </row>
    <row r="256" spans="3:5">
      <c r="C256" s="659"/>
      <c r="D256" s="660"/>
      <c r="E256" s="646"/>
    </row>
    <row r="257" spans="3:5">
      <c r="C257" s="659"/>
      <c r="D257" s="660"/>
      <c r="E257" s="646"/>
    </row>
    <row r="258" spans="3:5">
      <c r="C258" s="659"/>
      <c r="D258" s="660"/>
      <c r="E258" s="646"/>
    </row>
    <row r="259" spans="3:5">
      <c r="C259" s="659"/>
      <c r="D259" s="660"/>
      <c r="E259" s="646"/>
    </row>
    <row r="260" spans="3:5">
      <c r="C260" s="659"/>
      <c r="D260" s="660"/>
      <c r="E260" s="646"/>
    </row>
    <row r="261" spans="3:5">
      <c r="C261" s="659"/>
      <c r="D261" s="660"/>
      <c r="E261" s="646"/>
    </row>
    <row r="262" spans="3:5">
      <c r="C262" s="659"/>
      <c r="D262" s="660"/>
      <c r="E262" s="646"/>
    </row>
    <row r="263" spans="3:5">
      <c r="C263" s="659"/>
      <c r="D263" s="660"/>
      <c r="E263" s="646"/>
    </row>
    <row r="264" spans="3:5">
      <c r="C264" s="659"/>
      <c r="D264" s="660"/>
      <c r="E264" s="646"/>
    </row>
    <row r="265" spans="3:5">
      <c r="C265" s="659"/>
      <c r="D265" s="660"/>
      <c r="E265" s="646"/>
    </row>
    <row r="266" spans="3:5">
      <c r="C266" s="659"/>
      <c r="D266" s="660"/>
      <c r="E266" s="646"/>
    </row>
    <row r="267" spans="3:5">
      <c r="C267" s="659"/>
      <c r="D267" s="660"/>
      <c r="E267" s="646"/>
    </row>
    <row r="268" spans="3:5">
      <c r="C268" s="659"/>
      <c r="D268" s="660"/>
      <c r="E268" s="646"/>
    </row>
    <row r="269" spans="3:5">
      <c r="C269" s="659"/>
      <c r="D269" s="660"/>
      <c r="E269" s="646"/>
    </row>
    <row r="270" spans="3:5">
      <c r="C270" s="659"/>
      <c r="D270" s="660"/>
      <c r="E270" s="646"/>
    </row>
    <row r="271" spans="3:5">
      <c r="C271" s="659"/>
      <c r="D271" s="660"/>
      <c r="E271" s="646"/>
    </row>
    <row r="272" spans="3:5">
      <c r="C272" s="659"/>
      <c r="D272" s="660"/>
      <c r="E272" s="646"/>
    </row>
    <row r="273" spans="3:5">
      <c r="C273" s="659"/>
      <c r="D273" s="660"/>
      <c r="E273" s="646"/>
    </row>
    <row r="274" spans="3:5">
      <c r="C274" s="659"/>
      <c r="D274" s="660"/>
      <c r="E274" s="646"/>
    </row>
    <row r="275" spans="3:5">
      <c r="C275" s="659"/>
      <c r="D275" s="660"/>
      <c r="E275" s="646"/>
    </row>
  </sheetData>
  <sheetProtection algorithmName="SHA-512" hashValue="Ra9cp0lBerk/Q/YrhBXWXvwiJ/VoKrupNORM3K9d9Ir4Dc7pQoEmVlBHhTkjtSevt3rSditMgZvF9STaQJgjzw==" saltValue="6fid3RzRIvwUWK7dJI7v+g=="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N5" sqref="N5"/>
    </sheetView>
  </sheetViews>
  <sheetFormatPr defaultColWidth="9.42578125" defaultRowHeight="11.25"/>
  <cols>
    <col min="1" max="16384" width="9.42578125" style="595"/>
  </cols>
  <sheetData>
    <row r="2" spans="1:22">
      <c r="A2" s="594"/>
      <c r="B2" s="594"/>
      <c r="C2" s="594"/>
      <c r="D2" s="594"/>
      <c r="E2" s="594"/>
      <c r="F2" s="594"/>
      <c r="G2" s="872" t="s">
        <v>509</v>
      </c>
      <c r="H2" s="872"/>
      <c r="I2" s="872"/>
      <c r="J2" s="872"/>
      <c r="K2" s="872"/>
      <c r="L2" s="594"/>
      <c r="M2" s="594"/>
      <c r="N2" s="594"/>
      <c r="O2" s="594"/>
      <c r="P2" s="594"/>
      <c r="Q2" s="594"/>
    </row>
    <row r="3" spans="1:22">
      <c r="C3" s="595" t="s">
        <v>44</v>
      </c>
      <c r="D3" s="595" t="s">
        <v>45</v>
      </c>
      <c r="E3" s="595" t="s">
        <v>46</v>
      </c>
      <c r="F3" s="595" t="s">
        <v>47</v>
      </c>
      <c r="G3" s="595" t="s">
        <v>48</v>
      </c>
      <c r="H3" s="595" t="s">
        <v>49</v>
      </c>
      <c r="I3" s="595" t="s">
        <v>514</v>
      </c>
      <c r="J3" s="595" t="s">
        <v>533</v>
      </c>
      <c r="Q3" s="873"/>
      <c r="R3" s="873"/>
    </row>
    <row r="4" spans="1:22">
      <c r="A4" s="596" t="s">
        <v>254</v>
      </c>
      <c r="B4" s="595" t="s">
        <v>202</v>
      </c>
      <c r="C4" s="597">
        <v>0.1673767336916849</v>
      </c>
      <c r="D4" s="597">
        <v>2.0970203729510917E-2</v>
      </c>
      <c r="E4" s="597">
        <v>-5.5332138828057785E-2</v>
      </c>
      <c r="F4" s="597">
        <v>-9.6250580662286797E-2</v>
      </c>
      <c r="G4" s="597">
        <v>-3.4322118256022292E-2</v>
      </c>
      <c r="H4" s="597">
        <v>-8.6900000000000019E-2</v>
      </c>
      <c r="I4" s="597">
        <v>-0.22900000000000004</v>
      </c>
      <c r="J4" s="595">
        <v>0.03</v>
      </c>
      <c r="Q4" s="597"/>
    </row>
    <row r="5" spans="1:22">
      <c r="A5" s="596" t="s">
        <v>255</v>
      </c>
      <c r="B5" s="595" t="s">
        <v>203</v>
      </c>
      <c r="C5" s="597">
        <v>-0.10571371690224958</v>
      </c>
      <c r="D5" s="597">
        <v>-0.24694405733625319</v>
      </c>
      <c r="E5" s="597">
        <v>-0.2861636472227751</v>
      </c>
      <c r="F5" s="597">
        <v>-0.4962373083814452</v>
      </c>
      <c r="G5" s="597">
        <v>-0.4489348994624725</v>
      </c>
      <c r="H5" s="597">
        <v>-0.37409999999999999</v>
      </c>
      <c r="I5" s="597">
        <v>-0.27929999999999999</v>
      </c>
      <c r="J5" s="597">
        <v>-0.38069999999999998</v>
      </c>
    </row>
    <row r="6" spans="1:22">
      <c r="A6" s="596" t="s">
        <v>256</v>
      </c>
      <c r="B6" s="595" t="s">
        <v>204</v>
      </c>
      <c r="C6" s="597">
        <v>-0.45423053951821613</v>
      </c>
      <c r="D6" s="597">
        <v>-0.41422788506204783</v>
      </c>
      <c r="E6" s="597">
        <v>-0.60991439378857204</v>
      </c>
      <c r="F6" s="597">
        <v>-0.47036963302143497</v>
      </c>
      <c r="G6" s="597">
        <v>-0.44325436326232648</v>
      </c>
      <c r="H6" s="597">
        <v>-0.13949999999999993</v>
      </c>
      <c r="I6" s="597">
        <v>-0.80549999999999977</v>
      </c>
      <c r="J6" s="597">
        <v>-0.92019999999999991</v>
      </c>
    </row>
    <row r="7" spans="1:22">
      <c r="A7" s="595" t="s">
        <v>257</v>
      </c>
      <c r="B7" s="595" t="s">
        <v>205</v>
      </c>
      <c r="C7" s="597">
        <v>-0.12907293118322383</v>
      </c>
      <c r="D7" s="597">
        <v>4.9771053155485377E-3</v>
      </c>
      <c r="E7" s="597">
        <v>-0.98400690158603799</v>
      </c>
      <c r="F7" s="597">
        <v>-0.68791558829384847</v>
      </c>
      <c r="G7" s="597">
        <v>-0.35435662618621</v>
      </c>
      <c r="H7" s="597">
        <v>0.43800000000000006</v>
      </c>
      <c r="I7" s="597">
        <v>-0.31119999999999998</v>
      </c>
      <c r="J7" s="597">
        <v>-1.1145999999999998</v>
      </c>
      <c r="V7" s="597"/>
    </row>
    <row r="8" spans="1:22">
      <c r="A8" s="595" t="s">
        <v>258</v>
      </c>
      <c r="B8" s="595" t="s">
        <v>206</v>
      </c>
      <c r="C8" s="597">
        <v>-0.28551330546154352</v>
      </c>
      <c r="D8" s="597">
        <v>6.6295042803105775E-2</v>
      </c>
      <c r="E8" s="597">
        <v>-1.8077244674497315</v>
      </c>
      <c r="F8" s="597">
        <v>-0.86308315083947185</v>
      </c>
      <c r="G8" s="597">
        <v>-0.32461344482049231</v>
      </c>
      <c r="H8" s="597">
        <v>1.0121</v>
      </c>
      <c r="I8" s="597">
        <v>-0.43509999999999999</v>
      </c>
      <c r="J8" s="597">
        <v>-1.6296999999999999</v>
      </c>
      <c r="V8" s="597"/>
    </row>
    <row r="9" spans="1:22">
      <c r="A9" s="595" t="s">
        <v>259</v>
      </c>
      <c r="B9" s="595" t="s">
        <v>207</v>
      </c>
      <c r="C9" s="597">
        <v>-4.897471630499653E-3</v>
      </c>
      <c r="D9" s="597">
        <v>4.1210432012741438E-2</v>
      </c>
      <c r="E9" s="597">
        <v>-2.2242617293781923</v>
      </c>
      <c r="F9" s="597">
        <v>-0.88591147388678748</v>
      </c>
      <c r="G9" s="597">
        <v>-0.24851018647554574</v>
      </c>
      <c r="H9" s="597">
        <v>0.90859999999999996</v>
      </c>
      <c r="I9" s="597">
        <v>-0.78229999999999988</v>
      </c>
      <c r="J9" s="597">
        <v>-1.6191</v>
      </c>
      <c r="V9" s="597"/>
    </row>
    <row r="10" spans="1:22">
      <c r="A10" s="595" t="s">
        <v>260</v>
      </c>
      <c r="B10" s="595" t="s">
        <v>208</v>
      </c>
      <c r="C10" s="597">
        <v>0.12024686442365121</v>
      </c>
      <c r="D10" s="597">
        <v>0.27481584710332507</v>
      </c>
      <c r="E10" s="597">
        <v>-2.3661822284159526</v>
      </c>
      <c r="F10" s="597">
        <v>-1.3780609197690623</v>
      </c>
      <c r="G10" s="597">
        <v>-0.36363395049439223</v>
      </c>
      <c r="H10" s="597">
        <v>1.1724999999999999</v>
      </c>
      <c r="I10" s="597">
        <v>-0.59809999999999985</v>
      </c>
      <c r="J10" s="597">
        <v>-1.5734999999999999</v>
      </c>
      <c r="V10" s="597"/>
    </row>
    <row r="11" spans="1:22">
      <c r="A11" s="595" t="s">
        <v>261</v>
      </c>
      <c r="B11" s="595" t="s">
        <v>209</v>
      </c>
      <c r="C11" s="597">
        <v>0.54065963235782066</v>
      </c>
      <c r="D11" s="597">
        <v>0.62493861570110865</v>
      </c>
      <c r="E11" s="597">
        <v>-1.9722343884796605</v>
      </c>
      <c r="F11" s="597">
        <v>-0.79631030592607344</v>
      </c>
      <c r="G11" s="597">
        <v>0.1522065166898933</v>
      </c>
      <c r="H11" s="597">
        <v>1.8002999999999998</v>
      </c>
      <c r="I11" s="597">
        <v>-0.25499999999999978</v>
      </c>
      <c r="J11" s="597"/>
      <c r="V11" s="597"/>
    </row>
    <row r="12" spans="1:22">
      <c r="A12" s="595" t="s">
        <v>262</v>
      </c>
      <c r="B12" s="595" t="s">
        <v>210</v>
      </c>
      <c r="C12" s="597">
        <v>0.67180303935231267</v>
      </c>
      <c r="D12" s="597">
        <v>1.0302077111951693</v>
      </c>
      <c r="E12" s="597">
        <v>-2.035091910544828</v>
      </c>
      <c r="F12" s="597">
        <v>-0.38080828190324523</v>
      </c>
      <c r="G12" s="597">
        <v>0.76961974915389209</v>
      </c>
      <c r="H12" s="597">
        <v>1.9105999999999999</v>
      </c>
      <c r="I12" s="597">
        <v>0.13040000000000018</v>
      </c>
      <c r="J12" s="597"/>
      <c r="K12" s="597"/>
      <c r="V12" s="597"/>
    </row>
    <row r="13" spans="1:22">
      <c r="A13" s="595" t="s">
        <v>263</v>
      </c>
      <c r="B13" s="595" t="s">
        <v>211</v>
      </c>
      <c r="C13" s="597">
        <v>1.0593270953613376</v>
      </c>
      <c r="D13" s="597">
        <v>1.2099143937885728</v>
      </c>
      <c r="E13" s="597">
        <v>-2.3611520339770387</v>
      </c>
      <c r="F13" s="597">
        <v>-0.61884663879487711</v>
      </c>
      <c r="G13" s="597">
        <v>0.60176521335191446</v>
      </c>
      <c r="H13" s="597">
        <v>1.8506999999999998</v>
      </c>
      <c r="I13" s="597">
        <v>-0.4392999999999998</v>
      </c>
      <c r="J13" s="597"/>
      <c r="O13" s="597"/>
      <c r="V13" s="597"/>
    </row>
    <row r="14" spans="1:22">
      <c r="A14" s="595" t="s">
        <v>264</v>
      </c>
      <c r="B14" s="595" t="s">
        <v>212</v>
      </c>
      <c r="C14" s="597">
        <v>0.84772712190589938</v>
      </c>
      <c r="D14" s="597">
        <v>0.83906032251642459</v>
      </c>
      <c r="E14" s="597">
        <v>-2.2170548808812813</v>
      </c>
      <c r="F14" s="597">
        <v>-1.0698506868405337</v>
      </c>
      <c r="G14" s="597">
        <v>0.34279646957329613</v>
      </c>
      <c r="H14" s="597">
        <v>1.9429999999999998</v>
      </c>
      <c r="I14" s="597">
        <v>-0.93959999999999977</v>
      </c>
      <c r="J14" s="597"/>
      <c r="V14" s="597"/>
    </row>
    <row r="15" spans="1:22">
      <c r="A15" s="595" t="s">
        <v>265</v>
      </c>
      <c r="B15" s="595" t="s">
        <v>213</v>
      </c>
      <c r="C15" s="597">
        <v>0.12231734023491929</v>
      </c>
      <c r="D15" s="597">
        <v>0.46945384564337411</v>
      </c>
      <c r="E15" s="597">
        <v>-2.9910279381511722</v>
      </c>
      <c r="F15" s="597">
        <v>-1.7645869002588097</v>
      </c>
      <c r="G15" s="597">
        <v>-0.21981551529630364</v>
      </c>
      <c r="H15" s="597">
        <v>-0.27690000000000015</v>
      </c>
      <c r="I15" s="597">
        <v>-2.1017999999999999</v>
      </c>
      <c r="J15" s="597"/>
      <c r="V15" s="597"/>
    </row>
    <row r="16" spans="1:22">
      <c r="V16" s="597"/>
    </row>
    <row r="17" spans="2:22" ht="12" customHeight="1">
      <c r="C17" s="595">
        <v>2018</v>
      </c>
      <c r="D17" s="595">
        <v>2019</v>
      </c>
      <c r="E17" s="595">
        <v>2020</v>
      </c>
      <c r="F17" s="595">
        <v>2021</v>
      </c>
      <c r="G17" s="595">
        <v>2022</v>
      </c>
      <c r="H17" s="595">
        <v>2023</v>
      </c>
      <c r="I17" s="595">
        <v>2024</v>
      </c>
      <c r="J17" s="595">
        <v>2025</v>
      </c>
      <c r="V17" s="597"/>
    </row>
    <row r="18" spans="2:22">
      <c r="V18" s="597"/>
    </row>
    <row r="19" spans="2:22">
      <c r="B19" s="598" t="s">
        <v>459</v>
      </c>
      <c r="C19" s="598"/>
      <c r="K19" s="598" t="s">
        <v>460</v>
      </c>
      <c r="L19" s="598"/>
    </row>
    <row r="33" spans="2:36" ht="11.25" customHeight="1">
      <c r="I33" s="599"/>
    </row>
    <row r="34" spans="2:36">
      <c r="I34" s="599"/>
    </row>
    <row r="39" spans="2:36">
      <c r="B39" s="874"/>
      <c r="C39" s="874"/>
      <c r="D39" s="874"/>
      <c r="E39" s="874"/>
      <c r="F39" s="874"/>
      <c r="G39" s="874"/>
      <c r="H39" s="874"/>
    </row>
    <row r="40" spans="2:36">
      <c r="B40" s="874"/>
      <c r="C40" s="874"/>
      <c r="D40" s="874"/>
      <c r="E40" s="874"/>
      <c r="F40" s="874"/>
      <c r="G40" s="874"/>
      <c r="H40" s="874"/>
    </row>
    <row r="41" spans="2:36">
      <c r="B41" s="874"/>
      <c r="C41" s="874"/>
      <c r="D41" s="874"/>
      <c r="E41" s="874"/>
      <c r="F41" s="874"/>
      <c r="G41" s="874"/>
      <c r="H41" s="874"/>
    </row>
    <row r="42" spans="2:36">
      <c r="B42" s="874"/>
      <c r="C42" s="874"/>
      <c r="D42" s="874"/>
      <c r="E42" s="874"/>
      <c r="F42" s="874"/>
      <c r="G42" s="874"/>
      <c r="H42" s="874"/>
    </row>
    <row r="43" spans="2:36">
      <c r="B43" s="874"/>
      <c r="C43" s="874"/>
      <c r="D43" s="874"/>
      <c r="E43" s="874"/>
      <c r="F43" s="874"/>
      <c r="G43" s="874"/>
      <c r="H43" s="874"/>
    </row>
    <row r="44" spans="2:36">
      <c r="B44" s="874" t="s">
        <v>511</v>
      </c>
      <c r="C44" s="874"/>
      <c r="D44" s="874"/>
      <c r="E44" s="874"/>
      <c r="F44" s="874"/>
      <c r="G44" s="874"/>
      <c r="H44" s="874"/>
      <c r="K44" s="874" t="s">
        <v>512</v>
      </c>
      <c r="L44" s="874"/>
      <c r="M44" s="874"/>
      <c r="N44" s="874"/>
      <c r="O44" s="874"/>
      <c r="P44" s="874"/>
      <c r="Q44" s="874"/>
    </row>
    <row r="45" spans="2:36">
      <c r="B45" s="874"/>
      <c r="C45" s="874"/>
      <c r="D45" s="874"/>
      <c r="E45" s="874"/>
      <c r="F45" s="874"/>
      <c r="G45" s="874"/>
      <c r="H45" s="874"/>
      <c r="K45" s="874"/>
      <c r="L45" s="874"/>
      <c r="M45" s="874"/>
      <c r="N45" s="874"/>
      <c r="O45" s="874"/>
      <c r="P45" s="874"/>
      <c r="Q45" s="874"/>
      <c r="R45" s="600"/>
    </row>
    <row r="46" spans="2:36" ht="11.25" customHeight="1">
      <c r="B46" s="874"/>
      <c r="C46" s="874"/>
      <c r="D46" s="874"/>
      <c r="E46" s="874"/>
      <c r="F46" s="874"/>
      <c r="G46" s="874"/>
      <c r="H46" s="874"/>
      <c r="K46" s="874"/>
      <c r="L46" s="874"/>
      <c r="M46" s="874"/>
      <c r="N46" s="874"/>
      <c r="O46" s="874"/>
      <c r="P46" s="874"/>
      <c r="Q46" s="874"/>
      <c r="R46" s="600"/>
      <c r="S46" s="600"/>
      <c r="T46" s="600"/>
      <c r="U46" s="600"/>
      <c r="V46" s="600"/>
      <c r="W46" s="600"/>
      <c r="X46" s="600"/>
      <c r="Y46" s="600"/>
      <c r="Z46" s="600"/>
      <c r="AA46" s="600"/>
      <c r="AB46" s="600"/>
      <c r="AC46" s="600"/>
      <c r="AD46" s="600"/>
      <c r="AE46" s="600"/>
      <c r="AF46" s="600"/>
      <c r="AG46" s="600"/>
      <c r="AH46" s="600"/>
      <c r="AI46" s="600"/>
      <c r="AJ46" s="600"/>
    </row>
    <row r="47" spans="2:36">
      <c r="B47" s="874"/>
      <c r="C47" s="874"/>
      <c r="D47" s="874"/>
      <c r="E47" s="874"/>
      <c r="F47" s="874"/>
      <c r="G47" s="874"/>
      <c r="H47" s="874"/>
      <c r="K47" s="874"/>
      <c r="L47" s="874"/>
      <c r="M47" s="874"/>
      <c r="N47" s="874"/>
      <c r="O47" s="874"/>
      <c r="P47" s="874"/>
      <c r="Q47" s="874"/>
      <c r="R47" s="600"/>
      <c r="S47" s="600"/>
      <c r="T47" s="600"/>
      <c r="U47" s="600"/>
      <c r="V47" s="600"/>
      <c r="W47" s="600"/>
      <c r="X47" s="600"/>
      <c r="Y47" s="600"/>
      <c r="Z47" s="600"/>
      <c r="AA47" s="600"/>
      <c r="AB47" s="600"/>
      <c r="AC47" s="600"/>
      <c r="AD47" s="600"/>
      <c r="AE47" s="600"/>
      <c r="AF47" s="600"/>
      <c r="AG47" s="600"/>
      <c r="AH47" s="600"/>
      <c r="AI47" s="600"/>
      <c r="AJ47" s="600"/>
    </row>
    <row r="48" spans="2:36">
      <c r="B48" s="874"/>
      <c r="C48" s="874"/>
      <c r="D48" s="874"/>
      <c r="E48" s="874"/>
      <c r="F48" s="874"/>
      <c r="G48" s="874"/>
      <c r="H48" s="874"/>
      <c r="K48" s="874"/>
      <c r="L48" s="874"/>
      <c r="M48" s="874"/>
      <c r="N48" s="874"/>
      <c r="O48" s="874"/>
      <c r="P48" s="874"/>
      <c r="Q48" s="874"/>
      <c r="R48" s="600"/>
      <c r="S48" s="600"/>
      <c r="T48" s="600"/>
      <c r="U48" s="600"/>
      <c r="V48" s="600"/>
      <c r="W48" s="600"/>
      <c r="X48" s="600"/>
      <c r="Y48" s="600"/>
      <c r="Z48" s="600"/>
      <c r="AA48" s="600"/>
      <c r="AB48" s="600"/>
      <c r="AC48" s="600"/>
      <c r="AD48" s="600"/>
      <c r="AE48" s="600"/>
      <c r="AF48" s="600"/>
      <c r="AG48" s="600"/>
      <c r="AH48" s="600"/>
      <c r="AI48" s="600"/>
      <c r="AJ48" s="600"/>
    </row>
    <row r="49" spans="2:36">
      <c r="B49" s="874"/>
      <c r="C49" s="874"/>
      <c r="D49" s="874"/>
      <c r="E49" s="874"/>
      <c r="F49" s="874"/>
      <c r="G49" s="874"/>
      <c r="H49" s="874"/>
      <c r="K49" s="874"/>
      <c r="L49" s="874"/>
      <c r="M49" s="874"/>
      <c r="N49" s="874"/>
      <c r="O49" s="874"/>
      <c r="P49" s="874"/>
      <c r="Q49" s="874"/>
      <c r="S49" s="600"/>
      <c r="T49" s="600"/>
      <c r="U49" s="600"/>
      <c r="V49" s="600"/>
      <c r="W49" s="600"/>
      <c r="X49" s="600"/>
      <c r="Y49" s="600"/>
      <c r="Z49" s="600"/>
      <c r="AA49" s="600"/>
      <c r="AB49" s="600"/>
      <c r="AC49" s="600"/>
      <c r="AD49" s="600"/>
      <c r="AE49" s="600"/>
      <c r="AF49" s="600"/>
      <c r="AG49" s="600"/>
      <c r="AH49" s="600"/>
      <c r="AI49" s="600"/>
      <c r="AJ49" s="600"/>
    </row>
    <row r="51" spans="2:36">
      <c r="J51" s="600"/>
      <c r="K51" s="600"/>
      <c r="L51" s="600"/>
      <c r="M51" s="600"/>
      <c r="N51" s="600"/>
    </row>
    <row r="52" spans="2:36">
      <c r="H52" s="600"/>
      <c r="I52" s="600"/>
    </row>
  </sheetData>
  <sheetProtection algorithmName="SHA-512" hashValue="bGbt34w2suFps38g169NWp9tp5eqEO0yevW7qzXjp+6iVWHAjBy+K8qKaj3PThTtiD2ay3aoNckoRRM8fjRyeg==" saltValue="gfvKHviSm94qYs3Z5mW03A=="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AD39" sqref="AD39"/>
    </sheetView>
  </sheetViews>
  <sheetFormatPr defaultRowHeight="11.25"/>
  <cols>
    <col min="1" max="1" width="37.28515625" style="312" customWidth="1"/>
    <col min="2" max="2" width="30.28515625" style="321" customWidth="1"/>
    <col min="3" max="3" width="41.5703125" style="321" hidden="1" customWidth="1"/>
    <col min="4" max="5" width="9.42578125" style="321" hidden="1" customWidth="1"/>
    <col min="6" max="6" width="9.5703125" style="321" hidden="1" customWidth="1"/>
    <col min="7" max="10" width="10.42578125" style="321" hidden="1" customWidth="1"/>
    <col min="11" max="12" width="9.5703125" style="312" hidden="1" customWidth="1"/>
    <col min="13" max="13" width="9.42578125" style="312" hidden="1" customWidth="1"/>
    <col min="14" max="14" width="6.7109375" style="312" hidden="1" customWidth="1"/>
    <col min="15" max="15" width="0" style="312" hidden="1" customWidth="1"/>
    <col min="16" max="34" width="9.42578125" style="312"/>
    <col min="35" max="35" width="9.5703125" style="312" customWidth="1"/>
    <col min="36" max="258" width="9.42578125" style="312"/>
    <col min="259" max="259" width="52.42578125" style="312" customWidth="1"/>
    <col min="260" max="260" width="0" style="312" hidden="1" customWidth="1"/>
    <col min="261" max="261" width="9.42578125" style="312" customWidth="1"/>
    <col min="262" max="262" width="9.42578125" style="312" bestFit="1" customWidth="1"/>
    <col min="263" max="263" width="9.5703125" style="312" bestFit="1" customWidth="1"/>
    <col min="264" max="264" width="10.42578125" style="312" bestFit="1" customWidth="1"/>
    <col min="265" max="267" width="10.42578125" style="312" customWidth="1"/>
    <col min="268" max="269" width="9.5703125" style="312" customWidth="1"/>
    <col min="270" max="514" width="9.42578125" style="312"/>
    <col min="515" max="515" width="52.42578125" style="312" customWidth="1"/>
    <col min="516" max="516" width="0" style="312" hidden="1" customWidth="1"/>
    <col min="517" max="517" width="9.42578125" style="312" customWidth="1"/>
    <col min="518" max="518" width="9.42578125" style="312" bestFit="1" customWidth="1"/>
    <col min="519" max="519" width="9.5703125" style="312" bestFit="1" customWidth="1"/>
    <col min="520" max="520" width="10.42578125" style="312" bestFit="1" customWidth="1"/>
    <col min="521" max="523" width="10.42578125" style="312" customWidth="1"/>
    <col min="524" max="525" width="9.5703125" style="312" customWidth="1"/>
    <col min="526" max="770" width="9.42578125" style="312"/>
    <col min="771" max="771" width="52.42578125" style="312" customWidth="1"/>
    <col min="772" max="772" width="0" style="312" hidden="1" customWidth="1"/>
    <col min="773" max="773" width="9.42578125" style="312" customWidth="1"/>
    <col min="774" max="774" width="9.42578125" style="312" bestFit="1" customWidth="1"/>
    <col min="775" max="775" width="9.5703125" style="312" bestFit="1" customWidth="1"/>
    <col min="776" max="776" width="10.42578125" style="312" bestFit="1" customWidth="1"/>
    <col min="777" max="779" width="10.42578125" style="312" customWidth="1"/>
    <col min="780" max="781" width="9.5703125" style="312" customWidth="1"/>
    <col min="782" max="1026" width="9.42578125" style="312"/>
    <col min="1027" max="1027" width="52.42578125" style="312" customWidth="1"/>
    <col min="1028" max="1028" width="0" style="312" hidden="1" customWidth="1"/>
    <col min="1029" max="1029" width="9.42578125" style="312" customWidth="1"/>
    <col min="1030" max="1030" width="9.42578125" style="312" bestFit="1" customWidth="1"/>
    <col min="1031" max="1031" width="9.5703125" style="312" bestFit="1" customWidth="1"/>
    <col min="1032" max="1032" width="10.42578125" style="312" bestFit="1" customWidth="1"/>
    <col min="1033" max="1035" width="10.42578125" style="312" customWidth="1"/>
    <col min="1036" max="1037" width="9.5703125" style="312" customWidth="1"/>
    <col min="1038" max="1282" width="9.42578125" style="312"/>
    <col min="1283" max="1283" width="52.42578125" style="312" customWidth="1"/>
    <col min="1284" max="1284" width="0" style="312" hidden="1" customWidth="1"/>
    <col min="1285" max="1285" width="9.42578125" style="312" customWidth="1"/>
    <col min="1286" max="1286" width="9.42578125" style="312" bestFit="1" customWidth="1"/>
    <col min="1287" max="1287" width="9.5703125" style="312" bestFit="1" customWidth="1"/>
    <col min="1288" max="1288" width="10.42578125" style="312" bestFit="1" customWidth="1"/>
    <col min="1289" max="1291" width="10.42578125" style="312" customWidth="1"/>
    <col min="1292" max="1293" width="9.5703125" style="312" customWidth="1"/>
    <col min="1294" max="1538" width="9.42578125" style="312"/>
    <col min="1539" max="1539" width="52.42578125" style="312" customWidth="1"/>
    <col min="1540" max="1540" width="0" style="312" hidden="1" customWidth="1"/>
    <col min="1541" max="1541" width="9.42578125" style="312" customWidth="1"/>
    <col min="1542" max="1542" width="9.42578125" style="312" bestFit="1" customWidth="1"/>
    <col min="1543" max="1543" width="9.5703125" style="312" bestFit="1" customWidth="1"/>
    <col min="1544" max="1544" width="10.42578125" style="312" bestFit="1" customWidth="1"/>
    <col min="1545" max="1547" width="10.42578125" style="312" customWidth="1"/>
    <col min="1548" max="1549" width="9.5703125" style="312" customWidth="1"/>
    <col min="1550" max="1794" width="9.42578125" style="312"/>
    <col min="1795" max="1795" width="52.42578125" style="312" customWidth="1"/>
    <col min="1796" max="1796" width="0" style="312" hidden="1" customWidth="1"/>
    <col min="1797" max="1797" width="9.42578125" style="312" customWidth="1"/>
    <col min="1798" max="1798" width="9.42578125" style="312" bestFit="1" customWidth="1"/>
    <col min="1799" max="1799" width="9.5703125" style="312" bestFit="1" customWidth="1"/>
    <col min="1800" max="1800" width="10.42578125" style="312" bestFit="1" customWidth="1"/>
    <col min="1801" max="1803" width="10.42578125" style="312" customWidth="1"/>
    <col min="1804" max="1805" width="9.5703125" style="312" customWidth="1"/>
    <col min="1806" max="2050" width="9.42578125" style="312"/>
    <col min="2051" max="2051" width="52.42578125" style="312" customWidth="1"/>
    <col min="2052" max="2052" width="0" style="312" hidden="1" customWidth="1"/>
    <col min="2053" max="2053" width="9.42578125" style="312" customWidth="1"/>
    <col min="2054" max="2054" width="9.42578125" style="312" bestFit="1" customWidth="1"/>
    <col min="2055" max="2055" width="9.5703125" style="312" bestFit="1" customWidth="1"/>
    <col min="2056" max="2056" width="10.42578125" style="312" bestFit="1" customWidth="1"/>
    <col min="2057" max="2059" width="10.42578125" style="312" customWidth="1"/>
    <col min="2060" max="2061" width="9.5703125" style="312" customWidth="1"/>
    <col min="2062" max="2306" width="9.42578125" style="312"/>
    <col min="2307" max="2307" width="52.42578125" style="312" customWidth="1"/>
    <col min="2308" max="2308" width="0" style="312" hidden="1" customWidth="1"/>
    <col min="2309" max="2309" width="9.42578125" style="312" customWidth="1"/>
    <col min="2310" max="2310" width="9.42578125" style="312" bestFit="1" customWidth="1"/>
    <col min="2311" max="2311" width="9.5703125" style="312" bestFit="1" customWidth="1"/>
    <col min="2312" max="2312" width="10.42578125" style="312" bestFit="1" customWidth="1"/>
    <col min="2313" max="2315" width="10.42578125" style="312" customWidth="1"/>
    <col min="2316" max="2317" width="9.5703125" style="312" customWidth="1"/>
    <col min="2318" max="2562" width="9.42578125" style="312"/>
    <col min="2563" max="2563" width="52.42578125" style="312" customWidth="1"/>
    <col min="2564" max="2564" width="0" style="312" hidden="1" customWidth="1"/>
    <col min="2565" max="2565" width="9.42578125" style="312" customWidth="1"/>
    <col min="2566" max="2566" width="9.42578125" style="312" bestFit="1" customWidth="1"/>
    <col min="2567" max="2567" width="9.5703125" style="312" bestFit="1" customWidth="1"/>
    <col min="2568" max="2568" width="10.42578125" style="312" bestFit="1" customWidth="1"/>
    <col min="2569" max="2571" width="10.42578125" style="312" customWidth="1"/>
    <col min="2572" max="2573" width="9.5703125" style="312" customWidth="1"/>
    <col min="2574" max="2818" width="9.42578125" style="312"/>
    <col min="2819" max="2819" width="52.42578125" style="312" customWidth="1"/>
    <col min="2820" max="2820" width="0" style="312" hidden="1" customWidth="1"/>
    <col min="2821" max="2821" width="9.42578125" style="312" customWidth="1"/>
    <col min="2822" max="2822" width="9.42578125" style="312" bestFit="1" customWidth="1"/>
    <col min="2823" max="2823" width="9.5703125" style="312" bestFit="1" customWidth="1"/>
    <col min="2824" max="2824" width="10.42578125" style="312" bestFit="1" customWidth="1"/>
    <col min="2825" max="2827" width="10.42578125" style="312" customWidth="1"/>
    <col min="2828" max="2829" width="9.5703125" style="312" customWidth="1"/>
    <col min="2830" max="3074" width="9.42578125" style="312"/>
    <col min="3075" max="3075" width="52.42578125" style="312" customWidth="1"/>
    <col min="3076" max="3076" width="0" style="312" hidden="1" customWidth="1"/>
    <col min="3077" max="3077" width="9.42578125" style="312" customWidth="1"/>
    <col min="3078" max="3078" width="9.42578125" style="312" bestFit="1" customWidth="1"/>
    <col min="3079" max="3079" width="9.5703125" style="312" bestFit="1" customWidth="1"/>
    <col min="3080" max="3080" width="10.42578125" style="312" bestFit="1" customWidth="1"/>
    <col min="3081" max="3083" width="10.42578125" style="312" customWidth="1"/>
    <col min="3084" max="3085" width="9.5703125" style="312" customWidth="1"/>
    <col min="3086" max="3330" width="9.42578125" style="312"/>
    <col min="3331" max="3331" width="52.42578125" style="312" customWidth="1"/>
    <col min="3332" max="3332" width="0" style="312" hidden="1" customWidth="1"/>
    <col min="3333" max="3333" width="9.42578125" style="312" customWidth="1"/>
    <col min="3334" max="3334" width="9.42578125" style="312" bestFit="1" customWidth="1"/>
    <col min="3335" max="3335" width="9.5703125" style="312" bestFit="1" customWidth="1"/>
    <col min="3336" max="3336" width="10.42578125" style="312" bestFit="1" customWidth="1"/>
    <col min="3337" max="3339" width="10.42578125" style="312" customWidth="1"/>
    <col min="3340" max="3341" width="9.5703125" style="312" customWidth="1"/>
    <col min="3342" max="3586" width="9.42578125" style="312"/>
    <col min="3587" max="3587" width="52.42578125" style="312" customWidth="1"/>
    <col min="3588" max="3588" width="0" style="312" hidden="1" customWidth="1"/>
    <col min="3589" max="3589" width="9.42578125" style="312" customWidth="1"/>
    <col min="3590" max="3590" width="9.42578125" style="312" bestFit="1" customWidth="1"/>
    <col min="3591" max="3591" width="9.5703125" style="312" bestFit="1" customWidth="1"/>
    <col min="3592" max="3592" width="10.42578125" style="312" bestFit="1" customWidth="1"/>
    <col min="3593" max="3595" width="10.42578125" style="312" customWidth="1"/>
    <col min="3596" max="3597" width="9.5703125" style="312" customWidth="1"/>
    <col min="3598" max="3842" width="9.42578125" style="312"/>
    <col min="3843" max="3843" width="52.42578125" style="312" customWidth="1"/>
    <col min="3844" max="3844" width="0" style="312" hidden="1" customWidth="1"/>
    <col min="3845" max="3845" width="9.42578125" style="312" customWidth="1"/>
    <col min="3846" max="3846" width="9.42578125" style="312" bestFit="1" customWidth="1"/>
    <col min="3847" max="3847" width="9.5703125" style="312" bestFit="1" customWidth="1"/>
    <col min="3848" max="3848" width="10.42578125" style="312" bestFit="1" customWidth="1"/>
    <col min="3849" max="3851" width="10.42578125" style="312" customWidth="1"/>
    <col min="3852" max="3853" width="9.5703125" style="312" customWidth="1"/>
    <col min="3854" max="4098" width="9.42578125" style="312"/>
    <col min="4099" max="4099" width="52.42578125" style="312" customWidth="1"/>
    <col min="4100" max="4100" width="0" style="312" hidden="1" customWidth="1"/>
    <col min="4101" max="4101" width="9.42578125" style="312" customWidth="1"/>
    <col min="4102" max="4102" width="9.42578125" style="312" bestFit="1" customWidth="1"/>
    <col min="4103" max="4103" width="9.5703125" style="312" bestFit="1" customWidth="1"/>
    <col min="4104" max="4104" width="10.42578125" style="312" bestFit="1" customWidth="1"/>
    <col min="4105" max="4107" width="10.42578125" style="312" customWidth="1"/>
    <col min="4108" max="4109" width="9.5703125" style="312" customWidth="1"/>
    <col min="4110" max="4354" width="9.42578125" style="312"/>
    <col min="4355" max="4355" width="52.42578125" style="312" customWidth="1"/>
    <col min="4356" max="4356" width="0" style="312" hidden="1" customWidth="1"/>
    <col min="4357" max="4357" width="9.42578125" style="312" customWidth="1"/>
    <col min="4358" max="4358" width="9.42578125" style="312" bestFit="1" customWidth="1"/>
    <col min="4359" max="4359" width="9.5703125" style="312" bestFit="1" customWidth="1"/>
    <col min="4360" max="4360" width="10.42578125" style="312" bestFit="1" customWidth="1"/>
    <col min="4361" max="4363" width="10.42578125" style="312" customWidth="1"/>
    <col min="4364" max="4365" width="9.5703125" style="312" customWidth="1"/>
    <col min="4366" max="4610" width="9.42578125" style="312"/>
    <col min="4611" max="4611" width="52.42578125" style="312" customWidth="1"/>
    <col min="4612" max="4612" width="0" style="312" hidden="1" customWidth="1"/>
    <col min="4613" max="4613" width="9.42578125" style="312" customWidth="1"/>
    <col min="4614" max="4614" width="9.42578125" style="312" bestFit="1" customWidth="1"/>
    <col min="4615" max="4615" width="9.5703125" style="312" bestFit="1" customWidth="1"/>
    <col min="4616" max="4616" width="10.42578125" style="312" bestFit="1" customWidth="1"/>
    <col min="4617" max="4619" width="10.42578125" style="312" customWidth="1"/>
    <col min="4620" max="4621" width="9.5703125" style="312" customWidth="1"/>
    <col min="4622" max="4866" width="9.42578125" style="312"/>
    <col min="4867" max="4867" width="52.42578125" style="312" customWidth="1"/>
    <col min="4868" max="4868" width="0" style="312" hidden="1" customWidth="1"/>
    <col min="4869" max="4869" width="9.42578125" style="312" customWidth="1"/>
    <col min="4870" max="4870" width="9.42578125" style="312" bestFit="1" customWidth="1"/>
    <col min="4871" max="4871" width="9.5703125" style="312" bestFit="1" customWidth="1"/>
    <col min="4872" max="4872" width="10.42578125" style="312" bestFit="1" customWidth="1"/>
    <col min="4873" max="4875" width="10.42578125" style="312" customWidth="1"/>
    <col min="4876" max="4877" width="9.5703125" style="312" customWidth="1"/>
    <col min="4878" max="5122" width="9.42578125" style="312"/>
    <col min="5123" max="5123" width="52.42578125" style="312" customWidth="1"/>
    <col min="5124" max="5124" width="0" style="312" hidden="1" customWidth="1"/>
    <col min="5125" max="5125" width="9.42578125" style="312" customWidth="1"/>
    <col min="5126" max="5126" width="9.42578125" style="312" bestFit="1" customWidth="1"/>
    <col min="5127" max="5127" width="9.5703125" style="312" bestFit="1" customWidth="1"/>
    <col min="5128" max="5128" width="10.42578125" style="312" bestFit="1" customWidth="1"/>
    <col min="5129" max="5131" width="10.42578125" style="312" customWidth="1"/>
    <col min="5132" max="5133" width="9.5703125" style="312" customWidth="1"/>
    <col min="5134" max="5378" width="9.42578125" style="312"/>
    <col min="5379" max="5379" width="52.42578125" style="312" customWidth="1"/>
    <col min="5380" max="5380" width="0" style="312" hidden="1" customWidth="1"/>
    <col min="5381" max="5381" width="9.42578125" style="312" customWidth="1"/>
    <col min="5382" max="5382" width="9.42578125" style="312" bestFit="1" customWidth="1"/>
    <col min="5383" max="5383" width="9.5703125" style="312" bestFit="1" customWidth="1"/>
    <col min="5384" max="5384" width="10.42578125" style="312" bestFit="1" customWidth="1"/>
    <col min="5385" max="5387" width="10.42578125" style="312" customWidth="1"/>
    <col min="5388" max="5389" width="9.5703125" style="312" customWidth="1"/>
    <col min="5390" max="5634" width="9.42578125" style="312"/>
    <col min="5635" max="5635" width="52.42578125" style="312" customWidth="1"/>
    <col min="5636" max="5636" width="0" style="312" hidden="1" customWidth="1"/>
    <col min="5637" max="5637" width="9.42578125" style="312" customWidth="1"/>
    <col min="5638" max="5638" width="9.42578125" style="312" bestFit="1" customWidth="1"/>
    <col min="5639" max="5639" width="9.5703125" style="312" bestFit="1" customWidth="1"/>
    <col min="5640" max="5640" width="10.42578125" style="312" bestFit="1" customWidth="1"/>
    <col min="5641" max="5643" width="10.42578125" style="312" customWidth="1"/>
    <col min="5644" max="5645" width="9.5703125" style="312" customWidth="1"/>
    <col min="5646" max="5890" width="9.42578125" style="312"/>
    <col min="5891" max="5891" width="52.42578125" style="312" customWidth="1"/>
    <col min="5892" max="5892" width="0" style="312" hidden="1" customWidth="1"/>
    <col min="5893" max="5893" width="9.42578125" style="312" customWidth="1"/>
    <col min="5894" max="5894" width="9.42578125" style="312" bestFit="1" customWidth="1"/>
    <col min="5895" max="5895" width="9.5703125" style="312" bestFit="1" customWidth="1"/>
    <col min="5896" max="5896" width="10.42578125" style="312" bestFit="1" customWidth="1"/>
    <col min="5897" max="5899" width="10.42578125" style="312" customWidth="1"/>
    <col min="5900" max="5901" width="9.5703125" style="312" customWidth="1"/>
    <col min="5902" max="6146" width="9.42578125" style="312"/>
    <col min="6147" max="6147" width="52.42578125" style="312" customWidth="1"/>
    <col min="6148" max="6148" width="0" style="312" hidden="1" customWidth="1"/>
    <col min="6149" max="6149" width="9.42578125" style="312" customWidth="1"/>
    <col min="6150" max="6150" width="9.42578125" style="312" bestFit="1" customWidth="1"/>
    <col min="6151" max="6151" width="9.5703125" style="312" bestFit="1" customWidth="1"/>
    <col min="6152" max="6152" width="10.42578125" style="312" bestFit="1" customWidth="1"/>
    <col min="6153" max="6155" width="10.42578125" style="312" customWidth="1"/>
    <col min="6156" max="6157" width="9.5703125" style="312" customWidth="1"/>
    <col min="6158" max="6402" width="9.42578125" style="312"/>
    <col min="6403" max="6403" width="52.42578125" style="312" customWidth="1"/>
    <col min="6404" max="6404" width="0" style="312" hidden="1" customWidth="1"/>
    <col min="6405" max="6405" width="9.42578125" style="312" customWidth="1"/>
    <col min="6406" max="6406" width="9.42578125" style="312" bestFit="1" customWidth="1"/>
    <col min="6407" max="6407" width="9.5703125" style="312" bestFit="1" customWidth="1"/>
    <col min="6408" max="6408" width="10.42578125" style="312" bestFit="1" customWidth="1"/>
    <col min="6409" max="6411" width="10.42578125" style="312" customWidth="1"/>
    <col min="6412" max="6413" width="9.5703125" style="312" customWidth="1"/>
    <col min="6414" max="6658" width="9.42578125" style="312"/>
    <col min="6659" max="6659" width="52.42578125" style="312" customWidth="1"/>
    <col min="6660" max="6660" width="0" style="312" hidden="1" customWidth="1"/>
    <col min="6661" max="6661" width="9.42578125" style="312" customWidth="1"/>
    <col min="6662" max="6662" width="9.42578125" style="312" bestFit="1" customWidth="1"/>
    <col min="6663" max="6663" width="9.5703125" style="312" bestFit="1" customWidth="1"/>
    <col min="6664" max="6664" width="10.42578125" style="312" bestFit="1" customWidth="1"/>
    <col min="6665" max="6667" width="10.42578125" style="312" customWidth="1"/>
    <col min="6668" max="6669" width="9.5703125" style="312" customWidth="1"/>
    <col min="6670" max="6914" width="9.42578125" style="312"/>
    <col min="6915" max="6915" width="52.42578125" style="312" customWidth="1"/>
    <col min="6916" max="6916" width="0" style="312" hidden="1" customWidth="1"/>
    <col min="6917" max="6917" width="9.42578125" style="312" customWidth="1"/>
    <col min="6918" max="6918" width="9.42578125" style="312" bestFit="1" customWidth="1"/>
    <col min="6919" max="6919" width="9.5703125" style="312" bestFit="1" customWidth="1"/>
    <col min="6920" max="6920" width="10.42578125" style="312" bestFit="1" customWidth="1"/>
    <col min="6921" max="6923" width="10.42578125" style="312" customWidth="1"/>
    <col min="6924" max="6925" width="9.5703125" style="312" customWidth="1"/>
    <col min="6926" max="7170" width="9.42578125" style="312"/>
    <col min="7171" max="7171" width="52.42578125" style="312" customWidth="1"/>
    <col min="7172" max="7172" width="0" style="312" hidden="1" customWidth="1"/>
    <col min="7173" max="7173" width="9.42578125" style="312" customWidth="1"/>
    <col min="7174" max="7174" width="9.42578125" style="312" bestFit="1" customWidth="1"/>
    <col min="7175" max="7175" width="9.5703125" style="312" bestFit="1" customWidth="1"/>
    <col min="7176" max="7176" width="10.42578125" style="312" bestFit="1" customWidth="1"/>
    <col min="7177" max="7179" width="10.42578125" style="312" customWidth="1"/>
    <col min="7180" max="7181" width="9.5703125" style="312" customWidth="1"/>
    <col min="7182" max="7426" width="9.42578125" style="312"/>
    <col min="7427" max="7427" width="52.42578125" style="312" customWidth="1"/>
    <col min="7428" max="7428" width="0" style="312" hidden="1" customWidth="1"/>
    <col min="7429" max="7429" width="9.42578125" style="312" customWidth="1"/>
    <col min="7430" max="7430" width="9.42578125" style="312" bestFit="1" customWidth="1"/>
    <col min="7431" max="7431" width="9.5703125" style="312" bestFit="1" customWidth="1"/>
    <col min="7432" max="7432" width="10.42578125" style="312" bestFit="1" customWidth="1"/>
    <col min="7433" max="7435" width="10.42578125" style="312" customWidth="1"/>
    <col min="7436" max="7437" width="9.5703125" style="312" customWidth="1"/>
    <col min="7438" max="7682" width="9.42578125" style="312"/>
    <col min="7683" max="7683" width="52.42578125" style="312" customWidth="1"/>
    <col min="7684" max="7684" width="0" style="312" hidden="1" customWidth="1"/>
    <col min="7685" max="7685" width="9.42578125" style="312" customWidth="1"/>
    <col min="7686" max="7686" width="9.42578125" style="312" bestFit="1" customWidth="1"/>
    <col min="7687" max="7687" width="9.5703125" style="312" bestFit="1" customWidth="1"/>
    <col min="7688" max="7688" width="10.42578125" style="312" bestFit="1" customWidth="1"/>
    <col min="7689" max="7691" width="10.42578125" style="312" customWidth="1"/>
    <col min="7692" max="7693" width="9.5703125" style="312" customWidth="1"/>
    <col min="7694" max="7938" width="9.42578125" style="312"/>
    <col min="7939" max="7939" width="52.42578125" style="312" customWidth="1"/>
    <col min="7940" max="7940" width="0" style="312" hidden="1" customWidth="1"/>
    <col min="7941" max="7941" width="9.42578125" style="312" customWidth="1"/>
    <col min="7942" max="7942" width="9.42578125" style="312" bestFit="1" customWidth="1"/>
    <col min="7943" max="7943" width="9.5703125" style="312" bestFit="1" customWidth="1"/>
    <col min="7944" max="7944" width="10.42578125" style="312" bestFit="1" customWidth="1"/>
    <col min="7945" max="7947" width="10.42578125" style="312" customWidth="1"/>
    <col min="7948" max="7949" width="9.5703125" style="312" customWidth="1"/>
    <col min="7950" max="8194" width="9.42578125" style="312"/>
    <col min="8195" max="8195" width="52.42578125" style="312" customWidth="1"/>
    <col min="8196" max="8196" width="0" style="312" hidden="1" customWidth="1"/>
    <col min="8197" max="8197" width="9.42578125" style="312" customWidth="1"/>
    <col min="8198" max="8198" width="9.42578125" style="312" bestFit="1" customWidth="1"/>
    <col min="8199" max="8199" width="9.5703125" style="312" bestFit="1" customWidth="1"/>
    <col min="8200" max="8200" width="10.42578125" style="312" bestFit="1" customWidth="1"/>
    <col min="8201" max="8203" width="10.42578125" style="312" customWidth="1"/>
    <col min="8204" max="8205" width="9.5703125" style="312" customWidth="1"/>
    <col min="8206" max="8450" width="9.42578125" style="312"/>
    <col min="8451" max="8451" width="52.42578125" style="312" customWidth="1"/>
    <col min="8452" max="8452" width="0" style="312" hidden="1" customWidth="1"/>
    <col min="8453" max="8453" width="9.42578125" style="312" customWidth="1"/>
    <col min="8454" max="8454" width="9.42578125" style="312" bestFit="1" customWidth="1"/>
    <col min="8455" max="8455" width="9.5703125" style="312" bestFit="1" customWidth="1"/>
    <col min="8456" max="8456" width="10.42578125" style="312" bestFit="1" customWidth="1"/>
    <col min="8457" max="8459" width="10.42578125" style="312" customWidth="1"/>
    <col min="8460" max="8461" width="9.5703125" style="312" customWidth="1"/>
    <col min="8462" max="8706" width="9.42578125" style="312"/>
    <col min="8707" max="8707" width="52.42578125" style="312" customWidth="1"/>
    <col min="8708" max="8708" width="0" style="312" hidden="1" customWidth="1"/>
    <col min="8709" max="8709" width="9.42578125" style="312" customWidth="1"/>
    <col min="8710" max="8710" width="9.42578125" style="312" bestFit="1" customWidth="1"/>
    <col min="8711" max="8711" width="9.5703125" style="312" bestFit="1" customWidth="1"/>
    <col min="8712" max="8712" width="10.42578125" style="312" bestFit="1" customWidth="1"/>
    <col min="8713" max="8715" width="10.42578125" style="312" customWidth="1"/>
    <col min="8716" max="8717" width="9.5703125" style="312" customWidth="1"/>
    <col min="8718" max="8962" width="9.42578125" style="312"/>
    <col min="8963" max="8963" width="52.42578125" style="312" customWidth="1"/>
    <col min="8964" max="8964" width="0" style="312" hidden="1" customWidth="1"/>
    <col min="8965" max="8965" width="9.42578125" style="312" customWidth="1"/>
    <col min="8966" max="8966" width="9.42578125" style="312" bestFit="1" customWidth="1"/>
    <col min="8967" max="8967" width="9.5703125" style="312" bestFit="1" customWidth="1"/>
    <col min="8968" max="8968" width="10.42578125" style="312" bestFit="1" customWidth="1"/>
    <col min="8969" max="8971" width="10.42578125" style="312" customWidth="1"/>
    <col min="8972" max="8973" width="9.5703125" style="312" customWidth="1"/>
    <col min="8974" max="9218" width="9.42578125" style="312"/>
    <col min="9219" max="9219" width="52.42578125" style="312" customWidth="1"/>
    <col min="9220" max="9220" width="0" style="312" hidden="1" customWidth="1"/>
    <col min="9221" max="9221" width="9.42578125" style="312" customWidth="1"/>
    <col min="9222" max="9222" width="9.42578125" style="312" bestFit="1" customWidth="1"/>
    <col min="9223" max="9223" width="9.5703125" style="312" bestFit="1" customWidth="1"/>
    <col min="9224" max="9224" width="10.42578125" style="312" bestFit="1" customWidth="1"/>
    <col min="9225" max="9227" width="10.42578125" style="312" customWidth="1"/>
    <col min="9228" max="9229" width="9.5703125" style="312" customWidth="1"/>
    <col min="9230" max="9474" width="9.42578125" style="312"/>
    <col min="9475" max="9475" width="52.42578125" style="312" customWidth="1"/>
    <col min="9476" max="9476" width="0" style="312" hidden="1" customWidth="1"/>
    <col min="9477" max="9477" width="9.42578125" style="312" customWidth="1"/>
    <col min="9478" max="9478" width="9.42578125" style="312" bestFit="1" customWidth="1"/>
    <col min="9479" max="9479" width="9.5703125" style="312" bestFit="1" customWidth="1"/>
    <col min="9480" max="9480" width="10.42578125" style="312" bestFit="1" customWidth="1"/>
    <col min="9481" max="9483" width="10.42578125" style="312" customWidth="1"/>
    <col min="9484" max="9485" width="9.5703125" style="312" customWidth="1"/>
    <col min="9486" max="9730" width="9.42578125" style="312"/>
    <col min="9731" max="9731" width="52.42578125" style="312" customWidth="1"/>
    <col min="9732" max="9732" width="0" style="312" hidden="1" customWidth="1"/>
    <col min="9733" max="9733" width="9.42578125" style="312" customWidth="1"/>
    <col min="9734" max="9734" width="9.42578125" style="312" bestFit="1" customWidth="1"/>
    <col min="9735" max="9735" width="9.5703125" style="312" bestFit="1" customWidth="1"/>
    <col min="9736" max="9736" width="10.42578125" style="312" bestFit="1" customWidth="1"/>
    <col min="9737" max="9739" width="10.42578125" style="312" customWidth="1"/>
    <col min="9740" max="9741" width="9.5703125" style="312" customWidth="1"/>
    <col min="9742" max="9986" width="9.42578125" style="312"/>
    <col min="9987" max="9987" width="52.42578125" style="312" customWidth="1"/>
    <col min="9988" max="9988" width="0" style="312" hidden="1" customWidth="1"/>
    <col min="9989" max="9989" width="9.42578125" style="312" customWidth="1"/>
    <col min="9990" max="9990" width="9.42578125" style="312" bestFit="1" customWidth="1"/>
    <col min="9991" max="9991" width="9.5703125" style="312" bestFit="1" customWidth="1"/>
    <col min="9992" max="9992" width="10.42578125" style="312" bestFit="1" customWidth="1"/>
    <col min="9993" max="9995" width="10.42578125" style="312" customWidth="1"/>
    <col min="9996" max="9997" width="9.5703125" style="312" customWidth="1"/>
    <col min="9998" max="10242" width="9.42578125" style="312"/>
    <col min="10243" max="10243" width="52.42578125" style="312" customWidth="1"/>
    <col min="10244" max="10244" width="0" style="312" hidden="1" customWidth="1"/>
    <col min="10245" max="10245" width="9.42578125" style="312" customWidth="1"/>
    <col min="10246" max="10246" width="9.42578125" style="312" bestFit="1" customWidth="1"/>
    <col min="10247" max="10247" width="9.5703125" style="312" bestFit="1" customWidth="1"/>
    <col min="10248" max="10248" width="10.42578125" style="312" bestFit="1" customWidth="1"/>
    <col min="10249" max="10251" width="10.42578125" style="312" customWidth="1"/>
    <col min="10252" max="10253" width="9.5703125" style="312" customWidth="1"/>
    <col min="10254" max="10498" width="9.42578125" style="312"/>
    <col min="10499" max="10499" width="52.42578125" style="312" customWidth="1"/>
    <col min="10500" max="10500" width="0" style="312" hidden="1" customWidth="1"/>
    <col min="10501" max="10501" width="9.42578125" style="312" customWidth="1"/>
    <col min="10502" max="10502" width="9.42578125" style="312" bestFit="1" customWidth="1"/>
    <col min="10503" max="10503" width="9.5703125" style="312" bestFit="1" customWidth="1"/>
    <col min="10504" max="10504" width="10.42578125" style="312" bestFit="1" customWidth="1"/>
    <col min="10505" max="10507" width="10.42578125" style="312" customWidth="1"/>
    <col min="10508" max="10509" width="9.5703125" style="312" customWidth="1"/>
    <col min="10510" max="10754" width="9.42578125" style="312"/>
    <col min="10755" max="10755" width="52.42578125" style="312" customWidth="1"/>
    <col min="10756" max="10756" width="0" style="312" hidden="1" customWidth="1"/>
    <col min="10757" max="10757" width="9.42578125" style="312" customWidth="1"/>
    <col min="10758" max="10758" width="9.42578125" style="312" bestFit="1" customWidth="1"/>
    <col min="10759" max="10759" width="9.5703125" style="312" bestFit="1" customWidth="1"/>
    <col min="10760" max="10760" width="10.42578125" style="312" bestFit="1" customWidth="1"/>
    <col min="10761" max="10763" width="10.42578125" style="312" customWidth="1"/>
    <col min="10764" max="10765" width="9.5703125" style="312" customWidth="1"/>
    <col min="10766" max="11010" width="9.42578125" style="312"/>
    <col min="11011" max="11011" width="52.42578125" style="312" customWidth="1"/>
    <col min="11012" max="11012" width="0" style="312" hidden="1" customWidth="1"/>
    <col min="11013" max="11013" width="9.42578125" style="312" customWidth="1"/>
    <col min="11014" max="11014" width="9.42578125" style="312" bestFit="1" customWidth="1"/>
    <col min="11015" max="11015" width="9.5703125" style="312" bestFit="1" customWidth="1"/>
    <col min="11016" max="11016" width="10.42578125" style="312" bestFit="1" customWidth="1"/>
    <col min="11017" max="11019" width="10.42578125" style="312" customWidth="1"/>
    <col min="11020" max="11021" width="9.5703125" style="312" customWidth="1"/>
    <col min="11022" max="11266" width="9.42578125" style="312"/>
    <col min="11267" max="11267" width="52.42578125" style="312" customWidth="1"/>
    <col min="11268" max="11268" width="0" style="312" hidden="1" customWidth="1"/>
    <col min="11269" max="11269" width="9.42578125" style="312" customWidth="1"/>
    <col min="11270" max="11270" width="9.42578125" style="312" bestFit="1" customWidth="1"/>
    <col min="11271" max="11271" width="9.5703125" style="312" bestFit="1" customWidth="1"/>
    <col min="11272" max="11272" width="10.42578125" style="312" bestFit="1" customWidth="1"/>
    <col min="11273" max="11275" width="10.42578125" style="312" customWidth="1"/>
    <col min="11276" max="11277" width="9.5703125" style="312" customWidth="1"/>
    <col min="11278" max="11522" width="9.42578125" style="312"/>
    <col min="11523" max="11523" width="52.42578125" style="312" customWidth="1"/>
    <col min="11524" max="11524" width="0" style="312" hidden="1" customWidth="1"/>
    <col min="11525" max="11525" width="9.42578125" style="312" customWidth="1"/>
    <col min="11526" max="11526" width="9.42578125" style="312" bestFit="1" customWidth="1"/>
    <col min="11527" max="11527" width="9.5703125" style="312" bestFit="1" customWidth="1"/>
    <col min="11528" max="11528" width="10.42578125" style="312" bestFit="1" customWidth="1"/>
    <col min="11529" max="11531" width="10.42578125" style="312" customWidth="1"/>
    <col min="11532" max="11533" width="9.5703125" style="312" customWidth="1"/>
    <col min="11534" max="11778" width="9.42578125" style="312"/>
    <col min="11779" max="11779" width="52.42578125" style="312" customWidth="1"/>
    <col min="11780" max="11780" width="0" style="312" hidden="1" customWidth="1"/>
    <col min="11781" max="11781" width="9.42578125" style="312" customWidth="1"/>
    <col min="11782" max="11782" width="9.42578125" style="312" bestFit="1" customWidth="1"/>
    <col min="11783" max="11783" width="9.5703125" style="312" bestFit="1" customWidth="1"/>
    <col min="11784" max="11784" width="10.42578125" style="312" bestFit="1" customWidth="1"/>
    <col min="11785" max="11787" width="10.42578125" style="312" customWidth="1"/>
    <col min="11788" max="11789" width="9.5703125" style="312" customWidth="1"/>
    <col min="11790" max="12034" width="9.42578125" style="312"/>
    <col min="12035" max="12035" width="52.42578125" style="312" customWidth="1"/>
    <col min="12036" max="12036" width="0" style="312" hidden="1" customWidth="1"/>
    <col min="12037" max="12037" width="9.42578125" style="312" customWidth="1"/>
    <col min="12038" max="12038" width="9.42578125" style="312" bestFit="1" customWidth="1"/>
    <col min="12039" max="12039" width="9.5703125" style="312" bestFit="1" customWidth="1"/>
    <col min="12040" max="12040" width="10.42578125" style="312" bestFit="1" customWidth="1"/>
    <col min="12041" max="12043" width="10.42578125" style="312" customWidth="1"/>
    <col min="12044" max="12045" width="9.5703125" style="312" customWidth="1"/>
    <col min="12046" max="12290" width="9.42578125" style="312"/>
    <col min="12291" max="12291" width="52.42578125" style="312" customWidth="1"/>
    <col min="12292" max="12292" width="0" style="312" hidden="1" customWidth="1"/>
    <col min="12293" max="12293" width="9.42578125" style="312" customWidth="1"/>
    <col min="12294" max="12294" width="9.42578125" style="312" bestFit="1" customWidth="1"/>
    <col min="12295" max="12295" width="9.5703125" style="312" bestFit="1" customWidth="1"/>
    <col min="12296" max="12296" width="10.42578125" style="312" bestFit="1" customWidth="1"/>
    <col min="12297" max="12299" width="10.42578125" style="312" customWidth="1"/>
    <col min="12300" max="12301" width="9.5703125" style="312" customWidth="1"/>
    <col min="12302" max="12546" width="9.42578125" style="312"/>
    <col min="12547" max="12547" width="52.42578125" style="312" customWidth="1"/>
    <col min="12548" max="12548" width="0" style="312" hidden="1" customWidth="1"/>
    <col min="12549" max="12549" width="9.42578125" style="312" customWidth="1"/>
    <col min="12550" max="12550" width="9.42578125" style="312" bestFit="1" customWidth="1"/>
    <col min="12551" max="12551" width="9.5703125" style="312" bestFit="1" customWidth="1"/>
    <col min="12552" max="12552" width="10.42578125" style="312" bestFit="1" customWidth="1"/>
    <col min="12553" max="12555" width="10.42578125" style="312" customWidth="1"/>
    <col min="12556" max="12557" width="9.5703125" style="312" customWidth="1"/>
    <col min="12558" max="12802" width="9.42578125" style="312"/>
    <col min="12803" max="12803" width="52.42578125" style="312" customWidth="1"/>
    <col min="12804" max="12804" width="0" style="312" hidden="1" customWidth="1"/>
    <col min="12805" max="12805" width="9.42578125" style="312" customWidth="1"/>
    <col min="12806" max="12806" width="9.42578125" style="312" bestFit="1" customWidth="1"/>
    <col min="12807" max="12807" width="9.5703125" style="312" bestFit="1" customWidth="1"/>
    <col min="12808" max="12808" width="10.42578125" style="312" bestFit="1" customWidth="1"/>
    <col min="12809" max="12811" width="10.42578125" style="312" customWidth="1"/>
    <col min="12812" max="12813" width="9.5703125" style="312" customWidth="1"/>
    <col min="12814" max="13058" width="9.42578125" style="312"/>
    <col min="13059" max="13059" width="52.42578125" style="312" customWidth="1"/>
    <col min="13060" max="13060" width="0" style="312" hidden="1" customWidth="1"/>
    <col min="13061" max="13061" width="9.42578125" style="312" customWidth="1"/>
    <col min="13062" max="13062" width="9.42578125" style="312" bestFit="1" customWidth="1"/>
    <col min="13063" max="13063" width="9.5703125" style="312" bestFit="1" customWidth="1"/>
    <col min="13064" max="13064" width="10.42578125" style="312" bestFit="1" customWidth="1"/>
    <col min="13065" max="13067" width="10.42578125" style="312" customWidth="1"/>
    <col min="13068" max="13069" width="9.5703125" style="312" customWidth="1"/>
    <col min="13070" max="13314" width="9.42578125" style="312"/>
    <col min="13315" max="13315" width="52.42578125" style="312" customWidth="1"/>
    <col min="13316" max="13316" width="0" style="312" hidden="1" customWidth="1"/>
    <col min="13317" max="13317" width="9.42578125" style="312" customWidth="1"/>
    <col min="13318" max="13318" width="9.42578125" style="312" bestFit="1" customWidth="1"/>
    <col min="13319" max="13319" width="9.5703125" style="312" bestFit="1" customWidth="1"/>
    <col min="13320" max="13320" width="10.42578125" style="312" bestFit="1" customWidth="1"/>
    <col min="13321" max="13323" width="10.42578125" style="312" customWidth="1"/>
    <col min="13324" max="13325" width="9.5703125" style="312" customWidth="1"/>
    <col min="13326" max="13570" width="9.42578125" style="312"/>
    <col min="13571" max="13571" width="52.42578125" style="312" customWidth="1"/>
    <col min="13572" max="13572" width="0" style="312" hidden="1" customWidth="1"/>
    <col min="13573" max="13573" width="9.42578125" style="312" customWidth="1"/>
    <col min="13574" max="13574" width="9.42578125" style="312" bestFit="1" customWidth="1"/>
    <col min="13575" max="13575" width="9.5703125" style="312" bestFit="1" customWidth="1"/>
    <col min="13576" max="13576" width="10.42578125" style="312" bestFit="1" customWidth="1"/>
    <col min="13577" max="13579" width="10.42578125" style="312" customWidth="1"/>
    <col min="13580" max="13581" width="9.5703125" style="312" customWidth="1"/>
    <col min="13582" max="13826" width="9.42578125" style="312"/>
    <col min="13827" max="13827" width="52.42578125" style="312" customWidth="1"/>
    <col min="13828" max="13828" width="0" style="312" hidden="1" customWidth="1"/>
    <col min="13829" max="13829" width="9.42578125" style="312" customWidth="1"/>
    <col min="13830" max="13830" width="9.42578125" style="312" bestFit="1" customWidth="1"/>
    <col min="13831" max="13831" width="9.5703125" style="312" bestFit="1" customWidth="1"/>
    <col min="13832" max="13832" width="10.42578125" style="312" bestFit="1" customWidth="1"/>
    <col min="13833" max="13835" width="10.42578125" style="312" customWidth="1"/>
    <col min="13836" max="13837" width="9.5703125" style="312" customWidth="1"/>
    <col min="13838" max="14082" width="9.42578125" style="312"/>
    <col min="14083" max="14083" width="52.42578125" style="312" customWidth="1"/>
    <col min="14084" max="14084" width="0" style="312" hidden="1" customWidth="1"/>
    <col min="14085" max="14085" width="9.42578125" style="312" customWidth="1"/>
    <col min="14086" max="14086" width="9.42578125" style="312" bestFit="1" customWidth="1"/>
    <col min="14087" max="14087" width="9.5703125" style="312" bestFit="1" customWidth="1"/>
    <col min="14088" max="14088" width="10.42578125" style="312" bestFit="1" customWidth="1"/>
    <col min="14089" max="14091" width="10.42578125" style="312" customWidth="1"/>
    <col min="14092" max="14093" width="9.5703125" style="312" customWidth="1"/>
    <col min="14094" max="14338" width="9.42578125" style="312"/>
    <col min="14339" max="14339" width="52.42578125" style="312" customWidth="1"/>
    <col min="14340" max="14340" width="0" style="312" hidden="1" customWidth="1"/>
    <col min="14341" max="14341" width="9.42578125" style="312" customWidth="1"/>
    <col min="14342" max="14342" width="9.42578125" style="312" bestFit="1" customWidth="1"/>
    <col min="14343" max="14343" width="9.5703125" style="312" bestFit="1" customWidth="1"/>
    <col min="14344" max="14344" width="10.42578125" style="312" bestFit="1" customWidth="1"/>
    <col min="14345" max="14347" width="10.42578125" style="312" customWidth="1"/>
    <col min="14348" max="14349" width="9.5703125" style="312" customWidth="1"/>
    <col min="14350" max="14594" width="9.42578125" style="312"/>
    <col min="14595" max="14595" width="52.42578125" style="312" customWidth="1"/>
    <col min="14596" max="14596" width="0" style="312" hidden="1" customWidth="1"/>
    <col min="14597" max="14597" width="9.42578125" style="312" customWidth="1"/>
    <col min="14598" max="14598" width="9.42578125" style="312" bestFit="1" customWidth="1"/>
    <col min="14599" max="14599" width="9.5703125" style="312" bestFit="1" customWidth="1"/>
    <col min="14600" max="14600" width="10.42578125" style="312" bestFit="1" customWidth="1"/>
    <col min="14601" max="14603" width="10.42578125" style="312" customWidth="1"/>
    <col min="14604" max="14605" width="9.5703125" style="312" customWidth="1"/>
    <col min="14606" max="14850" width="9.42578125" style="312"/>
    <col min="14851" max="14851" width="52.42578125" style="312" customWidth="1"/>
    <col min="14852" max="14852" width="0" style="312" hidden="1" customWidth="1"/>
    <col min="14853" max="14853" width="9.42578125" style="312" customWidth="1"/>
    <col min="14854" max="14854" width="9.42578125" style="312" bestFit="1" customWidth="1"/>
    <col min="14855" max="14855" width="9.5703125" style="312" bestFit="1" customWidth="1"/>
    <col min="14856" max="14856" width="10.42578125" style="312" bestFit="1" customWidth="1"/>
    <col min="14857" max="14859" width="10.42578125" style="312" customWidth="1"/>
    <col min="14860" max="14861" width="9.5703125" style="312" customWidth="1"/>
    <col min="14862" max="15106" width="9.42578125" style="312"/>
    <col min="15107" max="15107" width="52.42578125" style="312" customWidth="1"/>
    <col min="15108" max="15108" width="0" style="312" hidden="1" customWidth="1"/>
    <col min="15109" max="15109" width="9.42578125" style="312" customWidth="1"/>
    <col min="15110" max="15110" width="9.42578125" style="312" bestFit="1" customWidth="1"/>
    <col min="15111" max="15111" width="9.5703125" style="312" bestFit="1" customWidth="1"/>
    <col min="15112" max="15112" width="10.42578125" style="312" bestFit="1" customWidth="1"/>
    <col min="15113" max="15115" width="10.42578125" style="312" customWidth="1"/>
    <col min="15116" max="15117" width="9.5703125" style="312" customWidth="1"/>
    <col min="15118" max="15362" width="9.42578125" style="312"/>
    <col min="15363" max="15363" width="52.42578125" style="312" customWidth="1"/>
    <col min="15364" max="15364" width="0" style="312" hidden="1" customWidth="1"/>
    <col min="15365" max="15365" width="9.42578125" style="312" customWidth="1"/>
    <col min="15366" max="15366" width="9.42578125" style="312" bestFit="1" customWidth="1"/>
    <col min="15367" max="15367" width="9.5703125" style="312" bestFit="1" customWidth="1"/>
    <col min="15368" max="15368" width="10.42578125" style="312" bestFit="1" customWidth="1"/>
    <col min="15369" max="15371" width="10.42578125" style="312" customWidth="1"/>
    <col min="15372" max="15373" width="9.5703125" style="312" customWidth="1"/>
    <col min="15374" max="15618" width="9.42578125" style="312"/>
    <col min="15619" max="15619" width="52.42578125" style="312" customWidth="1"/>
    <col min="15620" max="15620" width="0" style="312" hidden="1" customWidth="1"/>
    <col min="15621" max="15621" width="9.42578125" style="312" customWidth="1"/>
    <col min="15622" max="15622" width="9.42578125" style="312" bestFit="1" customWidth="1"/>
    <col min="15623" max="15623" width="9.5703125" style="312" bestFit="1" customWidth="1"/>
    <col min="15624" max="15624" width="10.42578125" style="312" bestFit="1" customWidth="1"/>
    <col min="15625" max="15627" width="10.42578125" style="312" customWidth="1"/>
    <col min="15628" max="15629" width="9.5703125" style="312" customWidth="1"/>
    <col min="15630" max="15874" width="9.42578125" style="312"/>
    <col min="15875" max="15875" width="52.42578125" style="312" customWidth="1"/>
    <col min="15876" max="15876" width="0" style="312" hidden="1" customWidth="1"/>
    <col min="15877" max="15877" width="9.42578125" style="312" customWidth="1"/>
    <col min="15878" max="15878" width="9.42578125" style="312" bestFit="1" customWidth="1"/>
    <col min="15879" max="15879" width="9.5703125" style="312" bestFit="1" customWidth="1"/>
    <col min="15880" max="15880" width="10.42578125" style="312" bestFit="1" customWidth="1"/>
    <col min="15881" max="15883" width="10.42578125" style="312" customWidth="1"/>
    <col min="15884" max="15885" width="9.5703125" style="312" customWidth="1"/>
    <col min="15886" max="16130" width="9.42578125" style="312"/>
    <col min="16131" max="16131" width="52.42578125" style="312" customWidth="1"/>
    <col min="16132" max="16132" width="0" style="312" hidden="1" customWidth="1"/>
    <col min="16133" max="16133" width="9.42578125" style="312" customWidth="1"/>
    <col min="16134" max="16134" width="9.42578125" style="312" bestFit="1" customWidth="1"/>
    <col min="16135" max="16135" width="9.5703125" style="312" bestFit="1" customWidth="1"/>
    <col min="16136" max="16136" width="10.42578125" style="312" bestFit="1" customWidth="1"/>
    <col min="16137" max="16139" width="10.42578125" style="312" customWidth="1"/>
    <col min="16140" max="16141" width="9.5703125" style="312" customWidth="1"/>
    <col min="16142" max="16384" width="9.42578125" style="312"/>
  </cols>
  <sheetData>
    <row r="2" spans="1:25">
      <c r="A2" s="313"/>
      <c r="B2" s="314"/>
      <c r="C2" s="314"/>
      <c r="D2" s="314"/>
      <c r="E2" s="314"/>
      <c r="F2" s="314"/>
      <c r="G2" s="314"/>
      <c r="H2" s="314"/>
      <c r="I2" s="314"/>
      <c r="J2" s="314"/>
      <c r="K2" s="313"/>
      <c r="L2" s="313"/>
      <c r="M2" s="313"/>
      <c r="N2" s="313"/>
      <c r="O2" s="313">
        <v>2015</v>
      </c>
      <c r="P2" s="313">
        <v>2016</v>
      </c>
      <c r="Q2" s="313">
        <v>2017</v>
      </c>
      <c r="R2" s="313">
        <v>2018</v>
      </c>
      <c r="S2" s="313">
        <v>2019</v>
      </c>
      <c r="T2" s="313">
        <v>2020</v>
      </c>
      <c r="U2" s="313">
        <v>2021</v>
      </c>
      <c r="V2" s="313">
        <v>2022</v>
      </c>
      <c r="W2" s="728">
        <v>2023</v>
      </c>
      <c r="X2" s="729">
        <v>2024</v>
      </c>
      <c r="Y2" s="729" t="s">
        <v>546</v>
      </c>
    </row>
    <row r="3" spans="1:25">
      <c r="E3" s="317"/>
      <c r="F3" s="317"/>
      <c r="G3" s="317" t="s">
        <v>200</v>
      </c>
      <c r="H3" s="317" t="s">
        <v>173</v>
      </c>
      <c r="I3" s="317" t="s">
        <v>175</v>
      </c>
      <c r="J3" s="317" t="s">
        <v>130</v>
      </c>
      <c r="K3" s="317" t="s">
        <v>131</v>
      </c>
      <c r="L3" s="317" t="s">
        <v>132</v>
      </c>
      <c r="M3" s="317" t="s">
        <v>133</v>
      </c>
      <c r="N3" s="317" t="s">
        <v>134</v>
      </c>
      <c r="O3" s="317" t="s">
        <v>135</v>
      </c>
      <c r="P3" s="317" t="s">
        <v>136</v>
      </c>
      <c r="Q3" s="317" t="s">
        <v>43</v>
      </c>
      <c r="R3" s="317" t="s">
        <v>44</v>
      </c>
      <c r="S3" s="317" t="s">
        <v>45</v>
      </c>
      <c r="T3" s="317" t="s">
        <v>46</v>
      </c>
      <c r="U3" s="317" t="s">
        <v>47</v>
      </c>
      <c r="V3" s="317" t="s">
        <v>48</v>
      </c>
      <c r="W3" s="317" t="s">
        <v>524</v>
      </c>
      <c r="X3" s="730" t="s">
        <v>514</v>
      </c>
      <c r="Y3" s="730" t="s">
        <v>547</v>
      </c>
    </row>
    <row r="4" spans="1:25">
      <c r="A4" s="321" t="s">
        <v>214</v>
      </c>
      <c r="B4" s="321" t="s">
        <v>214</v>
      </c>
      <c r="G4" s="601">
        <v>7936.9056753837494</v>
      </c>
      <c r="H4" s="601">
        <v>9514.677215548043</v>
      </c>
      <c r="I4" s="601">
        <v>11161.182302084831</v>
      </c>
      <c r="J4" s="601">
        <v>13864.224835041336</v>
      </c>
      <c r="K4" s="601">
        <v>16488.118340156641</v>
      </c>
      <c r="L4" s="601">
        <v>17724.896226897021</v>
      </c>
      <c r="M4" s="601">
        <v>20326.298175900134</v>
      </c>
      <c r="N4" s="601">
        <v>21340.407929019795</v>
      </c>
      <c r="O4" s="621">
        <v>22087.780665605904</v>
      </c>
      <c r="P4" s="621">
        <v>23054.179270601115</v>
      </c>
      <c r="Q4" s="621">
        <v>23029.035897297232</v>
      </c>
      <c r="R4" s="623">
        <v>24149.960442839503</v>
      </c>
      <c r="S4" s="621">
        <v>26281.121651067635</v>
      </c>
      <c r="T4" s="621">
        <v>29790.174546335333</v>
      </c>
      <c r="U4" s="621">
        <v>30119.820243790218</v>
      </c>
      <c r="V4" s="621">
        <v>31426.220752203841</v>
      </c>
      <c r="W4" s="621">
        <v>34136.419937699007</v>
      </c>
      <c r="X4" s="621">
        <v>34411.636765399999</v>
      </c>
      <c r="Y4" s="741">
        <v>36655.460547150004</v>
      </c>
    </row>
    <row r="5" spans="1:25">
      <c r="A5" s="321" t="s">
        <v>215</v>
      </c>
      <c r="B5" s="321" t="s">
        <v>215</v>
      </c>
      <c r="G5" s="601">
        <v>8105.6807980012027</v>
      </c>
      <c r="H5" s="602">
        <v>8603.6901666257618</v>
      </c>
      <c r="I5" s="601">
        <v>10247.999749556149</v>
      </c>
      <c r="J5" s="601">
        <v>11407.545939890544</v>
      </c>
      <c r="K5" s="601">
        <v>12040.058501220446</v>
      </c>
      <c r="L5" s="601">
        <v>13115.930546781246</v>
      </c>
      <c r="M5" s="601">
        <v>15492.100669544039</v>
      </c>
      <c r="N5" s="601">
        <v>16003.584469107178</v>
      </c>
      <c r="O5" s="621">
        <v>15962.369654152133</v>
      </c>
      <c r="P5" s="621">
        <v>14647.329101864665</v>
      </c>
      <c r="Q5" s="621">
        <v>14855.692152213369</v>
      </c>
      <c r="R5" s="623">
        <v>13888.546672628781</v>
      </c>
      <c r="S5" s="621">
        <v>12637.589375377611</v>
      </c>
      <c r="T5" s="621">
        <v>14091.764742984453</v>
      </c>
      <c r="U5" s="621">
        <v>15509.052033363076</v>
      </c>
      <c r="V5" s="621">
        <v>14921.067840223774</v>
      </c>
      <c r="W5" s="621">
        <v>14125.957311348837</v>
      </c>
      <c r="X5" s="621">
        <v>14871.389141559999</v>
      </c>
      <c r="Y5" s="741">
        <v>15203.67318367</v>
      </c>
    </row>
    <row r="6" spans="1:25">
      <c r="A6" s="321" t="s">
        <v>216</v>
      </c>
      <c r="B6" s="321" t="s">
        <v>216</v>
      </c>
      <c r="G6" s="603">
        <v>16042.586473384952</v>
      </c>
      <c r="H6" s="603">
        <v>18118.367382173805</v>
      </c>
      <c r="I6" s="603">
        <v>21409.182051640979</v>
      </c>
      <c r="J6" s="603">
        <v>25271.770774931883</v>
      </c>
      <c r="K6" s="603">
        <v>28528.176841377088</v>
      </c>
      <c r="L6" s="603">
        <v>30840.826773678269</v>
      </c>
      <c r="M6" s="603">
        <v>35818.398845444171</v>
      </c>
      <c r="N6" s="603">
        <v>37343.992398126982</v>
      </c>
      <c r="O6" s="621">
        <v>38050.150319758031</v>
      </c>
      <c r="P6" s="621">
        <v>37701.508372465782</v>
      </c>
      <c r="Q6" s="621">
        <v>37884.728049510602</v>
      </c>
      <c r="R6" s="621">
        <v>38038.507115468288</v>
      </c>
      <c r="S6" s="621">
        <v>38918.711026445249</v>
      </c>
      <c r="T6" s="621">
        <v>43881.939289319787</v>
      </c>
      <c r="U6" s="621">
        <v>45628.872277153292</v>
      </c>
      <c r="V6" s="621">
        <v>46347.288592427612</v>
      </c>
      <c r="W6" s="621">
        <v>48262.377249047844</v>
      </c>
      <c r="X6" s="741">
        <v>49283.02590696</v>
      </c>
      <c r="Y6" s="741">
        <v>51859.133730820002</v>
      </c>
    </row>
    <row r="7" spans="1:25">
      <c r="A7" s="321" t="s">
        <v>217</v>
      </c>
      <c r="B7" s="321" t="s">
        <v>217</v>
      </c>
      <c r="E7" s="318"/>
      <c r="F7" s="318"/>
      <c r="G7" s="604">
        <v>43267.631864192765</v>
      </c>
      <c r="H7" s="604">
        <v>46558.856941183418</v>
      </c>
      <c r="I7" s="604">
        <v>44681.439033096525</v>
      </c>
      <c r="J7" s="604">
        <v>44490.987328103278</v>
      </c>
      <c r="K7" s="604">
        <v>45189.478846825608</v>
      </c>
      <c r="L7" s="604">
        <v>44794.47754990081</v>
      </c>
      <c r="M7" s="604">
        <v>45066.164778401791</v>
      </c>
      <c r="N7" s="604">
        <v>44871.789621426571</v>
      </c>
      <c r="O7" s="627">
        <v>45971.344395772103</v>
      </c>
      <c r="P7" s="627">
        <v>47565.918792566648</v>
      </c>
      <c r="Q7" s="627">
        <v>49732.493509614578</v>
      </c>
      <c r="R7" s="627">
        <v>52216.699010805838</v>
      </c>
      <c r="S7" s="627">
        <v>54905.517472734558</v>
      </c>
      <c r="T7" s="627">
        <v>50744.016902944866</v>
      </c>
      <c r="U7" s="627">
        <v>58343.086758082973</v>
      </c>
      <c r="V7" s="627">
        <v>67613.036545343115</v>
      </c>
      <c r="W7" s="627">
        <v>79186.330742188758</v>
      </c>
      <c r="X7" s="627">
        <v>85905.231846513634</v>
      </c>
      <c r="Y7" s="627">
        <v>90563.434095716701</v>
      </c>
    </row>
    <row r="8" spans="1:25">
      <c r="O8" s="622"/>
      <c r="P8" s="623"/>
      <c r="Q8" s="623"/>
      <c r="R8" s="623"/>
      <c r="S8" s="623"/>
      <c r="T8" s="622"/>
      <c r="U8" s="622"/>
      <c r="V8" s="622"/>
      <c r="W8" s="622"/>
      <c r="X8" s="318"/>
    </row>
    <row r="9" spans="1:25">
      <c r="A9" s="326" t="s">
        <v>214</v>
      </c>
      <c r="B9" s="605" t="s">
        <v>249</v>
      </c>
      <c r="E9" s="323"/>
      <c r="F9" s="323"/>
      <c r="G9" s="323">
        <f t="shared" ref="G9:T9" si="0">+G4/G7*100</f>
        <v>18.343748741081757</v>
      </c>
      <c r="H9" s="323">
        <f t="shared" si="0"/>
        <v>20.435805001758709</v>
      </c>
      <c r="I9" s="323">
        <f t="shared" si="0"/>
        <v>24.97946024929389</v>
      </c>
      <c r="J9" s="323">
        <f t="shared" si="0"/>
        <v>31.161872701988401</v>
      </c>
      <c r="K9" s="323">
        <f t="shared" si="0"/>
        <v>36.48663087274101</v>
      </c>
      <c r="L9" s="323">
        <f t="shared" si="0"/>
        <v>39.569378183173541</v>
      </c>
      <c r="M9" s="323">
        <f t="shared" si="0"/>
        <v>45.103234934341749</v>
      </c>
      <c r="N9" s="323">
        <f t="shared" si="0"/>
        <v>47.558628949422626</v>
      </c>
      <c r="O9" s="624">
        <f t="shared" si="0"/>
        <v>48.046845172614255</v>
      </c>
      <c r="P9" s="624">
        <f t="shared" si="0"/>
        <v>48.467852310684052</v>
      </c>
      <c r="Q9" s="624">
        <f t="shared" si="0"/>
        <v>46.305813909863822</v>
      </c>
      <c r="R9" s="624">
        <f t="shared" si="0"/>
        <v>46.249496617627742</v>
      </c>
      <c r="S9" s="624">
        <f t="shared" si="0"/>
        <v>47.866084977923272</v>
      </c>
      <c r="T9" s="624">
        <f t="shared" si="0"/>
        <v>58.706772471941413</v>
      </c>
      <c r="U9" s="624">
        <f>+U4/U7*100</f>
        <v>51.62534572207452</v>
      </c>
      <c r="V9" s="624">
        <f>+V4/V7*100</f>
        <v>46.479528738704964</v>
      </c>
      <c r="W9" s="624">
        <f>+W4/W7*100</f>
        <v>43.108980574991925</v>
      </c>
      <c r="X9" s="624">
        <f>+X4/X7*100</f>
        <v>40.05767288642334</v>
      </c>
      <c r="Y9" s="624">
        <f>+Y4/Y7*100</f>
        <v>40.474901281248634</v>
      </c>
    </row>
    <row r="10" spans="1:25">
      <c r="A10" s="326" t="s">
        <v>215</v>
      </c>
      <c r="B10" s="605" t="s">
        <v>250</v>
      </c>
      <c r="E10" s="323"/>
      <c r="F10" s="323"/>
      <c r="G10" s="323">
        <f t="shared" ref="G10:V10" si="1">+G5/G7*100</f>
        <v>18.73382121638431</v>
      </c>
      <c r="H10" s="323">
        <f t="shared" si="1"/>
        <v>18.47916966152021</v>
      </c>
      <c r="I10" s="323">
        <f t="shared" si="1"/>
        <v>22.935697621478194</v>
      </c>
      <c r="J10" s="323">
        <f t="shared" si="1"/>
        <v>25.640127641502865</v>
      </c>
      <c r="K10" s="323">
        <f t="shared" si="1"/>
        <v>26.643499346455101</v>
      </c>
      <c r="L10" s="323">
        <f t="shared" si="1"/>
        <v>29.280240029968358</v>
      </c>
      <c r="M10" s="323">
        <f t="shared" si="1"/>
        <v>34.376345858853099</v>
      </c>
      <c r="N10" s="323">
        <f t="shared" si="1"/>
        <v>35.66513527569527</v>
      </c>
      <c r="O10" s="624">
        <f t="shared" si="1"/>
        <v>34.722433863866208</v>
      </c>
      <c r="P10" s="624">
        <f t="shared" si="1"/>
        <v>30.793747863341331</v>
      </c>
      <c r="Q10" s="624">
        <f t="shared" si="1"/>
        <v>29.871199097108171</v>
      </c>
      <c r="R10" s="624">
        <f t="shared" si="1"/>
        <v>26.597902463644157</v>
      </c>
      <c r="S10" s="624">
        <f t="shared" si="1"/>
        <v>23.016975264195061</v>
      </c>
      <c r="T10" s="624">
        <f t="shared" si="1"/>
        <v>27.770298062798126</v>
      </c>
      <c r="U10" s="624">
        <f t="shared" si="1"/>
        <v>26.582501706964312</v>
      </c>
      <c r="V10" s="624">
        <f t="shared" si="1"/>
        <v>22.068329722504483</v>
      </c>
      <c r="W10" s="624">
        <f t="shared" ref="W10:X10" si="2">+W5/W7*100</f>
        <v>17.838883528193122</v>
      </c>
      <c r="X10" s="624">
        <f t="shared" si="2"/>
        <v>17.311389332061431</v>
      </c>
      <c r="Y10" s="624">
        <f t="shared" ref="Y10" si="3">+Y5/Y7*100</f>
        <v>16.787871766878013</v>
      </c>
    </row>
    <row r="11" spans="1:25" s="320" customFormat="1">
      <c r="A11" s="326" t="s">
        <v>218</v>
      </c>
      <c r="B11" s="605" t="s">
        <v>248</v>
      </c>
      <c r="C11" s="328"/>
      <c r="D11" s="328"/>
      <c r="E11" s="319"/>
      <c r="F11" s="319"/>
      <c r="G11" s="319">
        <f t="shared" ref="G11:U11" si="4">((+G9+G10)*100)/100</f>
        <v>37.077569957466068</v>
      </c>
      <c r="H11" s="319">
        <f t="shared" si="4"/>
        <v>38.914974663278919</v>
      </c>
      <c r="I11" s="319">
        <f t="shared" si="4"/>
        <v>47.915157870772084</v>
      </c>
      <c r="J11" s="319">
        <f t="shared" si="4"/>
        <v>56.802000343491265</v>
      </c>
      <c r="K11" s="319">
        <f t="shared" si="4"/>
        <v>63.130130219196104</v>
      </c>
      <c r="L11" s="319">
        <f t="shared" si="4"/>
        <v>68.849618213141895</v>
      </c>
      <c r="M11" s="319">
        <f t="shared" si="4"/>
        <v>79.479580793194856</v>
      </c>
      <c r="N11" s="319">
        <f t="shared" si="4"/>
        <v>83.22376422511789</v>
      </c>
      <c r="O11" s="625">
        <f t="shared" si="4"/>
        <v>82.769279036480469</v>
      </c>
      <c r="P11" s="625">
        <f t="shared" si="4"/>
        <v>79.261600174025375</v>
      </c>
      <c r="Q11" s="625">
        <f t="shared" si="4"/>
        <v>76.17701300697199</v>
      </c>
      <c r="R11" s="625">
        <f t="shared" si="4"/>
        <v>72.847399081271902</v>
      </c>
      <c r="S11" s="625">
        <f t="shared" si="4"/>
        <v>70.883060242118333</v>
      </c>
      <c r="T11" s="625">
        <f t="shared" si="4"/>
        <v>86.477070534739539</v>
      </c>
      <c r="U11" s="625">
        <f t="shared" si="4"/>
        <v>78.207847429038836</v>
      </c>
      <c r="V11" s="625">
        <f>((+V9+V10)*100)/100</f>
        <v>68.547858461209444</v>
      </c>
      <c r="W11" s="625">
        <f>((+W9+W10)*100)/100</f>
        <v>60.947864103185047</v>
      </c>
      <c r="X11" s="625">
        <f>((+X9+X10)*100)/100</f>
        <v>57.369062218484771</v>
      </c>
      <c r="Y11" s="625">
        <f>((+Y9+Y10)*100)/100</f>
        <v>57.262773048126647</v>
      </c>
    </row>
    <row r="12" spans="1:25">
      <c r="A12" s="731" t="s">
        <v>525</v>
      </c>
      <c r="B12" s="732" t="s">
        <v>526</v>
      </c>
      <c r="C12" s="315"/>
      <c r="D12" s="315"/>
      <c r="E12" s="315"/>
      <c r="F12" s="315"/>
      <c r="G12" s="316">
        <v>60</v>
      </c>
      <c r="H12" s="316">
        <v>60</v>
      </c>
      <c r="I12" s="316">
        <v>60</v>
      </c>
      <c r="J12" s="316">
        <v>60</v>
      </c>
      <c r="K12" s="316">
        <v>60</v>
      </c>
      <c r="L12" s="316">
        <v>60</v>
      </c>
      <c r="M12" s="316">
        <v>60</v>
      </c>
      <c r="N12" s="316">
        <v>60</v>
      </c>
      <c r="O12" s="626">
        <v>60</v>
      </c>
      <c r="P12" s="626">
        <v>60</v>
      </c>
      <c r="Q12" s="626">
        <v>60</v>
      </c>
      <c r="R12" s="626">
        <v>60</v>
      </c>
      <c r="S12" s="626">
        <v>60</v>
      </c>
      <c r="T12" s="626">
        <v>60</v>
      </c>
      <c r="U12" s="626">
        <v>60</v>
      </c>
      <c r="V12" s="626">
        <v>60</v>
      </c>
      <c r="W12" s="626">
        <v>60</v>
      </c>
      <c r="X12" s="626">
        <v>60</v>
      </c>
      <c r="Y12" s="626">
        <v>60</v>
      </c>
    </row>
    <row r="13" spans="1:25" hidden="1">
      <c r="G13" s="312" t="s">
        <v>219</v>
      </c>
      <c r="H13" s="322"/>
      <c r="I13" s="312"/>
      <c r="J13" s="312"/>
      <c r="P13" s="323"/>
      <c r="Q13" s="323"/>
      <c r="R13" s="323"/>
      <c r="S13" s="324"/>
    </row>
    <row r="14" spans="1:25" hidden="1">
      <c r="G14" s="323">
        <f t="shared" ref="G14:R14" si="5">G9/G11*100</f>
        <v>49.473977831138846</v>
      </c>
      <c r="H14" s="323">
        <f t="shared" si="5"/>
        <v>52.51398768362148</v>
      </c>
      <c r="I14" s="323">
        <f t="shared" si="5"/>
        <v>52.132689026432679</v>
      </c>
      <c r="J14" s="323">
        <f t="shared" si="5"/>
        <v>54.860519899910756</v>
      </c>
      <c r="K14" s="323">
        <f t="shared" si="5"/>
        <v>57.795906243270267</v>
      </c>
      <c r="L14" s="323">
        <f t="shared" si="5"/>
        <v>57.472182431972598</v>
      </c>
      <c r="M14" s="323">
        <f t="shared" si="5"/>
        <v>56.748204361696317</v>
      </c>
      <c r="N14" s="323">
        <f t="shared" si="5"/>
        <v>57.145491305557748</v>
      </c>
      <c r="O14" s="323">
        <f>O9/O11*100</f>
        <v>58.049128531659264</v>
      </c>
      <c r="P14" s="323">
        <f t="shared" si="5"/>
        <v>61.149222579747175</v>
      </c>
      <c r="Q14" s="323">
        <f t="shared" si="5"/>
        <v>60.787122101552804</v>
      </c>
      <c r="R14" s="323">
        <f t="shared" si="5"/>
        <v>63.488192030067793</v>
      </c>
      <c r="S14" s="323">
        <f t="shared" ref="S14:X14" si="6">S9/S11*100</f>
        <v>67.528242734477061</v>
      </c>
      <c r="T14" s="323">
        <f t="shared" si="6"/>
        <v>67.887096670738572</v>
      </c>
      <c r="U14" s="323">
        <f t="shared" si="6"/>
        <v>66.010441943075222</v>
      </c>
      <c r="V14" s="323">
        <f t="shared" si="6"/>
        <v>67.805953070010588</v>
      </c>
      <c r="W14" s="323">
        <f t="shared" si="6"/>
        <v>70.730912738809351</v>
      </c>
      <c r="X14" s="323">
        <f t="shared" si="6"/>
        <v>69.824520982872954</v>
      </c>
      <c r="Y14" s="323">
        <f t="shared" ref="Y14" si="7">Y9/Y11*100</f>
        <v>70.68274749326477</v>
      </c>
    </row>
    <row r="15" spans="1:25" hidden="1">
      <c r="G15" s="323">
        <f t="shared" ref="G15:V15" si="8">100-G14</f>
        <v>50.526022168861154</v>
      </c>
      <c r="H15" s="323">
        <f t="shared" si="8"/>
        <v>47.48601231637852</v>
      </c>
      <c r="I15" s="323">
        <f t="shared" si="8"/>
        <v>47.867310973567321</v>
      </c>
      <c r="J15" s="323">
        <f t="shared" si="8"/>
        <v>45.139480100089244</v>
      </c>
      <c r="K15" s="323">
        <f t="shared" si="8"/>
        <v>42.204093756729733</v>
      </c>
      <c r="L15" s="323">
        <f t="shared" si="8"/>
        <v>42.527817568027402</v>
      </c>
      <c r="M15" s="323">
        <f t="shared" si="8"/>
        <v>43.251795638303683</v>
      </c>
      <c r="N15" s="323">
        <f t="shared" si="8"/>
        <v>42.854508694442252</v>
      </c>
      <c r="O15" s="323">
        <f t="shared" si="8"/>
        <v>41.950871468340736</v>
      </c>
      <c r="P15" s="323">
        <f t="shared" si="8"/>
        <v>38.850777420252825</v>
      </c>
      <c r="Q15" s="323">
        <f t="shared" si="8"/>
        <v>39.212877898447196</v>
      </c>
      <c r="R15" s="323">
        <f t="shared" si="8"/>
        <v>36.511807969932207</v>
      </c>
      <c r="S15" s="323">
        <f t="shared" si="8"/>
        <v>32.471757265522939</v>
      </c>
      <c r="T15" s="323">
        <f t="shared" si="8"/>
        <v>32.112903329261428</v>
      </c>
      <c r="U15" s="323">
        <f t="shared" si="8"/>
        <v>33.989558056924778</v>
      </c>
      <c r="V15" s="323">
        <f t="shared" si="8"/>
        <v>32.194046929989412</v>
      </c>
      <c r="W15" s="323">
        <f t="shared" ref="W15:X15" si="9">100-W14</f>
        <v>29.269087261190649</v>
      </c>
      <c r="X15" s="323">
        <f t="shared" si="9"/>
        <v>30.175479017127046</v>
      </c>
      <c r="Y15" s="323">
        <f t="shared" ref="Y15" si="10">100-Y14</f>
        <v>29.31725250673523</v>
      </c>
    </row>
    <row r="16" spans="1:25" ht="13.5" hidden="1" customHeight="1">
      <c r="R16" s="325"/>
      <c r="S16" s="325"/>
    </row>
    <row r="17" spans="1:22" ht="13.5" hidden="1" customHeight="1">
      <c r="E17" s="326"/>
      <c r="I17" s="327"/>
    </row>
    <row r="18" spans="1:22" hidden="1">
      <c r="B18" s="328"/>
      <c r="E18" s="312"/>
      <c r="I18" s="329"/>
      <c r="N18" s="330"/>
    </row>
    <row r="19" spans="1:22" hidden="1">
      <c r="I19" s="327"/>
      <c r="L19" s="331"/>
      <c r="N19" s="332"/>
      <c r="O19" s="331"/>
      <c r="P19" s="331"/>
    </row>
    <row r="20" spans="1:22" hidden="1">
      <c r="I20" s="333"/>
      <c r="J20" s="334"/>
      <c r="K20" s="335"/>
      <c r="L20" s="336"/>
      <c r="M20" s="336"/>
      <c r="N20" s="337"/>
      <c r="O20" s="335"/>
    </row>
    <row r="21" spans="1:22" hidden="1">
      <c r="I21" s="327"/>
      <c r="N21" s="329"/>
    </row>
    <row r="22" spans="1:22" hidden="1">
      <c r="I22" s="329"/>
      <c r="N22" s="330"/>
    </row>
    <row r="23" spans="1:22" hidden="1">
      <c r="I23" s="327">
        <v>43580</v>
      </c>
      <c r="N23" s="329"/>
    </row>
    <row r="24" spans="1:22" hidden="1">
      <c r="I24" s="329" t="s">
        <v>220</v>
      </c>
    </row>
    <row r="25" spans="1:22" hidden="1">
      <c r="I25" s="327">
        <v>42492</v>
      </c>
      <c r="N25" s="329"/>
    </row>
    <row r="26" spans="1:22" hidden="1">
      <c r="I26" s="329" t="s">
        <v>221</v>
      </c>
    </row>
    <row r="27" spans="1:22" hidden="1">
      <c r="I27" s="327" t="s">
        <v>222</v>
      </c>
    </row>
    <row r="28" spans="1:22">
      <c r="I28" s="329" t="s">
        <v>223</v>
      </c>
    </row>
    <row r="29" spans="1:22">
      <c r="A29" s="320" t="s">
        <v>461</v>
      </c>
      <c r="I29" s="338"/>
      <c r="Q29" s="320" t="s">
        <v>462</v>
      </c>
    </row>
    <row r="30" spans="1:22">
      <c r="I30" s="339"/>
    </row>
    <row r="31" spans="1:22">
      <c r="K31" s="321"/>
      <c r="L31" s="321"/>
      <c r="M31" s="321"/>
      <c r="N31" s="321"/>
      <c r="O31" s="321"/>
      <c r="P31" s="321"/>
      <c r="Q31" s="321"/>
      <c r="R31" s="321"/>
      <c r="S31" s="321"/>
      <c r="T31" s="321"/>
      <c r="U31" s="321"/>
      <c r="V31" s="321"/>
    </row>
    <row r="32" spans="1:22">
      <c r="I32" s="329"/>
    </row>
    <row r="33" spans="2:42">
      <c r="I33" s="329"/>
    </row>
    <row r="34" spans="2:42">
      <c r="I34" s="329"/>
    </row>
    <row r="35" spans="2:42">
      <c r="C35" s="321">
        <v>43215</v>
      </c>
    </row>
    <row r="36" spans="2:42" hidden="1">
      <c r="B36" s="340" t="s">
        <v>224</v>
      </c>
      <c r="D36" s="340"/>
      <c r="E36" s="340" t="s">
        <v>225</v>
      </c>
      <c r="F36" s="341" t="s">
        <v>226</v>
      </c>
      <c r="G36" s="606" t="s">
        <v>227</v>
      </c>
      <c r="H36" s="606" t="s">
        <v>228</v>
      </c>
      <c r="I36" s="606" t="s">
        <v>229</v>
      </c>
      <c r="J36" s="606" t="s">
        <v>230</v>
      </c>
      <c r="K36" s="606" t="s">
        <v>231</v>
      </c>
      <c r="L36" s="606" t="s">
        <v>232</v>
      </c>
      <c r="M36" s="606" t="s">
        <v>233</v>
      </c>
      <c r="N36" s="606" t="s">
        <v>234</v>
      </c>
      <c r="O36" s="606" t="s">
        <v>235</v>
      </c>
      <c r="P36" s="606" t="s">
        <v>236</v>
      </c>
      <c r="Q36" s="606" t="s">
        <v>237</v>
      </c>
      <c r="R36" s="342" t="s">
        <v>238</v>
      </c>
      <c r="S36" s="341" t="s">
        <v>239</v>
      </c>
      <c r="T36" s="606"/>
      <c r="U36" s="606"/>
      <c r="V36" s="606"/>
      <c r="W36" s="606"/>
      <c r="X36" s="606"/>
      <c r="Y36" s="606"/>
      <c r="Z36" s="342" t="s">
        <v>240</v>
      </c>
      <c r="AA36" s="340" t="s">
        <v>241</v>
      </c>
      <c r="AB36" s="340" t="s">
        <v>242</v>
      </c>
      <c r="AC36" s="340" t="s">
        <v>243</v>
      </c>
      <c r="AD36" s="340" t="s">
        <v>244</v>
      </c>
      <c r="AE36" s="340"/>
      <c r="AF36" s="340"/>
      <c r="AG36" s="340"/>
      <c r="AH36" s="340"/>
      <c r="AI36" s="340"/>
      <c r="AJ36" s="340"/>
      <c r="AK36" s="340"/>
      <c r="AL36" s="340"/>
      <c r="AM36" s="340"/>
      <c r="AN36" s="340"/>
      <c r="AO36" s="340"/>
      <c r="AP36" s="340"/>
    </row>
    <row r="37" spans="2:42" hidden="1">
      <c r="B37" s="340" t="s">
        <v>245</v>
      </c>
      <c r="C37" s="343">
        <v>75800.3</v>
      </c>
      <c r="D37" s="343"/>
      <c r="E37" s="344">
        <v>76492.800000000003</v>
      </c>
      <c r="F37" s="345">
        <v>85433.9</v>
      </c>
      <c r="G37" s="607">
        <v>91609.9</v>
      </c>
      <c r="H37" s="607">
        <v>82418.5</v>
      </c>
      <c r="I37" s="607">
        <v>75122.7</v>
      </c>
      <c r="J37" s="607">
        <v>84879.5</v>
      </c>
      <c r="K37" s="607">
        <v>92204.5</v>
      </c>
      <c r="L37" s="607">
        <v>83085.399999999994</v>
      </c>
      <c r="M37" s="607">
        <v>76382.100000000006</v>
      </c>
      <c r="N37" s="607">
        <v>86701.4</v>
      </c>
      <c r="O37" s="607">
        <v>95686.5</v>
      </c>
      <c r="P37" s="607">
        <v>85264.4</v>
      </c>
      <c r="Q37" s="607">
        <v>78736.899999999994</v>
      </c>
      <c r="R37" s="346">
        <v>89157.2</v>
      </c>
      <c r="S37" s="345">
        <v>99269.9</v>
      </c>
      <c r="T37" s="607"/>
      <c r="U37" s="607"/>
      <c r="V37" s="607"/>
      <c r="W37" s="607"/>
      <c r="X37" s="607"/>
      <c r="Y37" s="607"/>
      <c r="Z37" s="346">
        <v>98609.5</v>
      </c>
      <c r="AA37" s="344">
        <v>110174.2</v>
      </c>
      <c r="AB37" s="347">
        <v>97079.6</v>
      </c>
      <c r="AC37" s="344">
        <v>90691.199999999997</v>
      </c>
      <c r="AD37" s="344">
        <v>103760.5</v>
      </c>
      <c r="AE37" s="344"/>
      <c r="AF37" s="344"/>
      <c r="AG37" s="344"/>
      <c r="AH37" s="344"/>
      <c r="AI37" s="344"/>
      <c r="AJ37" s="348"/>
      <c r="AK37" s="348"/>
      <c r="AL37" s="348"/>
      <c r="AM37" s="348"/>
      <c r="AN37" s="348"/>
      <c r="AO37" s="348"/>
      <c r="AP37" s="348"/>
    </row>
    <row r="38" spans="2:42">
      <c r="H38" s="17"/>
      <c r="I38" s="312"/>
      <c r="J38" s="312"/>
      <c r="L38" s="17"/>
      <c r="M38" s="17"/>
      <c r="P38" s="17"/>
      <c r="T38" s="17"/>
      <c r="X38" s="17"/>
      <c r="AB38" s="17"/>
      <c r="AF38" s="325"/>
      <c r="AG38" s="325"/>
      <c r="AH38" s="325"/>
      <c r="AI38" s="325"/>
    </row>
    <row r="39" spans="2:42">
      <c r="H39" s="17"/>
    </row>
    <row r="40" spans="2:42">
      <c r="N40" s="320"/>
      <c r="O40" s="320"/>
    </row>
    <row r="43" spans="2:42">
      <c r="AB43" s="325"/>
    </row>
    <row r="48" spans="2:42" ht="13.35" customHeight="1">
      <c r="C48" s="310"/>
      <c r="D48" s="310"/>
    </row>
    <row r="51" spans="1:23">
      <c r="B51" s="311"/>
      <c r="T51" s="311"/>
      <c r="U51" s="311"/>
    </row>
    <row r="56" spans="1:23" ht="13.5" customHeight="1">
      <c r="A56" s="875" t="s">
        <v>247</v>
      </c>
      <c r="B56" s="875"/>
      <c r="P56" s="311"/>
      <c r="Q56" s="876" t="s">
        <v>251</v>
      </c>
      <c r="R56" s="876"/>
      <c r="S56" s="876"/>
      <c r="T56" s="876"/>
      <c r="U56" s="876"/>
      <c r="V56" s="876"/>
      <c r="W56" s="876"/>
    </row>
    <row r="57" spans="1:23">
      <c r="A57" s="875"/>
      <c r="B57" s="875"/>
      <c r="P57" s="311"/>
      <c r="Q57" s="876"/>
      <c r="R57" s="876"/>
      <c r="S57" s="876"/>
      <c r="T57" s="876"/>
      <c r="U57" s="876"/>
      <c r="V57" s="876"/>
      <c r="W57" s="876"/>
    </row>
    <row r="58" spans="1:23" ht="11.25" customHeight="1">
      <c r="A58" s="311" t="s">
        <v>246</v>
      </c>
      <c r="B58" s="509"/>
      <c r="E58" s="323"/>
      <c r="F58" s="323"/>
      <c r="G58" s="323"/>
      <c r="H58" s="323"/>
      <c r="I58" s="323"/>
      <c r="Q58" s="733" t="s">
        <v>252</v>
      </c>
    </row>
    <row r="59" spans="1:23">
      <c r="E59" s="323"/>
      <c r="F59" s="323"/>
      <c r="G59" s="323"/>
      <c r="H59" s="323"/>
      <c r="I59" s="323"/>
    </row>
    <row r="60" spans="1:23">
      <c r="Q60" s="876"/>
      <c r="R60" s="876"/>
      <c r="S60" s="876"/>
      <c r="T60" s="876"/>
      <c r="U60" s="876"/>
      <c r="V60" s="876"/>
      <c r="W60" s="876"/>
    </row>
    <row r="61" spans="1:23">
      <c r="Q61" s="876"/>
      <c r="R61" s="876"/>
      <c r="S61" s="876"/>
      <c r="T61" s="876"/>
      <c r="U61" s="876"/>
      <c r="V61" s="876"/>
      <c r="W61" s="876"/>
    </row>
    <row r="62" spans="1:23">
      <c r="E62" s="323"/>
      <c r="Q62" s="733"/>
      <c r="R62" s="733"/>
      <c r="S62" s="733"/>
      <c r="T62" s="733"/>
      <c r="U62" s="733"/>
      <c r="V62" s="733"/>
      <c r="W62" s="733"/>
    </row>
    <row r="63" spans="1:23">
      <c r="E63" s="323"/>
    </row>
    <row r="64" spans="1:23">
      <c r="E64" s="312"/>
    </row>
    <row r="65" spans="5:10">
      <c r="E65" s="323"/>
    </row>
    <row r="69" spans="5:10">
      <c r="F69" s="317"/>
      <c r="G69" s="317"/>
      <c r="H69" s="317"/>
      <c r="I69" s="317"/>
      <c r="J69" s="317"/>
    </row>
    <row r="70" spans="5:10">
      <c r="E70" s="323"/>
      <c r="F70" s="323"/>
      <c r="G70" s="323"/>
      <c r="H70" s="323"/>
      <c r="I70" s="323"/>
      <c r="J70" s="323"/>
    </row>
    <row r="71" spans="5:10">
      <c r="E71" s="323"/>
      <c r="F71" s="323"/>
      <c r="G71" s="323"/>
      <c r="H71" s="323"/>
      <c r="I71" s="323"/>
      <c r="J71" s="323"/>
    </row>
    <row r="72" spans="5:10">
      <c r="E72" s="323"/>
      <c r="F72" s="323"/>
      <c r="G72" s="323"/>
      <c r="H72" s="323"/>
      <c r="I72" s="323"/>
      <c r="J72" s="323"/>
    </row>
    <row r="75" spans="5:10" ht="36.75" customHeight="1"/>
  </sheetData>
  <sheetProtection algorithmName="SHA-512" hashValue="FVV+XyM4vKgv/HzRgKqQtLHEKCl7X/gkqlzMq3IcsmbAXRPefJ0fcokb1VCGk/etb+9iXL8F55TMDLxGho77zA==" saltValue="y9CZ6H+O2lqHhnOKMTZtEQ==" spinCount="100000" sheet="1" objects="1" scenarios="1"/>
  <mergeCells count="3">
    <mergeCell ref="A56:B57"/>
    <mergeCell ref="Q60:W61"/>
    <mergeCell ref="Q56:W57"/>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topLeftCell="A2" zoomScaleNormal="100" zoomScaleSheetLayoutView="100" workbookViewId="0">
      <selection activeCell="T26" sqref="T26"/>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30" t="s">
        <v>421</v>
      </c>
      <c r="D2" s="830"/>
      <c r="E2" s="830"/>
      <c r="F2" s="830"/>
      <c r="G2" s="830"/>
      <c r="H2" s="830"/>
      <c r="J2" s="830" t="s">
        <v>422</v>
      </c>
      <c r="K2" s="830"/>
      <c r="L2" s="830"/>
      <c r="M2" s="830"/>
      <c r="N2" s="830"/>
      <c r="O2" s="830"/>
    </row>
    <row r="3" spans="3:15">
      <c r="C3" s="830"/>
      <c r="D3" s="830"/>
      <c r="E3" s="830"/>
      <c r="F3" s="830"/>
      <c r="G3" s="830"/>
      <c r="H3" s="830"/>
      <c r="J3" s="830"/>
      <c r="K3" s="830"/>
      <c r="L3" s="830"/>
      <c r="M3" s="830"/>
      <c r="N3" s="830"/>
      <c r="O3" s="83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22"/>
      <c r="D19" s="61"/>
      <c r="E19" s="62"/>
      <c r="F19" s="61"/>
      <c r="G19" s="54"/>
      <c r="H19" s="679"/>
      <c r="J19" s="722"/>
      <c r="K19" s="61"/>
      <c r="L19" s="62"/>
      <c r="M19" s="61"/>
      <c r="N19" s="54"/>
      <c r="O19" s="684"/>
    </row>
    <row r="20" spans="3:15" s="1" customFormat="1">
      <c r="C20" s="827" t="s">
        <v>560</v>
      </c>
      <c r="D20" s="54"/>
      <c r="E20" s="54"/>
      <c r="F20" s="54"/>
      <c r="G20" s="54"/>
      <c r="H20" s="679"/>
      <c r="J20" s="827" t="s">
        <v>560</v>
      </c>
      <c r="K20" s="54"/>
      <c r="L20" s="54"/>
      <c r="M20" s="54"/>
      <c r="N20" s="54"/>
      <c r="O20" s="684"/>
    </row>
    <row r="21" spans="3:15">
      <c r="C21" s="53" t="s">
        <v>360</v>
      </c>
      <c r="J21" s="53" t="s">
        <v>360</v>
      </c>
    </row>
    <row r="22" spans="3:15">
      <c r="J22" s="4"/>
    </row>
    <row r="23" spans="3:15" s="1" customFormat="1">
      <c r="C23" s="830" t="s">
        <v>424</v>
      </c>
      <c r="D23" s="830"/>
      <c r="E23" s="830"/>
      <c r="F23" s="830"/>
      <c r="G23" s="830"/>
      <c r="H23" s="830"/>
      <c r="J23" s="830"/>
      <c r="K23" s="830"/>
      <c r="L23" s="830"/>
      <c r="M23" s="830"/>
      <c r="N23" s="830"/>
      <c r="O23" s="830"/>
    </row>
    <row r="24" spans="3:15" s="1" customFormat="1">
      <c r="C24" s="830"/>
      <c r="D24" s="830"/>
      <c r="E24" s="830"/>
      <c r="F24" s="830"/>
      <c r="G24" s="830"/>
      <c r="H24" s="830"/>
      <c r="J24" s="830"/>
      <c r="K24" s="830"/>
      <c r="L24" s="830"/>
      <c r="M24" s="830"/>
      <c r="N24" s="830"/>
      <c r="O24" s="830"/>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33" t="s">
        <v>562</v>
      </c>
      <c r="D40" s="833"/>
      <c r="E40" s="833"/>
      <c r="F40" s="833"/>
      <c r="G40" s="833"/>
      <c r="H40" s="833"/>
      <c r="J40" s="833"/>
      <c r="K40" s="833"/>
      <c r="L40" s="833"/>
      <c r="M40" s="833"/>
      <c r="N40" s="833"/>
      <c r="O40" s="833"/>
      <c r="P40" s="6"/>
    </row>
    <row r="41" spans="3:16" ht="15.75" customHeight="1">
      <c r="C41" s="833"/>
      <c r="D41" s="833"/>
      <c r="E41" s="833"/>
      <c r="F41" s="833"/>
      <c r="G41" s="833"/>
      <c r="H41" s="833"/>
      <c r="J41" s="834"/>
      <c r="K41" s="834"/>
      <c r="L41" s="442"/>
      <c r="M41" s="442"/>
      <c r="N41" s="442"/>
      <c r="O41" s="442"/>
      <c r="P41" s="6"/>
    </row>
    <row r="42" spans="3:16">
      <c r="C42" s="834" t="s">
        <v>563</v>
      </c>
      <c r="D42" s="834"/>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1vTvXJORYpTQTtO/AiVlyzpA6qTXGt9n04kuqo+bupwDkgoWj0BqcSWqn2TRQSb31p3FMR5vlzccqm7lPeiIAg==" saltValue="kvMTS9Op6ff+GTlBrWi2gA=="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T16" sqref="T16"/>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830" t="s">
        <v>517</v>
      </c>
      <c r="D2" s="830"/>
      <c r="E2" s="830"/>
      <c r="F2" s="830"/>
      <c r="G2" s="830"/>
      <c r="H2" s="830"/>
      <c r="J2" s="830" t="s">
        <v>518</v>
      </c>
      <c r="K2" s="830"/>
      <c r="L2" s="830"/>
      <c r="M2" s="830"/>
      <c r="N2" s="830"/>
      <c r="O2" s="830"/>
    </row>
    <row r="3" spans="1:15">
      <c r="A3" s="1"/>
      <c r="C3" s="830"/>
      <c r="D3" s="830"/>
      <c r="E3" s="830"/>
      <c r="F3" s="830"/>
      <c r="G3" s="830"/>
      <c r="H3" s="830"/>
      <c r="J3" s="830"/>
      <c r="K3" s="830"/>
      <c r="L3" s="830"/>
      <c r="M3" s="830"/>
      <c r="N3" s="830"/>
      <c r="O3" s="830"/>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2" t="str">
        <f>'Slika 4.1. - Figure 4.1'!P24</f>
        <v>Izvor: HZMO</v>
      </c>
      <c r="E19" s="4"/>
      <c r="J19" s="829" t="str">
        <f>'Slika 4.2. - Figure 4.2'!$J$25</f>
        <v xml:space="preserve">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v>
      </c>
      <c r="K19" s="829"/>
      <c r="L19" s="829"/>
      <c r="M19" s="829"/>
      <c r="N19" s="829"/>
      <c r="O19" s="829"/>
    </row>
    <row r="20" spans="1:15">
      <c r="A20" s="1"/>
      <c r="J20" s="356" t="str">
        <f>'Slika 4.2. - Figure 4.2'!J35</f>
        <v>Izvori: DZS, HZZ, izračun HNB-a (sezonska prilagodba HNB-a)</v>
      </c>
    </row>
    <row r="21" spans="1:15">
      <c r="A21" s="1"/>
    </row>
    <row r="22" spans="1:15" s="1" customFormat="1">
      <c r="C22" s="835" t="s">
        <v>483</v>
      </c>
      <c r="D22" s="835"/>
      <c r="E22" s="835"/>
      <c r="F22" s="835"/>
      <c r="G22" s="835"/>
      <c r="H22" s="835"/>
      <c r="J22" s="830"/>
      <c r="K22" s="830"/>
      <c r="L22" s="830"/>
      <c r="M22" s="830"/>
      <c r="N22" s="830"/>
      <c r="O22" s="830"/>
    </row>
    <row r="23" spans="1:15" s="1" customFormat="1">
      <c r="C23" s="835"/>
      <c r="D23" s="835"/>
      <c r="E23" s="835"/>
      <c r="F23" s="835"/>
      <c r="G23" s="835"/>
      <c r="H23" s="835"/>
      <c r="J23" s="830"/>
      <c r="K23" s="830"/>
      <c r="L23" s="830"/>
      <c r="M23" s="830"/>
      <c r="N23" s="830"/>
      <c r="O23" s="830"/>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23"/>
      <c r="D39" s="423"/>
      <c r="E39" s="423"/>
      <c r="F39" s="423"/>
      <c r="G39" s="423"/>
      <c r="H39" s="423"/>
      <c r="J39" s="4"/>
      <c r="K39" s="6"/>
      <c r="L39" s="6"/>
      <c r="M39" s="6"/>
      <c r="N39" s="6"/>
      <c r="O39" s="6"/>
    </row>
    <row r="40" spans="1:15">
      <c r="A40" s="1"/>
      <c r="C40" s="423"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671+HBYPK9S/4V1Zw66N0KaFi1LT8sNq9JUPAKcHWgkTRS4UXo5YNrj+TP+ZaDEWc+EOM1lCKN6+P/wRAD+LNw==" saltValue="Ttw8m7LPmeNI36kVa/yhfA=="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election activeCell="K45" sqref="K45"/>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30" t="s">
        <v>465</v>
      </c>
      <c r="D2" s="830"/>
      <c r="E2" s="830"/>
      <c r="F2" s="830"/>
      <c r="G2" s="830"/>
      <c r="H2" s="830"/>
      <c r="J2" s="830" t="s">
        <v>466</v>
      </c>
      <c r="K2" s="830"/>
      <c r="L2" s="830"/>
      <c r="M2" s="830"/>
      <c r="N2" s="830"/>
      <c r="O2" s="830"/>
    </row>
    <row r="3" spans="3:15">
      <c r="C3" s="830"/>
      <c r="D3" s="830"/>
      <c r="E3" s="830"/>
      <c r="F3" s="830"/>
      <c r="G3" s="830"/>
      <c r="H3" s="830"/>
      <c r="J3" s="830"/>
      <c r="K3" s="830"/>
      <c r="L3" s="830"/>
      <c r="M3" s="830"/>
      <c r="N3" s="830"/>
      <c r="O3" s="83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29" t="s">
        <v>88</v>
      </c>
      <c r="D19" s="829"/>
      <c r="E19" s="829"/>
      <c r="F19" s="829"/>
      <c r="G19" s="829"/>
      <c r="H19" s="829"/>
      <c r="J19" s="836" t="s">
        <v>96</v>
      </c>
      <c r="K19" s="836"/>
      <c r="L19" s="836"/>
      <c r="M19" s="836"/>
      <c r="N19" s="836"/>
      <c r="O19" s="836"/>
    </row>
    <row r="20" spans="3:15" s="1" customFormat="1" ht="15.75" customHeight="1">
      <c r="C20" s="829"/>
      <c r="D20" s="829"/>
      <c r="E20" s="829"/>
      <c r="F20" s="829"/>
      <c r="G20" s="829"/>
      <c r="H20" s="829"/>
      <c r="J20" s="836"/>
      <c r="K20" s="836"/>
      <c r="L20" s="836"/>
      <c r="M20" s="836"/>
      <c r="N20" s="836"/>
      <c r="O20" s="836"/>
    </row>
    <row r="21" spans="3:15" s="1" customFormat="1" ht="15.75" customHeight="1">
      <c r="C21" s="829"/>
      <c r="D21" s="829"/>
      <c r="E21" s="829"/>
      <c r="F21" s="829"/>
      <c r="G21" s="829"/>
      <c r="H21" s="829"/>
      <c r="J21" s="195" t="s">
        <v>97</v>
      </c>
      <c r="K21" s="26"/>
      <c r="L21" s="26"/>
      <c r="M21" s="26"/>
      <c r="N21" s="26"/>
      <c r="O21" s="26"/>
    </row>
    <row r="22" spans="3:15" s="1" customFormat="1" ht="19.5" customHeight="1">
      <c r="C22" s="829"/>
      <c r="D22" s="829"/>
      <c r="E22" s="829"/>
      <c r="F22" s="829"/>
      <c r="G22" s="829"/>
      <c r="H22" s="829"/>
    </row>
    <row r="23" spans="3:15" s="1" customFormat="1">
      <c r="C23" s="424" t="s">
        <v>201</v>
      </c>
    </row>
    <row r="25" spans="3:15" s="1" customFormat="1">
      <c r="C25" s="835" t="s">
        <v>467</v>
      </c>
      <c r="D25" s="835"/>
      <c r="E25" s="835"/>
      <c r="F25" s="835"/>
      <c r="G25" s="835"/>
      <c r="H25" s="835"/>
      <c r="J25" s="830" t="s">
        <v>468</v>
      </c>
      <c r="K25" s="830"/>
      <c r="L25" s="830"/>
      <c r="M25" s="830"/>
      <c r="N25" s="830"/>
      <c r="O25" s="830"/>
    </row>
    <row r="26" spans="3:15" s="1" customFormat="1">
      <c r="C26" s="835"/>
      <c r="D26" s="835"/>
      <c r="E26" s="835"/>
      <c r="F26" s="835"/>
      <c r="G26" s="835"/>
      <c r="H26" s="835"/>
      <c r="J26" s="830"/>
      <c r="K26" s="830"/>
      <c r="L26" s="830"/>
      <c r="M26" s="830"/>
      <c r="N26" s="830"/>
      <c r="O26" s="830"/>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29" t="s">
        <v>106</v>
      </c>
      <c r="D42" s="829"/>
      <c r="E42" s="829"/>
      <c r="F42" s="829"/>
      <c r="G42" s="829"/>
      <c r="H42" s="829"/>
      <c r="J42" s="195" t="s">
        <v>2</v>
      </c>
      <c r="K42" s="6"/>
      <c r="L42" s="6"/>
      <c r="M42" s="6"/>
      <c r="N42" s="6"/>
      <c r="O42" s="6"/>
      <c r="P42" s="6"/>
    </row>
    <row r="43" spans="3:16">
      <c r="C43" s="829"/>
      <c r="D43" s="829"/>
      <c r="E43" s="829"/>
      <c r="F43" s="829"/>
      <c r="G43" s="829"/>
      <c r="H43" s="829"/>
      <c r="K43" s="6"/>
      <c r="L43" s="6"/>
      <c r="M43" s="6"/>
      <c r="N43" s="6"/>
      <c r="O43" s="6"/>
      <c r="P43" s="6"/>
    </row>
    <row r="44" spans="3:16">
      <c r="C44" s="829"/>
      <c r="D44" s="829"/>
      <c r="E44" s="829"/>
      <c r="F44" s="829"/>
      <c r="G44" s="829"/>
      <c r="H44" s="829"/>
      <c r="J44" s="6"/>
      <c r="K44" s="6"/>
      <c r="L44" s="6"/>
      <c r="M44" s="6"/>
      <c r="N44" s="6"/>
      <c r="O44" s="6"/>
      <c r="P44" s="6"/>
    </row>
    <row r="45" spans="3:16">
      <c r="C45" s="829"/>
      <c r="D45" s="829"/>
      <c r="E45" s="829"/>
      <c r="F45" s="829"/>
      <c r="G45" s="829"/>
      <c r="H45" s="829"/>
    </row>
    <row r="46" spans="3:16">
      <c r="C46" s="425" t="s">
        <v>532</v>
      </c>
    </row>
    <row r="74" spans="3:10" s="1" customFormat="1">
      <c r="C74" s="4"/>
      <c r="J74" s="4"/>
    </row>
    <row r="92" spans="3:3" s="1" customFormat="1">
      <c r="C92" s="4"/>
    </row>
  </sheetData>
  <sheetProtection algorithmName="SHA-512" hashValue="4lLTfq0vXH+XrR4r7bx43HxkkUCROBqvajnnjgM2d7gb3QW2q5ydD6i7KRr+PtgPBh0r4VmHJ3cJnh2k40XBEg==" saltValue="ZfOt6hoTmiStlRryFjY+OA=="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R88" sqref="R88"/>
    </sheetView>
  </sheetViews>
  <sheetFormatPr defaultColWidth="9.42578125" defaultRowHeight="12.75"/>
  <cols>
    <col min="1" max="1" width="2.5703125" style="28" customWidth="1"/>
    <col min="2" max="2" width="1" style="28" customWidth="1"/>
    <col min="3" max="8" width="9.42578125" style="28"/>
    <col min="9" max="9" width="1.5703125" style="28" customWidth="1"/>
    <col min="10" max="15" width="9.42578125" style="28"/>
    <col min="16" max="16" width="1" style="28" customWidth="1"/>
    <col min="17" max="16384" width="9.42578125" style="28"/>
  </cols>
  <sheetData>
    <row r="2" spans="3:15" ht="13.35" customHeight="1">
      <c r="C2" s="837" t="s">
        <v>435</v>
      </c>
      <c r="D2" s="837"/>
      <c r="E2" s="837"/>
      <c r="F2" s="837"/>
      <c r="G2" s="837"/>
      <c r="H2" s="837"/>
      <c r="J2" s="428" t="s">
        <v>530</v>
      </c>
      <c r="K2" s="384"/>
      <c r="L2" s="384"/>
      <c r="M2" s="384"/>
      <c r="N2" s="384"/>
      <c r="O2" s="384"/>
    </row>
    <row r="3" spans="3:15">
      <c r="C3" s="29"/>
      <c r="D3" s="29"/>
      <c r="E3" s="29"/>
      <c r="F3" s="29"/>
      <c r="G3" s="29"/>
      <c r="H3" s="29"/>
      <c r="J3" s="426"/>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38" t="s">
        <v>529</v>
      </c>
      <c r="D18" s="838"/>
      <c r="E18" s="838"/>
      <c r="F18" s="838"/>
      <c r="G18" s="838"/>
      <c r="H18" s="838"/>
      <c r="J18" s="829" t="s">
        <v>523</v>
      </c>
      <c r="K18" s="829"/>
      <c r="L18" s="829"/>
      <c r="M18" s="829"/>
      <c r="N18" s="829"/>
      <c r="O18" s="829"/>
    </row>
    <row r="19" spans="3:15" ht="24" customHeight="1">
      <c r="C19" s="838"/>
      <c r="D19" s="838"/>
      <c r="E19" s="838"/>
      <c r="F19" s="838"/>
      <c r="G19" s="838"/>
      <c r="H19" s="838"/>
      <c r="J19" s="829"/>
      <c r="K19" s="829"/>
      <c r="L19" s="829"/>
      <c r="M19" s="829"/>
      <c r="N19" s="829"/>
      <c r="O19" s="829"/>
    </row>
    <row r="20" spans="3:15">
      <c r="C20" s="427" t="s">
        <v>505</v>
      </c>
      <c r="J20" s="427" t="s">
        <v>156</v>
      </c>
      <c r="K20" s="33"/>
      <c r="L20" s="33"/>
      <c r="M20" s="33"/>
      <c r="N20" s="33"/>
      <c r="O20" s="33"/>
    </row>
    <row r="21" spans="3:15">
      <c r="C21" s="33"/>
    </row>
    <row r="22" spans="3:15">
      <c r="C22" s="837" t="s">
        <v>437</v>
      </c>
      <c r="D22" s="837"/>
      <c r="E22" s="837"/>
      <c r="F22" s="837"/>
      <c r="G22" s="837"/>
      <c r="H22" s="837"/>
      <c r="J22" s="839" t="s">
        <v>439</v>
      </c>
      <c r="K22" s="839"/>
      <c r="L22" s="839"/>
      <c r="M22" s="839"/>
      <c r="N22" s="839"/>
      <c r="O22" s="839"/>
    </row>
    <row r="23" spans="3:15">
      <c r="C23" s="837"/>
      <c r="D23" s="837"/>
      <c r="E23" s="837"/>
      <c r="F23" s="837"/>
      <c r="G23" s="837"/>
      <c r="H23" s="837"/>
      <c r="J23" s="839"/>
      <c r="K23" s="839"/>
      <c r="L23" s="839"/>
      <c r="M23" s="839"/>
      <c r="N23" s="839"/>
      <c r="O23" s="839"/>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38" t="s">
        <v>266</v>
      </c>
      <c r="D39" s="838"/>
      <c r="E39" s="838"/>
      <c r="F39" s="838"/>
      <c r="G39" s="838"/>
      <c r="H39" s="838"/>
      <c r="J39" s="427" t="s">
        <v>267</v>
      </c>
      <c r="K39" s="35"/>
      <c r="L39" s="35"/>
      <c r="M39" s="35"/>
      <c r="N39" s="35"/>
      <c r="O39" s="35"/>
      <c r="P39" s="35"/>
    </row>
    <row r="40" spans="3:16">
      <c r="C40" s="838"/>
      <c r="D40" s="838"/>
      <c r="E40" s="838"/>
      <c r="F40" s="838"/>
      <c r="G40" s="838"/>
      <c r="H40" s="838"/>
      <c r="J40" s="427" t="s">
        <v>156</v>
      </c>
      <c r="K40" s="35"/>
      <c r="L40" s="35"/>
      <c r="M40" s="35"/>
      <c r="N40" s="35"/>
      <c r="O40" s="35"/>
      <c r="P40" s="35"/>
    </row>
    <row r="41" spans="3:16">
      <c r="C41" s="427"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37" t="s">
        <v>441</v>
      </c>
      <c r="D43" s="837"/>
      <c r="E43" s="837"/>
      <c r="F43" s="837"/>
      <c r="G43" s="837"/>
      <c r="H43" s="837"/>
      <c r="J43" s="839" t="s">
        <v>443</v>
      </c>
      <c r="K43" s="839"/>
      <c r="L43" s="839"/>
      <c r="M43" s="839"/>
      <c r="N43" s="839"/>
      <c r="O43" s="839"/>
    </row>
    <row r="44" spans="3:16">
      <c r="C44" s="837"/>
      <c r="D44" s="837"/>
      <c r="E44" s="837"/>
      <c r="F44" s="837"/>
      <c r="G44" s="837"/>
      <c r="H44" s="837"/>
      <c r="J44" s="839"/>
      <c r="K44" s="839"/>
      <c r="L44" s="839"/>
      <c r="M44" s="839"/>
      <c r="N44" s="839"/>
      <c r="O44" s="839"/>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7" t="s">
        <v>267</v>
      </c>
      <c r="D60" s="35"/>
      <c r="E60" s="35"/>
      <c r="F60" s="35"/>
      <c r="G60" s="35"/>
      <c r="H60" s="35"/>
      <c r="J60" s="838" t="s">
        <v>266</v>
      </c>
      <c r="K60" s="838"/>
      <c r="L60" s="838"/>
      <c r="M60" s="838"/>
      <c r="N60" s="838"/>
      <c r="O60" s="838"/>
      <c r="P60" s="35"/>
    </row>
    <row r="61" spans="3:16">
      <c r="C61" s="33"/>
      <c r="D61" s="35"/>
      <c r="E61" s="35"/>
      <c r="F61" s="35"/>
      <c r="G61" s="35"/>
      <c r="H61" s="35"/>
      <c r="J61" s="838"/>
      <c r="K61" s="838"/>
      <c r="L61" s="838"/>
      <c r="M61" s="838"/>
      <c r="N61" s="838"/>
      <c r="O61" s="838"/>
      <c r="P61" s="35"/>
    </row>
    <row r="62" spans="3:16">
      <c r="C62" s="427" t="s">
        <v>156</v>
      </c>
      <c r="D62" s="35"/>
      <c r="E62" s="35"/>
      <c r="F62" s="35"/>
      <c r="G62" s="35"/>
      <c r="H62" s="35"/>
      <c r="J62" s="427" t="s">
        <v>156</v>
      </c>
      <c r="K62" s="35"/>
      <c r="L62" s="35"/>
      <c r="M62" s="35"/>
      <c r="N62" s="35"/>
      <c r="O62" s="35"/>
      <c r="P62" s="35"/>
    </row>
    <row r="65" spans="3:16">
      <c r="C65" s="837" t="s">
        <v>445</v>
      </c>
      <c r="D65" s="837"/>
      <c r="E65" s="837"/>
      <c r="F65" s="837"/>
      <c r="G65" s="837"/>
      <c r="H65" s="837"/>
      <c r="J65" s="839" t="s">
        <v>449</v>
      </c>
      <c r="K65" s="839"/>
      <c r="L65" s="839"/>
      <c r="M65" s="839"/>
      <c r="N65" s="839"/>
      <c r="O65" s="839"/>
    </row>
    <row r="66" spans="3:16">
      <c r="C66" s="837"/>
      <c r="D66" s="837"/>
      <c r="E66" s="837"/>
      <c r="F66" s="837"/>
      <c r="G66" s="837"/>
      <c r="H66" s="837"/>
      <c r="J66" s="839"/>
      <c r="K66" s="839"/>
      <c r="L66" s="839"/>
      <c r="M66" s="839"/>
      <c r="N66" s="839"/>
      <c r="O66" s="839"/>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7" t="s">
        <v>156</v>
      </c>
      <c r="D82" s="35"/>
      <c r="E82" s="35"/>
      <c r="F82" s="35"/>
      <c r="G82" s="35"/>
      <c r="H82" s="35"/>
      <c r="J82" s="427" t="s">
        <v>156</v>
      </c>
      <c r="K82" s="35"/>
      <c r="L82" s="35"/>
      <c r="M82" s="35"/>
      <c r="N82" s="35"/>
      <c r="O82" s="35"/>
      <c r="P82" s="35"/>
    </row>
    <row r="84" spans="3:16">
      <c r="C84" s="839" t="s">
        <v>447</v>
      </c>
      <c r="D84" s="839"/>
      <c r="E84" s="839"/>
      <c r="F84" s="839"/>
      <c r="G84" s="839"/>
      <c r="H84" s="839"/>
      <c r="J84" s="30"/>
      <c r="K84" s="30"/>
      <c r="L84" s="30"/>
      <c r="M84" s="30"/>
      <c r="N84" s="30"/>
      <c r="O84" s="30"/>
    </row>
    <row r="85" spans="3:16">
      <c r="C85" s="839"/>
      <c r="D85" s="839"/>
      <c r="E85" s="839"/>
      <c r="F85" s="839"/>
      <c r="G85" s="839"/>
      <c r="H85" s="839"/>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7" t="s">
        <v>156</v>
      </c>
      <c r="D101" s="35"/>
      <c r="E101" s="35"/>
      <c r="F101" s="35"/>
      <c r="G101" s="35"/>
      <c r="H101" s="35"/>
      <c r="J101" s="33"/>
      <c r="K101" s="35"/>
      <c r="L101" s="35"/>
      <c r="M101" s="35"/>
      <c r="N101" s="35"/>
      <c r="O101" s="35"/>
      <c r="P101" s="35"/>
    </row>
    <row r="112" spans="3:16">
      <c r="C112" s="33"/>
    </row>
  </sheetData>
  <sheetProtection algorithmName="SHA-512" hashValue="faNFXN87BnfSoIJN1EIgX5nuwqj5Tqz24NaMm5hYK/pVmGBQAMqMbu5Qzu8Bvo8p1MwnHG0BEhaiuvt1/1HjOw==" saltValue="SP9+ab93vPBJtVb0aQqVxQ=="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R24" sqref="R24"/>
    </sheetView>
  </sheetViews>
  <sheetFormatPr defaultColWidth="9.42578125" defaultRowHeight="12.75"/>
  <cols>
    <col min="1" max="1" width="2.5703125" style="1" customWidth="1"/>
    <col min="2" max="2" width="1" style="1" customWidth="1"/>
    <col min="3" max="8" width="9.42578125" style="1"/>
    <col min="9" max="9" width="1.5703125" style="1" customWidth="1"/>
    <col min="10" max="15" width="9.42578125" style="1"/>
    <col min="16" max="16" width="1" style="1" customWidth="1"/>
    <col min="17" max="16384" width="9.42578125" style="1"/>
  </cols>
  <sheetData>
    <row r="2" spans="3:15" ht="13.35" customHeight="1">
      <c r="C2" s="835" t="s">
        <v>451</v>
      </c>
      <c r="D2" s="835"/>
      <c r="E2" s="835"/>
      <c r="F2" s="835"/>
      <c r="G2" s="835"/>
      <c r="H2" s="835"/>
      <c r="J2" s="830" t="s">
        <v>453</v>
      </c>
      <c r="K2" s="830"/>
      <c r="L2" s="830"/>
      <c r="M2" s="830"/>
      <c r="N2" s="830"/>
      <c r="O2" s="830"/>
    </row>
    <row r="3" spans="3:15">
      <c r="C3" s="835"/>
      <c r="D3" s="835"/>
      <c r="E3" s="835"/>
      <c r="F3" s="835"/>
      <c r="G3" s="835"/>
      <c r="H3" s="835"/>
      <c r="J3" s="830"/>
      <c r="K3" s="830"/>
      <c r="L3" s="830"/>
      <c r="M3" s="830"/>
      <c r="N3" s="830"/>
      <c r="O3" s="83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6" t="s">
        <v>156</v>
      </c>
      <c r="J19" s="356" t="s">
        <v>156</v>
      </c>
    </row>
    <row r="21" spans="3:15">
      <c r="C21" s="835" t="s">
        <v>455</v>
      </c>
      <c r="D21" s="835"/>
      <c r="E21" s="835"/>
      <c r="F21" s="835"/>
      <c r="G21" s="835"/>
      <c r="H21" s="835"/>
      <c r="J21" s="830" t="s">
        <v>457</v>
      </c>
      <c r="K21" s="830"/>
      <c r="L21" s="830"/>
      <c r="M21" s="830"/>
      <c r="N21" s="830"/>
      <c r="O21" s="830"/>
    </row>
    <row r="22" spans="3:15">
      <c r="C22" s="835"/>
      <c r="D22" s="835"/>
      <c r="E22" s="835"/>
      <c r="F22" s="835"/>
      <c r="G22" s="835"/>
      <c r="H22" s="835"/>
      <c r="J22" s="830"/>
      <c r="K22" s="830"/>
      <c r="L22" s="830"/>
      <c r="M22" s="830"/>
      <c r="N22" s="830"/>
      <c r="O22" s="830"/>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6" t="s">
        <v>156</v>
      </c>
      <c r="D38" s="6"/>
      <c r="E38" s="6"/>
      <c r="F38" s="6"/>
      <c r="G38" s="6"/>
      <c r="H38" s="6"/>
      <c r="J38" s="356"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bq3l5Dri1EBbclLW6zFyFH6CBAOWgcAWdjUTkC+ukZzm4O9FVTJroR04mSDCSbAruffQ1ha1N7Ra1rEjHhffRw==" saltValue="j7Z3eG0/LKKuxs0tVJXxSw=="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S19" sqref="S1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30" t="s">
        <v>459</v>
      </c>
      <c r="D2" s="830"/>
      <c r="E2" s="830"/>
      <c r="F2" s="830"/>
      <c r="G2" s="830"/>
      <c r="H2" s="830"/>
      <c r="J2" s="830" t="s">
        <v>461</v>
      </c>
      <c r="K2" s="830"/>
      <c r="L2" s="830"/>
      <c r="M2" s="830"/>
      <c r="N2" s="830"/>
      <c r="O2" s="830"/>
    </row>
    <row r="3" spans="3:15">
      <c r="C3" s="830"/>
      <c r="D3" s="830"/>
      <c r="E3" s="830"/>
      <c r="F3" s="830"/>
      <c r="G3" s="830"/>
      <c r="H3" s="830"/>
      <c r="J3" s="830"/>
      <c r="K3" s="830"/>
      <c r="L3" s="830"/>
      <c r="M3" s="830"/>
      <c r="N3" s="830"/>
      <c r="O3" s="83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40" t="s">
        <v>511</v>
      </c>
      <c r="D19" s="840"/>
      <c r="E19" s="840"/>
      <c r="F19" s="840"/>
      <c r="G19" s="840"/>
      <c r="H19" s="840"/>
      <c r="J19" s="841" t="s">
        <v>247</v>
      </c>
      <c r="K19" s="841"/>
      <c r="L19" s="841"/>
      <c r="M19" s="841"/>
      <c r="N19" s="841"/>
      <c r="O19" s="841"/>
    </row>
    <row r="20" spans="3:15">
      <c r="C20" s="840" t="s">
        <v>499</v>
      </c>
      <c r="D20" s="840"/>
      <c r="E20" s="840"/>
      <c r="F20" s="840"/>
      <c r="G20" s="840"/>
      <c r="H20" s="840"/>
      <c r="J20" s="356" t="s">
        <v>253</v>
      </c>
    </row>
    <row r="22" spans="3:15" s="1" customFormat="1">
      <c r="C22" s="835"/>
      <c r="D22" s="835"/>
      <c r="E22" s="835"/>
      <c r="F22" s="835"/>
      <c r="G22" s="835"/>
      <c r="H22" s="835"/>
      <c r="J22" s="830"/>
      <c r="K22" s="830"/>
      <c r="L22" s="830"/>
      <c r="M22" s="830"/>
      <c r="N22" s="830"/>
      <c r="O22" s="830"/>
    </row>
    <row r="23" spans="3:15" s="1" customFormat="1">
      <c r="C23" s="835"/>
      <c r="D23" s="835"/>
      <c r="E23" s="835"/>
      <c r="F23" s="835"/>
      <c r="G23" s="835"/>
      <c r="H23" s="835"/>
      <c r="J23" s="830"/>
      <c r="K23" s="830"/>
      <c r="L23" s="830"/>
      <c r="M23" s="830"/>
      <c r="N23" s="830"/>
      <c r="O23" s="830"/>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33"/>
      <c r="D39" s="833"/>
      <c r="E39" s="833"/>
      <c r="F39" s="833"/>
      <c r="G39" s="833"/>
      <c r="H39" s="833"/>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1fcPqzj+D3VOzr7h0NKpUsNoZRSyDtQVz/B9Q6Hp2kocqKhEuVyl4w5W3/AmXX0fS+miAkbr9nBZSd3XGNnxGg==" saltValue="+uwI7yETCVun4EZzOV+w6g=="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Filip Topić</cp:lastModifiedBy>
  <cp:lastPrinted>2026-02-09T08:29:27Z</cp:lastPrinted>
  <dcterms:created xsi:type="dcterms:W3CDTF">2015-06-05T18:17:20Z</dcterms:created>
  <dcterms:modified xsi:type="dcterms:W3CDTF">2026-02-09T16:22:49Z</dcterms:modified>
</cp:coreProperties>
</file>