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colak\Documents\00_TABLICE\"/>
    </mc:Choice>
  </mc:AlternateContent>
  <bookViews>
    <workbookView xWindow="120" yWindow="15" windowWidth="18915" windowHeight="12015" tabRatio="789"/>
  </bookViews>
  <sheets>
    <sheet name="Tablica 1." sheetId="8" r:id="rId1"/>
    <sheet name="Tablica 2" sheetId="9" r:id="rId2"/>
    <sheet name="Slika 1." sheetId="5" r:id="rId3"/>
    <sheet name="Slika 2." sheetId="3" r:id="rId4"/>
    <sheet name="Slika 3." sheetId="83" r:id="rId5"/>
    <sheet name="Slika 4." sheetId="30" r:id="rId6"/>
    <sheet name="Tablica 3." sheetId="28" r:id="rId7"/>
    <sheet name="Tablica 4." sheetId="29" r:id="rId8"/>
    <sheet name="Slika 5." sheetId="31" r:id="rId9"/>
    <sheet name="Tablica 5." sheetId="84" r:id="rId10"/>
    <sheet name="Slika 6." sheetId="42" r:id="rId11"/>
    <sheet name="Slika 7." sheetId="44" r:id="rId12"/>
    <sheet name="Tablica 6." sheetId="12" r:id="rId13"/>
    <sheet name="Tablica 7." sheetId="47" r:id="rId14"/>
    <sheet name="Slika 8." sheetId="49" r:id="rId15"/>
    <sheet name="Tablica 8." sheetId="50" r:id="rId16"/>
    <sheet name="Slika 9. i 10." sheetId="79" r:id="rId17"/>
    <sheet name="Slika 11. " sheetId="52" r:id="rId18"/>
    <sheet name="Tablica 9." sheetId="53" r:id="rId19"/>
    <sheet name="Tablica 10." sheetId="85" r:id="rId20"/>
    <sheet name="Slika 12. " sheetId="54" r:id="rId21"/>
    <sheet name="Slika 13." sheetId="55" r:id="rId22"/>
    <sheet name="Slika 14." sheetId="61" r:id="rId23"/>
    <sheet name="Slika 15. " sheetId="62" r:id="rId24"/>
    <sheet name="Slika 16." sheetId="64" r:id="rId25"/>
    <sheet name="Tablica 11." sheetId="80" r:id="rId26"/>
    <sheet name="Slika 19." sheetId="66" r:id="rId27"/>
    <sheet name="Slika 20." sheetId="69" r:id="rId28"/>
    <sheet name="Slika 21." sheetId="70" r:id="rId29"/>
    <sheet name="Slika 22." sheetId="81" r:id="rId30"/>
    <sheet name="Slika 23." sheetId="82" r:id="rId31"/>
    <sheet name="Slika 24." sheetId="73" r:id="rId32"/>
    <sheet name="Slika 25." sheetId="74" r:id="rId33"/>
  </sheets>
  <definedNames>
    <definedName name="_Toc416770595" localSheetId="0">'Tablica 1.'!$B$2</definedName>
    <definedName name="_Toc416770596" localSheetId="1">'Tablica 2'!$B$2</definedName>
    <definedName name="_Toc416770597" localSheetId="6">'Tablica 3.'!$B$2</definedName>
    <definedName name="_Toc416770597" localSheetId="9">'Tablica 5.'!$B$2</definedName>
    <definedName name="_Toc416770610" localSheetId="3">'Slika 2.'!#REF!</definedName>
    <definedName name="_Toc416770610" localSheetId="4">'Slika 3.'!#REF!</definedName>
    <definedName name="_Toc416770620" localSheetId="11">'Slika 7.'!$B$2</definedName>
    <definedName name="_Toc416770623" localSheetId="16">'Slika 9. i 10.'!#REF!</definedName>
    <definedName name="_Toc416770624" localSheetId="16">'Slika 9. i 10.'!#REF!</definedName>
    <definedName name="_Toc416770643" localSheetId="32">'Slika 25.'!$G$27</definedName>
  </definedNames>
  <calcPr calcId="152511"/>
</workbook>
</file>

<file path=xl/calcChain.xml><?xml version="1.0" encoding="utf-8"?>
<calcChain xmlns="http://schemas.openxmlformats.org/spreadsheetml/2006/main">
  <c r="E8" i="84" l="1"/>
  <c r="E7" i="84"/>
  <c r="E9" i="84" s="1"/>
  <c r="D9" i="84"/>
  <c r="C9" i="84"/>
  <c r="E10" i="28"/>
  <c r="D10" i="28"/>
  <c r="C10" i="28"/>
  <c r="F9" i="28"/>
  <c r="F10" i="28" s="1"/>
  <c r="F8" i="28"/>
  <c r="F18" i="82"/>
  <c r="E18" i="82"/>
  <c r="D18" i="82"/>
  <c r="C18" i="82"/>
  <c r="D18" i="73"/>
  <c r="E18" i="73"/>
  <c r="F18" i="73"/>
  <c r="C18" i="73"/>
  <c r="H14" i="80" l="1"/>
  <c r="G16" i="80"/>
  <c r="D16" i="80"/>
  <c r="E16" i="80"/>
  <c r="F16" i="80"/>
  <c r="C16" i="80"/>
  <c r="H7" i="80"/>
  <c r="D9" i="80"/>
  <c r="E9" i="80"/>
  <c r="F9" i="80"/>
  <c r="G9" i="80"/>
  <c r="C9" i="80"/>
  <c r="H15" i="80"/>
  <c r="H8" i="80"/>
  <c r="H9" i="80" l="1"/>
  <c r="H16" i="80"/>
  <c r="E7" i="53"/>
  <c r="E8" i="53"/>
  <c r="E9" i="53"/>
  <c r="E10" i="53"/>
  <c r="E11" i="53"/>
  <c r="E6" i="53"/>
  <c r="D12" i="53"/>
  <c r="C12" i="53"/>
  <c r="E12" i="53" l="1"/>
  <c r="H6" i="49"/>
  <c r="H7" i="49"/>
  <c r="H8" i="49"/>
  <c r="H9" i="49"/>
  <c r="H10" i="49"/>
  <c r="H11" i="49"/>
  <c r="H12" i="49"/>
  <c r="H13" i="49"/>
  <c r="H14" i="49"/>
  <c r="H15" i="49"/>
  <c r="H16" i="49"/>
  <c r="H17" i="49"/>
  <c r="G7" i="49"/>
  <c r="G8" i="49"/>
  <c r="G9" i="49"/>
  <c r="G10" i="49"/>
  <c r="G11" i="49"/>
  <c r="G12" i="49"/>
  <c r="G13" i="49"/>
  <c r="G14" i="49"/>
  <c r="G15" i="49"/>
  <c r="G16" i="49"/>
  <c r="G17" i="49"/>
  <c r="G6" i="49"/>
  <c r="G7" i="50"/>
  <c r="G9" i="50" s="1"/>
  <c r="G8" i="50"/>
  <c r="C16" i="50"/>
  <c r="C15" i="50"/>
  <c r="G16" i="50"/>
  <c r="G12" i="50"/>
  <c r="G11" i="50"/>
  <c r="C13" i="50"/>
  <c r="C17" i="50" s="1"/>
  <c r="C9" i="50"/>
  <c r="G13" i="50" l="1"/>
  <c r="G15" i="50"/>
  <c r="G17" i="50"/>
</calcChain>
</file>

<file path=xl/sharedStrings.xml><?xml version="1.0" encoding="utf-8"?>
<sst xmlns="http://schemas.openxmlformats.org/spreadsheetml/2006/main" count="376" uniqueCount="221">
  <si>
    <t>Isplatni bankomat</t>
  </si>
  <si>
    <t>Uređaj</t>
  </si>
  <si>
    <t>Uplatno-isplatni bankomat</t>
  </si>
  <si>
    <t>Uplatni bankomat</t>
  </si>
  <si>
    <t>Ukupno</t>
  </si>
  <si>
    <t>Izvještajno razdoblje</t>
  </si>
  <si>
    <t>Izvor: HNB</t>
  </si>
  <si>
    <t>Prihvatni uređaji</t>
  </si>
  <si>
    <t>Bankomati</t>
  </si>
  <si>
    <t>EFTPOS uređaji</t>
  </si>
  <si>
    <t>Županija</t>
  </si>
  <si>
    <t>Bjelovarsko-bilogorska županija</t>
  </si>
  <si>
    <t>Brodsko-posavska županija</t>
  </si>
  <si>
    <t>Dubrovačko-neretvanska županija</t>
  </si>
  <si>
    <t>Grad Zagreb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</si>
  <si>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</si>
  <si>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</si>
  <si>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</si>
  <si>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</si>
  <si>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</si>
  <si>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</si>
  <si>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</si>
  <si>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</si>
  <si>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</si>
  <si>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</si>
  <si>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</si>
  <si>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</si>
  <si>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</si>
  <si>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</si>
  <si>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</si>
  <si>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</si>
  <si>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</si>
  <si>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 xml:space="preserve">Tablica 2. Broj bankomata prema županijama na teritoriju RH </t>
  </si>
  <si>
    <t>EFTPOS uređaj za isplatu i uplatu</t>
  </si>
  <si>
    <t>Tablica 1. Ukupan broj uređaja na kojima se obavlja prihvat platnih kartica na teritoriju RH</t>
  </si>
  <si>
    <t>Potrošač</t>
  </si>
  <si>
    <t>Nepotrošač</t>
  </si>
  <si>
    <t>Osnovna</t>
  </si>
  <si>
    <t>Dodatna</t>
  </si>
  <si>
    <t>Debitna platna kartica</t>
  </si>
  <si>
    <t>Kreditna platna kartica</t>
  </si>
  <si>
    <t>Vrsta platne kartice</t>
  </si>
  <si>
    <t xml:space="preserve">Tablica 4. Broj platnih kartica izdanih u RH prema vrsti kartice </t>
  </si>
  <si>
    <t>Broj platnih kartica</t>
  </si>
  <si>
    <t>Udio</t>
  </si>
  <si>
    <t>Debitna kartica</t>
  </si>
  <si>
    <t>Charge kartica</t>
  </si>
  <si>
    <t>Kartica s odgođenom naplatom</t>
  </si>
  <si>
    <t>Revolving kartica</t>
  </si>
  <si>
    <t>Kreditna kartica</t>
  </si>
  <si>
    <t>Ostalo / članska</t>
  </si>
  <si>
    <t>Novoizdane debitne platne kartice</t>
  </si>
  <si>
    <t>Novoizdane kreditne platne kartice</t>
  </si>
  <si>
    <t>Deaktivirane debitne platne kartice</t>
  </si>
  <si>
    <t>Deaktivirane kreditne platne kartice</t>
  </si>
  <si>
    <t>Kontaktna</t>
  </si>
  <si>
    <t>Beskontaktna</t>
  </si>
  <si>
    <t>Uključene su korištene, nekorištene i blokirane platne kartice.</t>
  </si>
  <si>
    <t>Ukupno platne kartice</t>
  </si>
  <si>
    <t>Broj PPU izdavatelja</t>
  </si>
  <si>
    <t>Broj imatelja</t>
  </si>
  <si>
    <t>Ukupno kreditne kartice</t>
  </si>
  <si>
    <t>Jedan</t>
  </si>
  <si>
    <t>Dva</t>
  </si>
  <si>
    <t>Tri</t>
  </si>
  <si>
    <t>Četiri</t>
  </si>
  <si>
    <t>Pet i više</t>
  </si>
  <si>
    <t>Ukupno debitne  kartice</t>
  </si>
  <si>
    <t>Ukupno kreditne  kartice</t>
  </si>
  <si>
    <t>Vrijednost transakcija</t>
  </si>
  <si>
    <t>Broj transakcija</t>
  </si>
  <si>
    <t>Kupnja robe i usluga</t>
  </si>
  <si>
    <t>Podizanje gotovog novca</t>
  </si>
  <si>
    <t>Polaganje gotovog novca</t>
  </si>
  <si>
    <t>Ugovorno terećenje</t>
  </si>
  <si>
    <t>—</t>
  </si>
  <si>
    <t>Prosječna vrijednost transakcije</t>
  </si>
  <si>
    <t>Bankomat</t>
  </si>
  <si>
    <t>EFTPOS uređaj</t>
  </si>
  <si>
    <t>Internet</t>
  </si>
  <si>
    <t>Ostalo</t>
  </si>
  <si>
    <t xml:space="preserve">Funkcija </t>
  </si>
  <si>
    <t>Broj transakcija kupnje robe i usluga</t>
  </si>
  <si>
    <t>Prosječna vrijednost transakcije kupnje robe i usluga</t>
  </si>
  <si>
    <t>Debitna funkcija</t>
  </si>
  <si>
    <t>Charge funkcija</t>
  </si>
  <si>
    <t>Funkcija obročne otplate</t>
  </si>
  <si>
    <t>Funkcija odgođene naplate</t>
  </si>
  <si>
    <t>Revolving funkcija</t>
  </si>
  <si>
    <t>Kreditna funkcija</t>
  </si>
  <si>
    <t>BiH</t>
  </si>
  <si>
    <t>Slovenija</t>
  </si>
  <si>
    <t>Njemačka</t>
  </si>
  <si>
    <t>Italija</t>
  </si>
  <si>
    <t>SAD</t>
  </si>
  <si>
    <t>Velika Britanija</t>
  </si>
  <si>
    <t>Austrija</t>
  </si>
  <si>
    <t>Izvještano razdoblje</t>
  </si>
  <si>
    <t>Pružatelj platnih usluga  prihvatitelj</t>
  </si>
  <si>
    <t>Kreditne institucije</t>
  </si>
  <si>
    <t>Institucije za elektronički novac</t>
  </si>
  <si>
    <t>u kunama</t>
  </si>
  <si>
    <t>Vrijednost transakcija, u kunama</t>
  </si>
  <si>
    <t>Ukupan broj bankomata</t>
  </si>
  <si>
    <t>Ukupno debitne kartice</t>
  </si>
  <si>
    <t xml:space="preserve"> </t>
  </si>
  <si>
    <t>Napomena: Podaci se odnose na stanje na posljednji dan svakog izvještajnog mjeseca u 2015.</t>
  </si>
  <si>
    <t>Kontaktni</t>
  </si>
  <si>
    <t>31.1.</t>
  </si>
  <si>
    <t>28.2.</t>
  </si>
  <si>
    <t>31.3.</t>
  </si>
  <si>
    <t>30.4.</t>
  </si>
  <si>
    <t>31.5.</t>
  </si>
  <si>
    <t>30.6.</t>
  </si>
  <si>
    <t>31.7.</t>
  </si>
  <si>
    <t>31.8.</t>
  </si>
  <si>
    <t>30.9.</t>
  </si>
  <si>
    <t>31.10.</t>
  </si>
  <si>
    <t>30.11.</t>
  </si>
  <si>
    <t>31.12.</t>
  </si>
  <si>
    <t>na dan 31. prosinca 2015.</t>
  </si>
  <si>
    <t>Napomena: Podaci se odnose na ukupan broj platnih kartica na dan 31. prosinca 2015.</t>
  </si>
  <si>
    <t>Tablica 6. Broj imatelja platnih kartica u RH (potrošača)</t>
  </si>
  <si>
    <t>Napomena: Podaci se odnose na ukupan broj i vrijednost nacionalnih i međunarodnih kartičnih platnih  transakcija u 2015.</t>
  </si>
  <si>
    <t>Napomena: Podaci se odnose na ukupan broj i vrijednost nacionalnih kartičnih platnih transakcija tijekom svakog izvještajnog mjeseca.</t>
  </si>
  <si>
    <t>Broj transakcija podizanja gotovog novca</t>
  </si>
  <si>
    <t>Vrijednost transakcija podizanja gotovog novca</t>
  </si>
  <si>
    <t>Prosječna vrijednost transakcije podizanja gotovog novca</t>
  </si>
  <si>
    <t>Tablica 10. Broj i vrijednost nacionalnih kartičnih platnih transakcija podizanja gotovog novca po funkciji, u kunama</t>
  </si>
  <si>
    <t xml:space="preserve">Tablica 8. Broj i vrijednost nacionalnih kartičnih platnih transakcija po vrsti platne kartice </t>
  </si>
  <si>
    <t>Luksemburg</t>
  </si>
  <si>
    <t>Mobilni telefon</t>
  </si>
  <si>
    <t>Broj nacionalnih transakcija</t>
  </si>
  <si>
    <t>Vrijednost nacionalnih transakcija</t>
  </si>
  <si>
    <t>Broj međunarodnih transakcija</t>
  </si>
  <si>
    <t>Vrijednost međunarodnih transakcija</t>
  </si>
  <si>
    <t>Napomena: Podaci se odnose na prosječan broj i vrijednost nacionalnih kartičnih platnih transakcija tijekom svakog izvještajnog mjeseca u 2015.</t>
  </si>
  <si>
    <t>Tablica 9. Broj i vrijednost nacionalnih kartičnih platnih transakcija kupnje robe i usluga po funkciji, u kunama</t>
  </si>
  <si>
    <t>Napomena: Podaci se odnose na ukupan broj i vrijednost transakcija prihvata u 2015.</t>
  </si>
  <si>
    <t>Napomena: Podaci se odnose na ukupan broj transakcija prihvata i vrijednost transakcija prihvata u 2014. i  2015.</t>
  </si>
  <si>
    <t>Napomena: Podaci se odnose na ukupan broj i vrijednost transakcija prihvata tijekom svakog izvještajnog mjeseca u 2014. i  2015.</t>
  </si>
  <si>
    <t>Napomena: Podaci se odnose na ukupan broj transakcija prihvata tijekom svakog izvještajnog mjeseca u 2014. i  2015</t>
  </si>
  <si>
    <t>2015.</t>
  </si>
  <si>
    <t>2014.</t>
  </si>
  <si>
    <t>Napomena: Podaci se odnose na ukupnu vrijednost transakcija prihvata tijekom izvještajnog mjeseca u 2014. i  2015.</t>
  </si>
  <si>
    <t>Napomena: Podaci se odnose na ukupan broj i ukupnu vrijednost transakcija u kunama tijekom izvještajnog mjeseca u 2014. i  2015.</t>
  </si>
  <si>
    <t>EFTPOS uređaji za isplatu i uplatu</t>
  </si>
  <si>
    <t>Tablica 11. Broj i vrijednost transakcija prihvata platnih kartica prema prihvatnom uređaju</t>
  </si>
  <si>
    <t>Slika 1. Broj bankomata na teritoriju RH prema funkcijama</t>
  </si>
  <si>
    <t xml:space="preserve">Slika 2. Broj EFTPOS uređaja na teritoriju RH </t>
  </si>
  <si>
    <t xml:space="preserve">Slika 3. Broj beskontaktno-kontaktnih EFTPOS uređaja na teritoriju RH </t>
  </si>
  <si>
    <t xml:space="preserve">Slika 4. Broj platnih kartica </t>
  </si>
  <si>
    <t xml:space="preserve">Slika 5. Broj korištenih, nekorištenih i blokiranih platnih kartica </t>
  </si>
  <si>
    <t xml:space="preserve">Slika 6. Broj novoizdanih i deaktiviranih platnih kartica prema vrsti kartice </t>
  </si>
  <si>
    <t xml:space="preserve">Slika 8. Broj i vrijednost nacionalnih i međunarodnih kartičnih platnih transakcija </t>
  </si>
  <si>
    <t>Slika 11. Prosječan mjesečni broj i vrijednost nacionalnih kartičnih platnih transakcija po korištenoj platnoj kartici, u kunama</t>
  </si>
  <si>
    <t>Slika 12. Broj i vrijednost nacionalnih kartičnih platnih transakcija podizanja gotovog novca</t>
  </si>
  <si>
    <t>Slika 13. Broj i vrijednost nacionalnih kartičnih platnih transakcija polaganja gotovog novca</t>
  </si>
  <si>
    <t>Slika 14. Broj i vrijednost međunarodnih kartičnih platnih transakcija, u kunama</t>
  </si>
  <si>
    <t xml:space="preserve">Slika 18. Broj i vrijednost transakcija prihvata na teritoriju RH </t>
  </si>
  <si>
    <t>Slika 20. Broj i vrijednost transakcija prihvata platnih kartica izdanih u RH</t>
  </si>
  <si>
    <t>Slika 21. Broj transakcija prihvata platnih kartica izdanih u RH prema vrsti transakcije</t>
  </si>
  <si>
    <t>Slika 22. Vrijednost transakcija prihvata platnih kartica izdanih u RH prema vrsti transakcije</t>
  </si>
  <si>
    <t>Slika 23. Broj transakcija prihvata platnih kartica inozemnih izdavatelja prema prihvatnim uređajima</t>
  </si>
  <si>
    <t>Slika 24. Vrijednost transakcija prihvata platnih kartica inozemnih izdavatelja prema prihvatnim uređajima, u kunama</t>
  </si>
  <si>
    <t>Slika 25. Broj i vrijednost transakcija prihvata platnih kartica inozemnih izdavatelja prema državi izdavatelja – šest najzastupljenijih država</t>
  </si>
  <si>
    <t>Beskontaktno-kontaktni</t>
  </si>
  <si>
    <t>Napomena: Podaci se odnose na stanje na posljednji dan svakog izvještajnog mjeseca.</t>
  </si>
  <si>
    <t>Napomena: Podaci se odnose na ukupan broj korištenih, nekorištenih i blokiranih platnih kartica na posljednji dan svakog izvještajnog mjeseca u 2015.</t>
  </si>
  <si>
    <t>Tablica 3. Broj platnih kartica izdanih u RH prema korisniku</t>
  </si>
  <si>
    <t>Napomena: Podaci se odnose  na  ukupan broj korištenih, nekorištenih i blokiranih platnih kartica na posljednji dan svakog izvještajnog mjeseca.</t>
  </si>
  <si>
    <t xml:space="preserve">Slika 7. Broj kontaktnih i beskontaktnih platnih kartica </t>
  </si>
  <si>
    <t>Napomena: Podaci se odnose na ukupan broj na dan 31. prosinca 2015.</t>
  </si>
  <si>
    <t>Tablica 7. Broj imatelja platnih kartica u RH poslovnih subjekata (nepotrošača)</t>
  </si>
  <si>
    <t>Ukupan broj transakcija – desno</t>
  </si>
  <si>
    <t>Ukupna vrijednost transakcija – lijevo</t>
  </si>
  <si>
    <t>Prosječna mjesečna vrijednost nacionalnih kartičnih platnih transakcija po korištenoj platnoj kartici – lijevo</t>
  </si>
  <si>
    <t>Prosječan mjesečni broj nacionalnih kartičnih platnih transakcija po korištenoj platnoj kartici – desno</t>
  </si>
  <si>
    <t>Vrijednost transakcija kupnje robe i usluga</t>
  </si>
  <si>
    <t>Broj kartičnih platnih transakcija podizanja gotovog novca – desno</t>
  </si>
  <si>
    <t>Vrijednost kartičnih platnih transakcija podizanja gotovog novca – lijevo</t>
  </si>
  <si>
    <t>Broj kartičnih transakcija polaganja gotovog novca – desno</t>
  </si>
  <si>
    <t>Vrijednost kartičnih transakcija polaganja gotovog novca – lijevo</t>
  </si>
  <si>
    <t>Broj transakcija – desno</t>
  </si>
  <si>
    <t>Vrijednost transakcija – lijevo</t>
  </si>
  <si>
    <t>vrijednost transakcija – lijevo</t>
  </si>
  <si>
    <t>broj transakcija – desno</t>
  </si>
  <si>
    <t xml:space="preserve">Slika 15. Broj i vrijednost međunarodnih kartičnih platnih transakcija za osam najzastupljenijih država </t>
  </si>
  <si>
    <t>Broj transakcija – lijevo</t>
  </si>
  <si>
    <t>Vrijednost transakcija – desno</t>
  </si>
  <si>
    <t xml:space="preserve">Napomena: Podaci se odnose na ukupan broj i vrijednost međunarodnih kartičnih platnih transakcija u 2015. </t>
  </si>
  <si>
    <t>–</t>
  </si>
  <si>
    <t>Hrvatski izdavatelji, broj transakcija – desno</t>
  </si>
  <si>
    <t>Hrvatski izdavatelji, vrijednost transakcija – lijevo</t>
  </si>
  <si>
    <t>Inozemni izdavatelji, broj transakcija – desno</t>
  </si>
  <si>
    <t>Inozemni izdavatelji, vrijednost transakcija – lijevo</t>
  </si>
  <si>
    <t>Broj transakcija vlastitim karticama – desno</t>
  </si>
  <si>
    <t>Broj transakcija karticama ostalih hrvatskih izdavatelja – desno</t>
  </si>
  <si>
    <t>Vrijednost transakcija vlastitim karticama – lijevo</t>
  </si>
  <si>
    <t>Vrijednost transakcija karticama ostalih hrvatskih izdavatelja – lijevo</t>
  </si>
  <si>
    <t>Korištene platne kartice  (uk.)</t>
  </si>
  <si>
    <t>Nekorištene platne kartice  (uk.)</t>
  </si>
  <si>
    <t>Blokirane platne kartice  (uk.)</t>
  </si>
  <si>
    <t>Ukupno na dan 31. 12. 2015.</t>
  </si>
  <si>
    <t>Ukupno na dan  
31. 12. 2014.</t>
  </si>
  <si>
    <t>Napomena: Podaci se odnose  na  ukupan broj novoizdanih i deaktiviranih platnih kartica tijekom svakog izvještajnog mjeseca u 2015.</t>
  </si>
  <si>
    <t>Napomena: Podaci se odnose na ukupan broj kontaktnih i beskontaktnih platnih kartica na posljednji dan svakog izvještajnog mjeseca.</t>
  </si>
  <si>
    <t>Napomena: Podaci se odnose na ukupan broj i vrijednost nacionalnih kartičnih platnih transakcija u 2015.</t>
  </si>
  <si>
    <t>Slika 9. Broj  nacionalnih kartičnih platnih transakcija prema prihvatnim uređajima</t>
  </si>
  <si>
    <t>Slika 10. Vrijednost nacionalnih kartičnih platnih transakcija prema prihvatnim uređajima</t>
  </si>
  <si>
    <t>Broj i vrijednost nacionalnih kartičnih platnih transakcija prema prihvatnim uređajima</t>
  </si>
  <si>
    <t>Napomena: Podaci se odnose na ukupan broj nacionalnih  kartičnih platnih transakcija u 2015.</t>
  </si>
  <si>
    <t>Napomena: Podaci se odnose na ukupnu vrijednost nacionalnih kartičnih platnih transakcija u 2015.</t>
  </si>
  <si>
    <t>Napomena: Podaci se odnose na ukupan broj i vrijednost nacionalnih kartičnih platnih  transakcija kupnje robe i usluga  u 2015.</t>
  </si>
  <si>
    <t>Napomena: Podaci se odnose na ukupan broj i vrijednost nacionalnih kartičnih platnih  transakcija podizanja gotovog novca  u  2015.</t>
  </si>
  <si>
    <t>Slika 19. Ukupan broj i vrijednost transakcija prihvata platnih kartica prema izdavatelju platne kartice</t>
  </si>
  <si>
    <t xml:space="preserve">Tablica 5. Broj kontaktnih i beskontaktnih platnih kartica izdanih u RH </t>
  </si>
  <si>
    <t>Napomena: Podaci se odnose na ukupan broj i vrijednost međunarodnih kartičnih platnih transakcija tijekom svakog izvještajnog mjeseca u 2014. i 2015.</t>
  </si>
  <si>
    <t>Napomena: Podaci se odnose na ukupan broj transakcija prihvata platnih kartica inozemnih izdavatelja u 2015.</t>
  </si>
  <si>
    <t>Napomena: Podaci se odnose na ukupnu vrijednost transakcija prihvata platnih kartica inozemnih izdavatelja u 2015.</t>
  </si>
  <si>
    <t>Napomena: Podaci se odnose na ukupan broj i vrijednost međunarodnih kartičnih platnih transakcija u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</si>
</sst>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[$-41A]mmm/yy;@"/>
    <numFmt numFmtId="166" formatCode="[$-41A]mmm/\ yy;@"/>
    <numFmt numFmtId="167" formatCode="[$-41A]mmm\-yy;@"/>
    <numFmt numFmtId="168" formatCode="0.0"/>
    <numFmt numFmtId="169" formatCode="0.0%"/>
  </numFmts>
  <fonts count="9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indexed="64"/>
      </bottom>
      <diagonal/>
    </border>
  </borders>
  <cellStyleXfs count="23">
    <xf numFmtId="164" fontId="0" fillId="0" borderId="0" applyNumberFormat="0"/>
    <xf numFmtId="0" fontId="4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3" fillId="0" borderId="4" applyNumberFormat="0" applyFont="0" applyFill="0" applyAlignment="0" applyProtection="0"/>
    <xf numFmtId="164" fontId="5" fillId="0" borderId="4" applyNumberFormat="0" applyFill="0" applyAlignment="0" applyProtection="0"/>
    <xf numFmtId="164" fontId="5" fillId="0" borderId="2" applyNumberFormat="0" applyFill="0" applyAlignment="0" applyProtection="0"/>
    <xf numFmtId="164" fontId="3" fillId="0" borderId="2" applyNumberFormat="0" applyFill="0" applyAlignment="0" applyProtection="0"/>
    <xf numFmtId="164" fontId="5" fillId="0" borderId="1" applyNumberFormat="0" applyProtection="0">
      <alignment horizontal="right" vertical="center" wrapText="1"/>
    </xf>
    <xf numFmtId="9" fontId="3" fillId="0" borderId="0" applyFont="0" applyFill="0" applyBorder="0" applyAlignment="0" applyProtection="0"/>
  </cellStyleXfs>
  <cellXfs count="111">
    <xf numFmtId="0" fontId="0" fillId="0" borderId="0" xfId="0" applyNumberFormat="1"/>
    <xf numFmtId="0" fontId="4" fillId="0" borderId="0" xfId="1"/>
    <xf numFmtId="0" fontId="0" fillId="0" borderId="0" xfId="0" applyNumberFormat="1"/>
    <xf numFmtId="0" fontId="5" fillId="0" borderId="1" xfId="21" applyNumberFormat="1">
      <alignment horizontal="right" vertical="center" wrapText="1"/>
    </xf>
    <xf numFmtId="0" fontId="5" fillId="0" borderId="1" xfId="21" applyNumberFormat="1" applyAlignment="1">
      <alignment horizontal="left" vertical="center" wrapText="1"/>
    </xf>
    <xf numFmtId="0" fontId="5" fillId="0" borderId="2" xfId="19" applyNumberFormat="1"/>
    <xf numFmtId="14" fontId="0" fillId="0" borderId="0" xfId="0" applyNumberFormat="1"/>
    <xf numFmtId="3" fontId="0" fillId="0" borderId="0" xfId="0" applyNumberFormat="1"/>
    <xf numFmtId="3" fontId="3" fillId="0" borderId="2" xfId="20" applyNumberFormat="1"/>
    <xf numFmtId="0" fontId="3" fillId="0" borderId="2" xfId="20" applyNumberFormat="1"/>
    <xf numFmtId="0" fontId="5" fillId="0" borderId="1" xfId="21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3" fillId="0" borderId="2" xfId="20" applyNumberFormat="1" applyAlignment="1">
      <alignment horizontal="center"/>
    </xf>
    <xf numFmtId="3" fontId="5" fillId="0" borderId="2" xfId="19" applyNumberFormat="1"/>
    <xf numFmtId="9" fontId="0" fillId="0" borderId="0" xfId="0" applyNumberFormat="1"/>
    <xf numFmtId="9" fontId="5" fillId="0" borderId="2" xfId="19" applyNumberFormat="1"/>
    <xf numFmtId="0" fontId="5" fillId="0" borderId="0" xfId="0" applyNumberFormat="1" applyFont="1"/>
    <xf numFmtId="0" fontId="5" fillId="0" borderId="4" xfId="18" applyNumberFormat="1"/>
    <xf numFmtId="3" fontId="5" fillId="0" borderId="4" xfId="18" applyNumberForma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164" fontId="0" fillId="0" borderId="0" xfId="0" applyNumberFormat="1"/>
    <xf numFmtId="164" fontId="3" fillId="0" borderId="2" xfId="20" applyNumberFormat="1"/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3" fillId="0" borderId="2" xfId="20" applyNumberFormat="1" applyAlignment="1">
      <alignment horizontal="center"/>
    </xf>
    <xf numFmtId="164" fontId="7" fillId="0" borderId="1" xfId="0" applyFont="1" applyFill="1" applyBorder="1" applyAlignment="1">
      <alignment horizontal="center" vertical="center" wrapText="1"/>
    </xf>
    <xf numFmtId="164" fontId="3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horizontal="right" vertical="center" wrapText="1"/>
    </xf>
    <xf numFmtId="164" fontId="3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4" fillId="0" borderId="0" xfId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3" fontId="0" fillId="0" borderId="2" xfId="0" applyNumberFormat="1" applyBorder="1"/>
    <xf numFmtId="0" fontId="5" fillId="0" borderId="1" xfId="2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NumberFormat="1"/>
    <xf numFmtId="9" fontId="0" fillId="0" borderId="0" xfId="22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3" fontId="0" fillId="0" borderId="0" xfId="0" applyNumberFormat="1" applyFont="1"/>
    <xf numFmtId="3" fontId="3" fillId="0" borderId="2" xfId="20" applyNumberFormat="1" applyFont="1"/>
    <xf numFmtId="3" fontId="3" fillId="0" borderId="3" xfId="21" applyNumberFormat="1" applyFont="1" applyBorder="1">
      <alignment horizontal="right" vertical="center" wrapText="1"/>
    </xf>
    <xf numFmtId="3" fontId="3" fillId="0" borderId="0" xfId="21" applyNumberFormat="1" applyFont="1" applyBorder="1">
      <alignment horizontal="right" vertical="center" wrapText="1"/>
    </xf>
    <xf numFmtId="167" fontId="0" fillId="0" borderId="0" xfId="0" applyNumberFormat="1" applyAlignment="1">
      <alignment horizontal="center"/>
    </xf>
    <xf numFmtId="167" fontId="0" fillId="0" borderId="2" xfId="0" applyNumberFormat="1" applyBorder="1" applyAlignment="1">
      <alignment horizontal="center"/>
    </xf>
    <xf numFmtId="0" fontId="0" fillId="0" borderId="0" xfId="0" applyNumberFormat="1" applyBorder="1"/>
    <xf numFmtId="0" fontId="5" fillId="0" borderId="0" xfId="21" applyNumberFormat="1" applyBorder="1">
      <alignment horizontal="right" vertical="center" wrapText="1"/>
    </xf>
    <xf numFmtId="3" fontId="0" fillId="0" borderId="0" xfId="0" applyNumberFormat="1" applyBorder="1"/>
    <xf numFmtId="3" fontId="3" fillId="0" borderId="0" xfId="20" applyNumberFormat="1" applyBorder="1"/>
    <xf numFmtId="0" fontId="5" fillId="0" borderId="1" xfId="21" applyNumberFormat="1" applyBorder="1" applyAlignment="1">
      <alignment horizontal="left" vertical="center" wrapText="1"/>
    </xf>
    <xf numFmtId="0" fontId="5" fillId="0" borderId="1" xfId="21" applyNumberFormat="1" applyBorder="1" applyAlignment="1">
      <alignment horizontal="center" vertical="center" wrapText="1"/>
    </xf>
    <xf numFmtId="0" fontId="5" fillId="0" borderId="1" xfId="21" applyNumberFormat="1" applyBorder="1">
      <alignment horizontal="right" vertical="center" wrapText="1"/>
    </xf>
    <xf numFmtId="3" fontId="8" fillId="0" borderId="0" xfId="0" applyNumberFormat="1" applyFont="1"/>
    <xf numFmtId="0" fontId="0" fillId="0" borderId="0" xfId="0" applyNumberFormat="1"/>
    <xf numFmtId="14" fontId="3" fillId="0" borderId="2" xfId="20" applyNumberFormat="1" applyBorder="1" applyAlignment="1">
      <alignment horizontal="center"/>
    </xf>
    <xf numFmtId="14" fontId="3" fillId="0" borderId="0" xfId="2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68" fontId="0" fillId="0" borderId="0" xfId="0" applyNumberForma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4" fillId="0" borderId="0" xfId="1"/>
    <xf numFmtId="166" fontId="3" fillId="0" borderId="0" xfId="20" applyNumberFormat="1" applyBorder="1" applyAlignment="1">
      <alignment horizontal="center"/>
    </xf>
    <xf numFmtId="3" fontId="3" fillId="0" borderId="0" xfId="20" applyNumberFormat="1" applyFill="1" applyBorder="1"/>
    <xf numFmtId="3" fontId="3" fillId="0" borderId="2" xfId="20" applyNumberFormat="1" applyFill="1" applyBorder="1"/>
    <xf numFmtId="0" fontId="0" fillId="0" borderId="0" xfId="0" applyNumberFormat="1"/>
    <xf numFmtId="1" fontId="0" fillId="0" borderId="0" xfId="0" applyNumberFormat="1"/>
    <xf numFmtId="0" fontId="0" fillId="0" borderId="0" xfId="0" applyNumberFormat="1"/>
    <xf numFmtId="0" fontId="0" fillId="0" borderId="0" xfId="0" applyNumberFormat="1"/>
    <xf numFmtId="2" fontId="0" fillId="0" borderId="0" xfId="0" applyNumberForma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3" fontId="3" fillId="0" borderId="2" xfId="2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3" fillId="0" borderId="2" xfId="20" applyNumberFormat="1" applyBorder="1"/>
    <xf numFmtId="0" fontId="5" fillId="0" borderId="1" xfId="21" applyNumberFormat="1">
      <alignment horizontal="right" vertical="center" wrapText="1"/>
    </xf>
    <xf numFmtId="4" fontId="0" fillId="0" borderId="0" xfId="0" applyNumberFormat="1"/>
    <xf numFmtId="2" fontId="0" fillId="0" borderId="0" xfId="22" applyNumberFormat="1" applyFont="1"/>
    <xf numFmtId="4" fontId="8" fillId="0" borderId="0" xfId="0" applyNumberFormat="1" applyFont="1"/>
    <xf numFmtId="165" fontId="3" fillId="0" borderId="0" xfId="20" applyNumberFormat="1" applyBorder="1" applyAlignment="1">
      <alignment horizontal="center"/>
    </xf>
    <xf numFmtId="165" fontId="3" fillId="0" borderId="2" xfId="20" applyNumberFormat="1" applyBorder="1" applyAlignment="1">
      <alignment horizontal="center"/>
    </xf>
    <xf numFmtId="166" fontId="3" fillId="0" borderId="2" xfId="20" applyNumberFormat="1" applyBorder="1" applyAlignment="1">
      <alignment horizontal="center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9" fontId="0" fillId="0" borderId="0" xfId="22" applyNumberFormat="1" applyFont="1"/>
    <xf numFmtId="0" fontId="5" fillId="0" borderId="1" xfId="0" applyNumberFormat="1" applyFont="1" applyBorder="1"/>
    <xf numFmtId="3" fontId="5" fillId="0" borderId="1" xfId="0" applyNumberFormat="1" applyFont="1" applyBorder="1"/>
    <xf numFmtId="0" fontId="4" fillId="0" borderId="0" xfId="1" applyAlignment="1"/>
    <xf numFmtId="0" fontId="0" fillId="0" borderId="0" xfId="0" applyNumberFormat="1" applyAlignment="1"/>
    <xf numFmtId="164" fontId="0" fillId="0" borderId="2" xfId="0" applyFont="1" applyBorder="1" applyAlignment="1">
      <alignment vertical="center" wrapText="1"/>
    </xf>
    <xf numFmtId="10" fontId="0" fillId="0" borderId="0" xfId="22" applyNumberFormat="1" applyFon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0" fillId="0" borderId="0" xfId="0" applyNumberFormat="1"/>
    <xf numFmtId="164" fontId="5" fillId="0" borderId="1" xfId="0" applyFont="1" applyFill="1" applyBorder="1" applyAlignment="1">
      <alignment horizontal="center" vertical="center" wrapText="1"/>
    </xf>
    <xf numFmtId="169" fontId="0" fillId="0" borderId="0" xfId="22" applyNumberFormat="1" applyFont="1"/>
    <xf numFmtId="3" fontId="5" fillId="0" borderId="0" xfId="19" applyNumberFormat="1" applyBorder="1"/>
    <xf numFmtId="0" fontId="0" fillId="0" borderId="0" xfId="0" applyNumberFormat="1"/>
    <xf numFmtId="1" fontId="0" fillId="0" borderId="0" xfId="22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5" fillId="0" borderId="3" xfId="21" applyNumberFormat="1" applyBorder="1" applyAlignment="1">
      <alignment horizontal="left" vertical="center" wrapText="1"/>
    </xf>
    <xf numFmtId="0" fontId="5" fillId="0" borderId="2" xfId="21" applyNumberFormat="1" applyBorder="1" applyAlignment="1">
      <alignment horizontal="left" vertical="center" wrapText="1"/>
    </xf>
    <xf numFmtId="0" fontId="5" fillId="0" borderId="3" xfId="21" applyNumberFormat="1" applyBorder="1" applyAlignment="1">
      <alignment horizontal="center" vertical="center" wrapText="1"/>
    </xf>
    <xf numFmtId="0" fontId="5" fillId="0" borderId="2" xfId="21" applyNumberFormat="1" applyBorder="1" applyAlignment="1">
      <alignment horizontal="center" vertical="center" wrapText="1"/>
    </xf>
    <xf numFmtId="0" fontId="5" fillId="0" borderId="0" xfId="0" applyNumberFormat="1" applyFont="1"/>
    <xf numFmtId="0" fontId="0" fillId="0" borderId="0" xfId="0" applyNumberFormat="1"/>
  </cellXfs>
  <cellStyles count="23">
    <cellStyle name="20% - Accent1" xfId="3" builtinId="30" customBuiltin="1"/>
    <cellStyle name="20% - Accent2" xfId="5" builtinId="34" customBuiltin="1"/>
    <cellStyle name="20% - Accent3" xfId="7" builtinId="38" customBuiltin="1"/>
    <cellStyle name="20% - Accent4" xfId="9" builtinId="42" customBuiltin="1"/>
    <cellStyle name="20% - Accent5" xfId="11" builtinId="46" customBuiltin="1"/>
    <cellStyle name="20% - Accent6" xfId="13" builtinId="50" customBuiltin="1"/>
    <cellStyle name="40% - Accent1" xfId="4" builtinId="31" customBuiltin="1"/>
    <cellStyle name="40% - Accent2" xfId="6" builtinId="35" customBuiltin="1"/>
    <cellStyle name="40% - Accent3" xfId="8" builtinId="39" customBuiltin="1"/>
    <cellStyle name="40% - Accent4" xfId="10" builtinId="43" customBuiltin="1"/>
    <cellStyle name="40% - Accent5" xfId="12" builtinId="47" customBuiltin="1"/>
    <cellStyle name="40% - Accent6" xfId="14" builtinId="51" customBuiltin="1"/>
    <cellStyle name="Heading 1" xfId="1" builtinId="16" customBuiltin="1"/>
    <cellStyle name="Heading 2" xfId="2" builtinId="17" customBuiltin="1"/>
    <cellStyle name="Međunaslov u tablici" xfId="15"/>
    <cellStyle name="Napomene" xfId="16"/>
    <cellStyle name="Normal" xfId="0" builtinId="0" customBuiltin="1"/>
    <cellStyle name="Percent" xfId="22" builtinId="5"/>
    <cellStyle name="Tanka linija ispod" xfId="17"/>
    <cellStyle name="Ukupno" xfId="18"/>
    <cellStyle name="Ukupno - zadnji redak" xfId="19"/>
    <cellStyle name="Zadnji redak" xfId="20"/>
    <cellStyle name="Zaglavlje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04990750694909"/>
          <c:y val="5.7527407249655833E-2"/>
          <c:w val="0.85964126255436901"/>
          <c:h val="0.599773073749283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'Slika 1.'!$C$5</c:f>
              <c:strCache>
                <c:ptCount val="1"/>
                <c:pt idx="0">
                  <c:v>Isplatni bankomat</c:v>
                </c:pt>
              </c:strCache>
            </c:strRef>
          </c:tx>
          <c:invertIfNegative val="0"/>
          <c:cat>
            <c:numRef>
              <c:f>'Slika 1.'!$B$6:$B$17</c:f>
              <c:numCache>
                <c:formatCode>m/d/yyyy</c:formatCode>
                <c:ptCount val="12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</c:numCache>
            </c:numRef>
          </c:cat>
          <c:val>
            <c:numRef>
              <c:f>'Slika 1.'!$C$6:$C$17</c:f>
              <c:numCache>
                <c:formatCode>#,##0</c:formatCode>
                <c:ptCount val="12"/>
                <c:pt idx="0">
                  <c:v>3947</c:v>
                </c:pt>
                <c:pt idx="1">
                  <c:v>3959</c:v>
                </c:pt>
                <c:pt idx="2">
                  <c:v>4023</c:v>
                </c:pt>
                <c:pt idx="3">
                  <c:v>4108</c:v>
                </c:pt>
                <c:pt idx="4">
                  <c:v>4144</c:v>
                </c:pt>
                <c:pt idx="5">
                  <c:v>4170</c:v>
                </c:pt>
                <c:pt idx="6">
                  <c:v>4193</c:v>
                </c:pt>
                <c:pt idx="7">
                  <c:v>4195</c:v>
                </c:pt>
                <c:pt idx="8">
                  <c:v>4172</c:v>
                </c:pt>
                <c:pt idx="9">
                  <c:v>4074</c:v>
                </c:pt>
                <c:pt idx="10">
                  <c:v>4046</c:v>
                </c:pt>
                <c:pt idx="11">
                  <c:v>4053</c:v>
                </c:pt>
              </c:numCache>
            </c:numRef>
          </c:val>
        </c:ser>
        <c:ser>
          <c:idx val="1"/>
          <c:order val="1"/>
          <c:tx>
            <c:strRef>
              <c:f>'Slika 1.'!$D$5</c:f>
              <c:strCache>
                <c:ptCount val="1"/>
                <c:pt idx="0">
                  <c:v>Uređaj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cat>
            <c:numRef>
              <c:f>'Slika 1.'!$B$6:$B$17</c:f>
              <c:numCache>
                <c:formatCode>m/d/yyyy</c:formatCode>
                <c:ptCount val="12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</c:numCache>
            </c:numRef>
          </c:cat>
          <c:val>
            <c:numRef>
              <c:f>'Slika 1.'!$D$6:$D$17</c:f>
              <c:numCache>
                <c:formatCode>General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</c:ser>
        <c:ser>
          <c:idx val="2"/>
          <c:order val="2"/>
          <c:tx>
            <c:strRef>
              <c:f>'Slika 1.'!$E$5</c:f>
              <c:strCache>
                <c:ptCount val="1"/>
                <c:pt idx="0">
                  <c:v>Uplatno-isplatni bankomat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'Slika 1.'!$B$6:$B$17</c:f>
              <c:numCache>
                <c:formatCode>m/d/yyyy</c:formatCode>
                <c:ptCount val="12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</c:numCache>
            </c:numRef>
          </c:cat>
          <c:val>
            <c:numRef>
              <c:f>'Slika 1.'!$E$6:$E$17</c:f>
              <c:numCache>
                <c:formatCode>General</c:formatCode>
                <c:ptCount val="12"/>
                <c:pt idx="0">
                  <c:v>240</c:v>
                </c:pt>
                <c:pt idx="1">
                  <c:v>242</c:v>
                </c:pt>
                <c:pt idx="2">
                  <c:v>263</c:v>
                </c:pt>
                <c:pt idx="3">
                  <c:v>266</c:v>
                </c:pt>
                <c:pt idx="4">
                  <c:v>265</c:v>
                </c:pt>
                <c:pt idx="5">
                  <c:v>268</c:v>
                </c:pt>
                <c:pt idx="6">
                  <c:v>272</c:v>
                </c:pt>
                <c:pt idx="7">
                  <c:v>273</c:v>
                </c:pt>
                <c:pt idx="8">
                  <c:v>279</c:v>
                </c:pt>
                <c:pt idx="9">
                  <c:v>287</c:v>
                </c:pt>
                <c:pt idx="10">
                  <c:v>288</c:v>
                </c:pt>
                <c:pt idx="11">
                  <c:v>288</c:v>
                </c:pt>
              </c:numCache>
            </c:numRef>
          </c:val>
        </c:ser>
        <c:ser>
          <c:idx val="3"/>
          <c:order val="3"/>
          <c:tx>
            <c:strRef>
              <c:f>'Slika 1.'!$F$5</c:f>
              <c:strCache>
                <c:ptCount val="1"/>
                <c:pt idx="0">
                  <c:v>Uplatni bankomat</c:v>
                </c:pt>
              </c:strCache>
            </c:strRef>
          </c:tx>
          <c:invertIfNegative val="0"/>
          <c:cat>
            <c:numRef>
              <c:f>'Slika 1.'!$B$6:$B$17</c:f>
              <c:numCache>
                <c:formatCode>m/d/yyyy</c:formatCode>
                <c:ptCount val="12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</c:numCache>
            </c:numRef>
          </c:cat>
          <c:val>
            <c:numRef>
              <c:f>'Slika 1.'!$F$6:$F$17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21254568"/>
        <c:axId val="221254960"/>
      </c:barChart>
      <c:catAx>
        <c:axId val="221254568"/>
        <c:scaling>
          <c:orientation val="minMax"/>
        </c:scaling>
        <c:delete val="0"/>
        <c:axPos val="b"/>
        <c:numFmt formatCode="[$-41A]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1254960"/>
        <c:crosses val="autoZero"/>
        <c:auto val="0"/>
        <c:lblAlgn val="ctr"/>
        <c:lblOffset val="100"/>
        <c:noMultiLvlLbl val="0"/>
      </c:catAx>
      <c:valAx>
        <c:axId val="221254960"/>
        <c:scaling>
          <c:orientation val="minMax"/>
          <c:max val="50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spPr>
          <a:ln w="3175"/>
        </c:spPr>
        <c:crossAx val="221254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6315118953312014E-2"/>
          <c:y val="0.85396596671751079"/>
          <c:w val="0.83631266240973612"/>
          <c:h val="0.1268132149835836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'Slika 9. i 10.'!$B$7</c:f>
              <c:strCache>
                <c:ptCount val="1"/>
                <c:pt idx="0">
                  <c:v>Vrijednost transakcija, u kunama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'Slika 9. i 10.'!$C$5:$H$5</c:f>
              <c:strCache>
                <c:ptCount val="6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  <c:pt idx="4">
                  <c:v>Mobilni telefon</c:v>
                </c:pt>
                <c:pt idx="5">
                  <c:v>Ostalo</c:v>
                </c:pt>
              </c:strCache>
            </c:strRef>
          </c:cat>
          <c:val>
            <c:numRef>
              <c:f>'Slika 9. i 10.'!$C$7:$H$7</c:f>
              <c:numCache>
                <c:formatCode>#,##0</c:formatCode>
                <c:ptCount val="6"/>
                <c:pt idx="0">
                  <c:v>74325934343</c:v>
                </c:pt>
                <c:pt idx="1">
                  <c:v>44256990069</c:v>
                </c:pt>
                <c:pt idx="2">
                  <c:v>715697254</c:v>
                </c:pt>
                <c:pt idx="3">
                  <c:v>4885390622</c:v>
                </c:pt>
                <c:pt idx="4">
                  <c:v>837089</c:v>
                </c:pt>
                <c:pt idx="5">
                  <c:v>1066416539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3243610506134"/>
          <c:y val="7.0662563118696509E-2"/>
          <c:w val="0.82147770018300825"/>
          <c:h val="0.5894709354224118"/>
        </c:manualLayout>
      </c:layout>
      <c:lineChart>
        <c:grouping val="standard"/>
        <c:varyColors val="0"/>
        <c:ser>
          <c:idx val="0"/>
          <c:order val="0"/>
          <c:tx>
            <c:strRef>
              <c:f>'Slika 11. '!$C$5</c:f>
              <c:strCache>
                <c:ptCount val="1"/>
                <c:pt idx="0">
                  <c:v>Prosječna mjesečna vrijednost nacionalnih kartičnih platnih transakcija po korištenoj platnoj kartici – lijevo</c:v>
                </c:pt>
              </c:strCache>
            </c:strRef>
          </c:tx>
          <c:cat>
            <c:numRef>
              <c:f>'Slika 11. '!$B$6:$B$17</c:f>
              <c:numCache>
                <c:formatCode>m/d/yyyy</c:formatCode>
                <c:ptCount val="12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</c:numCache>
            </c:numRef>
          </c:cat>
          <c:val>
            <c:numRef>
              <c:f>'Slika 11. '!$C$6:$C$17</c:f>
              <c:numCache>
                <c:formatCode>#,##0.0</c:formatCode>
                <c:ptCount val="12"/>
                <c:pt idx="0">
                  <c:v>2173.5873282974826</c:v>
                </c:pt>
                <c:pt idx="1">
                  <c:v>2100.7991832198654</c:v>
                </c:pt>
                <c:pt idx="2">
                  <c:v>2407.2467850183616</c:v>
                </c:pt>
                <c:pt idx="3">
                  <c:v>2373.9209432829571</c:v>
                </c:pt>
                <c:pt idx="4">
                  <c:v>2422.121824657665</c:v>
                </c:pt>
                <c:pt idx="5">
                  <c:v>2459.416645695339</c:v>
                </c:pt>
                <c:pt idx="6">
                  <c:v>2557.2486754470979</c:v>
                </c:pt>
                <c:pt idx="7">
                  <c:v>2430.3454347962365</c:v>
                </c:pt>
                <c:pt idx="8">
                  <c:v>2431.5215396999793</c:v>
                </c:pt>
                <c:pt idx="9">
                  <c:v>2448.6175932428873</c:v>
                </c:pt>
                <c:pt idx="10">
                  <c:v>2352.2390539872899</c:v>
                </c:pt>
                <c:pt idx="11">
                  <c:v>2619.2415880491462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94112"/>
        <c:axId val="335194504"/>
      </c:lineChart>
      <c:lineChart>
        <c:grouping val="standard"/>
        <c:varyColors val="0"/>
        <c:ser>
          <c:idx val="1"/>
          <c:order val="1"/>
          <c:tx>
            <c:strRef>
              <c:f>'Slika 11. '!$D$5</c:f>
              <c:strCache>
                <c:ptCount val="1"/>
                <c:pt idx="0">
                  <c:v>Prosječan mjesečni broj nacionalnih kartičnih platnih transakcija po korištenoj platnoj kartici – desno</c:v>
                </c:pt>
              </c:strCache>
            </c:strRef>
          </c:tx>
          <c:cat>
            <c:numRef>
              <c:f>'Slika 11. '!$B$6:$B$17</c:f>
              <c:numCache>
                <c:formatCode>m/d/yyyy</c:formatCode>
                <c:ptCount val="12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</c:numCache>
            </c:numRef>
          </c:cat>
          <c:val>
            <c:numRef>
              <c:f>'Slika 11. '!$D$6:$D$17</c:f>
              <c:numCache>
                <c:formatCode>#,##0.0</c:formatCode>
                <c:ptCount val="12"/>
                <c:pt idx="0">
                  <c:v>6.1041862123493402</c:v>
                </c:pt>
                <c:pt idx="1">
                  <c:v>5.9584645286914917</c:v>
                </c:pt>
                <c:pt idx="2">
                  <c:v>6.7883855546339156</c:v>
                </c:pt>
                <c:pt idx="3">
                  <c:v>6.5738782826329469</c:v>
                </c:pt>
                <c:pt idx="4">
                  <c:v>6.8760478744628468</c:v>
                </c:pt>
                <c:pt idx="5">
                  <c:v>6.9004545664519892</c:v>
                </c:pt>
                <c:pt idx="6">
                  <c:v>7.0851747035090922</c:v>
                </c:pt>
                <c:pt idx="7">
                  <c:v>6.7685369646864038</c:v>
                </c:pt>
                <c:pt idx="8">
                  <c:v>6.7779346376344076</c:v>
                </c:pt>
                <c:pt idx="9">
                  <c:v>6.872349292031009</c:v>
                </c:pt>
                <c:pt idx="10">
                  <c:v>6.6888000794096616</c:v>
                </c:pt>
                <c:pt idx="11">
                  <c:v>7.2321672316139933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95288"/>
        <c:axId val="335194896"/>
      </c:lineChart>
      <c:catAx>
        <c:axId val="335194112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335194504"/>
        <c:crosses val="autoZero"/>
        <c:auto val="0"/>
        <c:lblAlgn val="ctr"/>
        <c:lblOffset val="100"/>
        <c:noMultiLvlLbl val="0"/>
      </c:catAx>
      <c:valAx>
        <c:axId val="335194504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335194112"/>
        <c:crosses val="autoZero"/>
        <c:crossBetween val="between"/>
      </c:valAx>
      <c:valAx>
        <c:axId val="33519489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crossAx val="335195288"/>
        <c:crosses val="max"/>
        <c:crossBetween val="between"/>
      </c:valAx>
      <c:dateAx>
        <c:axId val="3351952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335194896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8.8535581988421749E-2"/>
          <c:y val="0.81748617717201544"/>
          <c:w val="0.86307775357867589"/>
          <c:h val="0.1732358074530024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70917947546291"/>
          <c:y val="5.0226779749018992E-2"/>
          <c:w val="0.74324728928391703"/>
          <c:h val="0.66053684563253712"/>
        </c:manualLayout>
      </c:layout>
      <c:lineChart>
        <c:grouping val="standard"/>
        <c:varyColors val="0"/>
        <c:ser>
          <c:idx val="1"/>
          <c:order val="1"/>
          <c:tx>
            <c:strRef>
              <c:f>'Slika 12. '!$D$5</c:f>
              <c:strCache>
                <c:ptCount val="1"/>
                <c:pt idx="0">
                  <c:v>Vrijednost kartičnih platnih transakcija podizanja gotovog novca – lijevo</c:v>
                </c:pt>
              </c:strCache>
            </c:strRef>
          </c:tx>
          <c:marker>
            <c:symbol val="none"/>
          </c:marker>
          <c:cat>
            <c:numRef>
              <c:f>'Slika 12. '!$B$6:$B$29</c:f>
              <c:numCache>
                <c:formatCode>m/d/yyyy</c:formatCode>
                <c:ptCount val="24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</c:numCache>
            </c:numRef>
          </c:cat>
          <c:val>
            <c:numRef>
              <c:f>'Slika 12. '!$D$6:$D$29</c:f>
              <c:numCache>
                <c:formatCode>#,##0</c:formatCode>
                <c:ptCount val="24"/>
                <c:pt idx="0">
                  <c:v>5272832195</c:v>
                </c:pt>
                <c:pt idx="1">
                  <c:v>5217719073</c:v>
                </c:pt>
                <c:pt idx="2">
                  <c:v>5724015061</c:v>
                </c:pt>
                <c:pt idx="3">
                  <c:v>5698926512</c:v>
                </c:pt>
                <c:pt idx="4">
                  <c:v>6001990751</c:v>
                </c:pt>
                <c:pt idx="5">
                  <c:v>5993565769</c:v>
                </c:pt>
                <c:pt idx="6">
                  <c:v>6160371954</c:v>
                </c:pt>
                <c:pt idx="7">
                  <c:v>5870871418</c:v>
                </c:pt>
                <c:pt idx="8">
                  <c:v>6000906784</c:v>
                </c:pt>
                <c:pt idx="9">
                  <c:v>6113250340</c:v>
                </c:pt>
                <c:pt idx="10">
                  <c:v>5715360378</c:v>
                </c:pt>
                <c:pt idx="11">
                  <c:v>6276631519</c:v>
                </c:pt>
                <c:pt idx="12">
                  <c:v>5458088979</c:v>
                </c:pt>
                <c:pt idx="13">
                  <c:v>5373333911</c:v>
                </c:pt>
                <c:pt idx="14">
                  <c:v>5996120795</c:v>
                </c:pt>
                <c:pt idx="15">
                  <c:v>6061776852</c:v>
                </c:pt>
                <c:pt idx="16">
                  <c:v>6134160830</c:v>
                </c:pt>
                <c:pt idx="17">
                  <c:v>6184116986</c:v>
                </c:pt>
                <c:pt idx="18">
                  <c:v>6513775021</c:v>
                </c:pt>
                <c:pt idx="19">
                  <c:v>6150274026</c:v>
                </c:pt>
                <c:pt idx="20">
                  <c:v>6195261234</c:v>
                </c:pt>
                <c:pt idx="21">
                  <c:v>6243935908</c:v>
                </c:pt>
                <c:pt idx="22">
                  <c:v>6032039906</c:v>
                </c:pt>
                <c:pt idx="23">
                  <c:v>6556319206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56624"/>
        <c:axId val="225957016"/>
      </c:lineChart>
      <c:lineChart>
        <c:grouping val="standard"/>
        <c:varyColors val="0"/>
        <c:ser>
          <c:idx val="0"/>
          <c:order val="0"/>
          <c:tx>
            <c:strRef>
              <c:f>'Slika 12. '!$C$5</c:f>
              <c:strCache>
                <c:ptCount val="1"/>
                <c:pt idx="0">
                  <c:v>Broj kartičnih platnih transakcija podizanja gotovog novca – desno</c:v>
                </c:pt>
              </c:strCache>
            </c:strRef>
          </c:tx>
          <c:marker>
            <c:symbol val="none"/>
          </c:marker>
          <c:cat>
            <c:numRef>
              <c:f>'Slika 12. '!$B$6:$B$29</c:f>
              <c:numCache>
                <c:formatCode>m/d/yyyy</c:formatCode>
                <c:ptCount val="24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</c:numCache>
            </c:numRef>
          </c:cat>
          <c:val>
            <c:numRef>
              <c:f>'Slika 12. '!$C$6:$C$29</c:f>
              <c:numCache>
                <c:formatCode>#,##0</c:formatCode>
                <c:ptCount val="24"/>
                <c:pt idx="0">
                  <c:v>7711687</c:v>
                </c:pt>
                <c:pt idx="1">
                  <c:v>7621725</c:v>
                </c:pt>
                <c:pt idx="2">
                  <c:v>8508721</c:v>
                </c:pt>
                <c:pt idx="3">
                  <c:v>8204199</c:v>
                </c:pt>
                <c:pt idx="4">
                  <c:v>8657161</c:v>
                </c:pt>
                <c:pt idx="5">
                  <c:v>8453173</c:v>
                </c:pt>
                <c:pt idx="6">
                  <c:v>8466027</c:v>
                </c:pt>
                <c:pt idx="7">
                  <c:v>8065424</c:v>
                </c:pt>
                <c:pt idx="8">
                  <c:v>8422881</c:v>
                </c:pt>
                <c:pt idx="9">
                  <c:v>8753724</c:v>
                </c:pt>
                <c:pt idx="10">
                  <c:v>8138089</c:v>
                </c:pt>
                <c:pt idx="11">
                  <c:v>8675256</c:v>
                </c:pt>
                <c:pt idx="12">
                  <c:v>7759653</c:v>
                </c:pt>
                <c:pt idx="13">
                  <c:v>7609181</c:v>
                </c:pt>
                <c:pt idx="14">
                  <c:v>8591325</c:v>
                </c:pt>
                <c:pt idx="15">
                  <c:v>8472997</c:v>
                </c:pt>
                <c:pt idx="16">
                  <c:v>8752646</c:v>
                </c:pt>
                <c:pt idx="17">
                  <c:v>8634818</c:v>
                </c:pt>
                <c:pt idx="18">
                  <c:v>8805044</c:v>
                </c:pt>
                <c:pt idx="19">
                  <c:v>8304931</c:v>
                </c:pt>
                <c:pt idx="20">
                  <c:v>8530613</c:v>
                </c:pt>
                <c:pt idx="21">
                  <c:v>8692400</c:v>
                </c:pt>
                <c:pt idx="22">
                  <c:v>8435360</c:v>
                </c:pt>
                <c:pt idx="23">
                  <c:v>8986012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57800"/>
        <c:axId val="225957408"/>
      </c:lineChart>
      <c:catAx>
        <c:axId val="225956624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5957016"/>
        <c:crosses val="autoZero"/>
        <c:auto val="0"/>
        <c:lblAlgn val="ctr"/>
        <c:lblOffset val="100"/>
        <c:noMultiLvlLbl val="0"/>
      </c:catAx>
      <c:valAx>
        <c:axId val="225957016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25956624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 HRK</a:t>
                  </a:r>
                </a:p>
              </c:rich>
            </c:tx>
          </c:dispUnitsLbl>
        </c:dispUnits>
      </c:valAx>
      <c:valAx>
        <c:axId val="225957408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25957800"/>
        <c:crosses val="max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  <c:dateAx>
        <c:axId val="22595780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225957408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6.6374838163417965E-2"/>
          <c:y val="0.85431707542089452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7464089825155E-2"/>
          <c:y val="5.0226779749018992E-2"/>
          <c:w val="0.82147770018300825"/>
          <c:h val="0.66053684563253712"/>
        </c:manualLayout>
      </c:layout>
      <c:lineChart>
        <c:grouping val="standard"/>
        <c:varyColors val="0"/>
        <c:ser>
          <c:idx val="1"/>
          <c:order val="1"/>
          <c:tx>
            <c:strRef>
              <c:f>'Slika 13.'!$D$5</c:f>
              <c:strCache>
                <c:ptCount val="1"/>
                <c:pt idx="0">
                  <c:v>Vrijednost kartičnih transakcija polaganja gotovog novca – lijevo</c:v>
                </c:pt>
              </c:strCache>
            </c:strRef>
          </c:tx>
          <c:marker>
            <c:symbol val="none"/>
          </c:marker>
          <c:cat>
            <c:numRef>
              <c:f>'Slika 13.'!$B$6:$B$29</c:f>
              <c:numCache>
                <c:formatCode>m/d/yyyy</c:formatCode>
                <c:ptCount val="24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</c:numCache>
            </c:numRef>
          </c:cat>
          <c:val>
            <c:numRef>
              <c:f>'Slika 13.'!$D$6:$D$29</c:f>
              <c:numCache>
                <c:formatCode>#,##0</c:formatCode>
                <c:ptCount val="24"/>
                <c:pt idx="0">
                  <c:v>404095097</c:v>
                </c:pt>
                <c:pt idx="1">
                  <c:v>389139918</c:v>
                </c:pt>
                <c:pt idx="2">
                  <c:v>449761733</c:v>
                </c:pt>
                <c:pt idx="3">
                  <c:v>310005125</c:v>
                </c:pt>
                <c:pt idx="4">
                  <c:v>441856519</c:v>
                </c:pt>
                <c:pt idx="5">
                  <c:v>491734940</c:v>
                </c:pt>
                <c:pt idx="6">
                  <c:v>554007087</c:v>
                </c:pt>
                <c:pt idx="7">
                  <c:v>529298872</c:v>
                </c:pt>
                <c:pt idx="8">
                  <c:v>536620073</c:v>
                </c:pt>
                <c:pt idx="9">
                  <c:v>515169584</c:v>
                </c:pt>
                <c:pt idx="10">
                  <c:v>464292929</c:v>
                </c:pt>
                <c:pt idx="11">
                  <c:v>501162426</c:v>
                </c:pt>
                <c:pt idx="12">
                  <c:v>437462560</c:v>
                </c:pt>
                <c:pt idx="13">
                  <c:v>417761716</c:v>
                </c:pt>
                <c:pt idx="14">
                  <c:v>492701186</c:v>
                </c:pt>
                <c:pt idx="15">
                  <c:v>514748639</c:v>
                </c:pt>
                <c:pt idx="16">
                  <c:v>523356216</c:v>
                </c:pt>
                <c:pt idx="17">
                  <c:v>565057359</c:v>
                </c:pt>
                <c:pt idx="18">
                  <c:v>656724490</c:v>
                </c:pt>
                <c:pt idx="19">
                  <c:v>633881607</c:v>
                </c:pt>
                <c:pt idx="20">
                  <c:v>600851477</c:v>
                </c:pt>
                <c:pt idx="21">
                  <c:v>566406333</c:v>
                </c:pt>
                <c:pt idx="22">
                  <c:v>536919616</c:v>
                </c:pt>
                <c:pt idx="23">
                  <c:v>570165983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59760"/>
        <c:axId val="222372816"/>
      </c:lineChart>
      <c:lineChart>
        <c:grouping val="standard"/>
        <c:varyColors val="0"/>
        <c:ser>
          <c:idx val="0"/>
          <c:order val="0"/>
          <c:tx>
            <c:strRef>
              <c:f>'Slika 13.'!$C$5</c:f>
              <c:strCache>
                <c:ptCount val="1"/>
                <c:pt idx="0">
                  <c:v>Broj kartičnih transakcija polaganja gotovog novca – desno</c:v>
                </c:pt>
              </c:strCache>
            </c:strRef>
          </c:tx>
          <c:marker>
            <c:symbol val="none"/>
          </c:marker>
          <c:cat>
            <c:numRef>
              <c:f>'Slika 13.'!$B$6:$B$29</c:f>
              <c:numCache>
                <c:formatCode>m/d/yyyy</c:formatCode>
                <c:ptCount val="24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</c:numCache>
            </c:numRef>
          </c:cat>
          <c:val>
            <c:numRef>
              <c:f>'Slika 13.'!$C$6:$C$29</c:f>
              <c:numCache>
                <c:formatCode>#,##0</c:formatCode>
                <c:ptCount val="24"/>
                <c:pt idx="0">
                  <c:v>223272</c:v>
                </c:pt>
                <c:pt idx="1">
                  <c:v>209911</c:v>
                </c:pt>
                <c:pt idx="2">
                  <c:v>236559</c:v>
                </c:pt>
                <c:pt idx="3">
                  <c:v>194358</c:v>
                </c:pt>
                <c:pt idx="4">
                  <c:v>228884</c:v>
                </c:pt>
                <c:pt idx="5">
                  <c:v>232455</c:v>
                </c:pt>
                <c:pt idx="6">
                  <c:v>248338</c:v>
                </c:pt>
                <c:pt idx="7">
                  <c:v>217724</c:v>
                </c:pt>
                <c:pt idx="8">
                  <c:v>245833</c:v>
                </c:pt>
                <c:pt idx="9">
                  <c:v>255191</c:v>
                </c:pt>
                <c:pt idx="10">
                  <c:v>235177</c:v>
                </c:pt>
                <c:pt idx="11">
                  <c:v>246971</c:v>
                </c:pt>
                <c:pt idx="12">
                  <c:v>238582</c:v>
                </c:pt>
                <c:pt idx="13">
                  <c:v>222264</c:v>
                </c:pt>
                <c:pt idx="14">
                  <c:v>252647</c:v>
                </c:pt>
                <c:pt idx="15">
                  <c:v>252894</c:v>
                </c:pt>
                <c:pt idx="16">
                  <c:v>247559</c:v>
                </c:pt>
                <c:pt idx="17">
                  <c:v>250709</c:v>
                </c:pt>
                <c:pt idx="18">
                  <c:v>268065</c:v>
                </c:pt>
                <c:pt idx="19">
                  <c:v>241745</c:v>
                </c:pt>
                <c:pt idx="20">
                  <c:v>260043</c:v>
                </c:pt>
                <c:pt idx="21">
                  <c:v>266509</c:v>
                </c:pt>
                <c:pt idx="22">
                  <c:v>257933</c:v>
                </c:pt>
                <c:pt idx="23">
                  <c:v>269325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373600"/>
        <c:axId val="222373208"/>
      </c:lineChart>
      <c:catAx>
        <c:axId val="225959760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2372816"/>
        <c:crosses val="autoZero"/>
        <c:auto val="0"/>
        <c:lblAlgn val="ctr"/>
        <c:lblOffset val="100"/>
        <c:noMultiLvlLbl val="0"/>
      </c:catAx>
      <c:valAx>
        <c:axId val="222372816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25959760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 HRK</a:t>
                  </a:r>
                </a:p>
              </c:rich>
            </c:tx>
          </c:dispUnitsLbl>
        </c:dispUnits>
      </c:valAx>
      <c:valAx>
        <c:axId val="22237320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222373600"/>
        <c:crosses val="max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  <c:dateAx>
        <c:axId val="22237360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222373208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6.6374838163417965E-2"/>
          <c:y val="0.85431707542089452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14.'!$D$5:$D$6</c:f>
              <c:strCache>
                <c:ptCount val="2"/>
                <c:pt idx="0">
                  <c:v>Ukupno</c:v>
                </c:pt>
                <c:pt idx="1">
                  <c:v>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14.'!$B$7:$B$30</c:f>
              <c:numCache>
                <c:formatCode>[$-41A]mmm/\ yy;@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'Slika 14.'!$D$7:$D$30</c:f>
              <c:numCache>
                <c:formatCode>#,##0</c:formatCode>
                <c:ptCount val="24"/>
                <c:pt idx="0">
                  <c:v>682486357</c:v>
                </c:pt>
                <c:pt idx="1">
                  <c:v>554509462</c:v>
                </c:pt>
                <c:pt idx="2">
                  <c:v>597655513</c:v>
                </c:pt>
                <c:pt idx="3">
                  <c:v>677759015</c:v>
                </c:pt>
                <c:pt idx="4">
                  <c:v>583455556</c:v>
                </c:pt>
                <c:pt idx="5">
                  <c:v>619050411</c:v>
                </c:pt>
                <c:pt idx="6">
                  <c:v>610679964</c:v>
                </c:pt>
                <c:pt idx="7">
                  <c:v>581652263</c:v>
                </c:pt>
                <c:pt idx="8">
                  <c:v>695420615</c:v>
                </c:pt>
                <c:pt idx="9">
                  <c:v>729293580</c:v>
                </c:pt>
                <c:pt idx="10">
                  <c:v>672028830</c:v>
                </c:pt>
                <c:pt idx="11">
                  <c:v>761376397</c:v>
                </c:pt>
                <c:pt idx="12">
                  <c:v>641299671</c:v>
                </c:pt>
                <c:pt idx="13">
                  <c:v>511688951</c:v>
                </c:pt>
                <c:pt idx="14">
                  <c:v>615585263</c:v>
                </c:pt>
                <c:pt idx="15">
                  <c:v>576421064</c:v>
                </c:pt>
                <c:pt idx="16">
                  <c:v>581511130</c:v>
                </c:pt>
                <c:pt idx="17">
                  <c:v>627062614</c:v>
                </c:pt>
                <c:pt idx="18">
                  <c:v>580709895</c:v>
                </c:pt>
                <c:pt idx="19">
                  <c:v>568948581</c:v>
                </c:pt>
                <c:pt idx="20">
                  <c:v>643329372</c:v>
                </c:pt>
                <c:pt idx="21">
                  <c:v>700607232</c:v>
                </c:pt>
                <c:pt idx="22">
                  <c:v>653154508</c:v>
                </c:pt>
                <c:pt idx="23">
                  <c:v>659735271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244800"/>
        <c:axId val="336245192"/>
      </c:lineChart>
      <c:lineChart>
        <c:grouping val="standard"/>
        <c:varyColors val="0"/>
        <c:ser>
          <c:idx val="0"/>
          <c:order val="0"/>
          <c:tx>
            <c:strRef>
              <c:f>'Slika 14.'!$C$5:$C$6</c:f>
              <c:strCache>
                <c:ptCount val="2"/>
                <c:pt idx="0">
                  <c:v>Ukupno</c:v>
                </c:pt>
                <c:pt idx="1">
                  <c:v>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14.'!$B$7:$B$30</c:f>
              <c:numCache>
                <c:formatCode>[$-41A]mmm/\ yy;@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'Slika 14.'!$C$7:$C$30</c:f>
              <c:numCache>
                <c:formatCode>#,##0</c:formatCode>
                <c:ptCount val="24"/>
                <c:pt idx="0">
                  <c:v>1141615</c:v>
                </c:pt>
                <c:pt idx="1">
                  <c:v>991304</c:v>
                </c:pt>
                <c:pt idx="2">
                  <c:v>1127816</c:v>
                </c:pt>
                <c:pt idx="3">
                  <c:v>1131258</c:v>
                </c:pt>
                <c:pt idx="4">
                  <c:v>1039555</c:v>
                </c:pt>
                <c:pt idx="5">
                  <c:v>1090621</c:v>
                </c:pt>
                <c:pt idx="6">
                  <c:v>1100670</c:v>
                </c:pt>
                <c:pt idx="7">
                  <c:v>1011658</c:v>
                </c:pt>
                <c:pt idx="8">
                  <c:v>1146320</c:v>
                </c:pt>
                <c:pt idx="9">
                  <c:v>1258775</c:v>
                </c:pt>
                <c:pt idx="10">
                  <c:v>1207677</c:v>
                </c:pt>
                <c:pt idx="11">
                  <c:v>1268386</c:v>
                </c:pt>
                <c:pt idx="12">
                  <c:v>1262690</c:v>
                </c:pt>
                <c:pt idx="13">
                  <c:v>1064398</c:v>
                </c:pt>
                <c:pt idx="14">
                  <c:v>1242956</c:v>
                </c:pt>
                <c:pt idx="15">
                  <c:v>1193408</c:v>
                </c:pt>
                <c:pt idx="16">
                  <c:v>1203584</c:v>
                </c:pt>
                <c:pt idx="17">
                  <c:v>1298678</c:v>
                </c:pt>
                <c:pt idx="18">
                  <c:v>1131080</c:v>
                </c:pt>
                <c:pt idx="19">
                  <c:v>1189871</c:v>
                </c:pt>
                <c:pt idx="20">
                  <c:v>1336401</c:v>
                </c:pt>
                <c:pt idx="21">
                  <c:v>1479001</c:v>
                </c:pt>
                <c:pt idx="22">
                  <c:v>1480865</c:v>
                </c:pt>
                <c:pt idx="23">
                  <c:v>1424253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245976"/>
        <c:axId val="336245584"/>
      </c:lineChart>
      <c:dateAx>
        <c:axId val="33624480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36245192"/>
        <c:crosses val="autoZero"/>
        <c:auto val="1"/>
        <c:lblOffset val="100"/>
        <c:baseTimeUnit val="months"/>
      </c:dateAx>
      <c:valAx>
        <c:axId val="336245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3624480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33624558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36245976"/>
        <c:crosses val="max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336245976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33624558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1865346985825"/>
          <c:y val="5.0995943890790714E-2"/>
          <c:w val="0.71307460872897721"/>
          <c:h val="0.59696488020643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15. '!$C$5</c:f>
              <c:strCache>
                <c:ptCount val="1"/>
                <c:pt idx="0">
                  <c:v>Broj transakcija – lijevo</c:v>
                </c:pt>
              </c:strCache>
            </c:strRef>
          </c:tx>
          <c:invertIfNegative val="0"/>
          <c:cat>
            <c:strRef>
              <c:f>'Slika 15. '!$B$6:$B$13</c:f>
              <c:strCache>
                <c:ptCount val="8"/>
                <c:pt idx="0">
                  <c:v>Slovenija</c:v>
                </c:pt>
                <c:pt idx="1">
                  <c:v>BiH</c:v>
                </c:pt>
                <c:pt idx="2">
                  <c:v>Italija</c:v>
                </c:pt>
                <c:pt idx="3">
                  <c:v>Velika Britanija</c:v>
                </c:pt>
                <c:pt idx="4">
                  <c:v>SAD</c:v>
                </c:pt>
                <c:pt idx="5">
                  <c:v>Njemačka</c:v>
                </c:pt>
                <c:pt idx="6">
                  <c:v>Luksemburg</c:v>
                </c:pt>
                <c:pt idx="7">
                  <c:v>Austrija</c:v>
                </c:pt>
              </c:strCache>
            </c:strRef>
          </c:cat>
          <c:val>
            <c:numRef>
              <c:f>'Slika 15. '!$C$6:$C$13</c:f>
              <c:numCache>
                <c:formatCode>#,##0</c:formatCode>
                <c:ptCount val="8"/>
                <c:pt idx="0">
                  <c:v>1047718</c:v>
                </c:pt>
                <c:pt idx="1">
                  <c:v>2202192</c:v>
                </c:pt>
                <c:pt idx="2">
                  <c:v>804834</c:v>
                </c:pt>
                <c:pt idx="3">
                  <c:v>1576102</c:v>
                </c:pt>
                <c:pt idx="4">
                  <c:v>1559489</c:v>
                </c:pt>
                <c:pt idx="5">
                  <c:v>642892</c:v>
                </c:pt>
                <c:pt idx="6">
                  <c:v>3286159</c:v>
                </c:pt>
                <c:pt idx="7">
                  <c:v>422196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246368"/>
        <c:axId val="336246760"/>
      </c:barChart>
      <c:lineChart>
        <c:grouping val="standard"/>
        <c:varyColors val="0"/>
        <c:ser>
          <c:idx val="1"/>
          <c:order val="1"/>
          <c:tx>
            <c:strRef>
              <c:f>'Slika 15. 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'Slika 15. '!$B$6:$B$13</c:f>
              <c:strCache>
                <c:ptCount val="8"/>
                <c:pt idx="0">
                  <c:v>Slovenija</c:v>
                </c:pt>
                <c:pt idx="1">
                  <c:v>BiH</c:v>
                </c:pt>
                <c:pt idx="2">
                  <c:v>Italija</c:v>
                </c:pt>
                <c:pt idx="3">
                  <c:v>Velika Britanija</c:v>
                </c:pt>
                <c:pt idx="4">
                  <c:v>SAD</c:v>
                </c:pt>
                <c:pt idx="5">
                  <c:v>Njemačka</c:v>
                </c:pt>
                <c:pt idx="6">
                  <c:v>Luksemburg</c:v>
                </c:pt>
                <c:pt idx="7">
                  <c:v>Austrija</c:v>
                </c:pt>
              </c:strCache>
            </c:strRef>
          </c:cat>
          <c:val>
            <c:numRef>
              <c:f>'Slika 15. '!$D$6:$D$13</c:f>
              <c:numCache>
                <c:formatCode>#,##0</c:formatCode>
                <c:ptCount val="8"/>
                <c:pt idx="0">
                  <c:v>948312476</c:v>
                </c:pt>
                <c:pt idx="1">
                  <c:v>856518069</c:v>
                </c:pt>
                <c:pt idx="2">
                  <c:v>786324688</c:v>
                </c:pt>
                <c:pt idx="3">
                  <c:v>693496408</c:v>
                </c:pt>
                <c:pt idx="4">
                  <c:v>635626816</c:v>
                </c:pt>
                <c:pt idx="5">
                  <c:v>558716127</c:v>
                </c:pt>
                <c:pt idx="6">
                  <c:v>476525946</c:v>
                </c:pt>
                <c:pt idx="7">
                  <c:v>436290204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247544"/>
        <c:axId val="336247152"/>
      </c:lineChart>
      <c:catAx>
        <c:axId val="336246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336246760"/>
        <c:crosses val="autoZero"/>
        <c:auto val="1"/>
        <c:lblAlgn val="ctr"/>
        <c:lblOffset val="100"/>
        <c:noMultiLvlLbl val="0"/>
      </c:catAx>
      <c:valAx>
        <c:axId val="336246760"/>
        <c:scaling>
          <c:orientation val="minMax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336246368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  <c:valAx>
        <c:axId val="336247152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336247544"/>
        <c:crosses val="max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</c:dispUnitsLbl>
        </c:dispUnits>
      </c:valAx>
      <c:catAx>
        <c:axId val="336247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3624715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714646464646579E-3"/>
          <c:y val="0.91161493055555565"/>
          <c:w val="0.88892171717171764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16.'!$D$5</c:f>
              <c:strCache>
                <c:ptCount val="1"/>
                <c:pt idx="0">
                  <c:v>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16.'!$B$6:$B$29</c:f>
              <c:numCache>
                <c:formatCode>[$-41A]mmm/yy;@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'Slika 16.'!$D$6:$D$29</c:f>
              <c:numCache>
                <c:formatCode>#,##0</c:formatCode>
                <c:ptCount val="24"/>
                <c:pt idx="0">
                  <c:v>7914042185</c:v>
                </c:pt>
                <c:pt idx="1">
                  <c:v>9031922572</c:v>
                </c:pt>
                <c:pt idx="2">
                  <c:v>10220232881</c:v>
                </c:pt>
                <c:pt idx="3">
                  <c:v>10693230609</c:v>
                </c:pt>
                <c:pt idx="4">
                  <c:v>11289320296</c:v>
                </c:pt>
                <c:pt idx="5">
                  <c:v>12437142542</c:v>
                </c:pt>
                <c:pt idx="6">
                  <c:v>14870474891</c:v>
                </c:pt>
                <c:pt idx="7">
                  <c:v>15072059150</c:v>
                </c:pt>
                <c:pt idx="8">
                  <c:v>12525454185</c:v>
                </c:pt>
                <c:pt idx="9">
                  <c:v>11307047722</c:v>
                </c:pt>
                <c:pt idx="10">
                  <c:v>10133723149</c:v>
                </c:pt>
                <c:pt idx="11">
                  <c:v>11307174663</c:v>
                </c:pt>
                <c:pt idx="12">
                  <c:v>9386912314</c:v>
                </c:pt>
                <c:pt idx="13">
                  <c:v>9160614175</c:v>
                </c:pt>
                <c:pt idx="14">
                  <c:v>10612974667</c:v>
                </c:pt>
                <c:pt idx="15">
                  <c:v>11214694440</c:v>
                </c:pt>
                <c:pt idx="16">
                  <c:v>12018763667</c:v>
                </c:pt>
                <c:pt idx="17">
                  <c:v>13214163248</c:v>
                </c:pt>
                <c:pt idx="18">
                  <c:v>16387336064</c:v>
                </c:pt>
                <c:pt idx="19">
                  <c:v>16326356127</c:v>
                </c:pt>
                <c:pt idx="20">
                  <c:v>13297685009</c:v>
                </c:pt>
                <c:pt idx="21">
                  <c:v>11765913930</c:v>
                </c:pt>
                <c:pt idx="22">
                  <c:v>10866644751</c:v>
                </c:pt>
                <c:pt idx="23">
                  <c:v>12056172703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547912"/>
        <c:axId val="336548304"/>
      </c:lineChart>
      <c:lineChart>
        <c:grouping val="standard"/>
        <c:varyColors val="0"/>
        <c:ser>
          <c:idx val="0"/>
          <c:order val="0"/>
          <c:tx>
            <c:strRef>
              <c:f>'Slika 16.'!$C$5</c:f>
              <c:strCache>
                <c:ptCount val="1"/>
                <c:pt idx="0">
                  <c:v>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16.'!$B$6:$B$29</c:f>
              <c:numCache>
                <c:formatCode>[$-41A]mmm/yy;@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'Slika 16.'!$C$6:$C$29</c:f>
              <c:numCache>
                <c:formatCode>#,##0</c:formatCode>
                <c:ptCount val="24"/>
                <c:pt idx="0">
                  <c:v>21651050</c:v>
                </c:pt>
                <c:pt idx="1">
                  <c:v>23136817</c:v>
                </c:pt>
                <c:pt idx="2">
                  <c:v>26328647</c:v>
                </c:pt>
                <c:pt idx="3">
                  <c:v>26535402</c:v>
                </c:pt>
                <c:pt idx="4">
                  <c:v>28259424</c:v>
                </c:pt>
                <c:pt idx="5">
                  <c:v>29465292</c:v>
                </c:pt>
                <c:pt idx="6">
                  <c:v>33056061</c:v>
                </c:pt>
                <c:pt idx="7">
                  <c:v>33216644</c:v>
                </c:pt>
                <c:pt idx="8">
                  <c:v>29643285</c:v>
                </c:pt>
                <c:pt idx="9">
                  <c:v>28635130</c:v>
                </c:pt>
                <c:pt idx="10">
                  <c:v>26019636</c:v>
                </c:pt>
                <c:pt idx="11">
                  <c:v>28714752</c:v>
                </c:pt>
                <c:pt idx="12">
                  <c:v>24677755</c:v>
                </c:pt>
                <c:pt idx="13">
                  <c:v>24056187</c:v>
                </c:pt>
                <c:pt idx="14">
                  <c:v>27727783</c:v>
                </c:pt>
                <c:pt idx="15">
                  <c:v>28412816</c:v>
                </c:pt>
                <c:pt idx="16">
                  <c:v>30427246</c:v>
                </c:pt>
                <c:pt idx="17">
                  <c:v>31649925</c:v>
                </c:pt>
                <c:pt idx="18">
                  <c:v>36817179</c:v>
                </c:pt>
                <c:pt idx="19">
                  <c:v>35831472</c:v>
                </c:pt>
                <c:pt idx="20">
                  <c:v>31849670</c:v>
                </c:pt>
                <c:pt idx="21">
                  <c:v>29922454</c:v>
                </c:pt>
                <c:pt idx="22">
                  <c:v>28278159</c:v>
                </c:pt>
                <c:pt idx="23">
                  <c:v>30874185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549088"/>
        <c:axId val="336548696"/>
      </c:lineChart>
      <c:dateAx>
        <c:axId val="336547912"/>
        <c:scaling>
          <c:orientation val="minMax"/>
        </c:scaling>
        <c:delete val="0"/>
        <c:axPos val="b"/>
        <c:numFmt formatCode="[$-41A]m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36548304"/>
        <c:crosses val="autoZero"/>
        <c:auto val="1"/>
        <c:lblOffset val="100"/>
        <c:baseTimeUnit val="months"/>
      </c:dateAx>
      <c:valAx>
        <c:axId val="33654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36547912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33654869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36549088"/>
        <c:crosses val="max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336549088"/>
        <c:scaling>
          <c:orientation val="minMax"/>
        </c:scaling>
        <c:delete val="1"/>
        <c:axPos val="b"/>
        <c:numFmt formatCode="[$-41A]mmm/yy;@" sourceLinked="1"/>
        <c:majorTickMark val="out"/>
        <c:minorTickMark val="none"/>
        <c:tickLblPos val="none"/>
        <c:crossAx val="33654869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19.'!$D$5</c:f>
              <c:strCache>
                <c:ptCount val="1"/>
                <c:pt idx="0">
                  <c:v>Hrvatski izdavatelji, 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19.'!$B$6:$B$29</c:f>
              <c:numCache>
                <c:formatCode>[$-41A]mmm/\ yy;@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'Slika 19.'!$D$6:$D$29</c:f>
              <c:numCache>
                <c:formatCode>#,##0</c:formatCode>
                <c:ptCount val="24"/>
                <c:pt idx="0">
                  <c:v>7585840375</c:v>
                </c:pt>
                <c:pt idx="1">
                  <c:v>8725526927</c:v>
                </c:pt>
                <c:pt idx="2">
                  <c:v>9804662078</c:v>
                </c:pt>
                <c:pt idx="3">
                  <c:v>9894648498</c:v>
                </c:pt>
                <c:pt idx="4">
                  <c:v>10147293016</c:v>
                </c:pt>
                <c:pt idx="5">
                  <c:v>10184003798</c:v>
                </c:pt>
                <c:pt idx="6">
                  <c:v>10533646343</c:v>
                </c:pt>
                <c:pt idx="7">
                  <c:v>10000321273</c:v>
                </c:pt>
                <c:pt idx="8">
                  <c:v>10330312901</c:v>
                </c:pt>
                <c:pt idx="9">
                  <c:v>10447253094</c:v>
                </c:pt>
                <c:pt idx="10">
                  <c:v>9735255380</c:v>
                </c:pt>
                <c:pt idx="11">
                  <c:v>10859944205</c:v>
                </c:pt>
                <c:pt idx="12">
                  <c:v>8994025271</c:v>
                </c:pt>
                <c:pt idx="13">
                  <c:v>8800036174</c:v>
                </c:pt>
                <c:pt idx="14">
                  <c:v>10097058766</c:v>
                </c:pt>
                <c:pt idx="15">
                  <c:v>10338785985</c:v>
                </c:pt>
                <c:pt idx="16">
                  <c:v>10542688074</c:v>
                </c:pt>
                <c:pt idx="17">
                  <c:v>10649312994</c:v>
                </c:pt>
                <c:pt idx="18">
                  <c:v>11248842312</c:v>
                </c:pt>
                <c:pt idx="19">
                  <c:v>10502147963</c:v>
                </c:pt>
                <c:pt idx="20">
                  <c:v>10713265770</c:v>
                </c:pt>
                <c:pt idx="21">
                  <c:v>10819164689</c:v>
                </c:pt>
                <c:pt idx="22">
                  <c:v>10393388690</c:v>
                </c:pt>
                <c:pt idx="23">
                  <c:v>11345706350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'Slika 19.'!$F$5</c:f>
              <c:strCache>
                <c:ptCount val="1"/>
                <c:pt idx="0">
                  <c:v>Inozemni izdavatelji, vrijednost transakcija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19.'!$B$6:$B$29</c:f>
              <c:numCache>
                <c:formatCode>[$-41A]mmm/\ yy;@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'Slika 19.'!$F$6:$F$29</c:f>
              <c:numCache>
                <c:formatCode>#,##0</c:formatCode>
                <c:ptCount val="24"/>
                <c:pt idx="0">
                  <c:v>328201810</c:v>
                </c:pt>
                <c:pt idx="1">
                  <c:v>306395645</c:v>
                </c:pt>
                <c:pt idx="2">
                  <c:v>415570803</c:v>
                </c:pt>
                <c:pt idx="3">
                  <c:v>798582111</c:v>
                </c:pt>
                <c:pt idx="4">
                  <c:v>1142027280</c:v>
                </c:pt>
                <c:pt idx="5">
                  <c:v>2253138744</c:v>
                </c:pt>
                <c:pt idx="6">
                  <c:v>4336828548</c:v>
                </c:pt>
                <c:pt idx="7">
                  <c:v>5071737877</c:v>
                </c:pt>
                <c:pt idx="8">
                  <c:v>2195141284</c:v>
                </c:pt>
                <c:pt idx="9">
                  <c:v>859794628</c:v>
                </c:pt>
                <c:pt idx="10">
                  <c:v>398467769</c:v>
                </c:pt>
                <c:pt idx="11">
                  <c:v>447230458</c:v>
                </c:pt>
                <c:pt idx="12">
                  <c:v>392887043</c:v>
                </c:pt>
                <c:pt idx="13">
                  <c:v>360578001</c:v>
                </c:pt>
                <c:pt idx="14">
                  <c:v>515915901</c:v>
                </c:pt>
                <c:pt idx="15">
                  <c:v>875908455</c:v>
                </c:pt>
                <c:pt idx="16">
                  <c:v>1476075593</c:v>
                </c:pt>
                <c:pt idx="17">
                  <c:v>2564850254</c:v>
                </c:pt>
                <c:pt idx="18">
                  <c:v>5138493752</c:v>
                </c:pt>
                <c:pt idx="19">
                  <c:v>5824208164</c:v>
                </c:pt>
                <c:pt idx="20">
                  <c:v>2584419239</c:v>
                </c:pt>
                <c:pt idx="21">
                  <c:v>946749241</c:v>
                </c:pt>
                <c:pt idx="22">
                  <c:v>473256061</c:v>
                </c:pt>
                <c:pt idx="23">
                  <c:v>710466353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601384"/>
        <c:axId val="335601776"/>
      </c:lineChart>
      <c:lineChart>
        <c:grouping val="standard"/>
        <c:varyColors val="0"/>
        <c:ser>
          <c:idx val="0"/>
          <c:order val="0"/>
          <c:tx>
            <c:strRef>
              <c:f>'Slika 19.'!$C$5</c:f>
              <c:strCache>
                <c:ptCount val="1"/>
                <c:pt idx="0">
                  <c:v>Hrvatski izdavatelji, 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19.'!$B$6:$B$29</c:f>
              <c:numCache>
                <c:formatCode>[$-41A]mmm/\ yy;@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'Slika 19.'!$C$6:$C$29</c:f>
              <c:numCache>
                <c:formatCode>#,##0</c:formatCode>
                <c:ptCount val="24"/>
                <c:pt idx="0">
                  <c:v>21105160</c:v>
                </c:pt>
                <c:pt idx="1">
                  <c:v>22638759</c:v>
                </c:pt>
                <c:pt idx="2">
                  <c:v>25653427</c:v>
                </c:pt>
                <c:pt idx="3">
                  <c:v>25247146</c:v>
                </c:pt>
                <c:pt idx="4">
                  <c:v>26446219</c:v>
                </c:pt>
                <c:pt idx="5">
                  <c:v>26138773</c:v>
                </c:pt>
                <c:pt idx="6">
                  <c:v>26594135</c:v>
                </c:pt>
                <c:pt idx="7">
                  <c:v>25540916</c:v>
                </c:pt>
                <c:pt idx="8">
                  <c:v>26309622</c:v>
                </c:pt>
                <c:pt idx="9">
                  <c:v>27198013</c:v>
                </c:pt>
                <c:pt idx="10">
                  <c:v>25327570</c:v>
                </c:pt>
                <c:pt idx="11">
                  <c:v>27968199</c:v>
                </c:pt>
                <c:pt idx="12">
                  <c:v>24033598</c:v>
                </c:pt>
                <c:pt idx="13">
                  <c:v>23481612</c:v>
                </c:pt>
                <c:pt idx="14">
                  <c:v>26923141</c:v>
                </c:pt>
                <c:pt idx="15">
                  <c:v>27010367</c:v>
                </c:pt>
                <c:pt idx="16">
                  <c:v>28181293</c:v>
                </c:pt>
                <c:pt idx="17">
                  <c:v>27877232</c:v>
                </c:pt>
                <c:pt idx="18">
                  <c:v>29076788</c:v>
                </c:pt>
                <c:pt idx="19">
                  <c:v>27080144</c:v>
                </c:pt>
                <c:pt idx="20">
                  <c:v>27918903</c:v>
                </c:pt>
                <c:pt idx="21">
                  <c:v>28360874</c:v>
                </c:pt>
                <c:pt idx="22">
                  <c:v>27451478</c:v>
                </c:pt>
                <c:pt idx="23">
                  <c:v>29030150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'Slika 19.'!$E$5</c:f>
              <c:strCache>
                <c:ptCount val="1"/>
                <c:pt idx="0">
                  <c:v>Inozemni izdavatelji, broj transakcija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19.'!$B$6:$B$29</c:f>
              <c:numCache>
                <c:formatCode>[$-41A]mmm/\ yy;@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'Slika 19.'!$E$6:$E$29</c:f>
              <c:numCache>
                <c:formatCode>#,##0</c:formatCode>
                <c:ptCount val="24"/>
                <c:pt idx="0">
                  <c:v>545890</c:v>
                </c:pt>
                <c:pt idx="1">
                  <c:v>498058</c:v>
                </c:pt>
                <c:pt idx="2">
                  <c:v>675220</c:v>
                </c:pt>
                <c:pt idx="3">
                  <c:v>1288256</c:v>
                </c:pt>
                <c:pt idx="4">
                  <c:v>1813205</c:v>
                </c:pt>
                <c:pt idx="5">
                  <c:v>3326519</c:v>
                </c:pt>
                <c:pt idx="6">
                  <c:v>6461926</c:v>
                </c:pt>
                <c:pt idx="7">
                  <c:v>7675728</c:v>
                </c:pt>
                <c:pt idx="8">
                  <c:v>3333663</c:v>
                </c:pt>
                <c:pt idx="9">
                  <c:v>1437117</c:v>
                </c:pt>
                <c:pt idx="10">
                  <c:v>692066</c:v>
                </c:pt>
                <c:pt idx="11">
                  <c:v>746553</c:v>
                </c:pt>
                <c:pt idx="12">
                  <c:v>644157</c:v>
                </c:pt>
                <c:pt idx="13">
                  <c:v>574575</c:v>
                </c:pt>
                <c:pt idx="14">
                  <c:v>804642</c:v>
                </c:pt>
                <c:pt idx="15">
                  <c:v>1402449</c:v>
                </c:pt>
                <c:pt idx="16">
                  <c:v>2245953</c:v>
                </c:pt>
                <c:pt idx="17">
                  <c:v>3772693</c:v>
                </c:pt>
                <c:pt idx="18">
                  <c:v>7740391</c:v>
                </c:pt>
                <c:pt idx="19">
                  <c:v>8751328</c:v>
                </c:pt>
                <c:pt idx="20">
                  <c:v>3930767</c:v>
                </c:pt>
                <c:pt idx="21">
                  <c:v>1561580</c:v>
                </c:pt>
                <c:pt idx="22">
                  <c:v>826681</c:v>
                </c:pt>
                <c:pt idx="23">
                  <c:v>1844035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602560"/>
        <c:axId val="335602168"/>
      </c:lineChart>
      <c:dateAx>
        <c:axId val="335601384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35601776"/>
        <c:crosses val="autoZero"/>
        <c:auto val="1"/>
        <c:lblOffset val="100"/>
        <c:baseTimeUnit val="months"/>
      </c:dateAx>
      <c:valAx>
        <c:axId val="33560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35601384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33560216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35602560"/>
        <c:crosses val="max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33560256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3356021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1538488711797"/>
          <c:y val="3.3523805501455659E-2"/>
          <c:w val="0.78876923022576462"/>
          <c:h val="0.66420185506389551"/>
        </c:manualLayout>
      </c:layout>
      <c:lineChart>
        <c:grouping val="standard"/>
        <c:varyColors val="0"/>
        <c:ser>
          <c:idx val="2"/>
          <c:order val="2"/>
          <c:tx>
            <c:strRef>
              <c:f>'Slika 20.'!$E$5</c:f>
              <c:strCache>
                <c:ptCount val="1"/>
                <c:pt idx="0">
                  <c:v>Vrijednost transakcija vlastitim karticama – lijevo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20.'!$B$6:$B$29</c:f>
              <c:numCache>
                <c:formatCode>[$-41A]mmm/\ yy;@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'Slika 20.'!$E$6:$E$29</c:f>
              <c:numCache>
                <c:formatCode>#,##0</c:formatCode>
                <c:ptCount val="24"/>
                <c:pt idx="0">
                  <c:v>5687247363</c:v>
                </c:pt>
                <c:pt idx="1">
                  <c:v>6870063020</c:v>
                </c:pt>
                <c:pt idx="2">
                  <c:v>7674667102</c:v>
                </c:pt>
                <c:pt idx="3">
                  <c:v>7682026915</c:v>
                </c:pt>
                <c:pt idx="4">
                  <c:v>7858147469</c:v>
                </c:pt>
                <c:pt idx="5">
                  <c:v>7875143949</c:v>
                </c:pt>
                <c:pt idx="6">
                  <c:v>8145109619</c:v>
                </c:pt>
                <c:pt idx="7">
                  <c:v>7638237735</c:v>
                </c:pt>
                <c:pt idx="8">
                  <c:v>7957831033</c:v>
                </c:pt>
                <c:pt idx="9">
                  <c:v>8040341932</c:v>
                </c:pt>
                <c:pt idx="10">
                  <c:v>7528979185</c:v>
                </c:pt>
                <c:pt idx="11">
                  <c:v>8313079111</c:v>
                </c:pt>
                <c:pt idx="12">
                  <c:v>7064994843</c:v>
                </c:pt>
                <c:pt idx="13">
                  <c:v>6946593821</c:v>
                </c:pt>
                <c:pt idx="14">
                  <c:v>7912165174</c:v>
                </c:pt>
                <c:pt idx="15">
                  <c:v>8047410707</c:v>
                </c:pt>
                <c:pt idx="16">
                  <c:v>8177632963</c:v>
                </c:pt>
                <c:pt idx="17">
                  <c:v>8252429615</c:v>
                </c:pt>
                <c:pt idx="18">
                  <c:v>8723683467</c:v>
                </c:pt>
                <c:pt idx="19">
                  <c:v>8154008999</c:v>
                </c:pt>
                <c:pt idx="20">
                  <c:v>8324374117</c:v>
                </c:pt>
                <c:pt idx="21">
                  <c:v>8411020213</c:v>
                </c:pt>
                <c:pt idx="22">
                  <c:v>8119141285</c:v>
                </c:pt>
                <c:pt idx="23">
                  <c:v>8921936214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'Slika 20.'!$F$5</c:f>
              <c:strCache>
                <c:ptCount val="1"/>
                <c:pt idx="0">
                  <c:v>Vrijednost transakcija karticama ostalih hrvatskih izdavatelja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20.'!$B$6:$B$29</c:f>
              <c:numCache>
                <c:formatCode>[$-41A]mmm/\ yy;@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'Slika 20.'!$F$6:$F$29</c:f>
              <c:numCache>
                <c:formatCode>#,##0</c:formatCode>
                <c:ptCount val="24"/>
                <c:pt idx="0">
                  <c:v>1898593012</c:v>
                </c:pt>
                <c:pt idx="1">
                  <c:v>1855463907</c:v>
                </c:pt>
                <c:pt idx="2">
                  <c:v>2129994976</c:v>
                </c:pt>
                <c:pt idx="3">
                  <c:v>2212621583</c:v>
                </c:pt>
                <c:pt idx="4">
                  <c:v>2289145547</c:v>
                </c:pt>
                <c:pt idx="5">
                  <c:v>2308859849</c:v>
                </c:pt>
                <c:pt idx="6">
                  <c:v>2388536724</c:v>
                </c:pt>
                <c:pt idx="7">
                  <c:v>2362083538</c:v>
                </c:pt>
                <c:pt idx="8">
                  <c:v>2372481868</c:v>
                </c:pt>
                <c:pt idx="9">
                  <c:v>2406911162</c:v>
                </c:pt>
                <c:pt idx="10">
                  <c:v>2206276195</c:v>
                </c:pt>
                <c:pt idx="11">
                  <c:v>2546865094</c:v>
                </c:pt>
                <c:pt idx="12">
                  <c:v>1929030428</c:v>
                </c:pt>
                <c:pt idx="13">
                  <c:v>1853442353</c:v>
                </c:pt>
                <c:pt idx="14">
                  <c:v>2184893592</c:v>
                </c:pt>
                <c:pt idx="15">
                  <c:v>2291375278</c:v>
                </c:pt>
                <c:pt idx="16">
                  <c:v>2365055111</c:v>
                </c:pt>
                <c:pt idx="17">
                  <c:v>2396883379</c:v>
                </c:pt>
                <c:pt idx="18">
                  <c:v>2525158845</c:v>
                </c:pt>
                <c:pt idx="19">
                  <c:v>2348138964</c:v>
                </c:pt>
                <c:pt idx="20">
                  <c:v>2388891653</c:v>
                </c:pt>
                <c:pt idx="21">
                  <c:v>2408144476</c:v>
                </c:pt>
                <c:pt idx="22">
                  <c:v>2274247405</c:v>
                </c:pt>
                <c:pt idx="23">
                  <c:v>2423770136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551048"/>
        <c:axId val="336550656"/>
      </c:lineChart>
      <c:lineChart>
        <c:grouping val="standard"/>
        <c:varyColors val="0"/>
        <c:ser>
          <c:idx val="0"/>
          <c:order val="0"/>
          <c:tx>
            <c:strRef>
              <c:f>'Slika 20.'!$C$5</c:f>
              <c:strCache>
                <c:ptCount val="1"/>
                <c:pt idx="0">
                  <c:v>Broj transakcija vlastitim karticama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20.'!$B$6:$B$29</c:f>
              <c:numCache>
                <c:formatCode>[$-41A]mmm/\ yy;@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'Slika 20.'!$C$6:$C$29</c:f>
              <c:numCache>
                <c:formatCode>#,##0</c:formatCode>
                <c:ptCount val="24"/>
                <c:pt idx="0">
                  <c:v>11164941</c:v>
                </c:pt>
                <c:pt idx="1">
                  <c:v>12700419</c:v>
                </c:pt>
                <c:pt idx="2">
                  <c:v>14388718</c:v>
                </c:pt>
                <c:pt idx="3">
                  <c:v>13943133</c:v>
                </c:pt>
                <c:pt idx="4">
                  <c:v>14637359</c:v>
                </c:pt>
                <c:pt idx="5">
                  <c:v>14292860</c:v>
                </c:pt>
                <c:pt idx="6">
                  <c:v>14510486</c:v>
                </c:pt>
                <c:pt idx="7">
                  <c:v>13677257</c:v>
                </c:pt>
                <c:pt idx="8">
                  <c:v>14379014</c:v>
                </c:pt>
                <c:pt idx="9">
                  <c:v>14764597</c:v>
                </c:pt>
                <c:pt idx="10">
                  <c:v>13875810</c:v>
                </c:pt>
                <c:pt idx="11">
                  <c:v>15127229</c:v>
                </c:pt>
                <c:pt idx="12">
                  <c:v>13083428</c:v>
                </c:pt>
                <c:pt idx="13">
                  <c:v>12936990</c:v>
                </c:pt>
                <c:pt idx="14">
                  <c:v>14788873</c:v>
                </c:pt>
                <c:pt idx="15">
                  <c:v>14662335</c:v>
                </c:pt>
                <c:pt idx="16">
                  <c:v>15318141</c:v>
                </c:pt>
                <c:pt idx="17">
                  <c:v>15076403</c:v>
                </c:pt>
                <c:pt idx="18">
                  <c:v>15917752</c:v>
                </c:pt>
                <c:pt idx="19">
                  <c:v>14952902</c:v>
                </c:pt>
                <c:pt idx="20">
                  <c:v>15394557</c:v>
                </c:pt>
                <c:pt idx="21">
                  <c:v>15673498</c:v>
                </c:pt>
                <c:pt idx="22">
                  <c:v>15284886</c:v>
                </c:pt>
                <c:pt idx="23">
                  <c:v>16552010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'Slika 20.'!$D$5</c:f>
              <c:strCache>
                <c:ptCount val="1"/>
                <c:pt idx="0">
                  <c:v>Broj transakcija karticama ostalih hrvatskih izdavatelja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20.'!$B$6:$B$29</c:f>
              <c:numCache>
                <c:formatCode>[$-41A]mmm/\ yy;@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'Slika 20.'!$D$6:$D$29</c:f>
              <c:numCache>
                <c:formatCode>#,##0</c:formatCode>
                <c:ptCount val="24"/>
                <c:pt idx="0">
                  <c:v>9940219</c:v>
                </c:pt>
                <c:pt idx="1">
                  <c:v>9938340</c:v>
                </c:pt>
                <c:pt idx="2">
                  <c:v>11264709</c:v>
                </c:pt>
                <c:pt idx="3">
                  <c:v>11304013</c:v>
                </c:pt>
                <c:pt idx="4">
                  <c:v>11808860</c:v>
                </c:pt>
                <c:pt idx="5">
                  <c:v>11845913</c:v>
                </c:pt>
                <c:pt idx="6">
                  <c:v>12083649</c:v>
                </c:pt>
                <c:pt idx="7">
                  <c:v>11863659</c:v>
                </c:pt>
                <c:pt idx="8">
                  <c:v>11930608</c:v>
                </c:pt>
                <c:pt idx="9">
                  <c:v>12433416</c:v>
                </c:pt>
                <c:pt idx="10">
                  <c:v>11451760</c:v>
                </c:pt>
                <c:pt idx="11">
                  <c:v>12840970</c:v>
                </c:pt>
                <c:pt idx="12">
                  <c:v>10950170</c:v>
                </c:pt>
                <c:pt idx="13">
                  <c:v>10544622</c:v>
                </c:pt>
                <c:pt idx="14">
                  <c:v>12134268</c:v>
                </c:pt>
                <c:pt idx="15">
                  <c:v>12348032</c:v>
                </c:pt>
                <c:pt idx="16">
                  <c:v>12863152</c:v>
                </c:pt>
                <c:pt idx="17">
                  <c:v>12800829</c:v>
                </c:pt>
                <c:pt idx="18">
                  <c:v>13159036</c:v>
                </c:pt>
                <c:pt idx="19">
                  <c:v>12127242</c:v>
                </c:pt>
                <c:pt idx="20">
                  <c:v>12524346</c:v>
                </c:pt>
                <c:pt idx="21">
                  <c:v>12687376</c:v>
                </c:pt>
                <c:pt idx="22">
                  <c:v>12166592</c:v>
                </c:pt>
                <c:pt idx="23">
                  <c:v>12478140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549872"/>
        <c:axId val="336550264"/>
      </c:lineChart>
      <c:dateAx>
        <c:axId val="336551048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36550656"/>
        <c:crosses val="autoZero"/>
        <c:auto val="1"/>
        <c:lblOffset val="100"/>
        <c:baseTimeUnit val="months"/>
      </c:dateAx>
      <c:valAx>
        <c:axId val="33655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3655104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3365502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36549872"/>
        <c:crosses val="max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33654987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33655026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019033458533662"/>
          <c:w val="0.87774158109105815"/>
          <c:h val="0.179810942054930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1538488711797"/>
          <c:y val="3.3523805501455659E-2"/>
          <c:w val="0.86131820287169991"/>
          <c:h val="0.73124946606680641"/>
        </c:manualLayout>
      </c:layout>
      <c:lineChart>
        <c:grouping val="standard"/>
        <c:varyColors val="0"/>
        <c:ser>
          <c:idx val="0"/>
          <c:order val="0"/>
          <c:tx>
            <c:strRef>
              <c:f>'Slika 21.'!$C$5</c:f>
              <c:strCache>
                <c:ptCount val="1"/>
                <c:pt idx="0">
                  <c:v>Kupnja robe i usluga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21.'!$B$6:$B$29</c:f>
              <c:numCache>
                <c:formatCode>[$-41A]mmm/\ yy;@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'Slika 21.'!$C$6:$C$29</c:f>
              <c:numCache>
                <c:formatCode>#,##0</c:formatCode>
                <c:ptCount val="24"/>
                <c:pt idx="0">
                  <c:v>14871451</c:v>
                </c:pt>
                <c:pt idx="1">
                  <c:v>14739071</c:v>
                </c:pt>
                <c:pt idx="2">
                  <c:v>16839831</c:v>
                </c:pt>
                <c:pt idx="3">
                  <c:v>16733166</c:v>
                </c:pt>
                <c:pt idx="4">
                  <c:v>17558536</c:v>
                </c:pt>
                <c:pt idx="5">
                  <c:v>17459927</c:v>
                </c:pt>
                <c:pt idx="6">
                  <c:v>17820402</c:v>
                </c:pt>
                <c:pt idx="7">
                  <c:v>17247940</c:v>
                </c:pt>
                <c:pt idx="8">
                  <c:v>17654301</c:v>
                </c:pt>
                <c:pt idx="9">
                  <c:v>18165622</c:v>
                </c:pt>
                <c:pt idx="10">
                  <c:v>16937869</c:v>
                </c:pt>
                <c:pt idx="11">
                  <c:v>19073897</c:v>
                </c:pt>
                <c:pt idx="12">
                  <c:v>16033872</c:v>
                </c:pt>
                <c:pt idx="13">
                  <c:v>15637641</c:v>
                </c:pt>
                <c:pt idx="14">
                  <c:v>18065168</c:v>
                </c:pt>
                <c:pt idx="15">
                  <c:v>18264523</c:v>
                </c:pt>
                <c:pt idx="16">
                  <c:v>19161347</c:v>
                </c:pt>
                <c:pt idx="17">
                  <c:v>18974934</c:v>
                </c:pt>
                <c:pt idx="18">
                  <c:v>19978753</c:v>
                </c:pt>
                <c:pt idx="19">
                  <c:v>18513003</c:v>
                </c:pt>
                <c:pt idx="20">
                  <c:v>19107101</c:v>
                </c:pt>
                <c:pt idx="21">
                  <c:v>19371983</c:v>
                </c:pt>
                <c:pt idx="22">
                  <c:v>18735336</c:v>
                </c:pt>
                <c:pt idx="23">
                  <c:v>19702648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'Slika 21.'!$D$5</c:f>
              <c:strCache>
                <c:ptCount val="1"/>
                <c:pt idx="0">
                  <c:v>Podizanje gotovog novca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21.'!$B$6:$B$29</c:f>
              <c:numCache>
                <c:formatCode>[$-41A]mmm/\ yy;@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'Slika 21.'!$D$6:$D$29</c:f>
              <c:numCache>
                <c:formatCode>#,##0</c:formatCode>
                <c:ptCount val="24"/>
                <c:pt idx="0">
                  <c:v>6122086</c:v>
                </c:pt>
                <c:pt idx="1">
                  <c:v>7689350</c:v>
                </c:pt>
                <c:pt idx="2">
                  <c:v>8577210</c:v>
                </c:pt>
                <c:pt idx="3">
                  <c:v>8278356</c:v>
                </c:pt>
                <c:pt idx="4">
                  <c:v>8658382</c:v>
                </c:pt>
                <c:pt idx="5">
                  <c:v>8446138</c:v>
                </c:pt>
                <c:pt idx="6">
                  <c:v>8524916</c:v>
                </c:pt>
                <c:pt idx="7">
                  <c:v>8074290</c:v>
                </c:pt>
                <c:pt idx="8">
                  <c:v>8407342</c:v>
                </c:pt>
                <c:pt idx="9">
                  <c:v>8775240</c:v>
                </c:pt>
                <c:pt idx="10">
                  <c:v>8152890</c:v>
                </c:pt>
                <c:pt idx="11">
                  <c:v>8645332</c:v>
                </c:pt>
                <c:pt idx="12">
                  <c:v>7760139</c:v>
                </c:pt>
                <c:pt idx="13">
                  <c:v>7620981</c:v>
                </c:pt>
                <c:pt idx="14">
                  <c:v>8604490</c:v>
                </c:pt>
                <c:pt idx="15">
                  <c:v>8492174</c:v>
                </c:pt>
                <c:pt idx="16">
                  <c:v>8771142</c:v>
                </c:pt>
                <c:pt idx="17">
                  <c:v>8650546</c:v>
                </c:pt>
                <c:pt idx="18">
                  <c:v>8829062</c:v>
                </c:pt>
                <c:pt idx="19">
                  <c:v>8324437</c:v>
                </c:pt>
                <c:pt idx="20">
                  <c:v>8550717</c:v>
                </c:pt>
                <c:pt idx="21">
                  <c:v>8721223</c:v>
                </c:pt>
                <c:pt idx="22">
                  <c:v>8457174</c:v>
                </c:pt>
                <c:pt idx="23">
                  <c:v>9057084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'Slika 21.'!$E$5</c:f>
              <c:strCache>
                <c:ptCount val="1"/>
                <c:pt idx="0">
                  <c:v>Polaganje gotovog novca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21.'!$B$6:$B$29</c:f>
              <c:numCache>
                <c:formatCode>[$-41A]mmm/\ yy;@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'Slika 21.'!$E$6:$E$29</c:f>
              <c:numCache>
                <c:formatCode>#,##0</c:formatCode>
                <c:ptCount val="24"/>
                <c:pt idx="0">
                  <c:v>111623</c:v>
                </c:pt>
                <c:pt idx="1">
                  <c:v>210338</c:v>
                </c:pt>
                <c:pt idx="2">
                  <c:v>236386</c:v>
                </c:pt>
                <c:pt idx="3">
                  <c:v>235624</c:v>
                </c:pt>
                <c:pt idx="4">
                  <c:v>229301</c:v>
                </c:pt>
                <c:pt idx="5">
                  <c:v>232708</c:v>
                </c:pt>
                <c:pt idx="6">
                  <c:v>248817</c:v>
                </c:pt>
                <c:pt idx="7">
                  <c:v>218686</c:v>
                </c:pt>
                <c:pt idx="8">
                  <c:v>247979</c:v>
                </c:pt>
                <c:pt idx="9">
                  <c:v>257151</c:v>
                </c:pt>
                <c:pt idx="10">
                  <c:v>236811</c:v>
                </c:pt>
                <c:pt idx="11">
                  <c:v>248970</c:v>
                </c:pt>
                <c:pt idx="12">
                  <c:v>239587</c:v>
                </c:pt>
                <c:pt idx="13">
                  <c:v>222990</c:v>
                </c:pt>
                <c:pt idx="14">
                  <c:v>253483</c:v>
                </c:pt>
                <c:pt idx="15">
                  <c:v>253670</c:v>
                </c:pt>
                <c:pt idx="16">
                  <c:v>248804</c:v>
                </c:pt>
                <c:pt idx="17">
                  <c:v>251752</c:v>
                </c:pt>
                <c:pt idx="18">
                  <c:v>268973</c:v>
                </c:pt>
                <c:pt idx="19">
                  <c:v>242704</c:v>
                </c:pt>
                <c:pt idx="20">
                  <c:v>261085</c:v>
                </c:pt>
                <c:pt idx="21">
                  <c:v>267668</c:v>
                </c:pt>
                <c:pt idx="22">
                  <c:v>258968</c:v>
                </c:pt>
                <c:pt idx="23">
                  <c:v>270418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58976"/>
        <c:axId val="225958584"/>
      </c:lineChart>
      <c:dateAx>
        <c:axId val="225958976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958584"/>
        <c:crosses val="autoZero"/>
        <c:auto val="1"/>
        <c:lblOffset val="100"/>
        <c:baseTimeUnit val="months"/>
      </c:dateAx>
      <c:valAx>
        <c:axId val="225958584"/>
        <c:scaling>
          <c:orientation val="minMax"/>
          <c:max val="22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958976"/>
        <c:crosses val="autoZero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019033458533662"/>
          <c:w val="0.87774158109105815"/>
          <c:h val="0.179810942054930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38025925762071"/>
          <c:y val="3.9381488144515017E-2"/>
          <c:w val="0.81743719394491143"/>
          <c:h val="0.707952608409023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'Slika 2.'!$C$5</c:f>
              <c:strCache>
                <c:ptCount val="1"/>
                <c:pt idx="0">
                  <c:v>Kontaktni</c:v>
                </c:pt>
              </c:strCache>
            </c:strRef>
          </c:tx>
          <c:invertIfNegative val="0"/>
          <c:cat>
            <c:numRef>
              <c:f>'Slika 2.'!$B$6:$B$17</c:f>
              <c:numCache>
                <c:formatCode>m/d/yyyy</c:formatCode>
                <c:ptCount val="12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</c:numCache>
            </c:numRef>
          </c:cat>
          <c:val>
            <c:numRef>
              <c:f>'Slika 2.'!$C$6:$C$17</c:f>
              <c:numCache>
                <c:formatCode>#,##0</c:formatCode>
                <c:ptCount val="12"/>
                <c:pt idx="0">
                  <c:v>81597</c:v>
                </c:pt>
                <c:pt idx="1">
                  <c:v>81332</c:v>
                </c:pt>
                <c:pt idx="2">
                  <c:v>80797</c:v>
                </c:pt>
                <c:pt idx="3">
                  <c:v>80922</c:v>
                </c:pt>
                <c:pt idx="4">
                  <c:v>81432</c:v>
                </c:pt>
                <c:pt idx="5">
                  <c:v>81218</c:v>
                </c:pt>
                <c:pt idx="6">
                  <c:v>79352</c:v>
                </c:pt>
                <c:pt idx="7">
                  <c:v>77001</c:v>
                </c:pt>
                <c:pt idx="8">
                  <c:v>75313</c:v>
                </c:pt>
                <c:pt idx="9">
                  <c:v>73866</c:v>
                </c:pt>
                <c:pt idx="10">
                  <c:v>74099</c:v>
                </c:pt>
                <c:pt idx="11">
                  <c:v>75027</c:v>
                </c:pt>
              </c:numCache>
            </c:numRef>
          </c:val>
        </c:ser>
        <c:ser>
          <c:idx val="0"/>
          <c:order val="1"/>
          <c:tx>
            <c:strRef>
              <c:f>'Slika 2.'!$D$5</c:f>
              <c:strCache>
                <c:ptCount val="1"/>
                <c:pt idx="0">
                  <c:v>Beskontaktno-kontaktni</c:v>
                </c:pt>
              </c:strCache>
            </c:strRef>
          </c:tx>
          <c:invertIfNegative val="0"/>
          <c:cat>
            <c:numRef>
              <c:f>'Slika 2.'!$B$6:$B$17</c:f>
              <c:numCache>
                <c:formatCode>m/d/yyyy</c:formatCode>
                <c:ptCount val="12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</c:numCache>
            </c:numRef>
          </c:cat>
          <c:val>
            <c:numRef>
              <c:f>'Slika 2.'!$D$6:$D$17</c:f>
              <c:numCache>
                <c:formatCode>#,##0</c:formatCode>
                <c:ptCount val="12"/>
                <c:pt idx="0">
                  <c:v>18341</c:v>
                </c:pt>
                <c:pt idx="1">
                  <c:v>19278</c:v>
                </c:pt>
                <c:pt idx="2">
                  <c:v>19564</c:v>
                </c:pt>
                <c:pt idx="3">
                  <c:v>20217</c:v>
                </c:pt>
                <c:pt idx="4">
                  <c:v>20970</c:v>
                </c:pt>
                <c:pt idx="5">
                  <c:v>21843</c:v>
                </c:pt>
                <c:pt idx="6">
                  <c:v>25885</c:v>
                </c:pt>
                <c:pt idx="7">
                  <c:v>26480</c:v>
                </c:pt>
                <c:pt idx="8">
                  <c:v>26811</c:v>
                </c:pt>
                <c:pt idx="9">
                  <c:v>27205</c:v>
                </c:pt>
                <c:pt idx="10">
                  <c:v>27824</c:v>
                </c:pt>
                <c:pt idx="11">
                  <c:v>28407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221255744"/>
        <c:axId val="221256136"/>
      </c:barChart>
      <c:catAx>
        <c:axId val="221255744"/>
        <c:scaling>
          <c:orientation val="minMax"/>
        </c:scaling>
        <c:delete val="0"/>
        <c:axPos val="b"/>
        <c:numFmt formatCode="[$-41A]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1256136"/>
        <c:crosses val="autoZero"/>
        <c:auto val="0"/>
        <c:lblAlgn val="ctr"/>
        <c:lblOffset val="100"/>
        <c:noMultiLvlLbl val="0"/>
      </c:catAx>
      <c:valAx>
        <c:axId val="221256136"/>
        <c:scaling>
          <c:orientation val="minMax"/>
          <c:max val="900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21255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849877241912746"/>
          <c:y val="0.92922144610687973"/>
          <c:w val="0.59614728599137956"/>
          <c:h val="6.797318841154462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1538488711797"/>
          <c:y val="3.3523805501455659E-2"/>
          <c:w val="0.86131820287169991"/>
          <c:h val="0.73124946606680641"/>
        </c:manualLayout>
      </c:layout>
      <c:lineChart>
        <c:grouping val="standard"/>
        <c:varyColors val="0"/>
        <c:ser>
          <c:idx val="0"/>
          <c:order val="0"/>
          <c:tx>
            <c:strRef>
              <c:f>'Slika 22.'!$C$5</c:f>
              <c:strCache>
                <c:ptCount val="1"/>
                <c:pt idx="0">
                  <c:v>Kupnja robe i usluga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22.'!$B$6:$B$29</c:f>
              <c:numCache>
                <c:formatCode>[$-41A]mmm/\ yy;@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'Slika 22.'!$C$6:$C$29</c:f>
              <c:numCache>
                <c:formatCode>#,##0</c:formatCode>
                <c:ptCount val="24"/>
                <c:pt idx="0">
                  <c:v>3022416360</c:v>
                </c:pt>
                <c:pt idx="1">
                  <c:v>2935573003</c:v>
                </c:pt>
                <c:pt idx="2">
                  <c:v>3430519343</c:v>
                </c:pt>
                <c:pt idx="3">
                  <c:v>3528683474</c:v>
                </c:pt>
                <c:pt idx="4">
                  <c:v>3662184878</c:v>
                </c:pt>
                <c:pt idx="5">
                  <c:v>3659241623</c:v>
                </c:pt>
                <c:pt idx="6">
                  <c:v>3729356428</c:v>
                </c:pt>
                <c:pt idx="7">
                  <c:v>3553475749</c:v>
                </c:pt>
                <c:pt idx="8">
                  <c:v>3756830312</c:v>
                </c:pt>
                <c:pt idx="9">
                  <c:v>3759695479</c:v>
                </c:pt>
                <c:pt idx="10">
                  <c:v>3496662715</c:v>
                </c:pt>
                <c:pt idx="11">
                  <c:v>4056822940</c:v>
                </c:pt>
                <c:pt idx="12">
                  <c:v>3080564316</c:v>
                </c:pt>
                <c:pt idx="13">
                  <c:v>2964313470</c:v>
                </c:pt>
                <c:pt idx="14">
                  <c:v>3552104565</c:v>
                </c:pt>
                <c:pt idx="15">
                  <c:v>3702068050</c:v>
                </c:pt>
                <c:pt idx="16">
                  <c:v>3828574763</c:v>
                </c:pt>
                <c:pt idx="17">
                  <c:v>3835521387</c:v>
                </c:pt>
                <c:pt idx="18">
                  <c:v>4012894534</c:v>
                </c:pt>
                <c:pt idx="19">
                  <c:v>3658519203</c:v>
                </c:pt>
                <c:pt idx="20">
                  <c:v>3859902726</c:v>
                </c:pt>
                <c:pt idx="21">
                  <c:v>3947769268</c:v>
                </c:pt>
                <c:pt idx="22">
                  <c:v>3762645579</c:v>
                </c:pt>
                <c:pt idx="23">
                  <c:v>4134324224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'Slika 22.'!$D$5</c:f>
              <c:strCache>
                <c:ptCount val="1"/>
                <c:pt idx="0">
                  <c:v>Podizanje gotovog novca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22.'!$B$6:$B$29</c:f>
              <c:numCache>
                <c:formatCode>[$-41A]mmm/\ yy;@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'Slika 22.'!$D$6:$D$29</c:f>
              <c:numCache>
                <c:formatCode>#,##0</c:formatCode>
                <c:ptCount val="24"/>
                <c:pt idx="0">
                  <c:v>4329221413</c:v>
                </c:pt>
                <c:pt idx="1">
                  <c:v>5400579592</c:v>
                </c:pt>
                <c:pt idx="2">
                  <c:v>5924330695</c:v>
                </c:pt>
                <c:pt idx="3">
                  <c:v>5909541153</c:v>
                </c:pt>
                <c:pt idx="4">
                  <c:v>6043024513</c:v>
                </c:pt>
                <c:pt idx="5">
                  <c:v>6032844340</c:v>
                </c:pt>
                <c:pt idx="6">
                  <c:v>6249956104</c:v>
                </c:pt>
                <c:pt idx="7">
                  <c:v>5916947506</c:v>
                </c:pt>
                <c:pt idx="8">
                  <c:v>6036217833</c:v>
                </c:pt>
                <c:pt idx="9">
                  <c:v>6171709747</c:v>
                </c:pt>
                <c:pt idx="10">
                  <c:v>5773259979</c:v>
                </c:pt>
                <c:pt idx="11">
                  <c:v>6301275832</c:v>
                </c:pt>
                <c:pt idx="12">
                  <c:v>5476843516</c:v>
                </c:pt>
                <c:pt idx="13">
                  <c:v>5418434882</c:v>
                </c:pt>
                <c:pt idx="14">
                  <c:v>6052489543</c:v>
                </c:pt>
                <c:pt idx="15">
                  <c:v>6122379943</c:v>
                </c:pt>
                <c:pt idx="16">
                  <c:v>6190017708</c:v>
                </c:pt>
                <c:pt idx="17">
                  <c:v>6248662051</c:v>
                </c:pt>
                <c:pt idx="18">
                  <c:v>6579631148</c:v>
                </c:pt>
                <c:pt idx="19">
                  <c:v>6209743784</c:v>
                </c:pt>
                <c:pt idx="20">
                  <c:v>6252505593</c:v>
                </c:pt>
                <c:pt idx="21">
                  <c:v>6305183969</c:v>
                </c:pt>
                <c:pt idx="22">
                  <c:v>6093796652</c:v>
                </c:pt>
                <c:pt idx="23">
                  <c:v>6641008685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'Slika 22.'!$E$5</c:f>
              <c:strCache>
                <c:ptCount val="1"/>
                <c:pt idx="0">
                  <c:v>Polaganje gotovog novca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22.'!$B$6:$B$29</c:f>
              <c:numCache>
                <c:formatCode>[$-41A]mmm/\ yy;@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'Slika 22.'!$E$6:$E$29</c:f>
              <c:numCache>
                <c:formatCode>#,##0</c:formatCode>
                <c:ptCount val="24"/>
                <c:pt idx="0">
                  <c:v>234202602</c:v>
                </c:pt>
                <c:pt idx="1">
                  <c:v>389374332</c:v>
                </c:pt>
                <c:pt idx="2">
                  <c:v>449812040</c:v>
                </c:pt>
                <c:pt idx="3">
                  <c:v>456423871</c:v>
                </c:pt>
                <c:pt idx="4">
                  <c:v>442083625</c:v>
                </c:pt>
                <c:pt idx="5">
                  <c:v>491917835</c:v>
                </c:pt>
                <c:pt idx="6">
                  <c:v>554333811</c:v>
                </c:pt>
                <c:pt idx="7">
                  <c:v>529898018</c:v>
                </c:pt>
                <c:pt idx="8">
                  <c:v>537264756</c:v>
                </c:pt>
                <c:pt idx="9">
                  <c:v>515847868</c:v>
                </c:pt>
                <c:pt idx="10">
                  <c:v>465332686</c:v>
                </c:pt>
                <c:pt idx="11">
                  <c:v>501845433</c:v>
                </c:pt>
                <c:pt idx="12">
                  <c:v>436617439</c:v>
                </c:pt>
                <c:pt idx="13">
                  <c:v>417287822</c:v>
                </c:pt>
                <c:pt idx="14">
                  <c:v>492464658</c:v>
                </c:pt>
                <c:pt idx="15">
                  <c:v>514337992</c:v>
                </c:pt>
                <c:pt idx="16">
                  <c:v>524095603</c:v>
                </c:pt>
                <c:pt idx="17">
                  <c:v>565129556</c:v>
                </c:pt>
                <c:pt idx="18">
                  <c:v>656316630</c:v>
                </c:pt>
                <c:pt idx="19">
                  <c:v>633884976</c:v>
                </c:pt>
                <c:pt idx="20">
                  <c:v>600857451</c:v>
                </c:pt>
                <c:pt idx="21">
                  <c:v>566211452</c:v>
                </c:pt>
                <c:pt idx="22">
                  <c:v>536946459</c:v>
                </c:pt>
                <c:pt idx="23">
                  <c:v>570373441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117664"/>
        <c:axId val="337118056"/>
      </c:lineChart>
      <c:dateAx>
        <c:axId val="337117664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37118056"/>
        <c:crosses val="autoZero"/>
        <c:auto val="1"/>
        <c:lblOffset val="100"/>
        <c:baseTimeUnit val="months"/>
      </c:dateAx>
      <c:valAx>
        <c:axId val="33711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37117664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6895095685627843"/>
          <c:w val="0.87774158109105815"/>
          <c:h val="0.112763331052018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19444444444447"/>
          <c:y val="6.7129629629629664E-2"/>
          <c:w val="0.52500000000000002"/>
          <c:h val="0.8750000000000004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2"/>
              <c:layout>
                <c:manualLayout>
                  <c:x val="-2.2222222222222351E-2"/>
                  <c:y val="-6.94444444444445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7777777777777717E-2"/>
                  <c:y val="0.11111111111111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23.'!$C$5:$F$5</c:f>
              <c:strCache>
                <c:ptCount val="4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</c:strCache>
            </c:strRef>
          </c:cat>
          <c:val>
            <c:numRef>
              <c:f>'Slika 23.'!$C$18:$F$18</c:f>
              <c:numCache>
                <c:formatCode>#,##0</c:formatCode>
                <c:ptCount val="4"/>
                <c:pt idx="0">
                  <c:v>8448970</c:v>
                </c:pt>
                <c:pt idx="1">
                  <c:v>25077601</c:v>
                </c:pt>
                <c:pt idx="2">
                  <c:v>447005</c:v>
                </c:pt>
                <c:pt idx="3">
                  <c:v>125675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2"/>
              <c:layout>
                <c:manualLayout>
                  <c:x val="-2.2222222222222351E-2"/>
                  <c:y val="-6.94444444444445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7777777777777717E-2"/>
                  <c:y val="0.11111111111111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24.'!$C$5:$F$5</c:f>
              <c:strCache>
                <c:ptCount val="4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</c:strCache>
            </c:strRef>
          </c:cat>
          <c:val>
            <c:numRef>
              <c:f>'Slika 24.'!$C$18:$F$18</c:f>
              <c:numCache>
                <c:formatCode>#,##0</c:formatCode>
                <c:ptCount val="4"/>
                <c:pt idx="0">
                  <c:v>9578750818</c:v>
                </c:pt>
                <c:pt idx="1">
                  <c:v>11582880542</c:v>
                </c:pt>
                <c:pt idx="2">
                  <c:v>399811430</c:v>
                </c:pt>
                <c:pt idx="3">
                  <c:v>302365267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1865346985825"/>
          <c:y val="5.0995943890790714E-2"/>
          <c:w val="0.71307460872897721"/>
          <c:h val="0.59696488020643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25.'!$C$5</c:f>
              <c:strCache>
                <c:ptCount val="1"/>
                <c:pt idx="0">
                  <c:v>Broj transakcija – lijevo</c:v>
                </c:pt>
              </c:strCache>
            </c:strRef>
          </c:tx>
          <c:invertIfNegative val="0"/>
          <c:cat>
            <c:strRef>
              <c:f>'Slika 25.'!$B$6:$B$11</c:f>
              <c:strCache>
                <c:ptCount val="6"/>
                <c:pt idx="0">
                  <c:v>Njemačka</c:v>
                </c:pt>
                <c:pt idx="1">
                  <c:v>Austrija</c:v>
                </c:pt>
                <c:pt idx="2">
                  <c:v>Italija</c:v>
                </c:pt>
                <c:pt idx="3">
                  <c:v>Slovenija</c:v>
                </c:pt>
                <c:pt idx="4">
                  <c:v>Velika Britanija</c:v>
                </c:pt>
                <c:pt idx="5">
                  <c:v>SAD</c:v>
                </c:pt>
              </c:strCache>
            </c:strRef>
          </c:cat>
          <c:val>
            <c:numRef>
              <c:f>'Slika 25.'!$C$6:$C$11</c:f>
              <c:numCache>
                <c:formatCode>#,##0</c:formatCode>
                <c:ptCount val="6"/>
                <c:pt idx="0">
                  <c:v>4710238</c:v>
                </c:pt>
                <c:pt idx="1">
                  <c:v>2414193</c:v>
                </c:pt>
                <c:pt idx="2">
                  <c:v>2263063</c:v>
                </c:pt>
                <c:pt idx="3">
                  <c:v>3571513</c:v>
                </c:pt>
                <c:pt idx="4">
                  <c:v>1647590</c:v>
                </c:pt>
                <c:pt idx="5">
                  <c:v>2621544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118840"/>
        <c:axId val="337119232"/>
      </c:barChart>
      <c:lineChart>
        <c:grouping val="standard"/>
        <c:varyColors val="0"/>
        <c:ser>
          <c:idx val="1"/>
          <c:order val="1"/>
          <c:tx>
            <c:strRef>
              <c:f>'Slika 25.'!$D$5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'Slika 25.'!$B$6:$B$11</c:f>
              <c:strCache>
                <c:ptCount val="6"/>
                <c:pt idx="0">
                  <c:v>Njemačka</c:v>
                </c:pt>
                <c:pt idx="1">
                  <c:v>Austrija</c:v>
                </c:pt>
                <c:pt idx="2">
                  <c:v>Italija</c:v>
                </c:pt>
                <c:pt idx="3">
                  <c:v>Slovenija</c:v>
                </c:pt>
                <c:pt idx="4">
                  <c:v>Velika Britanija</c:v>
                </c:pt>
                <c:pt idx="5">
                  <c:v>SAD</c:v>
                </c:pt>
              </c:strCache>
            </c:strRef>
          </c:cat>
          <c:val>
            <c:numRef>
              <c:f>'Slika 25.'!$D$6:$D$11</c:f>
              <c:numCache>
                <c:formatCode>#,##0</c:formatCode>
                <c:ptCount val="6"/>
                <c:pt idx="0">
                  <c:v>4378150968</c:v>
                </c:pt>
                <c:pt idx="1">
                  <c:v>2008837602</c:v>
                </c:pt>
                <c:pt idx="2">
                  <c:v>1674914833</c:v>
                </c:pt>
                <c:pt idx="3">
                  <c:v>1313455083</c:v>
                </c:pt>
                <c:pt idx="4">
                  <c:v>1469143929</c:v>
                </c:pt>
                <c:pt idx="5">
                  <c:v>1560296612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120016"/>
        <c:axId val="337119624"/>
      </c:lineChart>
      <c:catAx>
        <c:axId val="337118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337119232"/>
        <c:crosses val="autoZero"/>
        <c:auto val="1"/>
        <c:lblAlgn val="ctr"/>
        <c:lblOffset val="100"/>
        <c:noMultiLvlLbl val="0"/>
      </c:catAx>
      <c:valAx>
        <c:axId val="337119232"/>
        <c:scaling>
          <c:orientation val="minMax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33711884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  <c:valAx>
        <c:axId val="337119624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337120016"/>
        <c:crosses val="max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 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</c:dispUnitsLbl>
        </c:dispUnits>
      </c:valAx>
      <c:catAx>
        <c:axId val="337120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3711962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714646464646579E-3"/>
          <c:y val="0.91161493055555565"/>
          <c:w val="0.88892171717171764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03856818260768"/>
          <c:y val="6.0558652327673372E-2"/>
          <c:w val="0.82837852000763579"/>
          <c:h val="0.725082828623884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'Slika 3.'!$C$5</c:f>
              <c:strCache>
                <c:ptCount val="1"/>
                <c:pt idx="0">
                  <c:v>2014.</c:v>
                </c:pt>
              </c:strCache>
            </c:strRef>
          </c:tx>
          <c:invertIfNegative val="0"/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3.'!$C$6:$C$17</c:f>
              <c:numCache>
                <c:formatCode>#,##0</c:formatCode>
                <c:ptCount val="12"/>
                <c:pt idx="0">
                  <c:v>4765</c:v>
                </c:pt>
                <c:pt idx="1">
                  <c:v>5714</c:v>
                </c:pt>
                <c:pt idx="2">
                  <c:v>6914</c:v>
                </c:pt>
                <c:pt idx="3">
                  <c:v>8061</c:v>
                </c:pt>
                <c:pt idx="4">
                  <c:v>9132</c:v>
                </c:pt>
                <c:pt idx="5">
                  <c:v>10683</c:v>
                </c:pt>
                <c:pt idx="6">
                  <c:v>12248</c:v>
                </c:pt>
                <c:pt idx="7">
                  <c:v>13464</c:v>
                </c:pt>
                <c:pt idx="8">
                  <c:v>14770</c:v>
                </c:pt>
                <c:pt idx="9">
                  <c:v>16691</c:v>
                </c:pt>
                <c:pt idx="10">
                  <c:v>18062</c:v>
                </c:pt>
                <c:pt idx="11">
                  <c:v>17851</c:v>
                </c:pt>
              </c:numCache>
            </c:numRef>
          </c:val>
        </c:ser>
        <c:ser>
          <c:idx val="0"/>
          <c:order val="1"/>
          <c:tx>
            <c:strRef>
              <c:f>'Slika 3.'!$D$5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3.'!$D$6:$D$17</c:f>
              <c:numCache>
                <c:formatCode>#,##0</c:formatCode>
                <c:ptCount val="12"/>
                <c:pt idx="0">
                  <c:v>18341</c:v>
                </c:pt>
                <c:pt idx="1">
                  <c:v>19278</c:v>
                </c:pt>
                <c:pt idx="2">
                  <c:v>19564</c:v>
                </c:pt>
                <c:pt idx="3">
                  <c:v>20217</c:v>
                </c:pt>
                <c:pt idx="4">
                  <c:v>20970</c:v>
                </c:pt>
                <c:pt idx="5">
                  <c:v>21843</c:v>
                </c:pt>
                <c:pt idx="6">
                  <c:v>25885</c:v>
                </c:pt>
                <c:pt idx="7">
                  <c:v>26480</c:v>
                </c:pt>
                <c:pt idx="8">
                  <c:v>26811</c:v>
                </c:pt>
                <c:pt idx="9">
                  <c:v>27205</c:v>
                </c:pt>
                <c:pt idx="10">
                  <c:v>27824</c:v>
                </c:pt>
                <c:pt idx="11">
                  <c:v>28407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222371640"/>
        <c:axId val="222372032"/>
      </c:barChart>
      <c:catAx>
        <c:axId val="222371640"/>
        <c:scaling>
          <c:orientation val="minMax"/>
        </c:scaling>
        <c:delete val="0"/>
        <c:axPos val="b"/>
        <c:numFmt formatCode="[$-41A]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2372032"/>
        <c:crosses val="autoZero"/>
        <c:auto val="0"/>
        <c:lblAlgn val="ctr"/>
        <c:lblOffset val="100"/>
        <c:noMultiLvlLbl val="0"/>
      </c:catAx>
      <c:valAx>
        <c:axId val="222372032"/>
        <c:scaling>
          <c:orientation val="minMax"/>
          <c:max val="300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22371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849877241912746"/>
          <c:y val="0.92922144610687973"/>
          <c:w val="0.52622239053653352"/>
          <c:h val="6.3188562588311625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26532744677168"/>
          <c:y val="5.0357909794326194E-2"/>
          <c:w val="0.82147770018300825"/>
          <c:h val="0.66053684563253712"/>
        </c:manualLayout>
      </c:layout>
      <c:lineChart>
        <c:grouping val="standard"/>
        <c:varyColors val="0"/>
        <c:ser>
          <c:idx val="0"/>
          <c:order val="0"/>
          <c:tx>
            <c:strRef>
              <c:f>'Slika 4.'!$C$5</c:f>
              <c:strCache>
                <c:ptCount val="1"/>
                <c:pt idx="0">
                  <c:v>Debitna kartica</c:v>
                </c:pt>
              </c:strCache>
            </c:strRef>
          </c:tx>
          <c:cat>
            <c:numRef>
              <c:f>'Slika 4.'!$B$6:$B$17</c:f>
              <c:numCache>
                <c:formatCode>m/d/yyyy</c:formatCode>
                <c:ptCount val="12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</c:numCache>
            </c:numRef>
          </c:cat>
          <c:val>
            <c:numRef>
              <c:f>'Slika 4.'!$C$6:$C$17</c:f>
              <c:numCache>
                <c:formatCode>#,##0</c:formatCode>
                <c:ptCount val="12"/>
                <c:pt idx="0">
                  <c:v>6733597</c:v>
                </c:pt>
                <c:pt idx="1">
                  <c:v>6737309</c:v>
                </c:pt>
                <c:pt idx="2">
                  <c:v>6730158</c:v>
                </c:pt>
                <c:pt idx="3">
                  <c:v>6813148</c:v>
                </c:pt>
                <c:pt idx="4">
                  <c:v>6820338</c:v>
                </c:pt>
                <c:pt idx="5">
                  <c:v>6842683</c:v>
                </c:pt>
                <c:pt idx="6">
                  <c:v>6860978</c:v>
                </c:pt>
                <c:pt idx="7">
                  <c:v>6769502</c:v>
                </c:pt>
                <c:pt idx="8">
                  <c:v>6881455</c:v>
                </c:pt>
                <c:pt idx="9">
                  <c:v>6896769</c:v>
                </c:pt>
                <c:pt idx="10">
                  <c:v>6895068</c:v>
                </c:pt>
                <c:pt idx="11">
                  <c:v>6879381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'Slika 4.'!$D$5</c:f>
              <c:strCache>
                <c:ptCount val="1"/>
                <c:pt idx="0">
                  <c:v>Kreditna kartica</c:v>
                </c:pt>
              </c:strCache>
            </c:strRef>
          </c:tx>
          <c:cat>
            <c:numRef>
              <c:f>'Slika 4.'!$B$6:$B$17</c:f>
              <c:numCache>
                <c:formatCode>m/d/yyyy</c:formatCode>
                <c:ptCount val="12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</c:numCache>
            </c:numRef>
          </c:cat>
          <c:val>
            <c:numRef>
              <c:f>'Slika 4.'!$D$6:$D$17</c:f>
              <c:numCache>
                <c:formatCode>#,##0</c:formatCode>
                <c:ptCount val="12"/>
                <c:pt idx="0">
                  <c:v>1836987</c:v>
                </c:pt>
                <c:pt idx="1">
                  <c:v>1824482</c:v>
                </c:pt>
                <c:pt idx="2">
                  <c:v>1834314</c:v>
                </c:pt>
                <c:pt idx="3">
                  <c:v>1843046</c:v>
                </c:pt>
                <c:pt idx="4">
                  <c:v>1845782</c:v>
                </c:pt>
                <c:pt idx="5">
                  <c:v>1850337</c:v>
                </c:pt>
                <c:pt idx="6">
                  <c:v>1852757</c:v>
                </c:pt>
                <c:pt idx="7">
                  <c:v>1855233</c:v>
                </c:pt>
                <c:pt idx="8">
                  <c:v>1854320</c:v>
                </c:pt>
                <c:pt idx="9">
                  <c:v>1857929</c:v>
                </c:pt>
                <c:pt idx="10">
                  <c:v>1861024</c:v>
                </c:pt>
                <c:pt idx="11">
                  <c:v>1859612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374384"/>
        <c:axId val="222374776"/>
      </c:lineChart>
      <c:catAx>
        <c:axId val="222374384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2374776"/>
        <c:crosses val="autoZero"/>
        <c:auto val="0"/>
        <c:lblAlgn val="ctr"/>
        <c:lblOffset val="100"/>
        <c:noMultiLvlLbl val="0"/>
      </c:catAx>
      <c:valAx>
        <c:axId val="222374776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22374384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14460525378359948"/>
          <c:y val="0.91562492474596757"/>
          <c:w val="0.60403873635385519"/>
          <c:h val="6.5677996361111754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3243610506134"/>
          <c:y val="7.0662563118696509E-2"/>
          <c:w val="0.82147770018300825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5.'!$C$5</c:f>
              <c:strCache>
                <c:ptCount val="1"/>
                <c:pt idx="0">
                  <c:v>Korištene platne kartice  (uk.)</c:v>
                </c:pt>
              </c:strCache>
            </c:strRef>
          </c:tx>
          <c:invertIfNegative val="0"/>
          <c:cat>
            <c:numRef>
              <c:f>'Slika 5.'!$B$6:$B$29</c:f>
              <c:numCache>
                <c:formatCode>m/d/yyyy</c:formatCode>
                <c:ptCount val="24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</c:numCache>
            </c:numRef>
          </c:cat>
          <c:val>
            <c:numRef>
              <c:f>'Slika 5.'!$C$6:$C$29</c:f>
              <c:numCache>
                <c:formatCode>#,##0</c:formatCode>
                <c:ptCount val="24"/>
                <c:pt idx="0">
                  <c:v>3836223</c:v>
                </c:pt>
                <c:pt idx="1">
                  <c:v>3912476</c:v>
                </c:pt>
                <c:pt idx="2">
                  <c:v>3998938</c:v>
                </c:pt>
                <c:pt idx="3">
                  <c:v>4047703</c:v>
                </c:pt>
                <c:pt idx="4">
                  <c:v>4099052</c:v>
                </c:pt>
                <c:pt idx="5">
                  <c:v>4112641</c:v>
                </c:pt>
                <c:pt idx="6">
                  <c:v>4177537</c:v>
                </c:pt>
                <c:pt idx="7">
                  <c:v>4197152</c:v>
                </c:pt>
                <c:pt idx="8">
                  <c:v>4243834</c:v>
                </c:pt>
                <c:pt idx="9">
                  <c:v>4266326</c:v>
                </c:pt>
                <c:pt idx="10">
                  <c:v>4250217</c:v>
                </c:pt>
                <c:pt idx="11">
                  <c:v>4309282</c:v>
                </c:pt>
                <c:pt idx="12">
                  <c:v>4229408</c:v>
                </c:pt>
                <c:pt idx="13">
                  <c:v>4247165</c:v>
                </c:pt>
                <c:pt idx="14">
                  <c:v>4260522</c:v>
                </c:pt>
                <c:pt idx="15">
                  <c:v>4335963</c:v>
                </c:pt>
                <c:pt idx="16">
                  <c:v>4350712</c:v>
                </c:pt>
                <c:pt idx="17">
                  <c:v>4351179</c:v>
                </c:pt>
                <c:pt idx="18">
                  <c:v>4393558</c:v>
                </c:pt>
                <c:pt idx="19">
                  <c:v>4338952</c:v>
                </c:pt>
                <c:pt idx="20">
                  <c:v>4398831</c:v>
                </c:pt>
                <c:pt idx="21">
                  <c:v>4415377</c:v>
                </c:pt>
                <c:pt idx="22">
                  <c:v>4432710</c:v>
                </c:pt>
                <c:pt idx="23">
                  <c:v>4441122</c:v>
                </c:pt>
              </c:numCache>
            </c:numRef>
          </c:val>
        </c:ser>
        <c:ser>
          <c:idx val="1"/>
          <c:order val="1"/>
          <c:tx>
            <c:strRef>
              <c:f>'Slika 5.'!$D$5</c:f>
              <c:strCache>
                <c:ptCount val="1"/>
                <c:pt idx="0">
                  <c:v>Nekorištene platne kartice  (uk.)</c:v>
                </c:pt>
              </c:strCache>
            </c:strRef>
          </c:tx>
          <c:invertIfNegative val="0"/>
          <c:cat>
            <c:numRef>
              <c:f>'Slika 5.'!$B$6:$B$29</c:f>
              <c:numCache>
                <c:formatCode>m/d/yyyy</c:formatCode>
                <c:ptCount val="24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</c:numCache>
            </c:numRef>
          </c:cat>
          <c:val>
            <c:numRef>
              <c:f>'Slika 5.'!$D$6:$D$29</c:f>
              <c:numCache>
                <c:formatCode>#,##0</c:formatCode>
                <c:ptCount val="24"/>
                <c:pt idx="0">
                  <c:v>4168119</c:v>
                </c:pt>
                <c:pt idx="1">
                  <c:v>4092450</c:v>
                </c:pt>
                <c:pt idx="2">
                  <c:v>4041785</c:v>
                </c:pt>
                <c:pt idx="3">
                  <c:v>4027792</c:v>
                </c:pt>
                <c:pt idx="4">
                  <c:v>4017826</c:v>
                </c:pt>
                <c:pt idx="5">
                  <c:v>4010796</c:v>
                </c:pt>
                <c:pt idx="6">
                  <c:v>3991566</c:v>
                </c:pt>
                <c:pt idx="7">
                  <c:v>4032029</c:v>
                </c:pt>
                <c:pt idx="8">
                  <c:v>4029659</c:v>
                </c:pt>
                <c:pt idx="9">
                  <c:v>4012706</c:v>
                </c:pt>
                <c:pt idx="10">
                  <c:v>4027993</c:v>
                </c:pt>
                <c:pt idx="11">
                  <c:v>3913019</c:v>
                </c:pt>
                <c:pt idx="12">
                  <c:v>3892960</c:v>
                </c:pt>
                <c:pt idx="13">
                  <c:v>3868610</c:v>
                </c:pt>
                <c:pt idx="14">
                  <c:v>3853338</c:v>
                </c:pt>
                <c:pt idx="15">
                  <c:v>3886894</c:v>
                </c:pt>
                <c:pt idx="16">
                  <c:v>3879402</c:v>
                </c:pt>
                <c:pt idx="17">
                  <c:v>3899077</c:v>
                </c:pt>
                <c:pt idx="18">
                  <c:v>3892978</c:v>
                </c:pt>
                <c:pt idx="19">
                  <c:v>3846770</c:v>
                </c:pt>
                <c:pt idx="20">
                  <c:v>3886560</c:v>
                </c:pt>
                <c:pt idx="21">
                  <c:v>3884162</c:v>
                </c:pt>
                <c:pt idx="22">
                  <c:v>3878924</c:v>
                </c:pt>
                <c:pt idx="23">
                  <c:v>3852949</c:v>
                </c:pt>
              </c:numCache>
            </c:numRef>
          </c:val>
        </c:ser>
        <c:ser>
          <c:idx val="2"/>
          <c:order val="2"/>
          <c:tx>
            <c:strRef>
              <c:f>'Slika 5.'!$E$5</c:f>
              <c:strCache>
                <c:ptCount val="1"/>
                <c:pt idx="0">
                  <c:v>Blokirane platne kartice  (uk.)</c:v>
                </c:pt>
              </c:strCache>
            </c:strRef>
          </c:tx>
          <c:invertIfNegative val="0"/>
          <c:cat>
            <c:numRef>
              <c:f>'Slika 5.'!$B$6:$B$29</c:f>
              <c:numCache>
                <c:formatCode>m/d/yyyy</c:formatCode>
                <c:ptCount val="24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</c:numCache>
            </c:numRef>
          </c:cat>
          <c:val>
            <c:numRef>
              <c:f>'Slika 5.'!$E$6:$E$29</c:f>
              <c:numCache>
                <c:formatCode>#,##0</c:formatCode>
                <c:ptCount val="24"/>
                <c:pt idx="0">
                  <c:v>496879</c:v>
                </c:pt>
                <c:pt idx="1">
                  <c:v>483584</c:v>
                </c:pt>
                <c:pt idx="2">
                  <c:v>489650</c:v>
                </c:pt>
                <c:pt idx="3">
                  <c:v>479192</c:v>
                </c:pt>
                <c:pt idx="4">
                  <c:v>481021</c:v>
                </c:pt>
                <c:pt idx="5">
                  <c:v>493863</c:v>
                </c:pt>
                <c:pt idx="6">
                  <c:v>467955</c:v>
                </c:pt>
                <c:pt idx="7">
                  <c:v>462518</c:v>
                </c:pt>
                <c:pt idx="8">
                  <c:v>458643</c:v>
                </c:pt>
                <c:pt idx="9">
                  <c:v>474470</c:v>
                </c:pt>
                <c:pt idx="10">
                  <c:v>467318</c:v>
                </c:pt>
                <c:pt idx="11">
                  <c:v>437729</c:v>
                </c:pt>
                <c:pt idx="12">
                  <c:v>448216</c:v>
                </c:pt>
                <c:pt idx="13">
                  <c:v>446016</c:v>
                </c:pt>
                <c:pt idx="14">
                  <c:v>450612</c:v>
                </c:pt>
                <c:pt idx="15">
                  <c:v>433337</c:v>
                </c:pt>
                <c:pt idx="16">
                  <c:v>436006</c:v>
                </c:pt>
                <c:pt idx="17">
                  <c:v>442764</c:v>
                </c:pt>
                <c:pt idx="18">
                  <c:v>427199</c:v>
                </c:pt>
                <c:pt idx="19">
                  <c:v>439013</c:v>
                </c:pt>
                <c:pt idx="20">
                  <c:v>450384</c:v>
                </c:pt>
                <c:pt idx="21">
                  <c:v>455159</c:v>
                </c:pt>
                <c:pt idx="22">
                  <c:v>444458</c:v>
                </c:pt>
                <c:pt idx="23">
                  <c:v>444922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190016"/>
        <c:axId val="335190408"/>
      </c:barChart>
      <c:catAx>
        <c:axId val="335190016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335190408"/>
        <c:crosses val="autoZero"/>
        <c:auto val="0"/>
        <c:lblAlgn val="ctr"/>
        <c:lblOffset val="100"/>
        <c:noMultiLvlLbl val="0"/>
      </c:catAx>
      <c:valAx>
        <c:axId val="335190408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335190016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14460525378359948"/>
          <c:y val="0.91562492474596757"/>
          <c:w val="0.8553947245955964"/>
          <c:h val="5.023888511398005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'Slika 6.'!$C$5</c:f>
              <c:strCache>
                <c:ptCount val="1"/>
                <c:pt idx="0">
                  <c:v>Novoizdane debitne platne kartice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'Slika 6.'!$B$6:$B$17</c:f>
              <c:numCache>
                <c:formatCode>[$-41A]mmm\-yy;@</c:formatCode>
                <c:ptCount val="12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</c:numCache>
            </c:numRef>
          </c:cat>
          <c:val>
            <c:numRef>
              <c:f>'Slika 6.'!$C$6:$C$17</c:f>
              <c:numCache>
                <c:formatCode>#,##0</c:formatCode>
                <c:ptCount val="12"/>
                <c:pt idx="0">
                  <c:v>88000</c:v>
                </c:pt>
                <c:pt idx="1">
                  <c:v>89646</c:v>
                </c:pt>
                <c:pt idx="2">
                  <c:v>87151</c:v>
                </c:pt>
                <c:pt idx="3">
                  <c:v>69542</c:v>
                </c:pt>
                <c:pt idx="4">
                  <c:v>59726</c:v>
                </c:pt>
                <c:pt idx="5">
                  <c:v>68325</c:v>
                </c:pt>
                <c:pt idx="6">
                  <c:v>76338</c:v>
                </c:pt>
                <c:pt idx="7">
                  <c:v>63884</c:v>
                </c:pt>
                <c:pt idx="8">
                  <c:v>74392</c:v>
                </c:pt>
                <c:pt idx="9">
                  <c:v>75863</c:v>
                </c:pt>
                <c:pt idx="10">
                  <c:v>65252</c:v>
                </c:pt>
                <c:pt idx="11">
                  <c:v>62814</c:v>
                </c:pt>
              </c:numCache>
            </c:numRef>
          </c:val>
        </c:ser>
        <c:ser>
          <c:idx val="1"/>
          <c:order val="1"/>
          <c:tx>
            <c:strRef>
              <c:f>'Slika 6.'!$D$5</c:f>
              <c:strCache>
                <c:ptCount val="1"/>
                <c:pt idx="0">
                  <c:v>Novoizdane kreditne platne kartice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'Slika 6.'!$B$6:$B$17</c:f>
              <c:numCache>
                <c:formatCode>[$-41A]mmm\-yy;@</c:formatCode>
                <c:ptCount val="12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</c:numCache>
            </c:numRef>
          </c:cat>
          <c:val>
            <c:numRef>
              <c:f>'Slika 6.'!$D$6:$D$17</c:f>
              <c:numCache>
                <c:formatCode>#,##0</c:formatCode>
                <c:ptCount val="12"/>
                <c:pt idx="0">
                  <c:v>15611</c:v>
                </c:pt>
                <c:pt idx="1">
                  <c:v>15204</c:v>
                </c:pt>
                <c:pt idx="2">
                  <c:v>18667</c:v>
                </c:pt>
                <c:pt idx="3">
                  <c:v>16964</c:v>
                </c:pt>
                <c:pt idx="4">
                  <c:v>17346</c:v>
                </c:pt>
                <c:pt idx="5">
                  <c:v>18335</c:v>
                </c:pt>
                <c:pt idx="6">
                  <c:v>16807</c:v>
                </c:pt>
                <c:pt idx="7">
                  <c:v>14612</c:v>
                </c:pt>
                <c:pt idx="8">
                  <c:v>16972</c:v>
                </c:pt>
                <c:pt idx="9">
                  <c:v>19153</c:v>
                </c:pt>
                <c:pt idx="10">
                  <c:v>18994</c:v>
                </c:pt>
                <c:pt idx="11">
                  <c:v>16100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188840"/>
        <c:axId val="335188448"/>
      </c:barChart>
      <c:lineChart>
        <c:grouping val="standard"/>
        <c:varyColors val="0"/>
        <c:ser>
          <c:idx val="2"/>
          <c:order val="2"/>
          <c:tx>
            <c:strRef>
              <c:f>'Slika 6.'!$E$5</c:f>
              <c:strCache>
                <c:ptCount val="1"/>
                <c:pt idx="0">
                  <c:v>Deaktivirane debitne platne kartice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'Slika 6.'!$B$6:$B$17</c:f>
              <c:numCache>
                <c:formatCode>[$-41A]mmm\-yy;@</c:formatCode>
                <c:ptCount val="12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</c:numCache>
            </c:numRef>
          </c:cat>
          <c:val>
            <c:numRef>
              <c:f>'Slika 6.'!$E$6:$E$17</c:f>
              <c:numCache>
                <c:formatCode>#,##0</c:formatCode>
                <c:ptCount val="12"/>
                <c:pt idx="0">
                  <c:v>101239</c:v>
                </c:pt>
                <c:pt idx="1">
                  <c:v>100167</c:v>
                </c:pt>
                <c:pt idx="2">
                  <c:v>98006</c:v>
                </c:pt>
                <c:pt idx="3">
                  <c:v>82964</c:v>
                </c:pt>
                <c:pt idx="4">
                  <c:v>63678</c:v>
                </c:pt>
                <c:pt idx="5">
                  <c:v>59626</c:v>
                </c:pt>
                <c:pt idx="6">
                  <c:v>70282</c:v>
                </c:pt>
                <c:pt idx="7">
                  <c:v>68580</c:v>
                </c:pt>
                <c:pt idx="8">
                  <c:v>78697</c:v>
                </c:pt>
                <c:pt idx="9">
                  <c:v>75038</c:v>
                </c:pt>
                <c:pt idx="10">
                  <c:v>71613</c:v>
                </c:pt>
                <c:pt idx="11">
                  <c:v>75428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'Slika 6.'!$F$5</c:f>
              <c:strCache>
                <c:ptCount val="1"/>
                <c:pt idx="0">
                  <c:v>Deaktivirane kreditne platne kartice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'Slika 6.'!$B$6:$B$17</c:f>
              <c:numCache>
                <c:formatCode>[$-41A]mmm\-yy;@</c:formatCode>
                <c:ptCount val="12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</c:numCache>
            </c:numRef>
          </c:cat>
          <c:val>
            <c:numRef>
              <c:f>'Slika 6.'!$F$6:$F$17</c:f>
              <c:numCache>
                <c:formatCode>#,##0</c:formatCode>
                <c:ptCount val="12"/>
                <c:pt idx="0">
                  <c:v>20875</c:v>
                </c:pt>
                <c:pt idx="1">
                  <c:v>24436</c:v>
                </c:pt>
                <c:pt idx="2">
                  <c:v>19799</c:v>
                </c:pt>
                <c:pt idx="3">
                  <c:v>17757</c:v>
                </c:pt>
                <c:pt idx="4">
                  <c:v>17836</c:v>
                </c:pt>
                <c:pt idx="5">
                  <c:v>16151</c:v>
                </c:pt>
                <c:pt idx="6">
                  <c:v>16975</c:v>
                </c:pt>
                <c:pt idx="7">
                  <c:v>15367</c:v>
                </c:pt>
                <c:pt idx="8">
                  <c:v>20939</c:v>
                </c:pt>
                <c:pt idx="9">
                  <c:v>18278</c:v>
                </c:pt>
                <c:pt idx="10">
                  <c:v>18119</c:v>
                </c:pt>
                <c:pt idx="11">
                  <c:v>16680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88840"/>
        <c:axId val="335188448"/>
      </c:lineChart>
      <c:dateAx>
        <c:axId val="335188840"/>
        <c:scaling>
          <c:orientation val="minMax"/>
        </c:scaling>
        <c:delete val="0"/>
        <c:axPos val="b"/>
        <c:numFmt formatCode="[$-41A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35188448"/>
        <c:crosses val="autoZero"/>
        <c:auto val="0"/>
        <c:lblOffset val="100"/>
        <c:baseTimeUnit val="months"/>
      </c:dateAx>
      <c:valAx>
        <c:axId val="33518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35188840"/>
        <c:crossesAt val="42005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7830609212481439E-2"/>
                <c:y val="4.1713216708372074E-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3243610506134"/>
          <c:y val="7.0662563118696509E-2"/>
          <c:w val="0.82147770018300825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7.'!$C$5</c:f>
              <c:strCache>
                <c:ptCount val="1"/>
                <c:pt idx="0">
                  <c:v>Kontaktna</c:v>
                </c:pt>
              </c:strCache>
            </c:strRef>
          </c:tx>
          <c:invertIfNegative val="0"/>
          <c:cat>
            <c:numRef>
              <c:f>'Slika 7.'!$B$6:$B$29</c:f>
              <c:numCache>
                <c:formatCode>m/d/yyyy</c:formatCode>
                <c:ptCount val="24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</c:numCache>
            </c:numRef>
          </c:cat>
          <c:val>
            <c:numRef>
              <c:f>'Slika 7.'!$C$6:$C$29</c:f>
              <c:numCache>
                <c:formatCode>#,##0</c:formatCode>
                <c:ptCount val="24"/>
                <c:pt idx="0">
                  <c:v>7607525</c:v>
                </c:pt>
                <c:pt idx="1">
                  <c:v>7572234</c:v>
                </c:pt>
                <c:pt idx="2">
                  <c:v>7590263</c:v>
                </c:pt>
                <c:pt idx="3">
                  <c:v>7572989</c:v>
                </c:pt>
                <c:pt idx="4">
                  <c:v>7573909</c:v>
                </c:pt>
                <c:pt idx="5">
                  <c:v>7549755</c:v>
                </c:pt>
                <c:pt idx="6">
                  <c:v>7521469</c:v>
                </c:pt>
                <c:pt idx="7">
                  <c:v>7510947</c:v>
                </c:pt>
                <c:pt idx="8">
                  <c:v>7503512</c:v>
                </c:pt>
                <c:pt idx="9">
                  <c:v>7454356</c:v>
                </c:pt>
                <c:pt idx="10">
                  <c:v>7407420</c:v>
                </c:pt>
                <c:pt idx="11">
                  <c:v>7260298</c:v>
                </c:pt>
                <c:pt idx="12">
                  <c:v>7129150</c:v>
                </c:pt>
                <c:pt idx="13">
                  <c:v>7082417</c:v>
                </c:pt>
                <c:pt idx="14">
                  <c:v>7053142</c:v>
                </c:pt>
                <c:pt idx="15">
                  <c:v>7126252</c:v>
                </c:pt>
                <c:pt idx="16">
                  <c:v>7118286</c:v>
                </c:pt>
                <c:pt idx="17">
                  <c:v>7120959</c:v>
                </c:pt>
                <c:pt idx="18">
                  <c:v>7121885</c:v>
                </c:pt>
                <c:pt idx="19">
                  <c:v>7014148</c:v>
                </c:pt>
                <c:pt idx="20">
                  <c:v>7099818</c:v>
                </c:pt>
                <c:pt idx="21">
                  <c:v>7103946</c:v>
                </c:pt>
                <c:pt idx="22">
                  <c:v>7088873</c:v>
                </c:pt>
                <c:pt idx="23">
                  <c:v>7059590</c:v>
                </c:pt>
              </c:numCache>
            </c:numRef>
          </c:val>
        </c:ser>
        <c:ser>
          <c:idx val="1"/>
          <c:order val="1"/>
          <c:tx>
            <c:strRef>
              <c:f>'Slika 7.'!$D$5</c:f>
              <c:strCache>
                <c:ptCount val="1"/>
                <c:pt idx="0">
                  <c:v>Beskontaktna</c:v>
                </c:pt>
              </c:strCache>
            </c:strRef>
          </c:tx>
          <c:invertIfNegative val="0"/>
          <c:cat>
            <c:numRef>
              <c:f>'Slika 7.'!$B$6:$B$29</c:f>
              <c:numCache>
                <c:formatCode>m/d/yyyy</c:formatCode>
                <c:ptCount val="24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</c:numCache>
            </c:numRef>
          </c:cat>
          <c:val>
            <c:numRef>
              <c:f>'Slika 7.'!$D$6:$D$29</c:f>
              <c:numCache>
                <c:formatCode>#,##0</c:formatCode>
                <c:ptCount val="24"/>
                <c:pt idx="0">
                  <c:v>893696</c:v>
                </c:pt>
                <c:pt idx="1">
                  <c:v>916276</c:v>
                </c:pt>
                <c:pt idx="2">
                  <c:v>940110</c:v>
                </c:pt>
                <c:pt idx="3">
                  <c:v>981698</c:v>
                </c:pt>
                <c:pt idx="4">
                  <c:v>1023990</c:v>
                </c:pt>
                <c:pt idx="5">
                  <c:v>1067545</c:v>
                </c:pt>
                <c:pt idx="6">
                  <c:v>1115589</c:v>
                </c:pt>
                <c:pt idx="7">
                  <c:v>1180752</c:v>
                </c:pt>
                <c:pt idx="8">
                  <c:v>1228624</c:v>
                </c:pt>
                <c:pt idx="9">
                  <c:v>1299146</c:v>
                </c:pt>
                <c:pt idx="10">
                  <c:v>1338108</c:v>
                </c:pt>
                <c:pt idx="11">
                  <c:v>1399732</c:v>
                </c:pt>
                <c:pt idx="12">
                  <c:v>1441434</c:v>
                </c:pt>
                <c:pt idx="13">
                  <c:v>1479374</c:v>
                </c:pt>
                <c:pt idx="14">
                  <c:v>1511330</c:v>
                </c:pt>
                <c:pt idx="15">
                  <c:v>1529942</c:v>
                </c:pt>
                <c:pt idx="16">
                  <c:v>1547834</c:v>
                </c:pt>
                <c:pt idx="17">
                  <c:v>1572061</c:v>
                </c:pt>
                <c:pt idx="18">
                  <c:v>1591850</c:v>
                </c:pt>
                <c:pt idx="19">
                  <c:v>1610587</c:v>
                </c:pt>
                <c:pt idx="20">
                  <c:v>1635957</c:v>
                </c:pt>
                <c:pt idx="21">
                  <c:v>1650752</c:v>
                </c:pt>
                <c:pt idx="22">
                  <c:v>1667219</c:v>
                </c:pt>
                <c:pt idx="23">
                  <c:v>1679403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192152"/>
        <c:axId val="335192544"/>
      </c:barChart>
      <c:catAx>
        <c:axId val="335192152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335192544"/>
        <c:crosses val="autoZero"/>
        <c:auto val="0"/>
        <c:lblAlgn val="ctr"/>
        <c:lblOffset val="100"/>
        <c:noMultiLvlLbl val="0"/>
      </c:catAx>
      <c:valAx>
        <c:axId val="335192544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335192152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31785000279220454"/>
          <c:y val="0.93592949358487687"/>
          <c:w val="0.28539919212226156"/>
          <c:h val="5.023888511398005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8.'!$H$5</c:f>
              <c:strCache>
                <c:ptCount val="1"/>
                <c:pt idx="0">
                  <c:v>Ukupna 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8.'!$B$6:$B$17</c:f>
              <c:numCache>
                <c:formatCode>[$-41A]mmm/\ yy;@</c:formatCode>
                <c:ptCount val="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</c:numCache>
            </c:numRef>
          </c:cat>
          <c:val>
            <c:numRef>
              <c:f>'Slika 8.'!$H$6:$H$17</c:f>
              <c:numCache>
                <c:formatCode>#,##0</c:formatCode>
                <c:ptCount val="12"/>
                <c:pt idx="0">
                  <c:v>9834287306</c:v>
                </c:pt>
                <c:pt idx="1">
                  <c:v>9434129714</c:v>
                </c:pt>
                <c:pt idx="2">
                  <c:v>10871713150</c:v>
                </c:pt>
                <c:pt idx="3">
                  <c:v>10869654439</c:v>
                </c:pt>
                <c:pt idx="4">
                  <c:v>11119465618</c:v>
                </c:pt>
                <c:pt idx="5">
                  <c:v>11328424675</c:v>
                </c:pt>
                <c:pt idx="6">
                  <c:v>11816130271</c:v>
                </c:pt>
                <c:pt idx="7">
                  <c:v>11114100766</c:v>
                </c:pt>
                <c:pt idx="8">
                  <c:v>11339181698</c:v>
                </c:pt>
                <c:pt idx="9">
                  <c:v>11512177035</c:v>
                </c:pt>
                <c:pt idx="10">
                  <c:v>11079948085</c:v>
                </c:pt>
                <c:pt idx="11">
                  <c:v>12292106711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89232"/>
        <c:axId val="335191192"/>
      </c:lineChart>
      <c:lineChart>
        <c:grouping val="standard"/>
        <c:varyColors val="0"/>
        <c:ser>
          <c:idx val="0"/>
          <c:order val="0"/>
          <c:tx>
            <c:strRef>
              <c:f>'Slika 8.'!$G$5</c:f>
              <c:strCache>
                <c:ptCount val="1"/>
                <c:pt idx="0">
                  <c:v>Ukupan 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8.'!$B$6:$B$17</c:f>
              <c:numCache>
                <c:formatCode>[$-41A]mmm/\ yy;@</c:formatCode>
                <c:ptCount val="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</c:numCache>
            </c:numRef>
          </c:cat>
          <c:val>
            <c:numRef>
              <c:f>'Slika 8.'!$G$6:$G$17</c:f>
              <c:numCache>
                <c:formatCode>#,##0</c:formatCode>
                <c:ptCount val="12"/>
                <c:pt idx="0">
                  <c:v>27079784</c:v>
                </c:pt>
                <c:pt idx="1">
                  <c:v>26370980</c:v>
                </c:pt>
                <c:pt idx="2">
                  <c:v>30165022</c:v>
                </c:pt>
                <c:pt idx="3">
                  <c:v>29697501</c:v>
                </c:pt>
                <c:pt idx="4">
                  <c:v>31119288</c:v>
                </c:pt>
                <c:pt idx="5">
                  <c:v>31323791</c:v>
                </c:pt>
                <c:pt idx="6">
                  <c:v>32260206</c:v>
                </c:pt>
                <c:pt idx="7">
                  <c:v>30555228</c:v>
                </c:pt>
                <c:pt idx="8">
                  <c:v>31151390</c:v>
                </c:pt>
                <c:pt idx="9">
                  <c:v>31823014</c:v>
                </c:pt>
                <c:pt idx="10">
                  <c:v>31130376</c:v>
                </c:pt>
                <c:pt idx="11">
                  <c:v>33543190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87664"/>
        <c:axId val="335190800"/>
      </c:lineChart>
      <c:dateAx>
        <c:axId val="33518923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35191192"/>
        <c:crosses val="autoZero"/>
        <c:auto val="1"/>
        <c:lblOffset val="100"/>
        <c:baseTimeUnit val="months"/>
      </c:dateAx>
      <c:valAx>
        <c:axId val="335191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35189232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33519080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35187664"/>
        <c:crosses val="max"/>
        <c:crossBetween val="between"/>
        <c:dispUnits>
          <c:builtInUnit val="thousand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335187664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335190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'Slika 9. i 10.'!$B$6</c:f>
              <c:strCache>
                <c:ptCount val="1"/>
                <c:pt idx="0">
                  <c:v>Broj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'Slika 9. i 10.'!$C$5:$H$5</c:f>
              <c:strCache>
                <c:ptCount val="6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  <c:pt idx="4">
                  <c:v>Mobilni telefon</c:v>
                </c:pt>
                <c:pt idx="5">
                  <c:v>Ostalo</c:v>
                </c:pt>
              </c:strCache>
            </c:strRef>
          </c:cat>
          <c:val>
            <c:numRef>
              <c:f>'Slika 9. i 10.'!$C$6:$H$6</c:f>
              <c:numCache>
                <c:formatCode>#,##0</c:formatCode>
                <c:ptCount val="6"/>
                <c:pt idx="0">
                  <c:v>101659915</c:v>
                </c:pt>
                <c:pt idx="1">
                  <c:v>219210597</c:v>
                </c:pt>
                <c:pt idx="2">
                  <c:v>2431524</c:v>
                </c:pt>
                <c:pt idx="3">
                  <c:v>3083384</c:v>
                </c:pt>
                <c:pt idx="4">
                  <c:v>10641</c:v>
                </c:pt>
                <c:pt idx="5">
                  <c:v>24519524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41671</xdr:colOff>
      <xdr:row>2</xdr:row>
      <xdr:rowOff>53578</xdr:rowOff>
    </xdr:from>
    <xdr:to>
      <xdr:col>14</xdr:col>
      <xdr:colOff>425916</xdr:colOff>
      <xdr:row>18</xdr:row>
      <xdr:rowOff>95250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1466850</xdr:colOff>
      <xdr:row>2</xdr:row>
      <xdr:rowOff>142875</xdr:rowOff>
    </xdr:from>
    <xdr:to>
      <xdr:col>13</xdr:col>
      <xdr:colOff>38100</xdr:colOff>
      <xdr:row>23</xdr:row>
      <xdr:rowOff>47625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12</xdr:col>
      <xdr:colOff>1013856</xdr:colOff>
      <xdr:row>25</xdr:row>
      <xdr:rowOff>61603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210291</xdr:colOff>
      <xdr:row>3</xdr:row>
      <xdr:rowOff>129887</xdr:rowOff>
    </xdr:from>
    <xdr:to>
      <xdr:col>15</xdr:col>
      <xdr:colOff>248392</xdr:colOff>
      <xdr:row>25</xdr:row>
      <xdr:rowOff>54800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4</xdr:row>
      <xdr:rowOff>33337</xdr:rowOff>
    </xdr:from>
    <xdr:to>
      <xdr:col>18</xdr:col>
      <xdr:colOff>228600</xdr:colOff>
      <xdr:row>27</xdr:row>
      <xdr:rowOff>95251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424483</xdr:colOff>
      <xdr:row>2</xdr:row>
      <xdr:rowOff>98357</xdr:rowOff>
    </xdr:from>
    <xdr:to>
      <xdr:col>11</xdr:col>
      <xdr:colOff>98233</xdr:colOff>
      <xdr:row>19</xdr:row>
      <xdr:rowOff>141563</xdr:rowOff>
    </xdr:to>
    <xdr:graphicFrame macro="">
      <xdr:nvGraphicFramePr>
        <xdr:cNvPr id="7" name="Grafikon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3</xdr:row>
      <xdr:rowOff>100011</xdr:rowOff>
    </xdr:from>
    <xdr:to>
      <xdr:col>16</xdr:col>
      <xdr:colOff>485775</xdr:colOff>
      <xdr:row>29</xdr:row>
      <xdr:rowOff>19049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564173</xdr:colOff>
      <xdr:row>4</xdr:row>
      <xdr:rowOff>116863</xdr:rowOff>
    </xdr:from>
    <xdr:to>
      <xdr:col>12</xdr:col>
      <xdr:colOff>153133</xdr:colOff>
      <xdr:row>29</xdr:row>
      <xdr:rowOff>109904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333374</xdr:colOff>
      <xdr:row>4</xdr:row>
      <xdr:rowOff>52387</xdr:rowOff>
    </xdr:from>
    <xdr:to>
      <xdr:col>18</xdr:col>
      <xdr:colOff>276224</xdr:colOff>
      <xdr:row>28</xdr:row>
      <xdr:rowOff>66675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4</xdr:row>
      <xdr:rowOff>0</xdr:rowOff>
    </xdr:from>
    <xdr:to>
      <xdr:col>19</xdr:col>
      <xdr:colOff>76201</xdr:colOff>
      <xdr:row>28</xdr:row>
      <xdr:rowOff>157163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19</xdr:col>
      <xdr:colOff>76200</xdr:colOff>
      <xdr:row>28</xdr:row>
      <xdr:rowOff>157163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506317</xdr:colOff>
      <xdr:row>1</xdr:row>
      <xdr:rowOff>169844</xdr:rowOff>
    </xdr:from>
    <xdr:to>
      <xdr:col>12</xdr:col>
      <xdr:colOff>206567</xdr:colOff>
      <xdr:row>18</xdr:row>
      <xdr:rowOff>45905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1028700</xdr:colOff>
      <xdr:row>2</xdr:row>
      <xdr:rowOff>104775</xdr:rowOff>
    </xdr:from>
    <xdr:to>
      <xdr:col>15</xdr:col>
      <xdr:colOff>209550</xdr:colOff>
      <xdr:row>18</xdr:row>
      <xdr:rowOff>133350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722587</xdr:colOff>
      <xdr:row>2</xdr:row>
      <xdr:rowOff>123825</xdr:rowOff>
    </xdr:from>
    <xdr:to>
      <xdr:col>13</xdr:col>
      <xdr:colOff>485775</xdr:colOff>
      <xdr:row>18</xdr:row>
      <xdr:rowOff>98534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18</xdr:col>
      <xdr:colOff>226200</xdr:colOff>
      <xdr:row>20</xdr:row>
      <xdr:rowOff>3450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998517</xdr:colOff>
      <xdr:row>3</xdr:row>
      <xdr:rowOff>23382</xdr:rowOff>
    </xdr:from>
    <xdr:to>
      <xdr:col>10</xdr:col>
      <xdr:colOff>525731</xdr:colOff>
      <xdr:row>19</xdr:row>
      <xdr:rowOff>18557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459036</xdr:colOff>
      <xdr:row>1</xdr:row>
      <xdr:rowOff>17213</xdr:rowOff>
    </xdr:from>
    <xdr:to>
      <xdr:col>12</xdr:col>
      <xdr:colOff>464397</xdr:colOff>
      <xdr:row>18</xdr:row>
      <xdr:rowOff>67895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4</xdr:row>
      <xdr:rowOff>0</xdr:rowOff>
    </xdr:from>
    <xdr:to>
      <xdr:col>13</xdr:col>
      <xdr:colOff>581025</xdr:colOff>
      <xdr:row>27</xdr:row>
      <xdr:rowOff>133350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1</xdr:row>
      <xdr:rowOff>109537</xdr:rowOff>
    </xdr:from>
    <xdr:to>
      <xdr:col>19</xdr:col>
      <xdr:colOff>38101</xdr:colOff>
      <xdr:row>22</xdr:row>
      <xdr:rowOff>114300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4</xdr:row>
      <xdr:rowOff>114300</xdr:rowOff>
    </xdr:from>
    <xdr:to>
      <xdr:col>17</xdr:col>
      <xdr:colOff>438150</xdr:colOff>
      <xdr:row>27</xdr:row>
      <xdr:rowOff>19050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466355</xdr:colOff>
      <xdr:row>2</xdr:row>
      <xdr:rowOff>128278</xdr:rowOff>
    </xdr:from>
    <xdr:to>
      <xdr:col>17</xdr:col>
      <xdr:colOff>201634</xdr:colOff>
      <xdr:row>17</xdr:row>
      <xdr:rowOff>143865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60918</xdr:colOff>
      <xdr:row>13</xdr:row>
      <xdr:rowOff>82689</xdr:rowOff>
    </xdr:from>
    <xdr:to>
      <xdr:col>3</xdr:col>
      <xdr:colOff>728296</xdr:colOff>
      <xdr:row>29</xdr:row>
      <xdr:rowOff>30983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59242</xdr:colOff>
      <xdr:row>36</xdr:row>
      <xdr:rowOff>90017</xdr:rowOff>
    </xdr:from>
    <xdr:to>
      <xdr:col>3</xdr:col>
      <xdr:colOff>735203</xdr:colOff>
      <xdr:row>52</xdr:row>
      <xdr:rowOff>38311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showGridLines="0" tabSelected="1" zoomScaleNormal="100" workbookViewId="0"/>
  </sheetViews>
  <sheetFormatPr defaultRowHeight="12.95" customHeight="1" x14ac:dyDescent="0.2"/>
  <cols>
    <col min="1" max="1" width="2.83203125" customWidth="1"/>
    <col min="2" max="2" width="29.1640625" customWidth="1"/>
    <col min="3" max="3" width="18.83203125" customWidth="1"/>
    <col min="4" max="4" width="14.1640625" customWidth="1"/>
    <col min="5" max="5" width="11.5" customWidth="1"/>
  </cols>
  <sheetData>
    <row r="1" spans="1:4" ht="12.95" customHeight="1" x14ac:dyDescent="0.2">
      <c r="A1" t="s">
        <v>105</v>
      </c>
    </row>
    <row r="2" spans="1:4" ht="15.75" x14ac:dyDescent="0.25">
      <c r="B2" s="1" t="s">
        <v>34</v>
      </c>
    </row>
    <row r="4" spans="1:4" s="2" customFormat="1" ht="12.75" customHeight="1" x14ac:dyDescent="0.2"/>
    <row r="6" spans="1:4" ht="34.5" customHeight="1" x14ac:dyDescent="0.2">
      <c r="B6" s="26" t="s">
        <v>7</v>
      </c>
      <c r="C6" s="26" t="s">
        <v>204</v>
      </c>
      <c r="D6" s="98" t="s">
        <v>203</v>
      </c>
    </row>
    <row r="7" spans="1:4" ht="12.95" customHeight="1" x14ac:dyDescent="0.2">
      <c r="B7" s="27" t="s">
        <v>8</v>
      </c>
      <c r="C7" s="28">
        <v>4222</v>
      </c>
      <c r="D7" s="28">
        <v>4418</v>
      </c>
    </row>
    <row r="8" spans="1:4" ht="12.95" customHeight="1" x14ac:dyDescent="0.2">
      <c r="B8" s="29" t="s">
        <v>9</v>
      </c>
      <c r="C8" s="30">
        <v>99515</v>
      </c>
      <c r="D8" s="30">
        <v>103434</v>
      </c>
    </row>
    <row r="9" spans="1:4" ht="12.95" customHeight="1" x14ac:dyDescent="0.2">
      <c r="B9" s="93" t="s">
        <v>146</v>
      </c>
      <c r="C9" s="31">
        <v>1519</v>
      </c>
      <c r="D9" s="31">
        <v>1633</v>
      </c>
    </row>
    <row r="10" spans="1:4" s="2" customFormat="1" ht="12.95" customHeight="1" x14ac:dyDescent="0.2">
      <c r="C10" s="33"/>
      <c r="D10" s="33"/>
    </row>
    <row r="11" spans="1:4" s="2" customFormat="1" ht="12.95" customHeight="1" x14ac:dyDescent="0.2">
      <c r="B11" s="33" t="s">
        <v>6</v>
      </c>
    </row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3"/>
  <sheetViews>
    <sheetView showGridLines="0" zoomScaleNormal="100" workbookViewId="0"/>
  </sheetViews>
  <sheetFormatPr defaultRowHeight="12.95" customHeight="1" x14ac:dyDescent="0.2"/>
  <cols>
    <col min="1" max="1" width="2.83203125" style="43" customWidth="1"/>
    <col min="2" max="2" width="25.1640625" style="43" customWidth="1"/>
    <col min="3" max="3" width="11.5" style="43" customWidth="1"/>
    <col min="4" max="4" width="15.83203125" style="43" customWidth="1"/>
    <col min="5" max="5" width="12" style="43" customWidth="1"/>
    <col min="6" max="16384" width="9.33203125" style="43"/>
  </cols>
  <sheetData>
    <row r="2" spans="2:7" ht="15.75" x14ac:dyDescent="0.25">
      <c r="B2" s="65" t="s">
        <v>216</v>
      </c>
    </row>
    <row r="3" spans="2:7" ht="12.95" customHeight="1" x14ac:dyDescent="0.2">
      <c r="B3" s="43" t="s">
        <v>120</v>
      </c>
    </row>
    <row r="6" spans="2:7" ht="12.95" customHeight="1" x14ac:dyDescent="0.2">
      <c r="B6" s="54" t="s">
        <v>41</v>
      </c>
      <c r="C6" s="55" t="s">
        <v>55</v>
      </c>
      <c r="D6" s="56" t="s">
        <v>56</v>
      </c>
      <c r="E6" s="56" t="s">
        <v>4</v>
      </c>
    </row>
    <row r="7" spans="2:7" ht="12.95" customHeight="1" x14ac:dyDescent="0.2">
      <c r="B7" s="43" t="s">
        <v>39</v>
      </c>
      <c r="C7" s="7">
        <v>5306872</v>
      </c>
      <c r="D7" s="7">
        <v>1572509</v>
      </c>
      <c r="E7" s="7">
        <f>SUM(C7:D7)</f>
        <v>6879381</v>
      </c>
      <c r="G7" s="7"/>
    </row>
    <row r="8" spans="2:7" ht="12.95" customHeight="1" x14ac:dyDescent="0.2">
      <c r="B8" s="43" t="s">
        <v>40</v>
      </c>
      <c r="C8" s="7">
        <v>1752718</v>
      </c>
      <c r="D8" s="7">
        <v>106894</v>
      </c>
      <c r="E8" s="7">
        <f>SUM(C8:D8)</f>
        <v>1859612</v>
      </c>
    </row>
    <row r="9" spans="2:7" ht="12.95" customHeight="1" x14ac:dyDescent="0.2">
      <c r="B9" s="5" t="s">
        <v>4</v>
      </c>
      <c r="C9" s="13">
        <f>SUM(C7:C8)</f>
        <v>7059590</v>
      </c>
      <c r="D9" s="13">
        <f>SUM(D7:D8)</f>
        <v>1679403</v>
      </c>
      <c r="E9" s="13">
        <f>SUM(E7+E8)</f>
        <v>8738993</v>
      </c>
    </row>
    <row r="10" spans="2:7" ht="12.95" customHeight="1" x14ac:dyDescent="0.25">
      <c r="C10" s="57"/>
      <c r="D10" s="40"/>
    </row>
    <row r="11" spans="2:7" ht="12.95" customHeight="1" x14ac:dyDescent="0.2">
      <c r="C11" s="40"/>
      <c r="D11" s="40"/>
      <c r="E11" s="7"/>
    </row>
    <row r="12" spans="2:7" ht="12.95" customHeight="1" x14ac:dyDescent="0.2">
      <c r="B12" s="43" t="s">
        <v>121</v>
      </c>
    </row>
    <row r="13" spans="2:7" ht="12.95" customHeight="1" x14ac:dyDescent="0.2">
      <c r="B13" s="43" t="s">
        <v>6</v>
      </c>
    </row>
  </sheetData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7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5.6640625" customWidth="1"/>
    <col min="3" max="6" width="12.83203125" customWidth="1"/>
    <col min="7" max="12" width="9.33203125" customWidth="1"/>
    <col min="13" max="13" width="14" bestFit="1" customWidth="1"/>
  </cols>
  <sheetData>
    <row r="2" spans="2:6" ht="15.75" x14ac:dyDescent="0.25">
      <c r="B2" s="1" t="s">
        <v>153</v>
      </c>
    </row>
    <row r="5" spans="2:6" ht="33.75" customHeight="1" x14ac:dyDescent="0.2">
      <c r="B5" s="41" t="s">
        <v>5</v>
      </c>
      <c r="C5" s="42" t="s">
        <v>51</v>
      </c>
      <c r="D5" s="42" t="s">
        <v>52</v>
      </c>
      <c r="E5" s="42" t="s">
        <v>53</v>
      </c>
      <c r="F5" s="42" t="s">
        <v>54</v>
      </c>
    </row>
    <row r="6" spans="2:6" ht="12.95" customHeight="1" x14ac:dyDescent="0.2">
      <c r="B6" s="48">
        <v>42035</v>
      </c>
      <c r="C6" s="7">
        <v>88000</v>
      </c>
      <c r="D6" s="7">
        <v>15611</v>
      </c>
      <c r="E6" s="7">
        <v>101239</v>
      </c>
      <c r="F6" s="7">
        <v>20875</v>
      </c>
    </row>
    <row r="7" spans="2:6" ht="12.95" customHeight="1" x14ac:dyDescent="0.2">
      <c r="B7" s="48">
        <v>42063</v>
      </c>
      <c r="C7" s="7">
        <v>89646</v>
      </c>
      <c r="D7" s="7">
        <v>15204</v>
      </c>
      <c r="E7" s="7">
        <v>100167</v>
      </c>
      <c r="F7" s="7">
        <v>24436</v>
      </c>
    </row>
    <row r="8" spans="2:6" ht="12.95" customHeight="1" x14ac:dyDescent="0.2">
      <c r="B8" s="48">
        <v>42094</v>
      </c>
      <c r="C8" s="7">
        <v>87151</v>
      </c>
      <c r="D8" s="7">
        <v>18667</v>
      </c>
      <c r="E8" s="7">
        <v>98006</v>
      </c>
      <c r="F8" s="7">
        <v>19799</v>
      </c>
    </row>
    <row r="9" spans="2:6" ht="12.95" customHeight="1" x14ac:dyDescent="0.2">
      <c r="B9" s="48">
        <v>42124</v>
      </c>
      <c r="C9" s="7">
        <v>69542</v>
      </c>
      <c r="D9" s="7">
        <v>16964</v>
      </c>
      <c r="E9" s="7">
        <v>82964</v>
      </c>
      <c r="F9" s="7">
        <v>17757</v>
      </c>
    </row>
    <row r="10" spans="2:6" ht="12.95" customHeight="1" x14ac:dyDescent="0.2">
      <c r="B10" s="48">
        <v>42155</v>
      </c>
      <c r="C10" s="7">
        <v>59726</v>
      </c>
      <c r="D10" s="7">
        <v>17346</v>
      </c>
      <c r="E10" s="7">
        <v>63678</v>
      </c>
      <c r="F10" s="7">
        <v>17836</v>
      </c>
    </row>
    <row r="11" spans="2:6" ht="12.95" customHeight="1" x14ac:dyDescent="0.2">
      <c r="B11" s="48">
        <v>42185</v>
      </c>
      <c r="C11" s="7">
        <v>68325</v>
      </c>
      <c r="D11" s="7">
        <v>18335</v>
      </c>
      <c r="E11" s="7">
        <v>59626</v>
      </c>
      <c r="F11" s="7">
        <v>16151</v>
      </c>
    </row>
    <row r="12" spans="2:6" ht="12.95" customHeight="1" x14ac:dyDescent="0.2">
      <c r="B12" s="48">
        <v>42216</v>
      </c>
      <c r="C12" s="7">
        <v>76338</v>
      </c>
      <c r="D12" s="7">
        <v>16807</v>
      </c>
      <c r="E12" s="7">
        <v>70282</v>
      </c>
      <c r="F12" s="7">
        <v>16975</v>
      </c>
    </row>
    <row r="13" spans="2:6" ht="12.95" customHeight="1" x14ac:dyDescent="0.2">
      <c r="B13" s="48">
        <v>42247</v>
      </c>
      <c r="C13" s="7">
        <v>63884</v>
      </c>
      <c r="D13" s="7">
        <v>14612</v>
      </c>
      <c r="E13" s="7">
        <v>68580</v>
      </c>
      <c r="F13" s="7">
        <v>15367</v>
      </c>
    </row>
    <row r="14" spans="2:6" ht="12.95" customHeight="1" x14ac:dyDescent="0.2">
      <c r="B14" s="48">
        <v>42277</v>
      </c>
      <c r="C14" s="7">
        <v>74392</v>
      </c>
      <c r="D14" s="7">
        <v>16972</v>
      </c>
      <c r="E14" s="7">
        <v>78697</v>
      </c>
      <c r="F14" s="7">
        <v>20939</v>
      </c>
    </row>
    <row r="15" spans="2:6" ht="12.95" customHeight="1" x14ac:dyDescent="0.2">
      <c r="B15" s="48">
        <v>42308</v>
      </c>
      <c r="C15" s="7">
        <v>75863</v>
      </c>
      <c r="D15" s="7">
        <v>19153</v>
      </c>
      <c r="E15" s="7">
        <v>75038</v>
      </c>
      <c r="F15" s="7">
        <v>18278</v>
      </c>
    </row>
    <row r="16" spans="2:6" ht="12.95" customHeight="1" x14ac:dyDescent="0.2">
      <c r="B16" s="48">
        <v>42338</v>
      </c>
      <c r="C16" s="7">
        <v>65252</v>
      </c>
      <c r="D16" s="7">
        <v>18994</v>
      </c>
      <c r="E16" s="7">
        <v>71613</v>
      </c>
      <c r="F16" s="7">
        <v>18119</v>
      </c>
    </row>
    <row r="17" spans="2:7" ht="12.95" customHeight="1" x14ac:dyDescent="0.2">
      <c r="B17" s="49">
        <v>42369</v>
      </c>
      <c r="C17" s="8">
        <v>62814</v>
      </c>
      <c r="D17" s="8">
        <v>16100</v>
      </c>
      <c r="E17" s="8">
        <v>75428</v>
      </c>
      <c r="F17" s="8">
        <v>16680</v>
      </c>
    </row>
    <row r="20" spans="2:7" ht="12.95" customHeight="1" x14ac:dyDescent="0.2">
      <c r="B20" s="96" t="s">
        <v>205</v>
      </c>
    </row>
    <row r="21" spans="2:7" ht="12.95" customHeight="1" x14ac:dyDescent="0.2">
      <c r="B21" t="s">
        <v>6</v>
      </c>
    </row>
    <row r="22" spans="2:7" ht="12.95" customHeight="1" x14ac:dyDescent="0.2">
      <c r="E22" s="50"/>
      <c r="F22" s="50"/>
      <c r="G22" s="50"/>
    </row>
    <row r="23" spans="2:7" ht="12.95" customHeight="1" x14ac:dyDescent="0.2">
      <c r="E23" s="51"/>
      <c r="F23" s="51"/>
      <c r="G23" s="50"/>
    </row>
    <row r="24" spans="2:7" ht="12.95" customHeight="1" x14ac:dyDescent="0.2">
      <c r="E24" s="52"/>
      <c r="F24" s="52"/>
      <c r="G24" s="50"/>
    </row>
    <row r="25" spans="2:7" ht="12.95" customHeight="1" x14ac:dyDescent="0.2">
      <c r="E25" s="52"/>
      <c r="F25" s="52"/>
      <c r="G25" s="50"/>
    </row>
    <row r="26" spans="2:7" ht="12.95" customHeight="1" x14ac:dyDescent="0.2">
      <c r="E26" s="52"/>
      <c r="F26" s="52"/>
      <c r="G26" s="50"/>
    </row>
    <row r="27" spans="2:7" ht="12.95" customHeight="1" x14ac:dyDescent="0.2">
      <c r="E27" s="52"/>
      <c r="F27" s="52"/>
      <c r="G27" s="50"/>
    </row>
    <row r="28" spans="2:7" ht="12.95" customHeight="1" x14ac:dyDescent="0.2">
      <c r="E28" s="52"/>
      <c r="F28" s="52"/>
      <c r="G28" s="50"/>
    </row>
    <row r="29" spans="2:7" ht="12.95" customHeight="1" x14ac:dyDescent="0.2">
      <c r="E29" s="52"/>
      <c r="F29" s="52"/>
      <c r="G29" s="50"/>
    </row>
    <row r="30" spans="2:7" ht="12.95" customHeight="1" x14ac:dyDescent="0.2">
      <c r="E30" s="52"/>
      <c r="F30" s="52"/>
      <c r="G30" s="50"/>
    </row>
    <row r="31" spans="2:7" ht="12.95" customHeight="1" x14ac:dyDescent="0.2">
      <c r="E31" s="52"/>
      <c r="F31" s="52"/>
      <c r="G31" s="50"/>
    </row>
    <row r="32" spans="2:7" ht="12.95" customHeight="1" x14ac:dyDescent="0.2">
      <c r="E32" s="52"/>
      <c r="F32" s="52"/>
      <c r="G32" s="50"/>
    </row>
    <row r="33" spans="5:7" ht="12.95" customHeight="1" x14ac:dyDescent="0.2">
      <c r="E33" s="52"/>
      <c r="F33" s="52"/>
      <c r="G33" s="50"/>
    </row>
    <row r="34" spans="5:7" ht="12.95" customHeight="1" x14ac:dyDescent="0.2">
      <c r="E34" s="52"/>
      <c r="F34" s="52"/>
      <c r="G34" s="50"/>
    </row>
    <row r="35" spans="5:7" ht="12.95" customHeight="1" x14ac:dyDescent="0.2">
      <c r="E35" s="53"/>
      <c r="F35" s="53"/>
      <c r="G35" s="50"/>
    </row>
    <row r="36" spans="5:7" ht="12.95" customHeight="1" x14ac:dyDescent="0.2">
      <c r="E36" s="50"/>
      <c r="F36" s="50"/>
      <c r="G36" s="50"/>
    </row>
    <row r="37" spans="5:7" ht="12.95" customHeight="1" x14ac:dyDescent="0.2">
      <c r="E37" s="50"/>
      <c r="F37" s="50"/>
      <c r="G37" s="50"/>
    </row>
  </sheetData>
  <pageMargins left="0.25" right="0.25" top="0.75" bottom="0.75" header="0.3" footer="0.3"/>
  <pageSetup paperSize="9" scale="9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3"/>
  <sheetViews>
    <sheetView showGridLines="0" topLeftCell="A2" zoomScaleNormal="100" workbookViewId="0">
      <selection activeCell="A2" sqref="A2"/>
    </sheetView>
  </sheetViews>
  <sheetFormatPr defaultRowHeight="12.95" customHeight="1" x14ac:dyDescent="0.2"/>
  <cols>
    <col min="1" max="1" width="2.83203125" customWidth="1"/>
    <col min="2" max="2" width="16.5" customWidth="1"/>
    <col min="3" max="3" width="11.83203125" customWidth="1"/>
    <col min="4" max="4" width="14.33203125" customWidth="1"/>
    <col min="5" max="5" width="11.83203125" bestFit="1" customWidth="1"/>
  </cols>
  <sheetData>
    <row r="2" spans="2:6" ht="15.75" x14ac:dyDescent="0.25">
      <c r="B2" s="65" t="s">
        <v>171</v>
      </c>
    </row>
    <row r="5" spans="2:6" ht="22.5" x14ac:dyDescent="0.2">
      <c r="B5" s="10" t="s">
        <v>5</v>
      </c>
      <c r="C5" s="3" t="s">
        <v>55</v>
      </c>
      <c r="D5" s="3" t="s">
        <v>56</v>
      </c>
    </row>
    <row r="6" spans="2:6" ht="12.95" customHeight="1" x14ac:dyDescent="0.2">
      <c r="B6" s="11">
        <v>41670</v>
      </c>
      <c r="C6" s="7">
        <v>7607525</v>
      </c>
      <c r="D6" s="7">
        <v>893696</v>
      </c>
      <c r="E6" s="7"/>
      <c r="F6" s="7"/>
    </row>
    <row r="7" spans="2:6" ht="12.95" customHeight="1" x14ac:dyDescent="0.2">
      <c r="B7" s="11">
        <v>41698</v>
      </c>
      <c r="C7" s="7">
        <v>7572234</v>
      </c>
      <c r="D7" s="7">
        <v>916276</v>
      </c>
      <c r="E7" s="7"/>
      <c r="F7" s="7"/>
    </row>
    <row r="8" spans="2:6" ht="12.95" customHeight="1" x14ac:dyDescent="0.2">
      <c r="B8" s="11">
        <v>41729</v>
      </c>
      <c r="C8" s="7">
        <v>7590263</v>
      </c>
      <c r="D8" s="7">
        <v>940110</v>
      </c>
      <c r="E8" s="7"/>
      <c r="F8" s="7"/>
    </row>
    <row r="9" spans="2:6" ht="12.95" customHeight="1" x14ac:dyDescent="0.2">
      <c r="B9" s="11">
        <v>41759</v>
      </c>
      <c r="C9" s="7">
        <v>7572989</v>
      </c>
      <c r="D9" s="7">
        <v>981698</v>
      </c>
      <c r="E9" s="7"/>
      <c r="F9" s="7"/>
    </row>
    <row r="10" spans="2:6" ht="12.95" customHeight="1" x14ac:dyDescent="0.2">
      <c r="B10" s="11">
        <v>41790</v>
      </c>
      <c r="C10" s="7">
        <v>7573909</v>
      </c>
      <c r="D10" s="7">
        <v>1023990</v>
      </c>
      <c r="E10" s="7"/>
      <c r="F10" s="7"/>
    </row>
    <row r="11" spans="2:6" ht="12.95" customHeight="1" x14ac:dyDescent="0.2">
      <c r="B11" s="11">
        <v>41820</v>
      </c>
      <c r="C11" s="7">
        <v>7549755</v>
      </c>
      <c r="D11" s="7">
        <v>1067545</v>
      </c>
      <c r="E11" s="7"/>
      <c r="F11" s="7"/>
    </row>
    <row r="12" spans="2:6" ht="12.95" customHeight="1" x14ac:dyDescent="0.2">
      <c r="B12" s="11">
        <v>41851</v>
      </c>
      <c r="C12" s="7">
        <v>7521469</v>
      </c>
      <c r="D12" s="7">
        <v>1115589</v>
      </c>
      <c r="E12" s="7"/>
      <c r="F12" s="7"/>
    </row>
    <row r="13" spans="2:6" ht="12.95" customHeight="1" x14ac:dyDescent="0.2">
      <c r="B13" s="11">
        <v>41882</v>
      </c>
      <c r="C13" s="7">
        <v>7510947</v>
      </c>
      <c r="D13" s="7">
        <v>1180752</v>
      </c>
      <c r="E13" s="7"/>
      <c r="F13" s="7"/>
    </row>
    <row r="14" spans="2:6" ht="12.95" customHeight="1" x14ac:dyDescent="0.2">
      <c r="B14" s="11">
        <v>41912</v>
      </c>
      <c r="C14" s="7">
        <v>7503512</v>
      </c>
      <c r="D14" s="7">
        <v>1228624</v>
      </c>
      <c r="E14" s="7"/>
      <c r="F14" s="7"/>
    </row>
    <row r="15" spans="2:6" ht="12.95" customHeight="1" x14ac:dyDescent="0.2">
      <c r="B15" s="11">
        <v>41943</v>
      </c>
      <c r="C15" s="7">
        <v>7454356</v>
      </c>
      <c r="D15" s="7">
        <v>1299146</v>
      </c>
      <c r="E15" s="7"/>
      <c r="F15" s="7"/>
    </row>
    <row r="16" spans="2:6" ht="12.95" customHeight="1" x14ac:dyDescent="0.2">
      <c r="B16" s="11">
        <v>41973</v>
      </c>
      <c r="C16" s="7">
        <v>7407420</v>
      </c>
      <c r="D16" s="7">
        <v>1338108</v>
      </c>
      <c r="E16" s="7"/>
      <c r="F16" s="7"/>
    </row>
    <row r="17" spans="2:6" ht="12.95" customHeight="1" x14ac:dyDescent="0.2">
      <c r="B17" s="60">
        <v>42004</v>
      </c>
      <c r="C17" s="53">
        <v>7260298</v>
      </c>
      <c r="D17" s="53">
        <v>1399732</v>
      </c>
      <c r="E17" s="52"/>
      <c r="F17" s="52"/>
    </row>
    <row r="18" spans="2:6" s="2" customFormat="1" ht="12.95" customHeight="1" x14ac:dyDescent="0.2">
      <c r="B18" s="11">
        <v>42035</v>
      </c>
      <c r="C18" s="7">
        <v>7129150</v>
      </c>
      <c r="D18" s="7">
        <v>1441434</v>
      </c>
      <c r="E18" s="40"/>
    </row>
    <row r="19" spans="2:6" s="2" customFormat="1" ht="12.95" customHeight="1" x14ac:dyDescent="0.2">
      <c r="B19" s="11">
        <v>42063</v>
      </c>
      <c r="C19" s="7">
        <v>7082417</v>
      </c>
      <c r="D19" s="7">
        <v>1479374</v>
      </c>
      <c r="E19" s="40"/>
    </row>
    <row r="20" spans="2:6" ht="12.95" customHeight="1" x14ac:dyDescent="0.2">
      <c r="B20" s="11">
        <v>42094</v>
      </c>
      <c r="C20" s="7">
        <v>7053142</v>
      </c>
      <c r="D20" s="7">
        <v>1511330</v>
      </c>
      <c r="E20" s="40"/>
    </row>
    <row r="21" spans="2:6" ht="12.95" customHeight="1" x14ac:dyDescent="0.2">
      <c r="B21" s="11">
        <v>42124</v>
      </c>
      <c r="C21" s="7">
        <v>7126252</v>
      </c>
      <c r="D21" s="7">
        <v>1529942</v>
      </c>
      <c r="E21" s="40"/>
    </row>
    <row r="22" spans="2:6" ht="12.95" customHeight="1" x14ac:dyDescent="0.2">
      <c r="B22" s="11">
        <v>42155</v>
      </c>
      <c r="C22" s="7">
        <v>7118286</v>
      </c>
      <c r="D22" s="7">
        <v>1547834</v>
      </c>
      <c r="E22" s="40"/>
    </row>
    <row r="23" spans="2:6" ht="12.95" customHeight="1" x14ac:dyDescent="0.2">
      <c r="B23" s="11">
        <v>42185</v>
      </c>
      <c r="C23" s="7">
        <v>7120959</v>
      </c>
      <c r="D23" s="7">
        <v>1572061</v>
      </c>
      <c r="E23" s="40"/>
    </row>
    <row r="24" spans="2:6" ht="12.95" customHeight="1" x14ac:dyDescent="0.2">
      <c r="B24" s="11">
        <v>42216</v>
      </c>
      <c r="C24" s="7">
        <v>7121885</v>
      </c>
      <c r="D24" s="7">
        <v>1591850</v>
      </c>
      <c r="E24" s="40"/>
    </row>
    <row r="25" spans="2:6" ht="12.95" customHeight="1" x14ac:dyDescent="0.2">
      <c r="B25" s="11">
        <v>42247</v>
      </c>
      <c r="C25" s="7">
        <v>7014148</v>
      </c>
      <c r="D25" s="7">
        <v>1610587</v>
      </c>
      <c r="E25" s="40"/>
    </row>
    <row r="26" spans="2:6" ht="12.95" customHeight="1" x14ac:dyDescent="0.2">
      <c r="B26" s="11">
        <v>42277</v>
      </c>
      <c r="C26" s="7">
        <v>7099818</v>
      </c>
      <c r="D26" s="7">
        <v>1635957</v>
      </c>
      <c r="E26" s="40"/>
    </row>
    <row r="27" spans="2:6" ht="12.95" customHeight="1" x14ac:dyDescent="0.2">
      <c r="B27" s="11">
        <v>42308</v>
      </c>
      <c r="C27" s="7">
        <v>7103946</v>
      </c>
      <c r="D27" s="7">
        <v>1650752</v>
      </c>
      <c r="E27" s="40"/>
    </row>
    <row r="28" spans="2:6" ht="12.95" customHeight="1" x14ac:dyDescent="0.2">
      <c r="B28" s="11">
        <v>42338</v>
      </c>
      <c r="C28" s="7">
        <v>7088873</v>
      </c>
      <c r="D28" s="7">
        <v>1667219</v>
      </c>
      <c r="E28" s="40"/>
    </row>
    <row r="29" spans="2:6" ht="12.95" customHeight="1" x14ac:dyDescent="0.2">
      <c r="B29" s="59">
        <v>42369</v>
      </c>
      <c r="C29" s="36">
        <v>7059590</v>
      </c>
      <c r="D29" s="36">
        <v>1679403</v>
      </c>
      <c r="E29" s="102"/>
    </row>
    <row r="31" spans="2:6" ht="12.95" customHeight="1" x14ac:dyDescent="0.2">
      <c r="B31" t="s">
        <v>206</v>
      </c>
    </row>
    <row r="32" spans="2:6" ht="12.95" customHeight="1" x14ac:dyDescent="0.2">
      <c r="B32" t="s">
        <v>57</v>
      </c>
    </row>
    <row r="33" spans="2:2" ht="12.95" customHeight="1" x14ac:dyDescent="0.2">
      <c r="B33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5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9" customWidth="1"/>
    <col min="3" max="3" width="13.6640625" customWidth="1"/>
    <col min="4" max="5" width="19.6640625" customWidth="1"/>
    <col min="6" max="6" width="18.83203125" customWidth="1"/>
  </cols>
  <sheetData>
    <row r="2" spans="2:6" ht="15.75" x14ac:dyDescent="0.25">
      <c r="B2" s="1" t="s">
        <v>122</v>
      </c>
    </row>
    <row r="5" spans="2:6" ht="22.5" x14ac:dyDescent="0.2">
      <c r="B5" s="4" t="s">
        <v>59</v>
      </c>
      <c r="C5" s="3" t="s">
        <v>60</v>
      </c>
      <c r="D5" s="3" t="s">
        <v>104</v>
      </c>
      <c r="E5" s="3" t="s">
        <v>61</v>
      </c>
      <c r="F5" s="3" t="s">
        <v>58</v>
      </c>
    </row>
    <row r="6" spans="2:6" ht="12.95" customHeight="1" x14ac:dyDescent="0.2">
      <c r="B6" t="s">
        <v>62</v>
      </c>
      <c r="C6" s="7">
        <v>2120781</v>
      </c>
      <c r="D6" s="7">
        <v>3244509.8</v>
      </c>
      <c r="E6" s="7">
        <v>396304.8</v>
      </c>
      <c r="F6" s="7">
        <v>3640814.5999999996</v>
      </c>
    </row>
    <row r="7" spans="2:6" ht="12.95" customHeight="1" x14ac:dyDescent="0.2">
      <c r="B7" t="s">
        <v>63</v>
      </c>
      <c r="C7" s="7">
        <v>891822</v>
      </c>
      <c r="D7" s="7">
        <v>2149958.7999999998</v>
      </c>
      <c r="E7" s="7">
        <v>749259.8</v>
      </c>
      <c r="F7" s="7">
        <v>2899218.5999999996</v>
      </c>
    </row>
    <row r="8" spans="2:6" ht="12.95" customHeight="1" x14ac:dyDescent="0.2">
      <c r="B8" t="s">
        <v>64</v>
      </c>
      <c r="C8" s="7">
        <v>273901</v>
      </c>
      <c r="D8" s="7">
        <v>848630.8</v>
      </c>
      <c r="E8" s="7">
        <v>441141.8</v>
      </c>
      <c r="F8" s="7">
        <v>1289772.6000000001</v>
      </c>
    </row>
    <row r="9" spans="2:6" ht="12.95" customHeight="1" x14ac:dyDescent="0.2">
      <c r="B9" t="s">
        <v>65</v>
      </c>
      <c r="C9" s="7">
        <v>63940</v>
      </c>
      <c r="D9" s="7">
        <v>195685.8</v>
      </c>
      <c r="E9" s="7">
        <v>154380.79999999999</v>
      </c>
      <c r="F9" s="7">
        <v>350066.6</v>
      </c>
    </row>
    <row r="10" spans="2:6" ht="12.95" customHeight="1" x14ac:dyDescent="0.2">
      <c r="B10" t="s">
        <v>66</v>
      </c>
      <c r="C10" s="7">
        <v>14191</v>
      </c>
      <c r="D10" s="7">
        <v>80407</v>
      </c>
      <c r="E10" s="7">
        <v>43330.8</v>
      </c>
      <c r="F10" s="7">
        <v>123737.8</v>
      </c>
    </row>
    <row r="11" spans="2:6" ht="12.95" customHeight="1" x14ac:dyDescent="0.2">
      <c r="B11" s="5" t="s">
        <v>4</v>
      </c>
      <c r="C11" s="13">
        <v>3364635</v>
      </c>
      <c r="D11" s="13">
        <v>6519192.1999999993</v>
      </c>
      <c r="E11" s="13">
        <v>1784418.0000000002</v>
      </c>
      <c r="F11" s="13">
        <v>8303610.1999999983</v>
      </c>
    </row>
    <row r="12" spans="2:6" s="2" customFormat="1" ht="12.95" customHeight="1" x14ac:dyDescent="0.2"/>
    <row r="13" spans="2:6" s="2" customFormat="1" ht="12.95" customHeight="1" x14ac:dyDescent="0.2"/>
    <row r="14" spans="2:6" ht="12.95" customHeight="1" x14ac:dyDescent="0.2">
      <c r="B14" s="96" t="s">
        <v>172</v>
      </c>
    </row>
    <row r="15" spans="2:6" ht="12.95" customHeight="1" x14ac:dyDescent="0.2">
      <c r="B15" t="s">
        <v>6</v>
      </c>
    </row>
  </sheetData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5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5.5" customWidth="1"/>
    <col min="3" max="3" width="16" customWidth="1"/>
    <col min="4" max="5" width="18.33203125" customWidth="1"/>
    <col min="6" max="6" width="17" customWidth="1"/>
  </cols>
  <sheetData>
    <row r="2" spans="2:6" ht="15.75" x14ac:dyDescent="0.25">
      <c r="B2" s="65" t="s">
        <v>173</v>
      </c>
    </row>
    <row r="3" spans="2:6" ht="12.95" customHeight="1" x14ac:dyDescent="0.2">
      <c r="B3" s="96"/>
    </row>
    <row r="4" spans="2:6" ht="12.95" customHeight="1" x14ac:dyDescent="0.2">
      <c r="B4" s="96"/>
    </row>
    <row r="5" spans="2:6" ht="22.5" x14ac:dyDescent="0.2">
      <c r="B5" s="4" t="s">
        <v>59</v>
      </c>
      <c r="C5" s="3" t="s">
        <v>60</v>
      </c>
      <c r="D5" s="3" t="s">
        <v>67</v>
      </c>
      <c r="E5" s="3" t="s">
        <v>68</v>
      </c>
      <c r="F5" s="3" t="s">
        <v>58</v>
      </c>
    </row>
    <row r="6" spans="2:6" ht="12.95" customHeight="1" x14ac:dyDescent="0.2">
      <c r="B6" t="s">
        <v>62</v>
      </c>
      <c r="C6" s="7">
        <v>163004</v>
      </c>
      <c r="D6" s="7">
        <v>223348</v>
      </c>
      <c r="E6" s="7">
        <v>31873</v>
      </c>
      <c r="F6" s="7">
        <v>255221</v>
      </c>
    </row>
    <row r="7" spans="2:6" ht="12.95" customHeight="1" x14ac:dyDescent="0.2">
      <c r="B7" t="s">
        <v>63</v>
      </c>
      <c r="C7" s="7">
        <v>47004</v>
      </c>
      <c r="D7" s="7">
        <v>94353</v>
      </c>
      <c r="E7" s="7">
        <v>23149</v>
      </c>
      <c r="F7" s="7">
        <v>117502</v>
      </c>
    </row>
    <row r="8" spans="2:6" ht="12.95" customHeight="1" x14ac:dyDescent="0.2">
      <c r="B8" t="s">
        <v>64</v>
      </c>
      <c r="C8" s="7">
        <v>8189</v>
      </c>
      <c r="D8" s="7">
        <v>29991</v>
      </c>
      <c r="E8" s="7">
        <v>14287</v>
      </c>
      <c r="F8" s="7">
        <v>44278</v>
      </c>
    </row>
    <row r="9" spans="2:6" ht="12.95" customHeight="1" x14ac:dyDescent="0.2">
      <c r="B9" t="s">
        <v>65</v>
      </c>
      <c r="C9" s="7">
        <v>1512</v>
      </c>
      <c r="D9" s="7">
        <v>8930</v>
      </c>
      <c r="E9" s="7">
        <v>4499</v>
      </c>
      <c r="F9" s="7">
        <v>13429</v>
      </c>
    </row>
    <row r="10" spans="2:6" ht="12.95" customHeight="1" x14ac:dyDescent="0.2">
      <c r="B10" t="s">
        <v>66</v>
      </c>
      <c r="C10" s="7">
        <v>324</v>
      </c>
      <c r="D10" s="7">
        <v>3671</v>
      </c>
      <c r="E10" s="7">
        <v>1282</v>
      </c>
      <c r="F10" s="7">
        <v>4953</v>
      </c>
    </row>
    <row r="11" spans="2:6" ht="12.95" customHeight="1" x14ac:dyDescent="0.2">
      <c r="B11" s="5" t="s">
        <v>4</v>
      </c>
      <c r="C11" s="13">
        <v>220033</v>
      </c>
      <c r="D11" s="13">
        <v>360293</v>
      </c>
      <c r="E11" s="13">
        <v>75090</v>
      </c>
      <c r="F11" s="13">
        <v>435383</v>
      </c>
    </row>
    <row r="12" spans="2:6" s="2" customFormat="1" ht="12.95" customHeight="1" x14ac:dyDescent="0.2"/>
    <row r="13" spans="2:6" s="2" customFormat="1" ht="12.95" customHeight="1" x14ac:dyDescent="0.2"/>
    <row r="14" spans="2:6" ht="12.95" customHeight="1" x14ac:dyDescent="0.2">
      <c r="B14" s="96" t="s">
        <v>172</v>
      </c>
    </row>
    <row r="15" spans="2:6" ht="12.95" customHeight="1" x14ac:dyDescent="0.2">
      <c r="B15" t="s">
        <v>6</v>
      </c>
    </row>
  </sheetData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2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5.33203125" customWidth="1"/>
    <col min="3" max="3" width="18.5" customWidth="1"/>
    <col min="4" max="4" width="15.83203125" customWidth="1"/>
    <col min="5" max="5" width="14" customWidth="1"/>
    <col min="6" max="6" width="13.1640625" customWidth="1"/>
    <col min="7" max="7" width="15.1640625" customWidth="1"/>
    <col min="8" max="8" width="15.6640625" customWidth="1"/>
    <col min="9" max="9" width="10.1640625" bestFit="1" customWidth="1"/>
  </cols>
  <sheetData>
    <row r="2" spans="2:9" ht="15.75" x14ac:dyDescent="0.25">
      <c r="B2" s="1" t="s">
        <v>154</v>
      </c>
    </row>
    <row r="5" spans="2:9" ht="37.5" customHeight="1" x14ac:dyDescent="0.2">
      <c r="B5" s="10" t="s">
        <v>5</v>
      </c>
      <c r="C5" s="3" t="s">
        <v>132</v>
      </c>
      <c r="D5" s="3" t="s">
        <v>133</v>
      </c>
      <c r="E5" s="75" t="s">
        <v>134</v>
      </c>
      <c r="F5" s="75" t="s">
        <v>135</v>
      </c>
      <c r="G5" s="95" t="s">
        <v>174</v>
      </c>
      <c r="H5" s="95" t="s">
        <v>175</v>
      </c>
    </row>
    <row r="6" spans="2:9" ht="12.95" customHeight="1" x14ac:dyDescent="0.2">
      <c r="B6" s="24">
        <v>42005</v>
      </c>
      <c r="C6" s="7">
        <v>25817094</v>
      </c>
      <c r="D6" s="7">
        <v>9192987635</v>
      </c>
      <c r="E6" s="7">
        <v>1262690</v>
      </c>
      <c r="F6" s="7">
        <v>641299671</v>
      </c>
      <c r="G6" s="7">
        <f>C6+E6</f>
        <v>27079784</v>
      </c>
      <c r="H6" s="7">
        <f>D6+F6</f>
        <v>9834287306</v>
      </c>
      <c r="I6" s="7"/>
    </row>
    <row r="7" spans="2:9" ht="12.95" customHeight="1" x14ac:dyDescent="0.2">
      <c r="B7" s="24">
        <v>42036</v>
      </c>
      <c r="C7" s="7">
        <v>25306582</v>
      </c>
      <c r="D7" s="7">
        <v>8922440763</v>
      </c>
      <c r="E7" s="7">
        <v>1064398</v>
      </c>
      <c r="F7" s="7">
        <v>511688951</v>
      </c>
      <c r="G7" s="7">
        <f t="shared" ref="G7:H17" si="0">C7+E7</f>
        <v>26370980</v>
      </c>
      <c r="H7" s="7">
        <f t="shared" si="0"/>
        <v>9434129714</v>
      </c>
    </row>
    <row r="8" spans="2:9" ht="12.95" customHeight="1" x14ac:dyDescent="0.2">
      <c r="B8" s="24">
        <v>42064</v>
      </c>
      <c r="C8" s="7">
        <v>28922066</v>
      </c>
      <c r="D8" s="7">
        <v>10256127887</v>
      </c>
      <c r="E8" s="7">
        <v>1242956</v>
      </c>
      <c r="F8" s="7">
        <v>615585263</v>
      </c>
      <c r="G8" s="7">
        <f t="shared" si="0"/>
        <v>30165022</v>
      </c>
      <c r="H8" s="7">
        <f t="shared" si="0"/>
        <v>10871713150</v>
      </c>
    </row>
    <row r="9" spans="2:9" ht="12.95" customHeight="1" x14ac:dyDescent="0.2">
      <c r="B9" s="24">
        <v>42095</v>
      </c>
      <c r="C9" s="7">
        <v>28504093</v>
      </c>
      <c r="D9" s="7">
        <v>10293233375</v>
      </c>
      <c r="E9" s="7">
        <v>1193408</v>
      </c>
      <c r="F9" s="7">
        <v>576421064</v>
      </c>
      <c r="G9" s="7">
        <f t="shared" si="0"/>
        <v>29697501</v>
      </c>
      <c r="H9" s="7">
        <f t="shared" si="0"/>
        <v>10869654439</v>
      </c>
    </row>
    <row r="10" spans="2:9" ht="12.95" customHeight="1" x14ac:dyDescent="0.2">
      <c r="B10" s="24">
        <v>42125</v>
      </c>
      <c r="C10" s="7">
        <v>29915704</v>
      </c>
      <c r="D10" s="7">
        <v>10537954488</v>
      </c>
      <c r="E10" s="7">
        <v>1203584</v>
      </c>
      <c r="F10" s="7">
        <v>581511130</v>
      </c>
      <c r="G10" s="7">
        <f t="shared" si="0"/>
        <v>31119288</v>
      </c>
      <c r="H10" s="7">
        <f t="shared" si="0"/>
        <v>11119465618</v>
      </c>
    </row>
    <row r="11" spans="2:9" ht="12.95" customHeight="1" x14ac:dyDescent="0.2">
      <c r="B11" s="24">
        <v>42156</v>
      </c>
      <c r="C11" s="7">
        <v>30025113</v>
      </c>
      <c r="D11" s="7">
        <v>10701362061</v>
      </c>
      <c r="E11" s="7">
        <v>1298678</v>
      </c>
      <c r="F11" s="7">
        <v>627062614</v>
      </c>
      <c r="G11" s="7">
        <f t="shared" si="0"/>
        <v>31323791</v>
      </c>
      <c r="H11" s="7">
        <f t="shared" si="0"/>
        <v>11328424675</v>
      </c>
    </row>
    <row r="12" spans="2:9" ht="12.95" customHeight="1" x14ac:dyDescent="0.2">
      <c r="B12" s="24">
        <v>42186</v>
      </c>
      <c r="C12" s="7">
        <v>31129126</v>
      </c>
      <c r="D12" s="7">
        <v>11235420376</v>
      </c>
      <c r="E12" s="7">
        <v>1131080</v>
      </c>
      <c r="F12" s="7">
        <v>580709895</v>
      </c>
      <c r="G12" s="7">
        <f t="shared" si="0"/>
        <v>32260206</v>
      </c>
      <c r="H12" s="7">
        <f t="shared" si="0"/>
        <v>11816130271</v>
      </c>
    </row>
    <row r="13" spans="2:9" ht="12.95" customHeight="1" x14ac:dyDescent="0.2">
      <c r="B13" s="24">
        <v>42217</v>
      </c>
      <c r="C13" s="7">
        <v>29368357</v>
      </c>
      <c r="D13" s="7">
        <v>10545152185</v>
      </c>
      <c r="E13" s="7">
        <v>1186871</v>
      </c>
      <c r="F13" s="7">
        <v>568948581</v>
      </c>
      <c r="G13" s="7">
        <f t="shared" si="0"/>
        <v>30555228</v>
      </c>
      <c r="H13" s="7">
        <f t="shared" si="0"/>
        <v>11114100766</v>
      </c>
    </row>
    <row r="14" spans="2:9" ht="12.95" customHeight="1" x14ac:dyDescent="0.2">
      <c r="B14" s="24">
        <v>42248</v>
      </c>
      <c r="C14" s="7">
        <v>29814989</v>
      </c>
      <c r="D14" s="7">
        <v>10695852326</v>
      </c>
      <c r="E14" s="7">
        <v>1336401</v>
      </c>
      <c r="F14" s="7">
        <v>643329372</v>
      </c>
      <c r="G14" s="7">
        <f t="shared" si="0"/>
        <v>31151390</v>
      </c>
      <c r="H14" s="7">
        <f t="shared" si="0"/>
        <v>11339181698</v>
      </c>
    </row>
    <row r="15" spans="2:9" ht="12.95" customHeight="1" x14ac:dyDescent="0.2">
      <c r="B15" s="24">
        <v>42278</v>
      </c>
      <c r="C15" s="7">
        <v>30344013</v>
      </c>
      <c r="D15" s="7">
        <v>10811569803</v>
      </c>
      <c r="E15" s="7">
        <v>1479001</v>
      </c>
      <c r="F15" s="7">
        <v>700607232</v>
      </c>
      <c r="G15" s="7">
        <f t="shared" si="0"/>
        <v>31823014</v>
      </c>
      <c r="H15" s="7">
        <f t="shared" si="0"/>
        <v>11512177035</v>
      </c>
    </row>
    <row r="16" spans="2:9" ht="12.95" customHeight="1" x14ac:dyDescent="0.2">
      <c r="B16" s="24">
        <v>42309</v>
      </c>
      <c r="C16" s="7">
        <v>29649511</v>
      </c>
      <c r="D16" s="7">
        <v>10426793577</v>
      </c>
      <c r="E16" s="7">
        <v>1480865</v>
      </c>
      <c r="F16" s="7">
        <v>653154508</v>
      </c>
      <c r="G16" s="7">
        <f t="shared" si="0"/>
        <v>31130376</v>
      </c>
      <c r="H16" s="7">
        <f t="shared" si="0"/>
        <v>11079948085</v>
      </c>
    </row>
    <row r="17" spans="2:8" ht="12.95" customHeight="1" x14ac:dyDescent="0.2">
      <c r="B17" s="25">
        <v>42339</v>
      </c>
      <c r="C17" s="8">
        <v>32118937</v>
      </c>
      <c r="D17" s="78">
        <v>11632371440</v>
      </c>
      <c r="E17" s="36">
        <v>1424253</v>
      </c>
      <c r="F17" s="36">
        <v>659735271</v>
      </c>
      <c r="G17" s="36">
        <f t="shared" si="0"/>
        <v>33543190</v>
      </c>
      <c r="H17" s="36">
        <f t="shared" si="0"/>
        <v>12292106711</v>
      </c>
    </row>
    <row r="18" spans="2:8" s="2" customFormat="1" ht="12.95" customHeight="1" x14ac:dyDescent="0.2">
      <c r="C18" s="7"/>
      <c r="D18" s="7"/>
      <c r="E18" s="7"/>
      <c r="F18" s="7"/>
      <c r="G18" s="7"/>
      <c r="H18" s="7"/>
    </row>
    <row r="19" spans="2:8" s="2" customFormat="1" ht="12.95" customHeight="1" x14ac:dyDescent="0.2">
      <c r="C19" s="73"/>
      <c r="D19" s="73"/>
      <c r="E19" s="73"/>
      <c r="F19" s="73"/>
      <c r="G19" s="73"/>
      <c r="H19" s="73"/>
    </row>
    <row r="20" spans="2:8" ht="12.95" customHeight="1" x14ac:dyDescent="0.2">
      <c r="B20" t="s">
        <v>123</v>
      </c>
    </row>
    <row r="21" spans="2:8" ht="12.95" customHeight="1" x14ac:dyDescent="0.2">
      <c r="B21" t="s">
        <v>6</v>
      </c>
    </row>
    <row r="24" spans="2:8" ht="12.95" customHeight="1" x14ac:dyDescent="0.2">
      <c r="C24" s="40"/>
      <c r="D24" s="40"/>
      <c r="F24" s="44"/>
      <c r="G24" s="62"/>
      <c r="H24" s="62"/>
    </row>
    <row r="25" spans="2:8" ht="12.95" customHeight="1" x14ac:dyDescent="0.2">
      <c r="F25" s="44"/>
      <c r="G25" s="62"/>
      <c r="H25" s="62"/>
    </row>
    <row r="26" spans="2:8" ht="12.95" customHeight="1" x14ac:dyDescent="0.2">
      <c r="F26" s="44"/>
      <c r="G26" s="62"/>
      <c r="H26" s="62"/>
    </row>
    <row r="27" spans="2:8" ht="12.95" customHeight="1" x14ac:dyDescent="0.2">
      <c r="F27" s="44"/>
      <c r="G27" s="62"/>
      <c r="H27" s="62"/>
    </row>
    <row r="28" spans="2:8" ht="12.95" customHeight="1" x14ac:dyDescent="0.2">
      <c r="F28" s="44"/>
      <c r="G28" s="62"/>
      <c r="H28" s="62"/>
    </row>
    <row r="29" spans="2:8" ht="12.95" customHeight="1" x14ac:dyDescent="0.2">
      <c r="F29" s="44"/>
      <c r="G29" s="62"/>
      <c r="H29" s="62"/>
    </row>
    <row r="30" spans="2:8" ht="12.95" customHeight="1" x14ac:dyDescent="0.2">
      <c r="F30" s="44"/>
      <c r="G30" s="62"/>
      <c r="H30" s="62"/>
    </row>
    <row r="31" spans="2:8" ht="12.95" customHeight="1" x14ac:dyDescent="0.2">
      <c r="F31" s="44"/>
      <c r="G31" s="62"/>
      <c r="H31" s="62"/>
    </row>
    <row r="32" spans="2:8" ht="12.95" customHeight="1" x14ac:dyDescent="0.2">
      <c r="F32" s="44"/>
      <c r="G32" s="62"/>
      <c r="H32" s="62"/>
    </row>
  </sheetData>
  <pageMargins left="0.25" right="0.25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6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31" customWidth="1"/>
    <col min="3" max="7" width="16.83203125" customWidth="1"/>
    <col min="8" max="8" width="15" customWidth="1"/>
    <col min="9" max="9" width="14" bestFit="1" customWidth="1"/>
  </cols>
  <sheetData>
    <row r="2" spans="2:11" ht="15.75" x14ac:dyDescent="0.25">
      <c r="B2" s="1" t="s">
        <v>129</v>
      </c>
    </row>
    <row r="3" spans="2:11" ht="12.95" customHeight="1" x14ac:dyDescent="0.2">
      <c r="B3" t="s">
        <v>101</v>
      </c>
    </row>
    <row r="5" spans="2:11" ht="22.5" x14ac:dyDescent="0.2">
      <c r="B5" s="4" t="s">
        <v>41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4</v>
      </c>
    </row>
    <row r="6" spans="2:11" ht="12.95" customHeight="1" x14ac:dyDescent="0.2">
      <c r="B6" s="16" t="s">
        <v>70</v>
      </c>
    </row>
    <row r="7" spans="2:11" ht="12.95" customHeight="1" x14ac:dyDescent="0.2">
      <c r="B7" t="s">
        <v>39</v>
      </c>
      <c r="C7" s="7">
        <v>141957037</v>
      </c>
      <c r="D7" s="7">
        <v>96187053</v>
      </c>
      <c r="E7" s="7">
        <v>3020604</v>
      </c>
      <c r="F7" s="20" t="s">
        <v>75</v>
      </c>
      <c r="G7" s="7">
        <f>C7+D7+E7</f>
        <v>241164694</v>
      </c>
      <c r="H7" s="81"/>
      <c r="I7" s="81"/>
      <c r="J7" s="81"/>
      <c r="K7" s="40"/>
    </row>
    <row r="8" spans="2:11" ht="12.95" customHeight="1" x14ac:dyDescent="0.2">
      <c r="B8" t="s">
        <v>40</v>
      </c>
      <c r="C8" s="7">
        <v>79835769</v>
      </c>
      <c r="D8" s="7">
        <v>5387927</v>
      </c>
      <c r="E8" s="7">
        <v>7671</v>
      </c>
      <c r="F8" s="7">
        <v>24519524</v>
      </c>
      <c r="G8" s="7">
        <f>SUM(C8:F8)</f>
        <v>109750891</v>
      </c>
      <c r="H8" s="73"/>
      <c r="I8" s="81"/>
      <c r="J8" s="81"/>
    </row>
    <row r="9" spans="2:11" ht="12.95" customHeight="1" x14ac:dyDescent="0.2">
      <c r="B9" s="17" t="s">
        <v>4</v>
      </c>
      <c r="C9" s="18">
        <f>SUM(C7:C8)</f>
        <v>221792806</v>
      </c>
      <c r="D9" s="18">
        <v>101574980</v>
      </c>
      <c r="E9" s="18">
        <v>3028275</v>
      </c>
      <c r="F9" s="18">
        <v>24519524</v>
      </c>
      <c r="G9" s="18">
        <f>SUM(G7:G8)</f>
        <v>350915585</v>
      </c>
      <c r="H9" s="73"/>
      <c r="I9" s="81"/>
      <c r="J9" s="40"/>
    </row>
    <row r="10" spans="2:11" ht="12.95" customHeight="1" x14ac:dyDescent="0.2">
      <c r="B10" s="16" t="s">
        <v>69</v>
      </c>
      <c r="C10" s="19"/>
      <c r="D10" s="19"/>
      <c r="E10" s="19"/>
      <c r="F10" s="19"/>
      <c r="G10" s="19">
        <v>0</v>
      </c>
      <c r="H10" s="73"/>
      <c r="I10" s="81"/>
      <c r="J10" s="73"/>
    </row>
    <row r="11" spans="2:11" ht="12.95" customHeight="1" x14ac:dyDescent="0.2">
      <c r="B11" t="s">
        <v>39</v>
      </c>
      <c r="C11" s="7">
        <v>24562037444</v>
      </c>
      <c r="D11" s="7">
        <v>67726057081</v>
      </c>
      <c r="E11" s="7">
        <v>6506750252</v>
      </c>
      <c r="F11" s="20" t="s">
        <v>75</v>
      </c>
      <c r="G11" s="7">
        <f>SUM(C11:E11)</f>
        <v>98794844777</v>
      </c>
      <c r="H11" s="81"/>
      <c r="I11" s="81"/>
      <c r="J11" s="81"/>
    </row>
    <row r="12" spans="2:11" ht="12.95" customHeight="1" x14ac:dyDescent="0.2">
      <c r="B12" t="s">
        <v>40</v>
      </c>
      <c r="C12" s="7">
        <v>20207571097</v>
      </c>
      <c r="D12" s="7">
        <v>5173146573</v>
      </c>
      <c r="E12" s="7">
        <v>9286930</v>
      </c>
      <c r="F12" s="7">
        <v>1066416539</v>
      </c>
      <c r="G12" s="7">
        <f>SUM(C12:F12)</f>
        <v>26456421139</v>
      </c>
      <c r="H12" s="73"/>
      <c r="I12" s="81"/>
      <c r="J12" s="81"/>
    </row>
    <row r="13" spans="2:11" ht="12.95" customHeight="1" x14ac:dyDescent="0.25">
      <c r="B13" s="17" t="s">
        <v>4</v>
      </c>
      <c r="C13" s="18">
        <f>SUM(C11:C12)</f>
        <v>44769608541</v>
      </c>
      <c r="D13" s="18">
        <v>72899203654</v>
      </c>
      <c r="E13" s="18">
        <v>6516037182</v>
      </c>
      <c r="F13" s="18">
        <v>1066416539</v>
      </c>
      <c r="G13" s="18">
        <f>SUM(G11:G12)</f>
        <v>125251265916</v>
      </c>
      <c r="H13" s="73"/>
      <c r="I13" s="82"/>
      <c r="J13" s="40"/>
    </row>
    <row r="14" spans="2:11" ht="12.95" customHeight="1" x14ac:dyDescent="0.2">
      <c r="B14" s="16" t="s">
        <v>76</v>
      </c>
      <c r="C14" s="19"/>
      <c r="D14" s="19"/>
      <c r="E14" s="19"/>
      <c r="F14" s="19"/>
      <c r="G14" s="19"/>
      <c r="H14" s="73"/>
      <c r="I14" s="73"/>
      <c r="J14" s="73"/>
    </row>
    <row r="15" spans="2:11" ht="12.95" customHeight="1" x14ac:dyDescent="0.2">
      <c r="B15" t="s">
        <v>39</v>
      </c>
      <c r="C15" s="7">
        <f>C11/C7</f>
        <v>173.02444431831864</v>
      </c>
      <c r="D15" s="7">
        <v>704</v>
      </c>
      <c r="E15" s="7">
        <v>2154.1222391283331</v>
      </c>
      <c r="F15" s="20" t="s">
        <v>75</v>
      </c>
      <c r="G15" s="7">
        <f>G11/G7</f>
        <v>409.65716472992517</v>
      </c>
      <c r="H15" s="73"/>
      <c r="I15" s="73"/>
      <c r="J15" s="73"/>
      <c r="K15" s="40"/>
    </row>
    <row r="16" spans="2:11" ht="12.95" customHeight="1" x14ac:dyDescent="0.2">
      <c r="B16" t="s">
        <v>40</v>
      </c>
      <c r="C16" s="7">
        <f>C12/C8</f>
        <v>253.11425380019824</v>
      </c>
      <c r="D16" s="7">
        <v>960</v>
      </c>
      <c r="E16" s="7">
        <v>1210.6544127232435</v>
      </c>
      <c r="F16" s="7">
        <v>43</v>
      </c>
      <c r="G16" s="7">
        <f>G12/G8</f>
        <v>241.05882784131566</v>
      </c>
      <c r="H16" s="7"/>
      <c r="I16" s="62"/>
      <c r="K16" s="40"/>
    </row>
    <row r="17" spans="2:11" ht="12.95" customHeight="1" x14ac:dyDescent="0.2">
      <c r="B17" s="5" t="s">
        <v>4</v>
      </c>
      <c r="C17" s="13">
        <f>C13/C9</f>
        <v>201.85329429034772</v>
      </c>
      <c r="D17" s="13">
        <v>718</v>
      </c>
      <c r="E17" s="13">
        <v>2151.7323169130941</v>
      </c>
      <c r="F17" s="13">
        <v>43</v>
      </c>
      <c r="G17" s="13">
        <f>G13/G9</f>
        <v>356.9270538839134</v>
      </c>
      <c r="H17" s="7"/>
      <c r="I17" s="70"/>
      <c r="K17" s="40"/>
    </row>
    <row r="18" spans="2:11" s="2" customFormat="1" ht="12.95" customHeight="1" x14ac:dyDescent="0.2">
      <c r="K18" s="40"/>
    </row>
    <row r="19" spans="2:11" s="2" customFormat="1" ht="12.95" customHeight="1" x14ac:dyDescent="0.2">
      <c r="K19" s="40"/>
    </row>
    <row r="20" spans="2:11" ht="12.95" customHeight="1" x14ac:dyDescent="0.2">
      <c r="B20" t="s">
        <v>207</v>
      </c>
      <c r="J20" s="72"/>
      <c r="K20" s="40"/>
    </row>
    <row r="21" spans="2:11" ht="12.95" customHeight="1" x14ac:dyDescent="0.2">
      <c r="B21" t="s">
        <v>6</v>
      </c>
      <c r="C21" s="40"/>
      <c r="D21" s="40"/>
      <c r="E21" s="40"/>
      <c r="F21" s="40"/>
      <c r="G21" s="40"/>
    </row>
    <row r="22" spans="2:11" ht="12.95" customHeight="1" x14ac:dyDescent="0.2">
      <c r="C22" s="40"/>
      <c r="D22" s="40"/>
      <c r="E22" s="40"/>
      <c r="F22" s="40"/>
      <c r="G22" s="40"/>
      <c r="H22" s="40"/>
      <c r="I22" s="40"/>
    </row>
    <row r="25" spans="2:11" ht="12.95" customHeight="1" x14ac:dyDescent="0.2">
      <c r="C25" s="40"/>
      <c r="D25" s="40"/>
      <c r="E25" s="40"/>
      <c r="F25" s="40"/>
      <c r="G25" s="40"/>
    </row>
    <row r="26" spans="2:11" ht="12.95" customHeight="1" x14ac:dyDescent="0.2">
      <c r="C26" s="40"/>
      <c r="D26" s="40"/>
      <c r="E26" s="40"/>
      <c r="F26" s="40"/>
      <c r="G26" s="40"/>
    </row>
  </sheetData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55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27.6640625" customWidth="1"/>
    <col min="3" max="3" width="16.33203125" customWidth="1"/>
    <col min="4" max="4" width="15.6640625" customWidth="1"/>
    <col min="5" max="5" width="13.6640625" customWidth="1"/>
    <col min="6" max="6" width="19.1640625" customWidth="1"/>
    <col min="7" max="7" width="14" customWidth="1"/>
    <col min="8" max="8" width="14.83203125" bestFit="1" customWidth="1"/>
  </cols>
  <sheetData>
    <row r="2" spans="2:8" ht="15.75" x14ac:dyDescent="0.25">
      <c r="B2" s="1" t="s">
        <v>210</v>
      </c>
    </row>
    <row r="5" spans="2:8" ht="22.5" x14ac:dyDescent="0.2">
      <c r="B5" s="3"/>
      <c r="C5" s="74" t="s">
        <v>77</v>
      </c>
      <c r="D5" s="74" t="s">
        <v>78</v>
      </c>
      <c r="E5" s="74" t="s">
        <v>79</v>
      </c>
      <c r="F5" s="74" t="s">
        <v>33</v>
      </c>
      <c r="G5" s="74" t="s">
        <v>131</v>
      </c>
      <c r="H5" s="74" t="s">
        <v>80</v>
      </c>
    </row>
    <row r="6" spans="2:8" ht="12.95" customHeight="1" x14ac:dyDescent="0.2">
      <c r="B6" t="s">
        <v>70</v>
      </c>
      <c r="C6" s="77">
        <v>101659915</v>
      </c>
      <c r="D6" s="77">
        <v>219210597</v>
      </c>
      <c r="E6" s="77">
        <v>2431524</v>
      </c>
      <c r="F6" s="77">
        <v>3083384</v>
      </c>
      <c r="G6" s="77">
        <v>10641</v>
      </c>
      <c r="H6" s="77">
        <v>24519524</v>
      </c>
    </row>
    <row r="7" spans="2:8" ht="12.95" customHeight="1" x14ac:dyDescent="0.2">
      <c r="B7" s="9" t="s">
        <v>102</v>
      </c>
      <c r="C7" s="76">
        <v>74325934343</v>
      </c>
      <c r="D7" s="76">
        <v>44256990069</v>
      </c>
      <c r="E7" s="76">
        <v>715697254</v>
      </c>
      <c r="F7" s="76">
        <v>4885390622</v>
      </c>
      <c r="G7" s="76">
        <v>837089</v>
      </c>
      <c r="H7" s="76">
        <v>1066416539</v>
      </c>
    </row>
    <row r="8" spans="2:8" s="2" customFormat="1" ht="12.95" customHeight="1" x14ac:dyDescent="0.2">
      <c r="C8" s="73"/>
      <c r="D8" s="73"/>
      <c r="E8" s="73"/>
      <c r="F8" s="73"/>
      <c r="G8" s="73"/>
      <c r="H8" s="73"/>
    </row>
    <row r="9" spans="2:8" s="2" customFormat="1" ht="12.95" customHeight="1" x14ac:dyDescent="0.2">
      <c r="C9" s="73"/>
      <c r="D9" s="73"/>
      <c r="E9" s="73"/>
      <c r="F9" s="73"/>
      <c r="G9" s="73"/>
      <c r="H9" s="73"/>
    </row>
    <row r="10" spans="2:8" ht="12.95" customHeight="1" x14ac:dyDescent="0.2">
      <c r="B10" t="s">
        <v>207</v>
      </c>
    </row>
    <row r="11" spans="2:8" ht="12.95" customHeight="1" x14ac:dyDescent="0.2">
      <c r="B11" t="s">
        <v>6</v>
      </c>
    </row>
    <row r="13" spans="2:8" ht="12.95" customHeight="1" x14ac:dyDescent="0.25">
      <c r="B13" s="65" t="s">
        <v>208</v>
      </c>
    </row>
    <row r="31" spans="2:2" ht="12.95" customHeight="1" x14ac:dyDescent="0.2">
      <c r="B31" s="97" t="s">
        <v>211</v>
      </c>
    </row>
    <row r="32" spans="2:2" ht="12.95" customHeight="1" x14ac:dyDescent="0.2">
      <c r="B32" s="97" t="s">
        <v>6</v>
      </c>
    </row>
    <row r="35" spans="2:2" ht="12.95" customHeight="1" x14ac:dyDescent="0.25">
      <c r="B35" s="65" t="s">
        <v>209</v>
      </c>
    </row>
    <row r="54" spans="2:2" ht="12.95" customHeight="1" x14ac:dyDescent="0.2">
      <c r="B54" s="97" t="s">
        <v>212</v>
      </c>
    </row>
    <row r="55" spans="2:2" ht="12.95" customHeight="1" x14ac:dyDescent="0.2">
      <c r="B55" s="97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7"/>
  <sheetViews>
    <sheetView showGridLines="0" zoomScale="86" zoomScaleNormal="86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19" customWidth="1"/>
    <col min="3" max="3" width="31" customWidth="1"/>
    <col min="4" max="4" width="32.1640625" customWidth="1"/>
    <col min="5" max="5" width="17.1640625" customWidth="1"/>
    <col min="6" max="6" width="32.33203125" customWidth="1"/>
    <col min="7" max="7" width="30.6640625" customWidth="1"/>
  </cols>
  <sheetData>
    <row r="2" spans="2:4" ht="15.75" x14ac:dyDescent="0.25">
      <c r="B2" s="1" t="s">
        <v>155</v>
      </c>
    </row>
    <row r="5" spans="2:4" ht="48" customHeight="1" x14ac:dyDescent="0.2">
      <c r="B5" s="10" t="s">
        <v>5</v>
      </c>
      <c r="C5" s="95" t="s">
        <v>176</v>
      </c>
      <c r="D5" s="95" t="s">
        <v>177</v>
      </c>
    </row>
    <row r="6" spans="2:4" ht="12.95" customHeight="1" x14ac:dyDescent="0.2">
      <c r="B6" s="11">
        <v>42035</v>
      </c>
      <c r="C6" s="21">
        <v>2173.5873282974826</v>
      </c>
      <c r="D6" s="21">
        <v>6.1041862123493402</v>
      </c>
    </row>
    <row r="7" spans="2:4" ht="12.95" customHeight="1" x14ac:dyDescent="0.2">
      <c r="B7" s="11">
        <v>42063</v>
      </c>
      <c r="C7" s="21">
        <v>2100.7991832198654</v>
      </c>
      <c r="D7" s="21">
        <v>5.9584645286914917</v>
      </c>
    </row>
    <row r="8" spans="2:4" ht="12.95" customHeight="1" x14ac:dyDescent="0.2">
      <c r="B8" s="11">
        <v>42094</v>
      </c>
      <c r="C8" s="21">
        <v>2407.2467850183616</v>
      </c>
      <c r="D8" s="21">
        <v>6.7883855546339156</v>
      </c>
    </row>
    <row r="9" spans="2:4" ht="12.95" customHeight="1" x14ac:dyDescent="0.2">
      <c r="B9" s="11">
        <v>42124</v>
      </c>
      <c r="C9" s="21">
        <v>2373.9209432829571</v>
      </c>
      <c r="D9" s="21">
        <v>6.5738782826329469</v>
      </c>
    </row>
    <row r="10" spans="2:4" ht="12.95" customHeight="1" x14ac:dyDescent="0.2">
      <c r="B10" s="11">
        <v>42155</v>
      </c>
      <c r="C10" s="21">
        <v>2422.121824657665</v>
      </c>
      <c r="D10" s="21">
        <v>6.8760478744628468</v>
      </c>
    </row>
    <row r="11" spans="2:4" ht="12.95" customHeight="1" x14ac:dyDescent="0.2">
      <c r="B11" s="11">
        <v>42185</v>
      </c>
      <c r="C11" s="21">
        <v>2459.416645695339</v>
      </c>
      <c r="D11" s="21">
        <v>6.9004545664519892</v>
      </c>
    </row>
    <row r="12" spans="2:4" ht="12.95" customHeight="1" x14ac:dyDescent="0.2">
      <c r="B12" s="11">
        <v>42216</v>
      </c>
      <c r="C12" s="21">
        <v>2557.2486754470979</v>
      </c>
      <c r="D12" s="21">
        <v>7.0851747035090922</v>
      </c>
    </row>
    <row r="13" spans="2:4" ht="12.95" customHeight="1" x14ac:dyDescent="0.2">
      <c r="B13" s="11">
        <v>42247</v>
      </c>
      <c r="C13" s="21">
        <v>2430.3454347962365</v>
      </c>
      <c r="D13" s="21">
        <v>6.7685369646864038</v>
      </c>
    </row>
    <row r="14" spans="2:4" ht="12.95" customHeight="1" x14ac:dyDescent="0.2">
      <c r="B14" s="11">
        <v>42277</v>
      </c>
      <c r="C14" s="21">
        <v>2431.5215396999793</v>
      </c>
      <c r="D14" s="21">
        <v>6.7779346376344076</v>
      </c>
    </row>
    <row r="15" spans="2:4" ht="12.95" customHeight="1" x14ac:dyDescent="0.2">
      <c r="B15" s="11">
        <v>42308</v>
      </c>
      <c r="C15" s="21">
        <v>2448.6175932428873</v>
      </c>
      <c r="D15" s="21">
        <v>6.872349292031009</v>
      </c>
    </row>
    <row r="16" spans="2:4" ht="12.95" customHeight="1" x14ac:dyDescent="0.2">
      <c r="B16" s="11">
        <v>42338</v>
      </c>
      <c r="C16" s="21">
        <v>2352.2390539872899</v>
      </c>
      <c r="D16" s="21">
        <v>6.6888000794096616</v>
      </c>
    </row>
    <row r="17" spans="2:7" ht="12.95" customHeight="1" x14ac:dyDescent="0.2">
      <c r="B17" s="12">
        <v>42369</v>
      </c>
      <c r="C17" s="22">
        <v>2619.2415880491462</v>
      </c>
      <c r="D17" s="22">
        <v>7.2321672316139933</v>
      </c>
    </row>
    <row r="18" spans="2:7" s="2" customFormat="1" ht="12.95" customHeight="1" x14ac:dyDescent="0.2">
      <c r="C18" s="21"/>
      <c r="D18" s="21"/>
    </row>
    <row r="19" spans="2:7" s="2" customFormat="1" ht="12.95" customHeight="1" x14ac:dyDescent="0.2"/>
    <row r="20" spans="2:7" ht="12.95" customHeight="1" x14ac:dyDescent="0.2">
      <c r="B20" t="s">
        <v>136</v>
      </c>
    </row>
    <row r="21" spans="2:7" ht="12.95" customHeight="1" x14ac:dyDescent="0.2">
      <c r="B21" t="s">
        <v>6</v>
      </c>
    </row>
    <row r="26" spans="2:7" ht="12.95" customHeight="1" x14ac:dyDescent="0.2">
      <c r="C26" s="7"/>
      <c r="D26" s="7"/>
      <c r="E26" s="7"/>
      <c r="F26" s="21"/>
      <c r="G26" s="80"/>
    </row>
    <row r="27" spans="2:7" ht="12.95" customHeight="1" x14ac:dyDescent="0.2">
      <c r="C27" s="7"/>
      <c r="D27" s="7"/>
      <c r="E27" s="7"/>
      <c r="F27" s="21"/>
      <c r="G27" s="80"/>
    </row>
    <row r="28" spans="2:7" ht="12.95" customHeight="1" x14ac:dyDescent="0.2">
      <c r="C28" s="7"/>
      <c r="D28" s="7"/>
      <c r="E28" s="7"/>
      <c r="F28" s="21"/>
      <c r="G28" s="80"/>
    </row>
    <row r="29" spans="2:7" ht="12.95" customHeight="1" x14ac:dyDescent="0.2">
      <c r="C29" s="7"/>
      <c r="D29" s="7"/>
      <c r="E29" s="7"/>
      <c r="F29" s="21"/>
      <c r="G29" s="80"/>
    </row>
    <row r="30" spans="2:7" ht="12.95" customHeight="1" x14ac:dyDescent="0.2">
      <c r="C30" s="7"/>
      <c r="D30" s="7"/>
      <c r="E30" s="7"/>
      <c r="F30" s="21"/>
      <c r="G30" s="80"/>
    </row>
    <row r="31" spans="2:7" ht="12.95" customHeight="1" x14ac:dyDescent="0.2">
      <c r="C31" s="7"/>
      <c r="D31" s="7"/>
      <c r="E31" s="7"/>
      <c r="F31" s="21"/>
      <c r="G31" s="80"/>
    </row>
    <row r="32" spans="2:7" ht="12.95" customHeight="1" x14ac:dyDescent="0.2">
      <c r="C32" s="7"/>
      <c r="D32" s="7"/>
      <c r="E32" s="7"/>
      <c r="F32" s="21"/>
      <c r="G32" s="80"/>
    </row>
    <row r="33" spans="3:7" ht="12.95" customHeight="1" x14ac:dyDescent="0.2">
      <c r="C33" s="7"/>
      <c r="D33" s="7"/>
      <c r="E33" s="7"/>
      <c r="F33" s="21"/>
      <c r="G33" s="80"/>
    </row>
    <row r="34" spans="3:7" ht="12.95" customHeight="1" x14ac:dyDescent="0.2">
      <c r="C34" s="7"/>
      <c r="D34" s="7"/>
      <c r="E34" s="7"/>
      <c r="F34" s="21"/>
      <c r="G34" s="80"/>
    </row>
    <row r="35" spans="3:7" ht="12.95" customHeight="1" x14ac:dyDescent="0.2">
      <c r="C35" s="7"/>
      <c r="D35" s="7"/>
      <c r="E35" s="7"/>
      <c r="F35" s="21"/>
      <c r="G35" s="80"/>
    </row>
    <row r="36" spans="3:7" ht="12.95" customHeight="1" x14ac:dyDescent="0.2">
      <c r="C36" s="7"/>
      <c r="D36" s="7"/>
      <c r="E36" s="7"/>
      <c r="F36" s="21"/>
      <c r="G36" s="80"/>
    </row>
    <row r="37" spans="3:7" ht="12.95" customHeight="1" x14ac:dyDescent="0.2">
      <c r="C37" s="7"/>
      <c r="D37" s="7"/>
      <c r="E37" s="7"/>
      <c r="F37" s="21"/>
      <c r="G37" s="80"/>
    </row>
  </sheetData>
  <pageMargins left="0.25" right="0.25" top="0.75" bottom="0.75" header="0.3" footer="0.3"/>
  <pageSetup paperSize="9" scale="8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6"/>
  <sheetViews>
    <sheetView showGridLines="0" zoomScale="86" zoomScaleNormal="86" workbookViewId="0">
      <selection activeCell="B15" sqref="B15"/>
    </sheetView>
  </sheetViews>
  <sheetFormatPr defaultRowHeight="12.95" customHeight="1" x14ac:dyDescent="0.2"/>
  <cols>
    <col min="1" max="1" width="2.83203125" customWidth="1"/>
    <col min="2" max="2" width="24.1640625" customWidth="1"/>
    <col min="3" max="5" width="21.83203125" customWidth="1"/>
    <col min="6" max="6" width="7.5" customWidth="1"/>
    <col min="7" max="7" width="9.5" customWidth="1"/>
    <col min="8" max="8" width="11.5" customWidth="1"/>
    <col min="9" max="9" width="16.83203125" customWidth="1"/>
    <col min="10" max="10" width="19" customWidth="1"/>
  </cols>
  <sheetData>
    <row r="2" spans="2:7" ht="15.75" x14ac:dyDescent="0.25">
      <c r="B2" s="1" t="s">
        <v>137</v>
      </c>
    </row>
    <row r="5" spans="2:7" ht="33.75" x14ac:dyDescent="0.2">
      <c r="B5" s="4" t="s">
        <v>81</v>
      </c>
      <c r="C5" s="3" t="s">
        <v>82</v>
      </c>
      <c r="D5" s="95" t="s">
        <v>178</v>
      </c>
      <c r="E5" s="3" t="s">
        <v>83</v>
      </c>
    </row>
    <row r="6" spans="2:7" ht="12.95" customHeight="1" x14ac:dyDescent="0.2">
      <c r="B6" t="s">
        <v>84</v>
      </c>
      <c r="C6" s="7">
        <v>139079709</v>
      </c>
      <c r="D6" s="7">
        <v>22564163130</v>
      </c>
      <c r="E6" s="7">
        <f>D6/C6</f>
        <v>162.2390734941788</v>
      </c>
      <c r="F6" s="40"/>
      <c r="G6" s="40"/>
    </row>
    <row r="7" spans="2:7" ht="12.95" customHeight="1" x14ac:dyDescent="0.2">
      <c r="B7" t="s">
        <v>85</v>
      </c>
      <c r="C7" s="7">
        <v>42050699</v>
      </c>
      <c r="D7" s="7">
        <v>7701908294</v>
      </c>
      <c r="E7" s="7">
        <f t="shared" ref="E7:E11" si="0">D7/C7</f>
        <v>183.15767578560346</v>
      </c>
    </row>
    <row r="8" spans="2:7" ht="12.95" customHeight="1" x14ac:dyDescent="0.2">
      <c r="B8" t="s">
        <v>86</v>
      </c>
      <c r="C8" s="7">
        <v>7324922</v>
      </c>
      <c r="D8" s="7">
        <v>8120580465</v>
      </c>
      <c r="E8" s="7">
        <f t="shared" si="0"/>
        <v>1108.6234727141123</v>
      </c>
    </row>
    <row r="9" spans="2:7" ht="12.95" customHeight="1" x14ac:dyDescent="0.2">
      <c r="B9" t="s">
        <v>87</v>
      </c>
      <c r="C9" s="7">
        <v>21491466</v>
      </c>
      <c r="D9" s="7">
        <v>4181873407</v>
      </c>
      <c r="E9" s="7">
        <f t="shared" si="0"/>
        <v>194.582975726272</v>
      </c>
    </row>
    <row r="10" spans="2:7" ht="12.95" customHeight="1" x14ac:dyDescent="0.2">
      <c r="B10" t="s">
        <v>88</v>
      </c>
      <c r="C10" s="7">
        <v>10151125</v>
      </c>
      <c r="D10" s="7">
        <v>1738175468</v>
      </c>
      <c r="E10" s="7">
        <f t="shared" si="0"/>
        <v>171.22983590488738</v>
      </c>
    </row>
    <row r="11" spans="2:7" ht="12.95" customHeight="1" x14ac:dyDescent="0.2">
      <c r="B11" t="s">
        <v>89</v>
      </c>
      <c r="C11" s="7">
        <v>1694885</v>
      </c>
      <c r="D11" s="7">
        <v>462907777</v>
      </c>
      <c r="E11" s="7">
        <f t="shared" si="0"/>
        <v>273.12046363027582</v>
      </c>
    </row>
    <row r="12" spans="2:7" ht="12.95" customHeight="1" x14ac:dyDescent="0.2">
      <c r="B12" s="5" t="s">
        <v>4</v>
      </c>
      <c r="C12" s="13">
        <f>SUM(C6:C11)</f>
        <v>221792806</v>
      </c>
      <c r="D12" s="13">
        <f>SUM(D6:D11)</f>
        <v>44769608541</v>
      </c>
      <c r="E12" s="13">
        <f>D12/C12</f>
        <v>201.85329429034772</v>
      </c>
    </row>
    <row r="13" spans="2:7" s="2" customFormat="1" ht="12.95" customHeight="1" x14ac:dyDescent="0.2"/>
    <row r="14" spans="2:7" s="2" customFormat="1" ht="12.95" customHeight="1" x14ac:dyDescent="0.2"/>
    <row r="15" spans="2:7" ht="12.95" customHeight="1" x14ac:dyDescent="0.2">
      <c r="B15" t="s">
        <v>213</v>
      </c>
    </row>
    <row r="16" spans="2:7" ht="12.95" customHeight="1" x14ac:dyDescent="0.2">
      <c r="B16" t="s">
        <v>6</v>
      </c>
    </row>
  </sheetData>
  <pageMargins left="0.25" right="0.25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31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30.6640625" customWidth="1"/>
    <col min="3" max="3" width="23.33203125" customWidth="1"/>
  </cols>
  <sheetData>
    <row r="2" spans="2:3" ht="15.75" x14ac:dyDescent="0.25">
      <c r="B2" s="1" t="s">
        <v>32</v>
      </c>
    </row>
    <row r="3" spans="2:3" ht="12.95" customHeight="1" x14ac:dyDescent="0.2">
      <c r="B3" s="96" t="s">
        <v>120</v>
      </c>
    </row>
    <row r="4" spans="2:3" s="2" customFormat="1" ht="12.95" customHeight="1" x14ac:dyDescent="0.2"/>
    <row r="6" spans="2:3" ht="12.95" customHeight="1" x14ac:dyDescent="0.2">
      <c r="B6" s="4" t="s">
        <v>10</v>
      </c>
      <c r="C6" s="3" t="s">
        <v>103</v>
      </c>
    </row>
    <row r="7" spans="2:3" ht="12.95" customHeight="1" x14ac:dyDescent="0.2">
      <c r="B7" t="s">
        <v>11</v>
      </c>
      <c r="C7" s="7">
        <v>75</v>
      </c>
    </row>
    <row r="8" spans="2:3" ht="12.95" customHeight="1" x14ac:dyDescent="0.2">
      <c r="B8" t="s">
        <v>12</v>
      </c>
      <c r="C8" s="7">
        <v>84</v>
      </c>
    </row>
    <row r="9" spans="2:3" ht="12.95" customHeight="1" x14ac:dyDescent="0.2">
      <c r="B9" t="s">
        <v>13</v>
      </c>
      <c r="C9" s="7">
        <v>201</v>
      </c>
    </row>
    <row r="10" spans="2:3" ht="12.95" customHeight="1" x14ac:dyDescent="0.2">
      <c r="B10" t="s">
        <v>14</v>
      </c>
      <c r="C10" s="7">
        <v>1022</v>
      </c>
    </row>
    <row r="11" spans="2:3" ht="12.95" customHeight="1" x14ac:dyDescent="0.2">
      <c r="B11" t="s">
        <v>15</v>
      </c>
      <c r="C11" s="7">
        <v>375</v>
      </c>
    </row>
    <row r="12" spans="2:3" ht="12.95" customHeight="1" x14ac:dyDescent="0.2">
      <c r="B12" t="s">
        <v>16</v>
      </c>
      <c r="C12" s="7">
        <v>105</v>
      </c>
    </row>
    <row r="13" spans="2:3" ht="12.95" customHeight="1" x14ac:dyDescent="0.2">
      <c r="B13" t="s">
        <v>17</v>
      </c>
      <c r="C13" s="7">
        <v>67</v>
      </c>
    </row>
    <row r="14" spans="2:3" ht="12.95" customHeight="1" x14ac:dyDescent="0.2">
      <c r="B14" t="s">
        <v>18</v>
      </c>
      <c r="C14" s="7">
        <v>102</v>
      </c>
    </row>
    <row r="15" spans="2:3" ht="12.95" customHeight="1" x14ac:dyDescent="0.2">
      <c r="B15" t="s">
        <v>19</v>
      </c>
      <c r="C15" s="7">
        <v>63</v>
      </c>
    </row>
    <row r="16" spans="2:3" ht="12.95" customHeight="1" x14ac:dyDescent="0.2">
      <c r="B16" t="s">
        <v>20</v>
      </c>
      <c r="C16" s="7">
        <v>81</v>
      </c>
    </row>
    <row r="17" spans="2:3" ht="12.95" customHeight="1" x14ac:dyDescent="0.2">
      <c r="B17" t="s">
        <v>21</v>
      </c>
      <c r="C17" s="7">
        <v>208</v>
      </c>
    </row>
    <row r="18" spans="2:3" ht="12.95" customHeight="1" x14ac:dyDescent="0.2">
      <c r="B18" t="s">
        <v>22</v>
      </c>
      <c r="C18" s="7">
        <v>51</v>
      </c>
    </row>
    <row r="19" spans="2:3" ht="12.95" customHeight="1" x14ac:dyDescent="0.2">
      <c r="B19" t="s">
        <v>23</v>
      </c>
      <c r="C19" s="7">
        <v>393</v>
      </c>
    </row>
    <row r="20" spans="2:3" ht="12.95" customHeight="1" x14ac:dyDescent="0.2">
      <c r="B20" t="s">
        <v>24</v>
      </c>
      <c r="C20" s="7">
        <v>111</v>
      </c>
    </row>
    <row r="21" spans="2:3" ht="12.95" customHeight="1" x14ac:dyDescent="0.2">
      <c r="B21" t="s">
        <v>25</v>
      </c>
      <c r="C21" s="7">
        <v>531</v>
      </c>
    </row>
    <row r="22" spans="2:3" ht="12.95" customHeight="1" x14ac:dyDescent="0.2">
      <c r="B22" t="s">
        <v>26</v>
      </c>
      <c r="C22" s="7">
        <v>165</v>
      </c>
    </row>
    <row r="23" spans="2:3" ht="12.95" customHeight="1" x14ac:dyDescent="0.2">
      <c r="B23" t="s">
        <v>27</v>
      </c>
      <c r="C23" s="7">
        <v>136</v>
      </c>
    </row>
    <row r="24" spans="2:3" ht="12.95" customHeight="1" x14ac:dyDescent="0.2">
      <c r="B24" t="s">
        <v>28</v>
      </c>
      <c r="C24" s="7">
        <v>47</v>
      </c>
    </row>
    <row r="25" spans="2:3" ht="12.95" customHeight="1" x14ac:dyDescent="0.2">
      <c r="B25" t="s">
        <v>29</v>
      </c>
      <c r="C25" s="7">
        <v>116</v>
      </c>
    </row>
    <row r="26" spans="2:3" ht="12.95" customHeight="1" x14ac:dyDescent="0.2">
      <c r="B26" t="s">
        <v>30</v>
      </c>
      <c r="C26" s="7">
        <v>254</v>
      </c>
    </row>
    <row r="27" spans="2:3" ht="12.95" customHeight="1" x14ac:dyDescent="0.2">
      <c r="B27" t="s">
        <v>31</v>
      </c>
      <c r="C27" s="7">
        <v>231</v>
      </c>
    </row>
    <row r="28" spans="2:3" ht="12.95" customHeight="1" x14ac:dyDescent="0.2">
      <c r="B28" s="5" t="s">
        <v>4</v>
      </c>
      <c r="C28" s="13">
        <v>4418</v>
      </c>
    </row>
    <row r="29" spans="2:3" s="2" customFormat="1" ht="12.95" customHeight="1" x14ac:dyDescent="0.2"/>
    <row r="30" spans="2:3" s="2" customFormat="1" ht="12.95" customHeight="1" x14ac:dyDescent="0.2"/>
    <row r="31" spans="2:3" ht="12.95" customHeight="1" x14ac:dyDescent="0.2">
      <c r="B31" t="s">
        <v>6</v>
      </c>
    </row>
  </sheetData>
  <sortState ref="B8:C28">
    <sortCondition ref="B8"/>
  </sortState>
  <pageMargins left="0.25" right="0.25" top="0.75" bottom="0.75" header="0.3" footer="0.3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6"/>
  <sheetViews>
    <sheetView showGridLines="0" zoomScale="86" zoomScaleNormal="86" workbookViewId="0">
      <selection activeCell="B15" sqref="B15"/>
    </sheetView>
  </sheetViews>
  <sheetFormatPr defaultRowHeight="12.95" customHeight="1" x14ac:dyDescent="0.2"/>
  <cols>
    <col min="1" max="1" width="2.83203125" style="64" customWidth="1"/>
    <col min="2" max="2" width="24.1640625" style="64" customWidth="1"/>
    <col min="3" max="5" width="21.83203125" style="64" customWidth="1"/>
    <col min="6" max="6" width="7.5" style="64" customWidth="1"/>
    <col min="7" max="7" width="9.5" style="64" customWidth="1"/>
    <col min="8" max="8" width="11.5" style="64" customWidth="1"/>
    <col min="9" max="9" width="16.83203125" style="64" customWidth="1"/>
    <col min="10" max="10" width="19" style="64" customWidth="1"/>
    <col min="11" max="16384" width="9.33203125" style="64"/>
  </cols>
  <sheetData>
    <row r="2" spans="2:8" ht="15.75" x14ac:dyDescent="0.25">
      <c r="B2" s="65" t="s">
        <v>128</v>
      </c>
    </row>
    <row r="5" spans="2:8" ht="33.75" x14ac:dyDescent="0.2">
      <c r="B5" s="4" t="s">
        <v>81</v>
      </c>
      <c r="C5" s="63" t="s">
        <v>125</v>
      </c>
      <c r="D5" s="63" t="s">
        <v>126</v>
      </c>
      <c r="E5" s="63" t="s">
        <v>127</v>
      </c>
    </row>
    <row r="6" spans="2:8" ht="12.95" customHeight="1" x14ac:dyDescent="0.2">
      <c r="B6" s="64" t="s">
        <v>84</v>
      </c>
      <c r="C6" s="7">
        <v>96116974</v>
      </c>
      <c r="D6" s="7">
        <v>67683921495</v>
      </c>
      <c r="E6" s="7">
        <v>704.18281681443693</v>
      </c>
      <c r="G6" s="40"/>
      <c r="H6" s="40"/>
    </row>
    <row r="7" spans="2:8" ht="12.95" customHeight="1" x14ac:dyDescent="0.2">
      <c r="B7" s="64" t="s">
        <v>85</v>
      </c>
      <c r="C7" s="7">
        <v>1195079</v>
      </c>
      <c r="D7" s="7">
        <v>1443672250</v>
      </c>
      <c r="E7" s="7">
        <v>1208.0140727098376</v>
      </c>
      <c r="G7" s="40"/>
      <c r="H7" s="40"/>
    </row>
    <row r="8" spans="2:8" ht="12.95" customHeight="1" x14ac:dyDescent="0.2">
      <c r="B8" s="64" t="s">
        <v>86</v>
      </c>
      <c r="C8" s="7">
        <v>70228</v>
      </c>
      <c r="D8" s="7">
        <v>42286451</v>
      </c>
      <c r="E8" s="7">
        <v>602.13093068291846</v>
      </c>
      <c r="G8" s="40"/>
      <c r="H8" s="40"/>
    </row>
    <row r="9" spans="2:8" ht="12.95" customHeight="1" x14ac:dyDescent="0.2">
      <c r="B9" s="64" t="s">
        <v>87</v>
      </c>
      <c r="C9" s="7">
        <v>2009619</v>
      </c>
      <c r="D9" s="7">
        <v>2393877830</v>
      </c>
      <c r="E9" s="7">
        <v>1191.2097915077436</v>
      </c>
      <c r="G9" s="40"/>
      <c r="H9" s="40"/>
    </row>
    <row r="10" spans="2:8" ht="12.95" customHeight="1" x14ac:dyDescent="0.2">
      <c r="B10" s="64" t="s">
        <v>88</v>
      </c>
      <c r="C10" s="7">
        <v>1714455</v>
      </c>
      <c r="D10" s="7">
        <v>912160385</v>
      </c>
      <c r="E10" s="7">
        <v>532.04101886605361</v>
      </c>
      <c r="G10" s="40"/>
      <c r="H10" s="40"/>
    </row>
    <row r="11" spans="2:8" ht="12.95" customHeight="1" x14ac:dyDescent="0.2">
      <c r="B11" s="64" t="s">
        <v>89</v>
      </c>
      <c r="C11" s="7">
        <v>468625</v>
      </c>
      <c r="D11" s="7">
        <v>423285243</v>
      </c>
      <c r="E11" s="7">
        <v>903.24938490264071</v>
      </c>
      <c r="G11" s="40"/>
      <c r="H11" s="40"/>
    </row>
    <row r="12" spans="2:8" ht="12.95" customHeight="1" x14ac:dyDescent="0.2">
      <c r="B12" s="5" t="s">
        <v>4</v>
      </c>
      <c r="C12" s="13">
        <v>101574980</v>
      </c>
      <c r="D12" s="13">
        <v>72899203654</v>
      </c>
      <c r="E12" s="13">
        <v>718</v>
      </c>
    </row>
    <row r="15" spans="2:8" ht="12.95" customHeight="1" x14ac:dyDescent="0.2">
      <c r="B15" s="64" t="s">
        <v>214</v>
      </c>
    </row>
    <row r="16" spans="2:8" ht="12.95" customHeight="1" x14ac:dyDescent="0.2">
      <c r="B16" s="64" t="s">
        <v>6</v>
      </c>
    </row>
  </sheetData>
  <pageMargins left="0.25" right="0.25" top="0.75" bottom="0.75" header="0.3" footer="0.3"/>
  <pageSetup paperSize="9"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32"/>
  <sheetViews>
    <sheetView showGridLines="0" zoomScale="86" zoomScaleNormal="86" workbookViewId="0">
      <selection activeCell="B31" sqref="B31"/>
    </sheetView>
  </sheetViews>
  <sheetFormatPr defaultRowHeight="12.95" customHeight="1" x14ac:dyDescent="0.2"/>
  <cols>
    <col min="1" max="1" width="2.83203125" customWidth="1"/>
    <col min="2" max="2" width="15.33203125" customWidth="1"/>
    <col min="3" max="3" width="28.33203125" customWidth="1"/>
    <col min="4" max="4" width="28.83203125" customWidth="1"/>
    <col min="5" max="5" width="13.5" customWidth="1"/>
    <col min="8" max="12" width="13.33203125"/>
    <col min="13" max="13" width="18.6640625" customWidth="1"/>
  </cols>
  <sheetData>
    <row r="2" spans="2:4" ht="15.75" x14ac:dyDescent="0.25">
      <c r="B2" s="1" t="s">
        <v>156</v>
      </c>
    </row>
    <row r="5" spans="2:4" ht="33.75" x14ac:dyDescent="0.2">
      <c r="B5" s="10" t="s">
        <v>5</v>
      </c>
      <c r="C5" s="95" t="s">
        <v>179</v>
      </c>
      <c r="D5" s="95" t="s">
        <v>180</v>
      </c>
    </row>
    <row r="6" spans="2:4" ht="12.95" customHeight="1" x14ac:dyDescent="0.2">
      <c r="B6" s="11">
        <v>41670</v>
      </c>
      <c r="C6" s="7">
        <v>7711687</v>
      </c>
      <c r="D6" s="7">
        <v>5272832195</v>
      </c>
    </row>
    <row r="7" spans="2:4" ht="12.95" customHeight="1" x14ac:dyDescent="0.2">
      <c r="B7" s="11">
        <v>41698</v>
      </c>
      <c r="C7" s="7">
        <v>7621725</v>
      </c>
      <c r="D7" s="7">
        <v>5217719073</v>
      </c>
    </row>
    <row r="8" spans="2:4" ht="12.95" customHeight="1" x14ac:dyDescent="0.2">
      <c r="B8" s="11">
        <v>41729</v>
      </c>
      <c r="C8" s="7">
        <v>8508721</v>
      </c>
      <c r="D8" s="7">
        <v>5724015061</v>
      </c>
    </row>
    <row r="9" spans="2:4" ht="12.95" customHeight="1" x14ac:dyDescent="0.2">
      <c r="B9" s="11">
        <v>41759</v>
      </c>
      <c r="C9" s="7">
        <v>8204199</v>
      </c>
      <c r="D9" s="7">
        <v>5698926512</v>
      </c>
    </row>
    <row r="10" spans="2:4" ht="12.95" customHeight="1" x14ac:dyDescent="0.2">
      <c r="B10" s="11">
        <v>41790</v>
      </c>
      <c r="C10" s="7">
        <v>8657161</v>
      </c>
      <c r="D10" s="7">
        <v>6001990751</v>
      </c>
    </row>
    <row r="11" spans="2:4" ht="12.95" customHeight="1" x14ac:dyDescent="0.2">
      <c r="B11" s="11">
        <v>41820</v>
      </c>
      <c r="C11" s="7">
        <v>8453173</v>
      </c>
      <c r="D11" s="7">
        <v>5993565769</v>
      </c>
    </row>
    <row r="12" spans="2:4" ht="12.95" customHeight="1" x14ac:dyDescent="0.2">
      <c r="B12" s="11">
        <v>41851</v>
      </c>
      <c r="C12" s="7">
        <v>8466027</v>
      </c>
      <c r="D12" s="7">
        <v>6160371954</v>
      </c>
    </row>
    <row r="13" spans="2:4" ht="12.95" customHeight="1" x14ac:dyDescent="0.2">
      <c r="B13" s="11">
        <v>41882</v>
      </c>
      <c r="C13" s="7">
        <v>8065424</v>
      </c>
      <c r="D13" s="7">
        <v>5870871418</v>
      </c>
    </row>
    <row r="14" spans="2:4" ht="12.95" customHeight="1" x14ac:dyDescent="0.2">
      <c r="B14" s="11">
        <v>41912</v>
      </c>
      <c r="C14" s="7">
        <v>8422881</v>
      </c>
      <c r="D14" s="7">
        <v>6000906784</v>
      </c>
    </row>
    <row r="15" spans="2:4" ht="12.95" customHeight="1" x14ac:dyDescent="0.2">
      <c r="B15" s="11">
        <v>41943</v>
      </c>
      <c r="C15" s="7">
        <v>8753724</v>
      </c>
      <c r="D15" s="7">
        <v>6113250340</v>
      </c>
    </row>
    <row r="16" spans="2:4" ht="12.95" customHeight="1" x14ac:dyDescent="0.2">
      <c r="B16" s="11">
        <v>41973</v>
      </c>
      <c r="C16" s="7">
        <v>8138089</v>
      </c>
      <c r="D16" s="7">
        <v>5715360378</v>
      </c>
    </row>
    <row r="17" spans="2:4" ht="12.95" customHeight="1" x14ac:dyDescent="0.2">
      <c r="B17" s="61">
        <v>42004</v>
      </c>
      <c r="C17" s="53">
        <v>8675256</v>
      </c>
      <c r="D17" s="53">
        <v>6276631519</v>
      </c>
    </row>
    <row r="18" spans="2:4" s="2" customFormat="1" ht="12.95" customHeight="1" x14ac:dyDescent="0.2">
      <c r="B18" s="11">
        <v>42035</v>
      </c>
      <c r="C18" s="7">
        <v>7759653</v>
      </c>
      <c r="D18" s="7">
        <v>5458088979</v>
      </c>
    </row>
    <row r="19" spans="2:4" s="2" customFormat="1" ht="12.95" customHeight="1" x14ac:dyDescent="0.2">
      <c r="B19" s="11">
        <v>42063</v>
      </c>
      <c r="C19" s="7">
        <v>7609181</v>
      </c>
      <c r="D19" s="7">
        <v>5373333911</v>
      </c>
    </row>
    <row r="20" spans="2:4" ht="12.95" customHeight="1" x14ac:dyDescent="0.2">
      <c r="B20" s="11">
        <v>42094</v>
      </c>
      <c r="C20" s="7">
        <v>8591325</v>
      </c>
      <c r="D20" s="7">
        <v>5996120795</v>
      </c>
    </row>
    <row r="21" spans="2:4" ht="12.95" customHeight="1" x14ac:dyDescent="0.2">
      <c r="B21" s="11">
        <v>42124</v>
      </c>
      <c r="C21" s="7">
        <v>8472997</v>
      </c>
      <c r="D21" s="7">
        <v>6061776852</v>
      </c>
    </row>
    <row r="22" spans="2:4" ht="12.95" customHeight="1" x14ac:dyDescent="0.2">
      <c r="B22" s="11">
        <v>42155</v>
      </c>
      <c r="C22" s="7">
        <v>8752646</v>
      </c>
      <c r="D22" s="7">
        <v>6134160830</v>
      </c>
    </row>
    <row r="23" spans="2:4" ht="12.95" customHeight="1" x14ac:dyDescent="0.2">
      <c r="B23" s="11">
        <v>42185</v>
      </c>
      <c r="C23" s="7">
        <v>8634818</v>
      </c>
      <c r="D23" s="7">
        <v>6184116986</v>
      </c>
    </row>
    <row r="24" spans="2:4" ht="12.95" customHeight="1" x14ac:dyDescent="0.2">
      <c r="B24" s="11">
        <v>42216</v>
      </c>
      <c r="C24" s="7">
        <v>8805044</v>
      </c>
      <c r="D24" s="7">
        <v>6513775021</v>
      </c>
    </row>
    <row r="25" spans="2:4" ht="12.95" customHeight="1" x14ac:dyDescent="0.2">
      <c r="B25" s="11">
        <v>42247</v>
      </c>
      <c r="C25" s="7">
        <v>8304931</v>
      </c>
      <c r="D25" s="7">
        <v>6150274026</v>
      </c>
    </row>
    <row r="26" spans="2:4" ht="12.95" customHeight="1" x14ac:dyDescent="0.2">
      <c r="B26" s="11">
        <v>42277</v>
      </c>
      <c r="C26" s="7">
        <v>8530613</v>
      </c>
      <c r="D26" s="7">
        <v>6195261234</v>
      </c>
    </row>
    <row r="27" spans="2:4" ht="12.95" customHeight="1" x14ac:dyDescent="0.2">
      <c r="B27" s="11">
        <v>42308</v>
      </c>
      <c r="C27" s="7">
        <v>8692400</v>
      </c>
      <c r="D27" s="7">
        <v>6243935908</v>
      </c>
    </row>
    <row r="28" spans="2:4" ht="12.95" customHeight="1" x14ac:dyDescent="0.2">
      <c r="B28" s="11">
        <v>42338</v>
      </c>
      <c r="C28" s="7">
        <v>8435360</v>
      </c>
      <c r="D28" s="7">
        <v>6032039906</v>
      </c>
    </row>
    <row r="29" spans="2:4" ht="12.95" customHeight="1" x14ac:dyDescent="0.2">
      <c r="B29" s="35">
        <v>42369</v>
      </c>
      <c r="C29" s="36">
        <v>8986012</v>
      </c>
      <c r="D29" s="36">
        <v>6556319206</v>
      </c>
    </row>
    <row r="31" spans="2:4" ht="12.95" customHeight="1" x14ac:dyDescent="0.2">
      <c r="B31" s="64" t="s">
        <v>124</v>
      </c>
      <c r="C31" s="7"/>
      <c r="D31" s="7"/>
    </row>
    <row r="32" spans="2:4" ht="12.95" customHeight="1" x14ac:dyDescent="0.2">
      <c r="B32" s="64" t="s">
        <v>6</v>
      </c>
      <c r="C32" s="62"/>
      <c r="D32" s="62"/>
    </row>
  </sheetData>
  <pageMargins left="0.25" right="0.25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36"/>
  <sheetViews>
    <sheetView showGridLines="0" zoomScale="86" zoomScaleNormal="86" workbookViewId="0">
      <selection activeCell="B31" sqref="B31"/>
    </sheetView>
  </sheetViews>
  <sheetFormatPr defaultRowHeight="12.95" customHeight="1" x14ac:dyDescent="0.2"/>
  <cols>
    <col min="1" max="1" width="2.83203125" customWidth="1"/>
    <col min="2" max="2" width="15.33203125" customWidth="1"/>
    <col min="3" max="3" width="24.5" customWidth="1"/>
    <col min="4" max="4" width="27" customWidth="1"/>
  </cols>
  <sheetData>
    <row r="2" spans="2:4" ht="15.75" x14ac:dyDescent="0.25">
      <c r="B2" s="1" t="s">
        <v>157</v>
      </c>
    </row>
    <row r="5" spans="2:4" ht="33.75" x14ac:dyDescent="0.2">
      <c r="B5" s="10" t="s">
        <v>5</v>
      </c>
      <c r="C5" s="95" t="s">
        <v>181</v>
      </c>
      <c r="D5" s="95" t="s">
        <v>182</v>
      </c>
    </row>
    <row r="6" spans="2:4" ht="12.95" customHeight="1" x14ac:dyDescent="0.2">
      <c r="B6" s="11">
        <v>41670</v>
      </c>
      <c r="C6" s="7">
        <v>223272</v>
      </c>
      <c r="D6" s="7">
        <v>404095097</v>
      </c>
    </row>
    <row r="7" spans="2:4" ht="12.95" customHeight="1" x14ac:dyDescent="0.2">
      <c r="B7" s="11">
        <v>41698</v>
      </c>
      <c r="C7" s="7">
        <v>209911</v>
      </c>
      <c r="D7" s="7">
        <v>389139918</v>
      </c>
    </row>
    <row r="8" spans="2:4" ht="12.95" customHeight="1" x14ac:dyDescent="0.2">
      <c r="B8" s="11">
        <v>41729</v>
      </c>
      <c r="C8" s="7">
        <v>236559</v>
      </c>
      <c r="D8" s="7">
        <v>449761733</v>
      </c>
    </row>
    <row r="9" spans="2:4" ht="12.95" customHeight="1" x14ac:dyDescent="0.2">
      <c r="B9" s="11">
        <v>41759</v>
      </c>
      <c r="C9" s="7">
        <v>194358</v>
      </c>
      <c r="D9" s="7">
        <v>310005125</v>
      </c>
    </row>
    <row r="10" spans="2:4" ht="12.95" customHeight="1" x14ac:dyDescent="0.2">
      <c r="B10" s="11">
        <v>41790</v>
      </c>
      <c r="C10" s="7">
        <v>228884</v>
      </c>
      <c r="D10" s="7">
        <v>441856519</v>
      </c>
    </row>
    <row r="11" spans="2:4" ht="12.95" customHeight="1" x14ac:dyDescent="0.2">
      <c r="B11" s="11">
        <v>41820</v>
      </c>
      <c r="C11" s="7">
        <v>232455</v>
      </c>
      <c r="D11" s="7">
        <v>491734940</v>
      </c>
    </row>
    <row r="12" spans="2:4" ht="12.95" customHeight="1" x14ac:dyDescent="0.2">
      <c r="B12" s="11">
        <v>41851</v>
      </c>
      <c r="C12" s="7">
        <v>248338</v>
      </c>
      <c r="D12" s="7">
        <v>554007087</v>
      </c>
    </row>
    <row r="13" spans="2:4" ht="12.95" customHeight="1" x14ac:dyDescent="0.2">
      <c r="B13" s="11">
        <v>41882</v>
      </c>
      <c r="C13" s="7">
        <v>217724</v>
      </c>
      <c r="D13" s="7">
        <v>529298872</v>
      </c>
    </row>
    <row r="14" spans="2:4" ht="12.95" customHeight="1" x14ac:dyDescent="0.2">
      <c r="B14" s="11">
        <v>41912</v>
      </c>
      <c r="C14" s="7">
        <v>245833</v>
      </c>
      <c r="D14" s="7">
        <v>536620073</v>
      </c>
    </row>
    <row r="15" spans="2:4" ht="12.95" customHeight="1" x14ac:dyDescent="0.2">
      <c r="B15" s="11">
        <v>41943</v>
      </c>
      <c r="C15" s="7">
        <v>255191</v>
      </c>
      <c r="D15" s="7">
        <v>515169584</v>
      </c>
    </row>
    <row r="16" spans="2:4" ht="12.95" customHeight="1" x14ac:dyDescent="0.2">
      <c r="B16" s="11">
        <v>41973</v>
      </c>
      <c r="C16" s="7">
        <v>235177</v>
      </c>
      <c r="D16" s="7">
        <v>464292929</v>
      </c>
    </row>
    <row r="17" spans="2:4" ht="12.95" customHeight="1" x14ac:dyDescent="0.2">
      <c r="B17" s="61">
        <v>42004</v>
      </c>
      <c r="C17" s="53">
        <v>246971</v>
      </c>
      <c r="D17" s="53">
        <v>501162426</v>
      </c>
    </row>
    <row r="18" spans="2:4" s="2" customFormat="1" ht="12.95" customHeight="1" x14ac:dyDescent="0.2">
      <c r="B18" s="11">
        <v>42035</v>
      </c>
      <c r="C18" s="7">
        <v>238582</v>
      </c>
      <c r="D18" s="7">
        <v>437462560</v>
      </c>
    </row>
    <row r="19" spans="2:4" s="2" customFormat="1" ht="12.95" customHeight="1" x14ac:dyDescent="0.2">
      <c r="B19" s="11">
        <v>42063</v>
      </c>
      <c r="C19" s="7">
        <v>222264</v>
      </c>
      <c r="D19" s="7">
        <v>417761716</v>
      </c>
    </row>
    <row r="20" spans="2:4" ht="12.95" customHeight="1" x14ac:dyDescent="0.2">
      <c r="B20" s="11">
        <v>42094</v>
      </c>
      <c r="C20" s="7">
        <v>252647</v>
      </c>
      <c r="D20" s="7">
        <v>492701186</v>
      </c>
    </row>
    <row r="21" spans="2:4" ht="12.95" customHeight="1" x14ac:dyDescent="0.2">
      <c r="B21" s="11">
        <v>42124</v>
      </c>
      <c r="C21" s="7">
        <v>252894</v>
      </c>
      <c r="D21" s="7">
        <v>514748639</v>
      </c>
    </row>
    <row r="22" spans="2:4" ht="12.95" customHeight="1" x14ac:dyDescent="0.2">
      <c r="B22" s="11">
        <v>42155</v>
      </c>
      <c r="C22" s="7">
        <v>247559</v>
      </c>
      <c r="D22" s="7">
        <v>523356216</v>
      </c>
    </row>
    <row r="23" spans="2:4" ht="12.95" customHeight="1" x14ac:dyDescent="0.2">
      <c r="B23" s="11">
        <v>42185</v>
      </c>
      <c r="C23" s="7">
        <v>250709</v>
      </c>
      <c r="D23" s="7">
        <v>565057359</v>
      </c>
    </row>
    <row r="24" spans="2:4" ht="12.95" customHeight="1" x14ac:dyDescent="0.2">
      <c r="B24" s="11">
        <v>42216</v>
      </c>
      <c r="C24" s="7">
        <v>268065</v>
      </c>
      <c r="D24" s="7">
        <v>656724490</v>
      </c>
    </row>
    <row r="25" spans="2:4" ht="12.95" customHeight="1" x14ac:dyDescent="0.2">
      <c r="B25" s="11">
        <v>42247</v>
      </c>
      <c r="C25" s="7">
        <v>241745</v>
      </c>
      <c r="D25" s="7">
        <v>633881607</v>
      </c>
    </row>
    <row r="26" spans="2:4" ht="12.95" customHeight="1" x14ac:dyDescent="0.2">
      <c r="B26" s="11">
        <v>42277</v>
      </c>
      <c r="C26" s="7">
        <v>260043</v>
      </c>
      <c r="D26" s="7">
        <v>600851477</v>
      </c>
    </row>
    <row r="27" spans="2:4" ht="12.95" customHeight="1" x14ac:dyDescent="0.2">
      <c r="B27" s="11">
        <v>42308</v>
      </c>
      <c r="C27" s="7">
        <v>266509</v>
      </c>
      <c r="D27" s="7">
        <v>566406333</v>
      </c>
    </row>
    <row r="28" spans="2:4" ht="12.95" customHeight="1" x14ac:dyDescent="0.2">
      <c r="B28" s="11">
        <v>42338</v>
      </c>
      <c r="C28" s="7">
        <v>257933</v>
      </c>
      <c r="D28" s="7">
        <v>536919616</v>
      </c>
    </row>
    <row r="29" spans="2:4" ht="12.95" customHeight="1" x14ac:dyDescent="0.2">
      <c r="B29" s="35">
        <v>42369</v>
      </c>
      <c r="C29" s="36">
        <v>269325</v>
      </c>
      <c r="D29" s="36">
        <v>570165983</v>
      </c>
    </row>
    <row r="31" spans="2:4" ht="12.95" customHeight="1" x14ac:dyDescent="0.2">
      <c r="B31" t="s">
        <v>124</v>
      </c>
    </row>
    <row r="32" spans="2:4" ht="12.95" customHeight="1" x14ac:dyDescent="0.2">
      <c r="B32" t="s">
        <v>6</v>
      </c>
    </row>
    <row r="34" spans="3:4" ht="12.95" customHeight="1" x14ac:dyDescent="0.2">
      <c r="C34" s="7"/>
    </row>
    <row r="35" spans="3:4" ht="12.95" customHeight="1" x14ac:dyDescent="0.2">
      <c r="C35" s="7"/>
      <c r="D35" s="7"/>
    </row>
    <row r="36" spans="3:4" ht="12.95" customHeight="1" x14ac:dyDescent="0.2">
      <c r="D36" s="58"/>
    </row>
  </sheetData>
  <pageMargins left="0.25" right="0.25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8"/>
  <sheetViews>
    <sheetView showGridLines="0" zoomScale="86" zoomScaleNormal="86" workbookViewId="0">
      <selection activeCell="W41" sqref="W41"/>
    </sheetView>
  </sheetViews>
  <sheetFormatPr defaultRowHeight="12.95" customHeight="1" x14ac:dyDescent="0.2"/>
  <cols>
    <col min="1" max="1" width="2.83203125" customWidth="1"/>
    <col min="2" max="2" width="16.1640625" customWidth="1"/>
    <col min="3" max="3" width="23" customWidth="1"/>
    <col min="4" max="4" width="25.1640625" customWidth="1"/>
    <col min="5" max="5" width="19" customWidth="1"/>
    <col min="6" max="8" width="6.33203125" customWidth="1"/>
  </cols>
  <sheetData>
    <row r="2" spans="2:6" ht="15.75" x14ac:dyDescent="0.25">
      <c r="B2" s="1" t="s">
        <v>158</v>
      </c>
    </row>
    <row r="5" spans="2:6" ht="12.95" customHeight="1" x14ac:dyDescent="0.2">
      <c r="B5" s="107" t="s">
        <v>5</v>
      </c>
      <c r="C5" s="103" t="s">
        <v>4</v>
      </c>
      <c r="D5" s="103"/>
    </row>
    <row r="6" spans="2:6" ht="22.5" x14ac:dyDescent="0.2">
      <c r="B6" s="108"/>
      <c r="C6" s="95" t="s">
        <v>186</v>
      </c>
      <c r="D6" s="95" t="s">
        <v>185</v>
      </c>
    </row>
    <row r="7" spans="2:6" ht="12.95" customHeight="1" x14ac:dyDescent="0.2">
      <c r="B7" s="24">
        <v>41640</v>
      </c>
      <c r="C7" s="7">
        <v>1141615</v>
      </c>
      <c r="D7" s="7">
        <v>682486357</v>
      </c>
      <c r="E7" s="67"/>
      <c r="F7" s="67"/>
    </row>
    <row r="8" spans="2:6" ht="12.95" customHeight="1" x14ac:dyDescent="0.2">
      <c r="B8" s="24">
        <v>41671</v>
      </c>
      <c r="C8" s="7">
        <v>991304</v>
      </c>
      <c r="D8" s="7">
        <v>554509462</v>
      </c>
      <c r="E8" s="67"/>
      <c r="F8" s="67"/>
    </row>
    <row r="9" spans="2:6" ht="12.95" customHeight="1" x14ac:dyDescent="0.2">
      <c r="B9" s="24">
        <v>41699</v>
      </c>
      <c r="C9" s="7">
        <v>1127816</v>
      </c>
      <c r="D9" s="7">
        <v>597655513</v>
      </c>
      <c r="E9" s="67"/>
      <c r="F9" s="67"/>
    </row>
    <row r="10" spans="2:6" ht="12.95" customHeight="1" x14ac:dyDescent="0.2">
      <c r="B10" s="24">
        <v>41730</v>
      </c>
      <c r="C10" s="7">
        <v>1131258</v>
      </c>
      <c r="D10" s="7">
        <v>677759015</v>
      </c>
      <c r="E10" s="67"/>
      <c r="F10" s="67"/>
    </row>
    <row r="11" spans="2:6" ht="12.95" customHeight="1" x14ac:dyDescent="0.2">
      <c r="B11" s="24">
        <v>41760</v>
      </c>
      <c r="C11" s="7">
        <v>1039555</v>
      </c>
      <c r="D11" s="7">
        <v>583455556</v>
      </c>
      <c r="E11" s="67"/>
      <c r="F11" s="67"/>
    </row>
    <row r="12" spans="2:6" ht="12.95" customHeight="1" x14ac:dyDescent="0.2">
      <c r="B12" s="24">
        <v>41791</v>
      </c>
      <c r="C12" s="7">
        <v>1090621</v>
      </c>
      <c r="D12" s="7">
        <v>619050411</v>
      </c>
      <c r="E12" s="67"/>
      <c r="F12" s="67"/>
    </row>
    <row r="13" spans="2:6" ht="12.95" customHeight="1" x14ac:dyDescent="0.2">
      <c r="B13" s="24">
        <v>41821</v>
      </c>
      <c r="C13" s="7">
        <v>1100670</v>
      </c>
      <c r="D13" s="7">
        <v>610679964</v>
      </c>
      <c r="E13" s="67"/>
      <c r="F13" s="67"/>
    </row>
    <row r="14" spans="2:6" ht="12.95" customHeight="1" x14ac:dyDescent="0.2">
      <c r="B14" s="24">
        <v>41852</v>
      </c>
      <c r="C14" s="7">
        <v>1011658</v>
      </c>
      <c r="D14" s="7">
        <v>581652263</v>
      </c>
      <c r="E14" s="67"/>
      <c r="F14" s="67"/>
    </row>
    <row r="15" spans="2:6" ht="12.95" customHeight="1" x14ac:dyDescent="0.2">
      <c r="B15" s="24">
        <v>41883</v>
      </c>
      <c r="C15" s="7">
        <v>1146320</v>
      </c>
      <c r="D15" s="7">
        <v>695420615</v>
      </c>
      <c r="E15" s="67"/>
      <c r="F15" s="67"/>
    </row>
    <row r="16" spans="2:6" ht="12.95" customHeight="1" x14ac:dyDescent="0.2">
      <c r="B16" s="24">
        <v>41913</v>
      </c>
      <c r="C16" s="7">
        <v>1258775</v>
      </c>
      <c r="D16" s="7">
        <v>729293580</v>
      </c>
      <c r="E16" s="67"/>
      <c r="F16" s="67"/>
    </row>
    <row r="17" spans="2:6" ht="12.95" customHeight="1" x14ac:dyDescent="0.2">
      <c r="B17" s="24">
        <v>41944</v>
      </c>
      <c r="C17" s="7">
        <v>1207677</v>
      </c>
      <c r="D17" s="7">
        <v>672028830</v>
      </c>
      <c r="E17" s="67"/>
      <c r="F17" s="67"/>
    </row>
    <row r="18" spans="2:6" ht="12.95" customHeight="1" x14ac:dyDescent="0.2">
      <c r="B18" s="66">
        <v>41974</v>
      </c>
      <c r="C18" s="53">
        <v>1268386</v>
      </c>
      <c r="D18" s="53">
        <v>761376397</v>
      </c>
      <c r="E18" s="67"/>
      <c r="F18" s="67"/>
    </row>
    <row r="19" spans="2:6" s="2" customFormat="1" ht="12.95" customHeight="1" x14ac:dyDescent="0.2">
      <c r="B19" s="24">
        <v>42005</v>
      </c>
      <c r="C19" s="67">
        <v>1262690</v>
      </c>
      <c r="D19" s="67">
        <v>641299671</v>
      </c>
    </row>
    <row r="20" spans="2:6" s="2" customFormat="1" ht="12.95" customHeight="1" x14ac:dyDescent="0.2">
      <c r="B20" s="24">
        <v>42036</v>
      </c>
      <c r="C20" s="67">
        <v>1064398</v>
      </c>
      <c r="D20" s="67">
        <v>511688951</v>
      </c>
    </row>
    <row r="21" spans="2:6" ht="12.95" customHeight="1" x14ac:dyDescent="0.2">
      <c r="B21" s="24">
        <v>42064</v>
      </c>
      <c r="C21" s="67">
        <v>1242956</v>
      </c>
      <c r="D21" s="67">
        <v>615585263</v>
      </c>
    </row>
    <row r="22" spans="2:6" ht="12.95" customHeight="1" x14ac:dyDescent="0.2">
      <c r="B22" s="24">
        <v>42095</v>
      </c>
      <c r="C22" s="67">
        <v>1193408</v>
      </c>
      <c r="D22" s="67">
        <v>576421064</v>
      </c>
    </row>
    <row r="23" spans="2:6" ht="12.95" customHeight="1" x14ac:dyDescent="0.2">
      <c r="B23" s="24">
        <v>42125</v>
      </c>
      <c r="C23" s="67">
        <v>1203584</v>
      </c>
      <c r="D23" s="67">
        <v>581511130</v>
      </c>
    </row>
    <row r="24" spans="2:6" ht="12.95" customHeight="1" x14ac:dyDescent="0.2">
      <c r="B24" s="24">
        <v>42156</v>
      </c>
      <c r="C24" s="67">
        <v>1298678</v>
      </c>
      <c r="D24" s="67">
        <v>627062614</v>
      </c>
    </row>
    <row r="25" spans="2:6" ht="12.95" customHeight="1" x14ac:dyDescent="0.2">
      <c r="B25" s="24">
        <v>42186</v>
      </c>
      <c r="C25" s="67">
        <v>1131080</v>
      </c>
      <c r="D25" s="67">
        <v>580709895</v>
      </c>
    </row>
    <row r="26" spans="2:6" ht="12.95" customHeight="1" x14ac:dyDescent="0.2">
      <c r="B26" s="24">
        <v>42217</v>
      </c>
      <c r="C26" s="67">
        <v>1189871</v>
      </c>
      <c r="D26" s="67">
        <v>568948581</v>
      </c>
    </row>
    <row r="27" spans="2:6" ht="12.95" customHeight="1" x14ac:dyDescent="0.2">
      <c r="B27" s="24">
        <v>42248</v>
      </c>
      <c r="C27" s="67">
        <v>1336401</v>
      </c>
      <c r="D27" s="67">
        <v>643329372</v>
      </c>
    </row>
    <row r="28" spans="2:6" ht="12.95" customHeight="1" x14ac:dyDescent="0.2">
      <c r="B28" s="24">
        <v>42278</v>
      </c>
      <c r="C28" s="67">
        <v>1479001</v>
      </c>
      <c r="D28" s="67">
        <v>700607232</v>
      </c>
    </row>
    <row r="29" spans="2:6" ht="12.95" customHeight="1" x14ac:dyDescent="0.2">
      <c r="B29" s="24">
        <v>42309</v>
      </c>
      <c r="C29" s="67">
        <v>1480865</v>
      </c>
      <c r="D29" s="67">
        <v>653154508</v>
      </c>
    </row>
    <row r="30" spans="2:6" ht="12.95" customHeight="1" x14ac:dyDescent="0.2">
      <c r="B30" s="25">
        <v>42339</v>
      </c>
      <c r="C30" s="68">
        <v>1424253</v>
      </c>
      <c r="D30" s="68">
        <v>659735271</v>
      </c>
    </row>
    <row r="31" spans="2:6" ht="12.95" customHeight="1" x14ac:dyDescent="0.2">
      <c r="C31" s="7"/>
      <c r="D31" s="7"/>
      <c r="E31" s="73"/>
    </row>
    <row r="32" spans="2:6" ht="12.95" customHeight="1" x14ac:dyDescent="0.2">
      <c r="B32" s="101" t="s">
        <v>217</v>
      </c>
    </row>
    <row r="33" spans="2:4" ht="12.95" customHeight="1" x14ac:dyDescent="0.2">
      <c r="B33" t="s">
        <v>6</v>
      </c>
      <c r="C33" s="7"/>
      <c r="D33" s="7"/>
    </row>
    <row r="34" spans="2:4" ht="12.95" customHeight="1" x14ac:dyDescent="0.2">
      <c r="C34" s="7"/>
      <c r="D34" s="7"/>
    </row>
    <row r="35" spans="2:4" ht="12.95" customHeight="1" x14ac:dyDescent="0.2">
      <c r="C35" s="7"/>
      <c r="D35" s="7"/>
    </row>
    <row r="38" spans="2:4" ht="12.95" customHeight="1" x14ac:dyDescent="0.2">
      <c r="C38" s="40"/>
      <c r="D38" s="40"/>
    </row>
  </sheetData>
  <mergeCells count="2">
    <mergeCell ref="C5:D5"/>
    <mergeCell ref="B5:B6"/>
  </mergeCells>
  <pageMargins left="0.25" right="0.25" top="0.75" bottom="0.75" header="0.3" footer="0.3"/>
  <pageSetup paperSize="9" scale="6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7"/>
  <sheetViews>
    <sheetView showGridLines="0" zoomScale="86" zoomScaleNormal="86" workbookViewId="0">
      <selection activeCell="B16" sqref="B16"/>
    </sheetView>
  </sheetViews>
  <sheetFormatPr defaultRowHeight="12.95" customHeight="1" x14ac:dyDescent="0.2"/>
  <cols>
    <col min="1" max="1" width="2.83203125" customWidth="1"/>
    <col min="2" max="2" width="21.1640625" customWidth="1"/>
    <col min="3" max="3" width="23.83203125" customWidth="1"/>
    <col min="4" max="4" width="28.83203125" customWidth="1"/>
    <col min="5" max="5" width="15.33203125" customWidth="1"/>
    <col min="6" max="6" width="28.33203125" customWidth="1"/>
    <col min="7" max="9" width="9.33203125" customWidth="1"/>
  </cols>
  <sheetData>
    <row r="2" spans="2:6" ht="15.75" x14ac:dyDescent="0.25">
      <c r="B2" s="65" t="s">
        <v>187</v>
      </c>
    </row>
    <row r="5" spans="2:6" ht="21" customHeight="1" x14ac:dyDescent="0.2">
      <c r="B5" s="3"/>
      <c r="C5" s="95" t="s">
        <v>188</v>
      </c>
      <c r="D5" s="95" t="s">
        <v>189</v>
      </c>
    </row>
    <row r="6" spans="2:6" ht="12.95" customHeight="1" x14ac:dyDescent="0.2">
      <c r="B6" s="71" t="s">
        <v>91</v>
      </c>
      <c r="C6" s="7">
        <v>1047718</v>
      </c>
      <c r="D6" s="7">
        <v>948312476</v>
      </c>
    </row>
    <row r="7" spans="2:6" ht="12.95" customHeight="1" x14ac:dyDescent="0.2">
      <c r="B7" s="71" t="s">
        <v>90</v>
      </c>
      <c r="C7" s="7">
        <v>2202192</v>
      </c>
      <c r="D7" s="7">
        <v>856518069</v>
      </c>
    </row>
    <row r="8" spans="2:6" ht="12.95" customHeight="1" x14ac:dyDescent="0.2">
      <c r="B8" s="71" t="s">
        <v>93</v>
      </c>
      <c r="C8" s="7">
        <v>804834</v>
      </c>
      <c r="D8" s="7">
        <v>786324688</v>
      </c>
    </row>
    <row r="9" spans="2:6" ht="12.95" customHeight="1" x14ac:dyDescent="0.2">
      <c r="B9" s="71" t="s">
        <v>95</v>
      </c>
      <c r="C9" s="7">
        <v>1576102</v>
      </c>
      <c r="D9" s="7">
        <v>693496408</v>
      </c>
    </row>
    <row r="10" spans="2:6" ht="12.95" customHeight="1" x14ac:dyDescent="0.2">
      <c r="B10" s="71" t="s">
        <v>94</v>
      </c>
      <c r="C10" s="7">
        <v>1559489</v>
      </c>
      <c r="D10" s="7">
        <v>635626816</v>
      </c>
    </row>
    <row r="11" spans="2:6" ht="12.95" customHeight="1" x14ac:dyDescent="0.2">
      <c r="B11" s="71" t="s">
        <v>92</v>
      </c>
      <c r="C11" s="7">
        <v>642892</v>
      </c>
      <c r="D11" s="7">
        <v>558716127</v>
      </c>
    </row>
    <row r="12" spans="2:6" s="69" customFormat="1" ht="12.95" customHeight="1" x14ac:dyDescent="0.2">
      <c r="B12" s="71" t="s">
        <v>130</v>
      </c>
      <c r="C12" s="7">
        <v>3286159</v>
      </c>
      <c r="D12" s="7">
        <v>476525946</v>
      </c>
      <c r="E12" s="62"/>
    </row>
    <row r="13" spans="2:6" ht="12.95" customHeight="1" x14ac:dyDescent="0.2">
      <c r="B13" s="9" t="s">
        <v>96</v>
      </c>
      <c r="C13" s="8">
        <v>422196</v>
      </c>
      <c r="D13" s="8">
        <v>436290204</v>
      </c>
    </row>
    <row r="14" spans="2:6" s="2" customFormat="1" ht="12.95" customHeight="1" x14ac:dyDescent="0.2">
      <c r="C14" s="7"/>
      <c r="D14" s="7"/>
      <c r="E14" s="40"/>
      <c r="F14" s="40"/>
    </row>
    <row r="15" spans="2:6" s="2" customFormat="1" ht="12.95" customHeight="1" x14ac:dyDescent="0.2">
      <c r="C15" s="7"/>
      <c r="D15" s="7"/>
    </row>
    <row r="16" spans="2:6" ht="12.95" customHeight="1" x14ac:dyDescent="0.2">
      <c r="B16" s="96" t="s">
        <v>190</v>
      </c>
    </row>
    <row r="17" spans="2:2" ht="12.95" customHeight="1" x14ac:dyDescent="0.2">
      <c r="B17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3"/>
  <sheetViews>
    <sheetView showGridLines="0" zoomScale="86" zoomScaleNormal="86" workbookViewId="0"/>
  </sheetViews>
  <sheetFormatPr defaultRowHeight="12.95" customHeight="1" x14ac:dyDescent="0.2"/>
  <cols>
    <col min="1" max="1" width="2.83203125" customWidth="1"/>
    <col min="2" max="2" width="15.5" customWidth="1"/>
    <col min="3" max="3" width="15.1640625" customWidth="1"/>
    <col min="4" max="4" width="19.33203125" customWidth="1"/>
    <col min="5" max="5" width="12.6640625" customWidth="1"/>
    <col min="6" max="7" width="9.1640625" customWidth="1"/>
    <col min="8" max="10" width="13.6640625" customWidth="1"/>
  </cols>
  <sheetData>
    <row r="2" spans="2:4" ht="15.75" x14ac:dyDescent="0.25">
      <c r="B2" s="1" t="s">
        <v>159</v>
      </c>
    </row>
    <row r="5" spans="2:4" ht="33.75" x14ac:dyDescent="0.2">
      <c r="B5" s="10" t="s">
        <v>97</v>
      </c>
      <c r="C5" s="95" t="s">
        <v>183</v>
      </c>
      <c r="D5" s="95" t="s">
        <v>184</v>
      </c>
    </row>
    <row r="6" spans="2:4" ht="12.95" customHeight="1" x14ac:dyDescent="0.2">
      <c r="B6" s="23">
        <v>41640</v>
      </c>
      <c r="C6" s="7">
        <v>21651050</v>
      </c>
      <c r="D6" s="7">
        <v>7914042185</v>
      </c>
    </row>
    <row r="7" spans="2:4" ht="12.95" customHeight="1" x14ac:dyDescent="0.2">
      <c r="B7" s="23">
        <v>41671</v>
      </c>
      <c r="C7" s="7">
        <v>23136817</v>
      </c>
      <c r="D7" s="7">
        <v>9031922572</v>
      </c>
    </row>
    <row r="8" spans="2:4" ht="12.95" customHeight="1" x14ac:dyDescent="0.2">
      <c r="B8" s="23">
        <v>41699</v>
      </c>
      <c r="C8" s="7">
        <v>26328647</v>
      </c>
      <c r="D8" s="7">
        <v>10220232881</v>
      </c>
    </row>
    <row r="9" spans="2:4" ht="12.95" customHeight="1" x14ac:dyDescent="0.2">
      <c r="B9" s="23">
        <v>41730</v>
      </c>
      <c r="C9" s="7">
        <v>26535402</v>
      </c>
      <c r="D9" s="7">
        <v>10693230609</v>
      </c>
    </row>
    <row r="10" spans="2:4" ht="12.95" customHeight="1" x14ac:dyDescent="0.2">
      <c r="B10" s="23">
        <v>41760</v>
      </c>
      <c r="C10" s="7">
        <v>28259424</v>
      </c>
      <c r="D10" s="7">
        <v>11289320296</v>
      </c>
    </row>
    <row r="11" spans="2:4" ht="12.95" customHeight="1" x14ac:dyDescent="0.2">
      <c r="B11" s="23">
        <v>41791</v>
      </c>
      <c r="C11" s="7">
        <v>29465292</v>
      </c>
      <c r="D11" s="7">
        <v>12437142542</v>
      </c>
    </row>
    <row r="12" spans="2:4" ht="12.95" customHeight="1" x14ac:dyDescent="0.2">
      <c r="B12" s="23">
        <v>41821</v>
      </c>
      <c r="C12" s="7">
        <v>33056061</v>
      </c>
      <c r="D12" s="7">
        <v>14870474891</v>
      </c>
    </row>
    <row r="13" spans="2:4" ht="12.95" customHeight="1" x14ac:dyDescent="0.2">
      <c r="B13" s="23">
        <v>41852</v>
      </c>
      <c r="C13" s="7">
        <v>33216644</v>
      </c>
      <c r="D13" s="7">
        <v>15072059150</v>
      </c>
    </row>
    <row r="14" spans="2:4" ht="12.95" customHeight="1" x14ac:dyDescent="0.2">
      <c r="B14" s="23">
        <v>41883</v>
      </c>
      <c r="C14" s="7">
        <v>29643285</v>
      </c>
      <c r="D14" s="7">
        <v>12525454185</v>
      </c>
    </row>
    <row r="15" spans="2:4" ht="12.95" customHeight="1" x14ac:dyDescent="0.2">
      <c r="B15" s="23">
        <v>41913</v>
      </c>
      <c r="C15" s="7">
        <v>28635130</v>
      </c>
      <c r="D15" s="7">
        <v>11307047722</v>
      </c>
    </row>
    <row r="16" spans="2:4" ht="12.95" customHeight="1" x14ac:dyDescent="0.2">
      <c r="B16" s="23">
        <v>41944</v>
      </c>
      <c r="C16" s="7">
        <v>26019636</v>
      </c>
      <c r="D16" s="7">
        <v>10133723149</v>
      </c>
    </row>
    <row r="17" spans="2:6" ht="12.95" customHeight="1" x14ac:dyDescent="0.2">
      <c r="B17" s="83">
        <v>41974</v>
      </c>
      <c r="C17" s="53">
        <v>28714752</v>
      </c>
      <c r="D17" s="53">
        <v>11307174663</v>
      </c>
    </row>
    <row r="18" spans="2:6" s="2" customFormat="1" ht="12.95" customHeight="1" x14ac:dyDescent="0.2">
      <c r="B18" s="23">
        <v>42005</v>
      </c>
      <c r="C18" s="7">
        <v>24677755</v>
      </c>
      <c r="D18" s="7">
        <v>9386912314</v>
      </c>
    </row>
    <row r="19" spans="2:6" s="2" customFormat="1" ht="12.95" customHeight="1" x14ac:dyDescent="0.2">
      <c r="B19" s="23">
        <v>42036</v>
      </c>
      <c r="C19" s="7">
        <v>24056187</v>
      </c>
      <c r="D19" s="7">
        <v>9160614175</v>
      </c>
    </row>
    <row r="20" spans="2:6" ht="12.95" customHeight="1" x14ac:dyDescent="0.2">
      <c r="B20" s="23">
        <v>42064</v>
      </c>
      <c r="C20" s="7">
        <v>27727783</v>
      </c>
      <c r="D20" s="7">
        <v>10612974667</v>
      </c>
    </row>
    <row r="21" spans="2:6" ht="12.95" customHeight="1" x14ac:dyDescent="0.2">
      <c r="B21" s="23">
        <v>42095</v>
      </c>
      <c r="C21" s="7">
        <v>28412816</v>
      </c>
      <c r="D21" s="7">
        <v>11214694440</v>
      </c>
    </row>
    <row r="22" spans="2:6" ht="12.95" customHeight="1" x14ac:dyDescent="0.2">
      <c r="B22" s="23">
        <v>42125</v>
      </c>
      <c r="C22" s="7">
        <v>30427246</v>
      </c>
      <c r="D22" s="7">
        <v>12018763667</v>
      </c>
    </row>
    <row r="23" spans="2:6" ht="12.95" customHeight="1" x14ac:dyDescent="0.2">
      <c r="B23" s="23">
        <v>42156</v>
      </c>
      <c r="C23" s="7">
        <v>31649925</v>
      </c>
      <c r="D23" s="7">
        <v>13214163248</v>
      </c>
    </row>
    <row r="24" spans="2:6" ht="12.95" customHeight="1" x14ac:dyDescent="0.2">
      <c r="B24" s="23">
        <v>42186</v>
      </c>
      <c r="C24" s="7">
        <v>36817179</v>
      </c>
      <c r="D24" s="7">
        <v>16387336064</v>
      </c>
    </row>
    <row r="25" spans="2:6" ht="12.95" customHeight="1" x14ac:dyDescent="0.2">
      <c r="B25" s="23">
        <v>42217</v>
      </c>
      <c r="C25" s="7">
        <v>35831472</v>
      </c>
      <c r="D25" s="7">
        <v>16326356127</v>
      </c>
    </row>
    <row r="26" spans="2:6" ht="12.95" customHeight="1" x14ac:dyDescent="0.2">
      <c r="B26" s="23">
        <v>42248</v>
      </c>
      <c r="C26" s="7">
        <v>31849670</v>
      </c>
      <c r="D26" s="7">
        <v>13297685009</v>
      </c>
    </row>
    <row r="27" spans="2:6" ht="12.95" customHeight="1" x14ac:dyDescent="0.2">
      <c r="B27" s="23">
        <v>42278</v>
      </c>
      <c r="C27" s="7">
        <v>29922454</v>
      </c>
      <c r="D27" s="7">
        <v>11765913930</v>
      </c>
    </row>
    <row r="28" spans="2:6" ht="12.95" customHeight="1" x14ac:dyDescent="0.2">
      <c r="B28" s="23">
        <v>42309</v>
      </c>
      <c r="C28" s="7">
        <v>28278159</v>
      </c>
      <c r="D28" s="7">
        <v>10866644751</v>
      </c>
    </row>
    <row r="29" spans="2:6" ht="12.95" customHeight="1" x14ac:dyDescent="0.2">
      <c r="B29" s="84">
        <v>42339</v>
      </c>
      <c r="C29" s="36">
        <v>30874185</v>
      </c>
      <c r="D29" s="36">
        <v>12056172703</v>
      </c>
    </row>
    <row r="30" spans="2:6" ht="12.95" customHeight="1" x14ac:dyDescent="0.2">
      <c r="C30" s="7"/>
      <c r="D30" s="7"/>
    </row>
    <row r="31" spans="2:6" ht="12.95" customHeight="1" x14ac:dyDescent="0.2">
      <c r="C31" s="7"/>
      <c r="D31" s="7"/>
      <c r="E31" s="99"/>
      <c r="F31" s="99"/>
    </row>
    <row r="32" spans="2:6" ht="12.95" customHeight="1" x14ac:dyDescent="0.2">
      <c r="B32" t="s">
        <v>145</v>
      </c>
    </row>
    <row r="33" spans="2:2" ht="12.95" customHeight="1" x14ac:dyDescent="0.2">
      <c r="B33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9"/>
  <sheetViews>
    <sheetView showGridLines="0" zoomScale="86" zoomScaleNormal="86" workbookViewId="0">
      <selection activeCell="B19" sqref="B19"/>
    </sheetView>
  </sheetViews>
  <sheetFormatPr defaultRowHeight="12.95" customHeight="1" x14ac:dyDescent="0.2"/>
  <cols>
    <col min="1" max="1" width="2.83203125" customWidth="1"/>
    <col min="2" max="2" width="26" customWidth="1"/>
    <col min="3" max="3" width="20.1640625" customWidth="1"/>
    <col min="4" max="4" width="16.83203125" customWidth="1"/>
    <col min="5" max="5" width="14.33203125" customWidth="1"/>
    <col min="6" max="6" width="21" customWidth="1"/>
    <col min="7" max="7" width="16.5" customWidth="1"/>
    <col min="8" max="8" width="19.33203125" customWidth="1"/>
  </cols>
  <sheetData>
    <row r="2" spans="2:8" ht="15.75" x14ac:dyDescent="0.25">
      <c r="B2" s="1" t="s">
        <v>147</v>
      </c>
    </row>
    <row r="5" spans="2:8" ht="12.95" customHeight="1" x14ac:dyDescent="0.2">
      <c r="B5" s="16" t="s">
        <v>70</v>
      </c>
    </row>
    <row r="6" spans="2:8" ht="22.5" x14ac:dyDescent="0.2">
      <c r="B6" s="4" t="s">
        <v>98</v>
      </c>
      <c r="C6" s="3" t="s">
        <v>77</v>
      </c>
      <c r="D6" s="3" t="s">
        <v>78</v>
      </c>
      <c r="E6" s="3" t="s">
        <v>79</v>
      </c>
      <c r="F6" s="3" t="s">
        <v>33</v>
      </c>
      <c r="G6" s="79" t="s">
        <v>80</v>
      </c>
      <c r="H6" s="3" t="s">
        <v>4</v>
      </c>
    </row>
    <row r="7" spans="2:8" ht="12.95" customHeight="1" x14ac:dyDescent="0.2">
      <c r="B7" t="s">
        <v>99</v>
      </c>
      <c r="C7" s="7">
        <v>109087141</v>
      </c>
      <c r="D7" s="7">
        <v>82707257</v>
      </c>
      <c r="E7" s="7">
        <v>232642</v>
      </c>
      <c r="F7" s="7">
        <v>3160080</v>
      </c>
      <c r="G7" s="20" t="s">
        <v>191</v>
      </c>
      <c r="H7" s="7">
        <f>SUM(C7:G7)</f>
        <v>195187120</v>
      </c>
    </row>
    <row r="8" spans="2:8" ht="12.95" customHeight="1" x14ac:dyDescent="0.2">
      <c r="B8" t="s">
        <v>100</v>
      </c>
      <c r="C8" s="7">
        <v>1741159</v>
      </c>
      <c r="D8" s="7">
        <v>160613931</v>
      </c>
      <c r="E8" s="7">
        <v>2820123</v>
      </c>
      <c r="F8" s="7">
        <v>145232</v>
      </c>
      <c r="G8" s="7">
        <v>17266</v>
      </c>
      <c r="H8" s="7">
        <f>SUM(C8:G8)</f>
        <v>165337711</v>
      </c>
    </row>
    <row r="9" spans="2:8" ht="12.95" customHeight="1" x14ac:dyDescent="0.2">
      <c r="B9" s="5" t="s">
        <v>4</v>
      </c>
      <c r="C9" s="13">
        <f>SUM(C7:C8)</f>
        <v>110828300</v>
      </c>
      <c r="D9" s="13">
        <f t="shared" ref="D9:G9" si="0">SUM(D7:D8)</f>
        <v>243321188</v>
      </c>
      <c r="E9" s="13">
        <f t="shared" si="0"/>
        <v>3052765</v>
      </c>
      <c r="F9" s="13">
        <f t="shared" si="0"/>
        <v>3305312</v>
      </c>
      <c r="G9" s="13">
        <f t="shared" si="0"/>
        <v>17266</v>
      </c>
      <c r="H9" s="13">
        <f>SUM(H7:H8)</f>
        <v>360524831</v>
      </c>
    </row>
    <row r="10" spans="2:8" s="2" customFormat="1" ht="12.95" customHeight="1" x14ac:dyDescent="0.2"/>
    <row r="12" spans="2:8" ht="12.95" customHeight="1" x14ac:dyDescent="0.2">
      <c r="B12" s="109" t="s">
        <v>102</v>
      </c>
      <c r="C12" s="109"/>
      <c r="D12" s="109"/>
      <c r="E12" s="109"/>
      <c r="F12" s="109"/>
      <c r="G12" s="109"/>
    </row>
    <row r="13" spans="2:8" ht="22.5" x14ac:dyDescent="0.2">
      <c r="B13" s="4" t="s">
        <v>98</v>
      </c>
      <c r="C13" s="3" t="s">
        <v>77</v>
      </c>
      <c r="D13" s="3" t="s">
        <v>78</v>
      </c>
      <c r="E13" s="3" t="s">
        <v>79</v>
      </c>
      <c r="F13" s="3" t="s">
        <v>33</v>
      </c>
      <c r="G13" s="79" t="s">
        <v>80</v>
      </c>
      <c r="H13" s="3" t="s">
        <v>4</v>
      </c>
    </row>
    <row r="14" spans="2:8" ht="12.95" customHeight="1" x14ac:dyDescent="0.2">
      <c r="B14" t="s">
        <v>99</v>
      </c>
      <c r="C14" s="7">
        <v>83006949233</v>
      </c>
      <c r="D14" s="7">
        <v>19268843117</v>
      </c>
      <c r="E14" s="7">
        <v>117306501</v>
      </c>
      <c r="F14" s="7">
        <v>4971666764</v>
      </c>
      <c r="G14" s="20" t="s">
        <v>191</v>
      </c>
      <c r="H14" s="7">
        <f>SUM(C14:G14)</f>
        <v>107364765615</v>
      </c>
    </row>
    <row r="15" spans="2:8" ht="12.95" customHeight="1" x14ac:dyDescent="0.2">
      <c r="B15" t="s">
        <v>100</v>
      </c>
      <c r="C15" s="7">
        <v>1597487592</v>
      </c>
      <c r="D15" s="7">
        <v>35856296401</v>
      </c>
      <c r="E15" s="7">
        <v>1063189943</v>
      </c>
      <c r="F15" s="7">
        <v>367399358</v>
      </c>
      <c r="G15" s="7">
        <v>59092186</v>
      </c>
      <c r="H15" s="7">
        <f>SUM(C15:G15)</f>
        <v>38943465480</v>
      </c>
    </row>
    <row r="16" spans="2:8" ht="12.95" customHeight="1" x14ac:dyDescent="0.2">
      <c r="B16" s="5" t="s">
        <v>4</v>
      </c>
      <c r="C16" s="13">
        <f>SUM(C14:C15)</f>
        <v>84604436825</v>
      </c>
      <c r="D16" s="13">
        <f t="shared" ref="D16:F16" si="1">SUM(D14:D15)</f>
        <v>55125139518</v>
      </c>
      <c r="E16" s="13">
        <f t="shared" si="1"/>
        <v>1180496444</v>
      </c>
      <c r="F16" s="13">
        <f t="shared" si="1"/>
        <v>5339066122</v>
      </c>
      <c r="G16" s="13">
        <f>SUM(G15)</f>
        <v>59092186</v>
      </c>
      <c r="H16" s="13">
        <f>SUM(H14:H15)</f>
        <v>146308231095</v>
      </c>
    </row>
    <row r="17" spans="2:8" s="2" customFormat="1" ht="12.95" customHeight="1" x14ac:dyDescent="0.2"/>
    <row r="18" spans="2:8" s="2" customFormat="1" ht="12.95" customHeight="1" x14ac:dyDescent="0.2"/>
    <row r="19" spans="2:8" ht="12.95" customHeight="1" x14ac:dyDescent="0.2">
      <c r="B19" t="s">
        <v>138</v>
      </c>
    </row>
    <row r="20" spans="2:8" ht="12.95" customHeight="1" x14ac:dyDescent="0.2">
      <c r="B20" t="s">
        <v>6</v>
      </c>
    </row>
    <row r="22" spans="2:8" ht="12.95" customHeight="1" x14ac:dyDescent="0.2">
      <c r="C22" s="94"/>
      <c r="D22" s="94"/>
      <c r="E22" s="94"/>
      <c r="F22" s="94"/>
      <c r="G22" s="94"/>
      <c r="H22" s="40"/>
    </row>
    <row r="29" spans="2:8" ht="12.95" customHeight="1" x14ac:dyDescent="0.2">
      <c r="C29" s="94"/>
      <c r="D29" s="94"/>
      <c r="E29" s="94"/>
      <c r="F29" s="94"/>
      <c r="G29" s="94"/>
      <c r="H29" s="40"/>
    </row>
  </sheetData>
  <mergeCells count="1">
    <mergeCell ref="B12:G12"/>
  </mergeCells>
  <pageMargins left="0.25" right="0.25" top="0.75" bottom="0.75" header="0.3" footer="0.3"/>
  <pageSetup paperSize="9" scale="9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42"/>
  <sheetViews>
    <sheetView showGridLines="0" zoomScale="86" zoomScaleNormal="86" workbookViewId="0">
      <selection activeCell="B32" sqref="B32"/>
    </sheetView>
  </sheetViews>
  <sheetFormatPr defaultColWidth="19.33203125" defaultRowHeight="12.95" customHeight="1" x14ac:dyDescent="0.2"/>
  <cols>
    <col min="1" max="1" width="2.83203125" customWidth="1"/>
    <col min="3" max="3" width="22" customWidth="1"/>
    <col min="4" max="4" width="24" customWidth="1"/>
    <col min="5" max="5" width="22.83203125" customWidth="1"/>
    <col min="6" max="6" width="23.6640625" customWidth="1"/>
  </cols>
  <sheetData>
    <row r="2" spans="2:6" ht="15.75" x14ac:dyDescent="0.25">
      <c r="B2" s="65" t="s">
        <v>215</v>
      </c>
    </row>
    <row r="5" spans="2:6" ht="33.75" x14ac:dyDescent="0.2">
      <c r="B5" s="10" t="s">
        <v>5</v>
      </c>
      <c r="C5" s="95" t="s">
        <v>192</v>
      </c>
      <c r="D5" s="95" t="s">
        <v>193</v>
      </c>
      <c r="E5" s="95" t="s">
        <v>194</v>
      </c>
      <c r="F5" s="95" t="s">
        <v>195</v>
      </c>
    </row>
    <row r="6" spans="2:6" ht="12.95" customHeight="1" x14ac:dyDescent="0.2">
      <c r="B6" s="24">
        <v>41640</v>
      </c>
      <c r="C6" s="7">
        <v>21105160</v>
      </c>
      <c r="D6" s="7">
        <v>7585840375</v>
      </c>
      <c r="E6" s="7">
        <v>545890</v>
      </c>
      <c r="F6" s="7">
        <v>328201810</v>
      </c>
    </row>
    <row r="7" spans="2:6" ht="12.95" customHeight="1" x14ac:dyDescent="0.2">
      <c r="B7" s="24">
        <v>41671</v>
      </c>
      <c r="C7" s="7">
        <v>22638759</v>
      </c>
      <c r="D7" s="7">
        <v>8725526927</v>
      </c>
      <c r="E7" s="7">
        <v>498058</v>
      </c>
      <c r="F7" s="7">
        <v>306395645</v>
      </c>
    </row>
    <row r="8" spans="2:6" ht="12.95" customHeight="1" x14ac:dyDescent="0.2">
      <c r="B8" s="24">
        <v>41699</v>
      </c>
      <c r="C8" s="7">
        <v>25653427</v>
      </c>
      <c r="D8" s="7">
        <v>9804662078</v>
      </c>
      <c r="E8" s="7">
        <v>675220</v>
      </c>
      <c r="F8" s="7">
        <v>415570803</v>
      </c>
    </row>
    <row r="9" spans="2:6" ht="12.95" customHeight="1" x14ac:dyDescent="0.2">
      <c r="B9" s="24">
        <v>41730</v>
      </c>
      <c r="C9" s="7">
        <v>25247146</v>
      </c>
      <c r="D9" s="7">
        <v>9894648498</v>
      </c>
      <c r="E9" s="7">
        <v>1288256</v>
      </c>
      <c r="F9" s="7">
        <v>798582111</v>
      </c>
    </row>
    <row r="10" spans="2:6" ht="12.95" customHeight="1" x14ac:dyDescent="0.2">
      <c r="B10" s="24">
        <v>41760</v>
      </c>
      <c r="C10" s="7">
        <v>26446219</v>
      </c>
      <c r="D10" s="7">
        <v>10147293016</v>
      </c>
      <c r="E10" s="7">
        <v>1813205</v>
      </c>
      <c r="F10" s="7">
        <v>1142027280</v>
      </c>
    </row>
    <row r="11" spans="2:6" ht="12.95" customHeight="1" x14ac:dyDescent="0.2">
      <c r="B11" s="24">
        <v>41791</v>
      </c>
      <c r="C11" s="7">
        <v>26138773</v>
      </c>
      <c r="D11" s="7">
        <v>10184003798</v>
      </c>
      <c r="E11" s="7">
        <v>3326519</v>
      </c>
      <c r="F11" s="7">
        <v>2253138744</v>
      </c>
    </row>
    <row r="12" spans="2:6" ht="12.95" customHeight="1" x14ac:dyDescent="0.2">
      <c r="B12" s="24">
        <v>41821</v>
      </c>
      <c r="C12" s="7">
        <v>26594135</v>
      </c>
      <c r="D12" s="7">
        <v>10533646343</v>
      </c>
      <c r="E12" s="7">
        <v>6461926</v>
      </c>
      <c r="F12" s="7">
        <v>4336828548</v>
      </c>
    </row>
    <row r="13" spans="2:6" ht="12.95" customHeight="1" x14ac:dyDescent="0.2">
      <c r="B13" s="24">
        <v>41852</v>
      </c>
      <c r="C13" s="7">
        <v>25540916</v>
      </c>
      <c r="D13" s="7">
        <v>10000321273</v>
      </c>
      <c r="E13" s="7">
        <v>7675728</v>
      </c>
      <c r="F13" s="7">
        <v>5071737877</v>
      </c>
    </row>
    <row r="14" spans="2:6" ht="12.95" customHeight="1" x14ac:dyDescent="0.2">
      <c r="B14" s="24">
        <v>41883</v>
      </c>
      <c r="C14" s="7">
        <v>26309622</v>
      </c>
      <c r="D14" s="7">
        <v>10330312901</v>
      </c>
      <c r="E14" s="7">
        <v>3333663</v>
      </c>
      <c r="F14" s="7">
        <v>2195141284</v>
      </c>
    </row>
    <row r="15" spans="2:6" ht="12.95" customHeight="1" x14ac:dyDescent="0.2">
      <c r="B15" s="24">
        <v>41913</v>
      </c>
      <c r="C15" s="7">
        <v>27198013</v>
      </c>
      <c r="D15" s="7">
        <v>10447253094</v>
      </c>
      <c r="E15" s="7">
        <v>1437117</v>
      </c>
      <c r="F15" s="7">
        <v>859794628</v>
      </c>
    </row>
    <row r="16" spans="2:6" ht="12.95" customHeight="1" x14ac:dyDescent="0.2">
      <c r="B16" s="24">
        <v>41944</v>
      </c>
      <c r="C16" s="7">
        <v>25327570</v>
      </c>
      <c r="D16" s="7">
        <v>9735255380</v>
      </c>
      <c r="E16" s="7">
        <v>692066</v>
      </c>
      <c r="F16" s="7">
        <v>398467769</v>
      </c>
    </row>
    <row r="17" spans="2:7" ht="12.95" customHeight="1" x14ac:dyDescent="0.2">
      <c r="B17" s="66">
        <v>41974</v>
      </c>
      <c r="C17" s="53">
        <v>27968199</v>
      </c>
      <c r="D17" s="53">
        <v>10859944205</v>
      </c>
      <c r="E17" s="53">
        <v>746553</v>
      </c>
      <c r="F17" s="53">
        <v>447230458</v>
      </c>
    </row>
    <row r="18" spans="2:7" s="2" customFormat="1" ht="12.95" customHeight="1" x14ac:dyDescent="0.2">
      <c r="B18" s="24">
        <v>42005</v>
      </c>
      <c r="C18" s="7">
        <v>24033598</v>
      </c>
      <c r="D18" s="7">
        <v>8994025271</v>
      </c>
      <c r="E18" s="7">
        <v>644157</v>
      </c>
      <c r="F18" s="7">
        <v>392887043</v>
      </c>
    </row>
    <row r="19" spans="2:7" s="2" customFormat="1" ht="12.95" customHeight="1" x14ac:dyDescent="0.2">
      <c r="B19" s="24">
        <v>42036</v>
      </c>
      <c r="C19" s="7">
        <v>23481612</v>
      </c>
      <c r="D19" s="7">
        <v>8800036174</v>
      </c>
      <c r="E19" s="7">
        <v>574575</v>
      </c>
      <c r="F19" s="7">
        <v>360578001</v>
      </c>
    </row>
    <row r="20" spans="2:7" ht="12.95" customHeight="1" x14ac:dyDescent="0.2">
      <c r="B20" s="24">
        <v>42064</v>
      </c>
      <c r="C20" s="7">
        <v>26923141</v>
      </c>
      <c r="D20" s="7">
        <v>10097058766</v>
      </c>
      <c r="E20" s="7">
        <v>804642</v>
      </c>
      <c r="F20" s="7">
        <v>515915901</v>
      </c>
      <c r="G20" s="7"/>
    </row>
    <row r="21" spans="2:7" ht="12.95" customHeight="1" x14ac:dyDescent="0.2">
      <c r="B21" s="24">
        <v>42095</v>
      </c>
      <c r="C21" s="7">
        <v>27010367</v>
      </c>
      <c r="D21" s="7">
        <v>10338785985</v>
      </c>
      <c r="E21" s="7">
        <v>1402449</v>
      </c>
      <c r="F21" s="7">
        <v>875908455</v>
      </c>
    </row>
    <row r="22" spans="2:7" ht="12.95" customHeight="1" x14ac:dyDescent="0.2">
      <c r="B22" s="24">
        <v>42125</v>
      </c>
      <c r="C22" s="7">
        <v>28181293</v>
      </c>
      <c r="D22" s="7">
        <v>10542688074</v>
      </c>
      <c r="E22" s="7">
        <v>2245953</v>
      </c>
      <c r="F22" s="7">
        <v>1476075593</v>
      </c>
    </row>
    <row r="23" spans="2:7" ht="12.95" customHeight="1" x14ac:dyDescent="0.2">
      <c r="B23" s="24">
        <v>42156</v>
      </c>
      <c r="C23" s="7">
        <v>27877232</v>
      </c>
      <c r="D23" s="7">
        <v>10649312994</v>
      </c>
      <c r="E23" s="7">
        <v>3772693</v>
      </c>
      <c r="F23" s="7">
        <v>2564850254</v>
      </c>
    </row>
    <row r="24" spans="2:7" ht="12.95" customHeight="1" x14ac:dyDescent="0.2">
      <c r="B24" s="24">
        <v>42186</v>
      </c>
      <c r="C24" s="7">
        <v>29076788</v>
      </c>
      <c r="D24" s="7">
        <v>11248842312</v>
      </c>
      <c r="E24" s="7">
        <v>7740391</v>
      </c>
      <c r="F24" s="7">
        <v>5138493752</v>
      </c>
    </row>
    <row r="25" spans="2:7" ht="12.95" customHeight="1" x14ac:dyDescent="0.2">
      <c r="B25" s="24">
        <v>42217</v>
      </c>
      <c r="C25" s="7">
        <v>27080144</v>
      </c>
      <c r="D25" s="7">
        <v>10502147963</v>
      </c>
      <c r="E25" s="7">
        <v>8751328</v>
      </c>
      <c r="F25" s="7">
        <v>5824208164</v>
      </c>
    </row>
    <row r="26" spans="2:7" ht="12.95" customHeight="1" x14ac:dyDescent="0.2">
      <c r="B26" s="24">
        <v>42248</v>
      </c>
      <c r="C26" s="7">
        <v>27918903</v>
      </c>
      <c r="D26" s="7">
        <v>10713265770</v>
      </c>
      <c r="E26" s="7">
        <v>3930767</v>
      </c>
      <c r="F26" s="7">
        <v>2584419239</v>
      </c>
    </row>
    <row r="27" spans="2:7" ht="12.95" customHeight="1" x14ac:dyDescent="0.2">
      <c r="B27" s="24">
        <v>42278</v>
      </c>
      <c r="C27" s="7">
        <v>28360874</v>
      </c>
      <c r="D27" s="7">
        <v>10819164689</v>
      </c>
      <c r="E27" s="7">
        <v>1561580</v>
      </c>
      <c r="F27" s="7">
        <v>946749241</v>
      </c>
    </row>
    <row r="28" spans="2:7" ht="12.95" customHeight="1" x14ac:dyDescent="0.2">
      <c r="B28" s="24">
        <v>42309</v>
      </c>
      <c r="C28" s="7">
        <v>27451478</v>
      </c>
      <c r="D28" s="7">
        <v>10393388690</v>
      </c>
      <c r="E28" s="7">
        <v>826681</v>
      </c>
      <c r="F28" s="7">
        <v>473256061</v>
      </c>
    </row>
    <row r="29" spans="2:7" ht="12.95" customHeight="1" x14ac:dyDescent="0.2">
      <c r="B29" s="85">
        <v>42339</v>
      </c>
      <c r="C29" s="36">
        <v>29030150</v>
      </c>
      <c r="D29" s="36">
        <v>11345706350</v>
      </c>
      <c r="E29" s="36">
        <v>1844035</v>
      </c>
      <c r="F29" s="36">
        <v>710466353</v>
      </c>
    </row>
    <row r="30" spans="2:7" ht="12.95" customHeight="1" x14ac:dyDescent="0.2">
      <c r="E30" s="7"/>
      <c r="F30" s="7"/>
      <c r="G30" s="40"/>
    </row>
    <row r="31" spans="2:7" ht="12.95" customHeight="1" x14ac:dyDescent="0.2">
      <c r="F31" s="100"/>
    </row>
    <row r="32" spans="2:7" ht="12.95" customHeight="1" x14ac:dyDescent="0.2">
      <c r="B32" t="s">
        <v>139</v>
      </c>
    </row>
    <row r="33" spans="2:6" ht="12.95" customHeight="1" x14ac:dyDescent="0.2">
      <c r="B33" t="s">
        <v>6</v>
      </c>
    </row>
    <row r="37" spans="2:6" ht="12.95" customHeight="1" x14ac:dyDescent="0.2">
      <c r="E37" s="40"/>
      <c r="F37" s="40"/>
    </row>
    <row r="39" spans="2:6" ht="12.95" customHeight="1" x14ac:dyDescent="0.2">
      <c r="E39" s="97"/>
      <c r="F39" s="97"/>
    </row>
    <row r="40" spans="2:6" ht="12.95" customHeight="1" x14ac:dyDescent="0.2">
      <c r="E40" s="97"/>
      <c r="F40" s="97"/>
    </row>
    <row r="42" spans="2:6" ht="12.95" customHeight="1" x14ac:dyDescent="0.2">
      <c r="E42" s="99"/>
      <c r="F42" s="99"/>
    </row>
  </sheetData>
  <pageMargins left="0.25" right="0.25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7"/>
  <sheetViews>
    <sheetView showGridLines="0" zoomScale="86" zoomScaleNormal="86" workbookViewId="0">
      <selection activeCell="B32" sqref="B32"/>
    </sheetView>
  </sheetViews>
  <sheetFormatPr defaultRowHeight="12.95" customHeight="1" x14ac:dyDescent="0.2"/>
  <cols>
    <col min="1" max="1" width="2.83203125" customWidth="1"/>
    <col min="2" max="2" width="18.1640625" customWidth="1"/>
    <col min="3" max="3" width="26.33203125" customWidth="1"/>
    <col min="4" max="4" width="26.5" customWidth="1"/>
    <col min="5" max="5" width="19.83203125" customWidth="1"/>
    <col min="6" max="6" width="26.6640625" customWidth="1"/>
    <col min="7" max="7" width="14.1640625" customWidth="1"/>
    <col min="8" max="9" width="13.33203125" customWidth="1"/>
  </cols>
  <sheetData>
    <row r="2" spans="2:8" ht="15.75" x14ac:dyDescent="0.25">
      <c r="B2" s="1" t="s">
        <v>160</v>
      </c>
    </row>
    <row r="5" spans="2:8" ht="45" x14ac:dyDescent="0.2">
      <c r="B5" s="10" t="s">
        <v>5</v>
      </c>
      <c r="C5" s="95" t="s">
        <v>196</v>
      </c>
      <c r="D5" s="95" t="s">
        <v>197</v>
      </c>
      <c r="E5" s="95" t="s">
        <v>198</v>
      </c>
      <c r="F5" s="95" t="s">
        <v>199</v>
      </c>
    </row>
    <row r="6" spans="2:8" ht="12.95" customHeight="1" x14ac:dyDescent="0.2">
      <c r="B6" s="24">
        <v>41640</v>
      </c>
      <c r="C6" s="7">
        <v>11164941</v>
      </c>
      <c r="D6" s="7">
        <v>9940219</v>
      </c>
      <c r="E6" s="7">
        <v>5687247363</v>
      </c>
      <c r="F6" s="7">
        <v>1898593012</v>
      </c>
      <c r="G6" s="7"/>
      <c r="H6" s="7"/>
    </row>
    <row r="7" spans="2:8" ht="12.95" customHeight="1" x14ac:dyDescent="0.2">
      <c r="B7" s="24">
        <v>41671</v>
      </c>
      <c r="C7" s="7">
        <v>12700419</v>
      </c>
      <c r="D7" s="7">
        <v>9938340</v>
      </c>
      <c r="E7" s="7">
        <v>6870063020</v>
      </c>
      <c r="F7" s="7">
        <v>1855463907</v>
      </c>
      <c r="G7" s="7"/>
      <c r="H7" s="7"/>
    </row>
    <row r="8" spans="2:8" ht="12.95" customHeight="1" x14ac:dyDescent="0.2">
      <c r="B8" s="24">
        <v>41699</v>
      </c>
      <c r="C8" s="7">
        <v>14388718</v>
      </c>
      <c r="D8" s="7">
        <v>11264709</v>
      </c>
      <c r="E8" s="7">
        <v>7674667102</v>
      </c>
      <c r="F8" s="7">
        <v>2129994976</v>
      </c>
      <c r="G8" s="7"/>
      <c r="H8" s="7"/>
    </row>
    <row r="9" spans="2:8" ht="12.95" customHeight="1" x14ac:dyDescent="0.2">
      <c r="B9" s="24">
        <v>41730</v>
      </c>
      <c r="C9" s="7">
        <v>13943133</v>
      </c>
      <c r="D9" s="7">
        <v>11304013</v>
      </c>
      <c r="E9" s="7">
        <v>7682026915</v>
      </c>
      <c r="F9" s="7">
        <v>2212621583</v>
      </c>
      <c r="G9" s="7"/>
      <c r="H9" s="7"/>
    </row>
    <row r="10" spans="2:8" ht="12.95" customHeight="1" x14ac:dyDescent="0.2">
      <c r="B10" s="24">
        <v>41760</v>
      </c>
      <c r="C10" s="7">
        <v>14637359</v>
      </c>
      <c r="D10" s="7">
        <v>11808860</v>
      </c>
      <c r="E10" s="7">
        <v>7858147469</v>
      </c>
      <c r="F10" s="7">
        <v>2289145547</v>
      </c>
      <c r="G10" s="7"/>
      <c r="H10" s="7"/>
    </row>
    <row r="11" spans="2:8" ht="12.95" customHeight="1" x14ac:dyDescent="0.2">
      <c r="B11" s="24">
        <v>41791</v>
      </c>
      <c r="C11" s="7">
        <v>14292860</v>
      </c>
      <c r="D11" s="7">
        <v>11845913</v>
      </c>
      <c r="E11" s="7">
        <v>7875143949</v>
      </c>
      <c r="F11" s="7">
        <v>2308859849</v>
      </c>
      <c r="G11" s="7"/>
      <c r="H11" s="7"/>
    </row>
    <row r="12" spans="2:8" ht="12.95" customHeight="1" x14ac:dyDescent="0.2">
      <c r="B12" s="24">
        <v>41821</v>
      </c>
      <c r="C12" s="7">
        <v>14510486</v>
      </c>
      <c r="D12" s="7">
        <v>12083649</v>
      </c>
      <c r="E12" s="7">
        <v>8145109619</v>
      </c>
      <c r="F12" s="7">
        <v>2388536724</v>
      </c>
      <c r="G12" s="7"/>
      <c r="H12" s="7"/>
    </row>
    <row r="13" spans="2:8" ht="12.95" customHeight="1" x14ac:dyDescent="0.2">
      <c r="B13" s="24">
        <v>41852</v>
      </c>
      <c r="C13" s="7">
        <v>13677257</v>
      </c>
      <c r="D13" s="7">
        <v>11863659</v>
      </c>
      <c r="E13" s="7">
        <v>7638237735</v>
      </c>
      <c r="F13" s="7">
        <v>2362083538</v>
      </c>
      <c r="G13" s="7"/>
      <c r="H13" s="7"/>
    </row>
    <row r="14" spans="2:8" ht="12.95" customHeight="1" x14ac:dyDescent="0.2">
      <c r="B14" s="24">
        <v>41883</v>
      </c>
      <c r="C14" s="7">
        <v>14379014</v>
      </c>
      <c r="D14" s="7">
        <v>11930608</v>
      </c>
      <c r="E14" s="7">
        <v>7957831033</v>
      </c>
      <c r="F14" s="7">
        <v>2372481868</v>
      </c>
      <c r="G14" s="7"/>
      <c r="H14" s="7"/>
    </row>
    <row r="15" spans="2:8" ht="12.95" customHeight="1" x14ac:dyDescent="0.2">
      <c r="B15" s="24">
        <v>41913</v>
      </c>
      <c r="C15" s="7">
        <v>14764597</v>
      </c>
      <c r="D15" s="7">
        <v>12433416</v>
      </c>
      <c r="E15" s="7">
        <v>8040341932</v>
      </c>
      <c r="F15" s="7">
        <v>2406911162</v>
      </c>
      <c r="G15" s="7"/>
      <c r="H15" s="7"/>
    </row>
    <row r="16" spans="2:8" ht="12.95" customHeight="1" x14ac:dyDescent="0.2">
      <c r="B16" s="24">
        <v>41944</v>
      </c>
      <c r="C16" s="7">
        <v>13875810</v>
      </c>
      <c r="D16" s="7">
        <v>11451760</v>
      </c>
      <c r="E16" s="7">
        <v>7528979185</v>
      </c>
      <c r="F16" s="7">
        <v>2206276195</v>
      </c>
      <c r="G16" s="7"/>
      <c r="H16" s="7"/>
    </row>
    <row r="17" spans="2:8" ht="12.95" customHeight="1" x14ac:dyDescent="0.2">
      <c r="B17" s="66">
        <v>41974</v>
      </c>
      <c r="C17" s="53">
        <v>15127229</v>
      </c>
      <c r="D17" s="53">
        <v>12840970</v>
      </c>
      <c r="E17" s="53">
        <v>8313079111</v>
      </c>
      <c r="F17" s="53">
        <v>2546865094</v>
      </c>
      <c r="G17" s="7"/>
      <c r="H17" s="7"/>
    </row>
    <row r="18" spans="2:8" s="2" customFormat="1" ht="12.95" customHeight="1" x14ac:dyDescent="0.2">
      <c r="B18" s="24">
        <v>42005</v>
      </c>
      <c r="C18" s="7">
        <v>13083428</v>
      </c>
      <c r="D18" s="7">
        <v>10950170</v>
      </c>
      <c r="E18" s="7">
        <v>7064994843</v>
      </c>
      <c r="F18" s="7">
        <v>1929030428</v>
      </c>
      <c r="G18" s="7"/>
      <c r="H18" s="7"/>
    </row>
    <row r="19" spans="2:8" s="2" customFormat="1" ht="12.95" customHeight="1" x14ac:dyDescent="0.2">
      <c r="B19" s="24">
        <v>42036</v>
      </c>
      <c r="C19" s="7">
        <v>12936990</v>
      </c>
      <c r="D19" s="7">
        <v>10544622</v>
      </c>
      <c r="E19" s="7">
        <v>6946593821</v>
      </c>
      <c r="F19" s="7">
        <v>1853442353</v>
      </c>
      <c r="G19" s="7"/>
      <c r="H19" s="7"/>
    </row>
    <row r="20" spans="2:8" ht="12.95" customHeight="1" x14ac:dyDescent="0.2">
      <c r="B20" s="24">
        <v>42064</v>
      </c>
      <c r="C20" s="7">
        <v>14788873</v>
      </c>
      <c r="D20" s="7">
        <v>12134268</v>
      </c>
      <c r="E20" s="7">
        <v>7912165174</v>
      </c>
      <c r="F20" s="7">
        <v>2184893592</v>
      </c>
      <c r="G20" s="7"/>
      <c r="H20" s="7"/>
    </row>
    <row r="21" spans="2:8" ht="12.95" customHeight="1" x14ac:dyDescent="0.2">
      <c r="B21" s="24">
        <v>42095</v>
      </c>
      <c r="C21" s="7">
        <v>14662335</v>
      </c>
      <c r="D21" s="7">
        <v>12348032</v>
      </c>
      <c r="E21" s="7">
        <v>8047410707</v>
      </c>
      <c r="F21" s="7">
        <v>2291375278</v>
      </c>
      <c r="G21" s="7"/>
      <c r="H21" s="7"/>
    </row>
    <row r="22" spans="2:8" ht="12.95" customHeight="1" x14ac:dyDescent="0.2">
      <c r="B22" s="24">
        <v>42125</v>
      </c>
      <c r="C22" s="7">
        <v>15318141</v>
      </c>
      <c r="D22" s="7">
        <v>12863152</v>
      </c>
      <c r="E22" s="7">
        <v>8177632963</v>
      </c>
      <c r="F22" s="7">
        <v>2365055111</v>
      </c>
      <c r="G22" s="7"/>
      <c r="H22" s="7"/>
    </row>
    <row r="23" spans="2:8" ht="12.95" customHeight="1" x14ac:dyDescent="0.2">
      <c r="B23" s="24">
        <v>42156</v>
      </c>
      <c r="C23" s="7">
        <v>15076403</v>
      </c>
      <c r="D23" s="7">
        <v>12800829</v>
      </c>
      <c r="E23" s="7">
        <v>8252429615</v>
      </c>
      <c r="F23" s="7">
        <v>2396883379</v>
      </c>
      <c r="G23" s="7"/>
      <c r="H23" s="7"/>
    </row>
    <row r="24" spans="2:8" ht="12.95" customHeight="1" x14ac:dyDescent="0.2">
      <c r="B24" s="24">
        <v>42186</v>
      </c>
      <c r="C24" s="7">
        <v>15917752</v>
      </c>
      <c r="D24" s="7">
        <v>13159036</v>
      </c>
      <c r="E24" s="7">
        <v>8723683467</v>
      </c>
      <c r="F24" s="7">
        <v>2525158845</v>
      </c>
      <c r="G24" s="7"/>
      <c r="H24" s="7"/>
    </row>
    <row r="25" spans="2:8" ht="12.95" customHeight="1" x14ac:dyDescent="0.2">
      <c r="B25" s="24">
        <v>42217</v>
      </c>
      <c r="C25" s="7">
        <v>14952902</v>
      </c>
      <c r="D25" s="7">
        <v>12127242</v>
      </c>
      <c r="E25" s="7">
        <v>8154008999</v>
      </c>
      <c r="F25" s="7">
        <v>2348138964</v>
      </c>
      <c r="G25" s="7"/>
      <c r="H25" s="7"/>
    </row>
    <row r="26" spans="2:8" ht="12.95" customHeight="1" x14ac:dyDescent="0.2">
      <c r="B26" s="24">
        <v>42248</v>
      </c>
      <c r="C26" s="7">
        <v>15394557</v>
      </c>
      <c r="D26" s="7">
        <v>12524346</v>
      </c>
      <c r="E26" s="7">
        <v>8324374117</v>
      </c>
      <c r="F26" s="7">
        <v>2388891653</v>
      </c>
      <c r="G26" s="7"/>
      <c r="H26" s="7"/>
    </row>
    <row r="27" spans="2:8" ht="12.95" customHeight="1" x14ac:dyDescent="0.2">
      <c r="B27" s="24">
        <v>42278</v>
      </c>
      <c r="C27" s="7">
        <v>15673498</v>
      </c>
      <c r="D27" s="7">
        <v>12687376</v>
      </c>
      <c r="E27" s="7">
        <v>8411020213</v>
      </c>
      <c r="F27" s="7">
        <v>2408144476</v>
      </c>
      <c r="G27" s="7"/>
      <c r="H27" s="7"/>
    </row>
    <row r="28" spans="2:8" ht="12.95" customHeight="1" x14ac:dyDescent="0.2">
      <c r="B28" s="24">
        <v>42309</v>
      </c>
      <c r="C28" s="7">
        <v>15284886</v>
      </c>
      <c r="D28" s="7">
        <v>12166592</v>
      </c>
      <c r="E28" s="7">
        <v>8119141285</v>
      </c>
      <c r="F28" s="7">
        <v>2274247405</v>
      </c>
      <c r="G28" s="7"/>
      <c r="H28" s="7"/>
    </row>
    <row r="29" spans="2:8" ht="12.95" customHeight="1" x14ac:dyDescent="0.2">
      <c r="B29" s="85">
        <v>42339</v>
      </c>
      <c r="C29" s="36">
        <v>16552010</v>
      </c>
      <c r="D29" s="36">
        <v>12478140</v>
      </c>
      <c r="E29" s="36">
        <v>8921936214</v>
      </c>
      <c r="F29" s="36">
        <v>2423770136</v>
      </c>
      <c r="G29" s="7"/>
      <c r="H29" s="7"/>
    </row>
    <row r="30" spans="2:8" ht="12.95" customHeight="1" x14ac:dyDescent="0.2">
      <c r="C30" s="7"/>
      <c r="D30" s="7"/>
      <c r="E30" s="7"/>
      <c r="F30" s="7"/>
      <c r="G30" s="7"/>
      <c r="H30" s="7"/>
    </row>
    <row r="31" spans="2:8" ht="12.95" customHeight="1" x14ac:dyDescent="0.2">
      <c r="D31" s="7"/>
      <c r="F31" s="7"/>
    </row>
    <row r="32" spans="2:8" ht="12.95" customHeight="1" x14ac:dyDescent="0.2">
      <c r="B32" t="s">
        <v>140</v>
      </c>
    </row>
    <row r="33" spans="2:6" ht="12.95" customHeight="1" x14ac:dyDescent="0.2">
      <c r="B33" t="s">
        <v>6</v>
      </c>
    </row>
    <row r="34" spans="2:6" ht="12.95" customHeight="1" x14ac:dyDescent="0.2">
      <c r="C34" s="7"/>
      <c r="D34" s="7"/>
      <c r="E34" s="7"/>
      <c r="F34" s="7"/>
    </row>
    <row r="35" spans="2:6" ht="12.95" customHeight="1" x14ac:dyDescent="0.2">
      <c r="D35" s="7"/>
      <c r="E35" s="97"/>
      <c r="F35" s="7"/>
    </row>
    <row r="37" spans="2:6" ht="12.95" customHeight="1" x14ac:dyDescent="0.2">
      <c r="D37" s="40"/>
      <c r="F37" s="40"/>
    </row>
  </sheetData>
  <pageMargins left="0.25" right="0.25" top="0.75" bottom="0.75" header="0.3" footer="0.3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zoomScale="86" zoomScaleNormal="86" workbookViewId="0">
      <selection activeCell="B32" sqref="B32"/>
    </sheetView>
  </sheetViews>
  <sheetFormatPr defaultRowHeight="12.95" customHeight="1" x14ac:dyDescent="0.2"/>
  <cols>
    <col min="1" max="1" width="2.83203125" customWidth="1"/>
    <col min="2" max="2" width="16.83203125" customWidth="1"/>
    <col min="3" max="3" width="15.83203125" customWidth="1"/>
    <col min="4" max="4" width="17.1640625" customWidth="1"/>
    <col min="5" max="5" width="17.5" customWidth="1"/>
    <col min="6" max="6" width="16.5" customWidth="1"/>
    <col min="7" max="7" width="12.83203125" customWidth="1"/>
  </cols>
  <sheetData>
    <row r="2" spans="2:9" ht="15.75" x14ac:dyDescent="0.25">
      <c r="B2" s="1" t="s">
        <v>161</v>
      </c>
    </row>
    <row r="5" spans="2:9" ht="22.5" x14ac:dyDescent="0.2">
      <c r="B5" s="10" t="s">
        <v>5</v>
      </c>
      <c r="C5" s="3" t="s">
        <v>71</v>
      </c>
      <c r="D5" s="3" t="s">
        <v>72</v>
      </c>
      <c r="E5" s="3" t="s">
        <v>73</v>
      </c>
      <c r="F5" s="3" t="s">
        <v>4</v>
      </c>
    </row>
    <row r="6" spans="2:9" ht="12.95" customHeight="1" x14ac:dyDescent="0.2">
      <c r="B6" s="24">
        <v>41640</v>
      </c>
      <c r="C6" s="7">
        <v>14871451</v>
      </c>
      <c r="D6" s="7">
        <v>6122086</v>
      </c>
      <c r="E6" s="7">
        <v>111623</v>
      </c>
      <c r="F6" s="7">
        <v>21105160</v>
      </c>
      <c r="I6" s="7"/>
    </row>
    <row r="7" spans="2:9" ht="12.95" customHeight="1" x14ac:dyDescent="0.2">
      <c r="B7" s="24">
        <v>41671</v>
      </c>
      <c r="C7" s="7">
        <v>14739071</v>
      </c>
      <c r="D7" s="7">
        <v>7689350</v>
      </c>
      <c r="E7" s="7">
        <v>210338</v>
      </c>
      <c r="F7" s="7">
        <v>22638759</v>
      </c>
      <c r="I7" s="7"/>
    </row>
    <row r="8" spans="2:9" ht="12.95" customHeight="1" x14ac:dyDescent="0.2">
      <c r="B8" s="24">
        <v>41699</v>
      </c>
      <c r="C8" s="7">
        <v>16839831</v>
      </c>
      <c r="D8" s="7">
        <v>8577210</v>
      </c>
      <c r="E8" s="7">
        <v>236386</v>
      </c>
      <c r="F8" s="7">
        <v>25653427</v>
      </c>
      <c r="I8" s="7"/>
    </row>
    <row r="9" spans="2:9" ht="12.95" customHeight="1" x14ac:dyDescent="0.2">
      <c r="B9" s="24">
        <v>41730</v>
      </c>
      <c r="C9" s="7">
        <v>16733166</v>
      </c>
      <c r="D9" s="7">
        <v>8278356</v>
      </c>
      <c r="E9" s="7">
        <v>235624</v>
      </c>
      <c r="F9" s="7">
        <v>25247146</v>
      </c>
      <c r="I9" s="7"/>
    </row>
    <row r="10" spans="2:9" ht="12.95" customHeight="1" x14ac:dyDescent="0.2">
      <c r="B10" s="24">
        <v>41760</v>
      </c>
      <c r="C10" s="7">
        <v>17558536</v>
      </c>
      <c r="D10" s="7">
        <v>8658382</v>
      </c>
      <c r="E10" s="7">
        <v>229301</v>
      </c>
      <c r="F10" s="7">
        <v>26446219</v>
      </c>
      <c r="I10" s="7"/>
    </row>
    <row r="11" spans="2:9" ht="12.95" customHeight="1" x14ac:dyDescent="0.2">
      <c r="B11" s="24">
        <v>41791</v>
      </c>
      <c r="C11" s="7">
        <v>17459927</v>
      </c>
      <c r="D11" s="7">
        <v>8446138</v>
      </c>
      <c r="E11" s="7">
        <v>232708</v>
      </c>
      <c r="F11" s="7">
        <v>26138773</v>
      </c>
      <c r="I11" s="7"/>
    </row>
    <row r="12" spans="2:9" ht="12.95" customHeight="1" x14ac:dyDescent="0.2">
      <c r="B12" s="24">
        <v>41821</v>
      </c>
      <c r="C12" s="7">
        <v>17820402</v>
      </c>
      <c r="D12" s="7">
        <v>8524916</v>
      </c>
      <c r="E12" s="7">
        <v>248817</v>
      </c>
      <c r="F12" s="7">
        <v>26594135</v>
      </c>
      <c r="I12" s="7"/>
    </row>
    <row r="13" spans="2:9" ht="12.95" customHeight="1" x14ac:dyDescent="0.2">
      <c r="B13" s="24">
        <v>41852</v>
      </c>
      <c r="C13" s="7">
        <v>17247940</v>
      </c>
      <c r="D13" s="7">
        <v>8074290</v>
      </c>
      <c r="E13" s="7">
        <v>218686</v>
      </c>
      <c r="F13" s="7">
        <v>25540916</v>
      </c>
      <c r="I13" s="7"/>
    </row>
    <row r="14" spans="2:9" ht="12.95" customHeight="1" x14ac:dyDescent="0.2">
      <c r="B14" s="24">
        <v>41883</v>
      </c>
      <c r="C14" s="7">
        <v>17654301</v>
      </c>
      <c r="D14" s="7">
        <v>8407342</v>
      </c>
      <c r="E14" s="7">
        <v>247979</v>
      </c>
      <c r="F14" s="7">
        <v>26309622</v>
      </c>
      <c r="I14" s="7"/>
    </row>
    <row r="15" spans="2:9" ht="12.95" customHeight="1" x14ac:dyDescent="0.2">
      <c r="B15" s="24">
        <v>41913</v>
      </c>
      <c r="C15" s="7">
        <v>18165622</v>
      </c>
      <c r="D15" s="7">
        <v>8775240</v>
      </c>
      <c r="E15" s="7">
        <v>257151</v>
      </c>
      <c r="F15" s="7">
        <v>27198013</v>
      </c>
      <c r="I15" s="7"/>
    </row>
    <row r="16" spans="2:9" ht="12.95" customHeight="1" x14ac:dyDescent="0.2">
      <c r="B16" s="24">
        <v>41944</v>
      </c>
      <c r="C16" s="7">
        <v>16937869</v>
      </c>
      <c r="D16" s="7">
        <v>8152890</v>
      </c>
      <c r="E16" s="7">
        <v>236811</v>
      </c>
      <c r="F16" s="7">
        <v>25327570</v>
      </c>
      <c r="I16" s="7"/>
    </row>
    <row r="17" spans="2:9" ht="12.95" customHeight="1" x14ac:dyDescent="0.2">
      <c r="B17" s="66">
        <v>41974</v>
      </c>
      <c r="C17" s="53">
        <v>19073897</v>
      </c>
      <c r="D17" s="53">
        <v>8645332</v>
      </c>
      <c r="E17" s="53">
        <v>248970</v>
      </c>
      <c r="F17" s="53">
        <v>27968199</v>
      </c>
      <c r="I17" s="7"/>
    </row>
    <row r="18" spans="2:9" s="2" customFormat="1" ht="12.95" customHeight="1" x14ac:dyDescent="0.2">
      <c r="B18" s="24">
        <v>42005</v>
      </c>
      <c r="C18" s="7">
        <v>16033872</v>
      </c>
      <c r="D18" s="7">
        <v>7760139</v>
      </c>
      <c r="E18" s="7">
        <v>239587</v>
      </c>
      <c r="F18" s="7">
        <v>24033598</v>
      </c>
    </row>
    <row r="19" spans="2:9" s="2" customFormat="1" ht="12.95" customHeight="1" x14ac:dyDescent="0.2">
      <c r="B19" s="24">
        <v>42036</v>
      </c>
      <c r="C19" s="7">
        <v>15637641</v>
      </c>
      <c r="D19" s="7">
        <v>7620981</v>
      </c>
      <c r="E19" s="7">
        <v>222990</v>
      </c>
      <c r="F19" s="7">
        <v>23481612</v>
      </c>
    </row>
    <row r="20" spans="2:9" ht="12.95" customHeight="1" x14ac:dyDescent="0.2">
      <c r="B20" s="24">
        <v>42064</v>
      </c>
      <c r="C20" s="7">
        <v>18065168</v>
      </c>
      <c r="D20" s="7">
        <v>8604490</v>
      </c>
      <c r="E20" s="7">
        <v>253483</v>
      </c>
      <c r="F20" s="7">
        <v>26923141</v>
      </c>
    </row>
    <row r="21" spans="2:9" ht="12.95" customHeight="1" x14ac:dyDescent="0.2">
      <c r="B21" s="24">
        <v>42095</v>
      </c>
      <c r="C21" s="7">
        <v>18264523</v>
      </c>
      <c r="D21" s="7">
        <v>8492174</v>
      </c>
      <c r="E21" s="7">
        <v>253670</v>
      </c>
      <c r="F21" s="7">
        <v>27010367</v>
      </c>
    </row>
    <row r="22" spans="2:9" ht="12.95" customHeight="1" x14ac:dyDescent="0.2">
      <c r="B22" s="24">
        <v>42125</v>
      </c>
      <c r="C22" s="7">
        <v>19161347</v>
      </c>
      <c r="D22" s="7">
        <v>8771142</v>
      </c>
      <c r="E22" s="7">
        <v>248804</v>
      </c>
      <c r="F22" s="7">
        <v>28181293</v>
      </c>
    </row>
    <row r="23" spans="2:9" ht="12.95" customHeight="1" x14ac:dyDescent="0.2">
      <c r="B23" s="24">
        <v>42156</v>
      </c>
      <c r="C23" s="7">
        <v>18974934</v>
      </c>
      <c r="D23" s="7">
        <v>8650546</v>
      </c>
      <c r="E23" s="7">
        <v>251752</v>
      </c>
      <c r="F23" s="7">
        <v>27877232</v>
      </c>
    </row>
    <row r="24" spans="2:9" ht="12.95" customHeight="1" x14ac:dyDescent="0.2">
      <c r="B24" s="24">
        <v>42186</v>
      </c>
      <c r="C24" s="7">
        <v>19978753</v>
      </c>
      <c r="D24" s="7">
        <v>8829062</v>
      </c>
      <c r="E24" s="7">
        <v>268973</v>
      </c>
      <c r="F24" s="7">
        <v>29076788</v>
      </c>
    </row>
    <row r="25" spans="2:9" ht="12.95" customHeight="1" x14ac:dyDescent="0.2">
      <c r="B25" s="24">
        <v>42217</v>
      </c>
      <c r="C25" s="7">
        <v>18513003</v>
      </c>
      <c r="D25" s="7">
        <v>8324437</v>
      </c>
      <c r="E25" s="7">
        <v>242704</v>
      </c>
      <c r="F25" s="7">
        <v>27080144</v>
      </c>
    </row>
    <row r="26" spans="2:9" ht="12.95" customHeight="1" x14ac:dyDescent="0.2">
      <c r="B26" s="24">
        <v>42248</v>
      </c>
      <c r="C26" s="7">
        <v>19107101</v>
      </c>
      <c r="D26" s="7">
        <v>8550717</v>
      </c>
      <c r="E26" s="7">
        <v>261085</v>
      </c>
      <c r="F26" s="7">
        <v>27918903</v>
      </c>
    </row>
    <row r="27" spans="2:9" ht="12.95" customHeight="1" x14ac:dyDescent="0.2">
      <c r="B27" s="24">
        <v>42278</v>
      </c>
      <c r="C27" s="7">
        <v>19371983</v>
      </c>
      <c r="D27" s="7">
        <v>8721223</v>
      </c>
      <c r="E27" s="7">
        <v>267668</v>
      </c>
      <c r="F27" s="7">
        <v>28360874</v>
      </c>
    </row>
    <row r="28" spans="2:9" ht="12.95" customHeight="1" x14ac:dyDescent="0.2">
      <c r="B28" s="24">
        <v>42309</v>
      </c>
      <c r="C28" s="7">
        <v>18735336</v>
      </c>
      <c r="D28" s="7">
        <v>8457174</v>
      </c>
      <c r="E28" s="7">
        <v>258968</v>
      </c>
      <c r="F28" s="7">
        <v>27451478</v>
      </c>
    </row>
    <row r="29" spans="2:9" ht="12.95" customHeight="1" x14ac:dyDescent="0.2">
      <c r="B29" s="85">
        <v>42339</v>
      </c>
      <c r="C29" s="36">
        <v>19702648</v>
      </c>
      <c r="D29" s="36">
        <v>9057084</v>
      </c>
      <c r="E29" s="36">
        <v>270418</v>
      </c>
      <c r="F29" s="36">
        <v>29030150</v>
      </c>
    </row>
    <row r="30" spans="2:9" ht="12.95" customHeight="1" x14ac:dyDescent="0.2">
      <c r="C30" s="7"/>
      <c r="D30" s="7"/>
      <c r="E30" s="7"/>
      <c r="F30" s="7"/>
    </row>
    <row r="31" spans="2:9" ht="12.95" customHeight="1" x14ac:dyDescent="0.2">
      <c r="C31" s="94"/>
      <c r="D31" s="94"/>
      <c r="E31" s="94"/>
      <c r="F31" s="7"/>
    </row>
    <row r="32" spans="2:9" ht="12.95" customHeight="1" x14ac:dyDescent="0.2">
      <c r="B32" t="s">
        <v>141</v>
      </c>
    </row>
    <row r="33" spans="2:2" ht="12.95" customHeight="1" x14ac:dyDescent="0.2">
      <c r="B33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1"/>
  <sheetViews>
    <sheetView showGridLines="0" zoomScaleNormal="100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17" customWidth="1"/>
    <col min="3" max="3" width="15.33203125" customWidth="1"/>
    <col min="4" max="4" width="11.5" customWidth="1"/>
    <col min="5" max="5" width="16.33203125" customWidth="1"/>
    <col min="6" max="6" width="12.5" customWidth="1"/>
    <col min="7" max="7" width="5.33203125" customWidth="1"/>
  </cols>
  <sheetData>
    <row r="2" spans="2:6" ht="15.75" x14ac:dyDescent="0.25">
      <c r="B2" s="1" t="s">
        <v>148</v>
      </c>
    </row>
    <row r="5" spans="2:6" ht="22.5" x14ac:dyDescent="0.2">
      <c r="B5" s="10" t="s">
        <v>5</v>
      </c>
      <c r="C5" s="3" t="s">
        <v>0</v>
      </c>
      <c r="D5" s="3" t="s">
        <v>1</v>
      </c>
      <c r="E5" s="3" t="s">
        <v>2</v>
      </c>
      <c r="F5" s="3" t="s">
        <v>3</v>
      </c>
    </row>
    <row r="6" spans="2:6" ht="12.95" customHeight="1" x14ac:dyDescent="0.2">
      <c r="B6" s="11">
        <v>42035</v>
      </c>
      <c r="C6" s="7">
        <v>3947</v>
      </c>
      <c r="D6">
        <v>10</v>
      </c>
      <c r="E6">
        <v>240</v>
      </c>
      <c r="F6">
        <v>1</v>
      </c>
    </row>
    <row r="7" spans="2:6" ht="12.95" customHeight="1" x14ac:dyDescent="0.2">
      <c r="B7" s="11">
        <v>42063</v>
      </c>
      <c r="C7" s="7">
        <v>3959</v>
      </c>
      <c r="D7">
        <v>10</v>
      </c>
      <c r="E7">
        <v>242</v>
      </c>
      <c r="F7">
        <v>1</v>
      </c>
    </row>
    <row r="8" spans="2:6" ht="12.95" customHeight="1" x14ac:dyDescent="0.2">
      <c r="B8" s="11">
        <v>42094</v>
      </c>
      <c r="C8" s="7">
        <v>4023</v>
      </c>
      <c r="D8">
        <v>10</v>
      </c>
      <c r="E8">
        <v>263</v>
      </c>
      <c r="F8">
        <v>1</v>
      </c>
    </row>
    <row r="9" spans="2:6" ht="12.95" customHeight="1" x14ac:dyDescent="0.2">
      <c r="B9" s="11">
        <v>42124</v>
      </c>
      <c r="C9" s="7">
        <v>4108</v>
      </c>
      <c r="D9">
        <v>10</v>
      </c>
      <c r="E9">
        <v>266</v>
      </c>
      <c r="F9">
        <v>1</v>
      </c>
    </row>
    <row r="10" spans="2:6" ht="12.95" customHeight="1" x14ac:dyDescent="0.2">
      <c r="B10" s="11">
        <v>42155</v>
      </c>
      <c r="C10" s="7">
        <v>4144</v>
      </c>
      <c r="D10">
        <v>10</v>
      </c>
      <c r="E10">
        <v>265</v>
      </c>
      <c r="F10">
        <v>67</v>
      </c>
    </row>
    <row r="11" spans="2:6" ht="12.95" customHeight="1" x14ac:dyDescent="0.2">
      <c r="B11" s="11">
        <v>42185</v>
      </c>
      <c r="C11" s="7">
        <v>4170</v>
      </c>
      <c r="D11">
        <v>10</v>
      </c>
      <c r="E11">
        <v>268</v>
      </c>
      <c r="F11">
        <v>67</v>
      </c>
    </row>
    <row r="12" spans="2:6" ht="12.95" customHeight="1" x14ac:dyDescent="0.2">
      <c r="B12" s="11">
        <v>42216</v>
      </c>
      <c r="C12" s="7">
        <v>4193</v>
      </c>
      <c r="D12">
        <v>10</v>
      </c>
      <c r="E12">
        <v>272</v>
      </c>
      <c r="F12">
        <v>67</v>
      </c>
    </row>
    <row r="13" spans="2:6" ht="12.95" customHeight="1" x14ac:dyDescent="0.2">
      <c r="B13" s="11">
        <v>42247</v>
      </c>
      <c r="C13" s="7">
        <v>4195</v>
      </c>
      <c r="D13">
        <v>10</v>
      </c>
      <c r="E13">
        <v>273</v>
      </c>
      <c r="F13">
        <v>67</v>
      </c>
    </row>
    <row r="14" spans="2:6" ht="12.95" customHeight="1" x14ac:dyDescent="0.2">
      <c r="B14" s="11">
        <v>42277</v>
      </c>
      <c r="C14" s="7">
        <v>4172</v>
      </c>
      <c r="D14">
        <v>10</v>
      </c>
      <c r="E14">
        <v>279</v>
      </c>
      <c r="F14">
        <v>67</v>
      </c>
    </row>
    <row r="15" spans="2:6" ht="12.95" customHeight="1" x14ac:dyDescent="0.2">
      <c r="B15" s="11">
        <v>42308</v>
      </c>
      <c r="C15" s="7">
        <v>4074</v>
      </c>
      <c r="D15">
        <v>10</v>
      </c>
      <c r="E15">
        <v>287</v>
      </c>
      <c r="F15">
        <v>67</v>
      </c>
    </row>
    <row r="16" spans="2:6" ht="12.95" customHeight="1" x14ac:dyDescent="0.2">
      <c r="B16" s="11">
        <v>42338</v>
      </c>
      <c r="C16" s="7">
        <v>4046</v>
      </c>
      <c r="D16">
        <v>10</v>
      </c>
      <c r="E16">
        <v>288</v>
      </c>
      <c r="F16">
        <v>67</v>
      </c>
    </row>
    <row r="17" spans="2:6" ht="12.95" customHeight="1" x14ac:dyDescent="0.2">
      <c r="B17" s="12">
        <v>42369</v>
      </c>
      <c r="C17" s="8">
        <v>4053</v>
      </c>
      <c r="D17" s="9">
        <v>10</v>
      </c>
      <c r="E17" s="9">
        <v>288</v>
      </c>
      <c r="F17" s="9">
        <v>67</v>
      </c>
    </row>
    <row r="18" spans="2:6" s="2" customFormat="1" ht="12.95" customHeight="1" x14ac:dyDescent="0.2"/>
    <row r="19" spans="2:6" s="2" customFormat="1" ht="12.95" customHeight="1" x14ac:dyDescent="0.2"/>
    <row r="20" spans="2:6" ht="12.95" customHeight="1" x14ac:dyDescent="0.2">
      <c r="B20" t="s">
        <v>106</v>
      </c>
    </row>
    <row r="21" spans="2:6" ht="12.95" customHeight="1" x14ac:dyDescent="0.2">
      <c r="B21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3"/>
  <sheetViews>
    <sheetView showGridLines="0" zoomScale="86" zoomScaleNormal="86" workbookViewId="0"/>
  </sheetViews>
  <sheetFormatPr defaultRowHeight="12.95" customHeight="1" x14ac:dyDescent="0.2"/>
  <cols>
    <col min="1" max="1" width="2.83203125" customWidth="1"/>
    <col min="2" max="2" width="16.83203125" customWidth="1"/>
    <col min="3" max="3" width="16.5" customWidth="1"/>
    <col min="4" max="4" width="18" customWidth="1"/>
    <col min="5" max="5" width="18.33203125" customWidth="1"/>
    <col min="6" max="6" width="17.6640625" customWidth="1"/>
    <col min="7" max="7" width="12.83203125" customWidth="1"/>
  </cols>
  <sheetData>
    <row r="2" spans="2:6" ht="15.75" x14ac:dyDescent="0.25">
      <c r="B2" s="1" t="s">
        <v>162</v>
      </c>
    </row>
    <row r="5" spans="2:6" ht="22.5" x14ac:dyDescent="0.2">
      <c r="B5" s="10" t="s">
        <v>5</v>
      </c>
      <c r="C5" s="3" t="s">
        <v>71</v>
      </c>
      <c r="D5" s="3" t="s">
        <v>72</v>
      </c>
      <c r="E5" s="3" t="s">
        <v>73</v>
      </c>
      <c r="F5" s="86" t="s">
        <v>4</v>
      </c>
    </row>
    <row r="6" spans="2:6" ht="12.95" customHeight="1" x14ac:dyDescent="0.2">
      <c r="B6" s="24">
        <v>41640</v>
      </c>
      <c r="C6" s="7">
        <v>3022416360</v>
      </c>
      <c r="D6" s="7">
        <v>4329221413</v>
      </c>
      <c r="E6" s="7">
        <v>234202602</v>
      </c>
      <c r="F6" s="7">
        <v>7585840375</v>
      </c>
    </row>
    <row r="7" spans="2:6" ht="12.95" customHeight="1" x14ac:dyDescent="0.2">
      <c r="B7" s="24">
        <v>41671</v>
      </c>
      <c r="C7" s="7">
        <v>2935573003</v>
      </c>
      <c r="D7" s="7">
        <v>5400579592</v>
      </c>
      <c r="E7" s="7">
        <v>389374332</v>
      </c>
      <c r="F7" s="7">
        <v>8725526927</v>
      </c>
    </row>
    <row r="8" spans="2:6" ht="12.95" customHeight="1" x14ac:dyDescent="0.2">
      <c r="B8" s="24">
        <v>41699</v>
      </c>
      <c r="C8" s="7">
        <v>3430519343</v>
      </c>
      <c r="D8" s="7">
        <v>5924330695</v>
      </c>
      <c r="E8" s="7">
        <v>449812040</v>
      </c>
      <c r="F8" s="7">
        <v>9804662078</v>
      </c>
    </row>
    <row r="9" spans="2:6" ht="12.95" customHeight="1" x14ac:dyDescent="0.2">
      <c r="B9" s="24">
        <v>41730</v>
      </c>
      <c r="C9" s="7">
        <v>3528683474</v>
      </c>
      <c r="D9" s="7">
        <v>5909541153</v>
      </c>
      <c r="E9" s="7">
        <v>456423871</v>
      </c>
      <c r="F9" s="7">
        <v>9894648498</v>
      </c>
    </row>
    <row r="10" spans="2:6" ht="12.95" customHeight="1" x14ac:dyDescent="0.2">
      <c r="B10" s="24">
        <v>41760</v>
      </c>
      <c r="C10" s="7">
        <v>3662184878</v>
      </c>
      <c r="D10" s="7">
        <v>6043024513</v>
      </c>
      <c r="E10" s="7">
        <v>442083625</v>
      </c>
      <c r="F10" s="7">
        <v>10147293016</v>
      </c>
    </row>
    <row r="11" spans="2:6" ht="12.95" customHeight="1" x14ac:dyDescent="0.2">
      <c r="B11" s="24">
        <v>41791</v>
      </c>
      <c r="C11" s="7">
        <v>3659241623</v>
      </c>
      <c r="D11" s="7">
        <v>6032844340</v>
      </c>
      <c r="E11" s="7">
        <v>491917835</v>
      </c>
      <c r="F11" s="7">
        <v>10184003798</v>
      </c>
    </row>
    <row r="12" spans="2:6" ht="12.95" customHeight="1" x14ac:dyDescent="0.2">
      <c r="B12" s="24">
        <v>41821</v>
      </c>
      <c r="C12" s="7">
        <v>3729356428</v>
      </c>
      <c r="D12" s="7">
        <v>6249956104</v>
      </c>
      <c r="E12" s="7">
        <v>554333811</v>
      </c>
      <c r="F12" s="7">
        <v>10533646343</v>
      </c>
    </row>
    <row r="13" spans="2:6" ht="12.95" customHeight="1" x14ac:dyDescent="0.2">
      <c r="B13" s="24">
        <v>41852</v>
      </c>
      <c r="C13" s="7">
        <v>3553475749</v>
      </c>
      <c r="D13" s="7">
        <v>5916947506</v>
      </c>
      <c r="E13" s="7">
        <v>529898018</v>
      </c>
      <c r="F13" s="7">
        <v>10000321273</v>
      </c>
    </row>
    <row r="14" spans="2:6" ht="12.95" customHeight="1" x14ac:dyDescent="0.2">
      <c r="B14" s="24">
        <v>41883</v>
      </c>
      <c r="C14" s="7">
        <v>3756830312</v>
      </c>
      <c r="D14" s="7">
        <v>6036217833</v>
      </c>
      <c r="E14" s="7">
        <v>537264756</v>
      </c>
      <c r="F14" s="7">
        <v>10330312901</v>
      </c>
    </row>
    <row r="15" spans="2:6" ht="12.95" customHeight="1" x14ac:dyDescent="0.2">
      <c r="B15" s="24">
        <v>41913</v>
      </c>
      <c r="C15" s="7">
        <v>3759695479</v>
      </c>
      <c r="D15" s="7">
        <v>6171709747</v>
      </c>
      <c r="E15" s="7">
        <v>515847868</v>
      </c>
      <c r="F15" s="7">
        <v>10447253094</v>
      </c>
    </row>
    <row r="16" spans="2:6" ht="12.95" customHeight="1" x14ac:dyDescent="0.2">
      <c r="B16" s="24">
        <v>41944</v>
      </c>
      <c r="C16" s="7">
        <v>3496662715</v>
      </c>
      <c r="D16" s="7">
        <v>5773259979</v>
      </c>
      <c r="E16" s="7">
        <v>465332686</v>
      </c>
      <c r="F16" s="7">
        <v>9735255380</v>
      </c>
    </row>
    <row r="17" spans="2:6" ht="12.95" customHeight="1" x14ac:dyDescent="0.2">
      <c r="B17" s="66">
        <v>41974</v>
      </c>
      <c r="C17" s="53">
        <v>4056822940</v>
      </c>
      <c r="D17" s="53">
        <v>6301275832</v>
      </c>
      <c r="E17" s="53">
        <v>501845433</v>
      </c>
      <c r="F17" s="53">
        <v>10859944205</v>
      </c>
    </row>
    <row r="18" spans="2:6" s="2" customFormat="1" ht="12.95" customHeight="1" x14ac:dyDescent="0.2">
      <c r="B18" s="24">
        <v>42005</v>
      </c>
      <c r="C18" s="7">
        <v>3080564316</v>
      </c>
      <c r="D18" s="7">
        <v>5476843516</v>
      </c>
      <c r="E18" s="7">
        <v>436617439</v>
      </c>
      <c r="F18" s="7">
        <v>8994025271</v>
      </c>
    </row>
    <row r="19" spans="2:6" s="2" customFormat="1" ht="12.95" customHeight="1" x14ac:dyDescent="0.2">
      <c r="B19" s="24">
        <v>42036</v>
      </c>
      <c r="C19" s="7">
        <v>2964313470</v>
      </c>
      <c r="D19" s="7">
        <v>5418434882</v>
      </c>
      <c r="E19" s="7">
        <v>417287822</v>
      </c>
      <c r="F19" s="7">
        <v>8800036174</v>
      </c>
    </row>
    <row r="20" spans="2:6" ht="12.95" customHeight="1" x14ac:dyDescent="0.2">
      <c r="B20" s="24">
        <v>42064</v>
      </c>
      <c r="C20" s="7">
        <v>3552104565</v>
      </c>
      <c r="D20" s="7">
        <v>6052489543</v>
      </c>
      <c r="E20" s="7">
        <v>492464658</v>
      </c>
      <c r="F20" s="7">
        <v>10097058766</v>
      </c>
    </row>
    <row r="21" spans="2:6" ht="12.95" customHeight="1" x14ac:dyDescent="0.2">
      <c r="B21" s="24">
        <v>42095</v>
      </c>
      <c r="C21" s="7">
        <v>3702068050</v>
      </c>
      <c r="D21" s="7">
        <v>6122379943</v>
      </c>
      <c r="E21" s="7">
        <v>514337992</v>
      </c>
      <c r="F21" s="7">
        <v>10338785985</v>
      </c>
    </row>
    <row r="22" spans="2:6" ht="12.95" customHeight="1" x14ac:dyDescent="0.2">
      <c r="B22" s="24">
        <v>42125</v>
      </c>
      <c r="C22" s="7">
        <v>3828574763</v>
      </c>
      <c r="D22" s="7">
        <v>6190017708</v>
      </c>
      <c r="E22" s="7">
        <v>524095603</v>
      </c>
      <c r="F22" s="7">
        <v>10542688074</v>
      </c>
    </row>
    <row r="23" spans="2:6" ht="12.95" customHeight="1" x14ac:dyDescent="0.2">
      <c r="B23" s="24">
        <v>42156</v>
      </c>
      <c r="C23" s="7">
        <v>3835521387</v>
      </c>
      <c r="D23" s="7">
        <v>6248662051</v>
      </c>
      <c r="E23" s="7">
        <v>565129556</v>
      </c>
      <c r="F23" s="7">
        <v>10649312994</v>
      </c>
    </row>
    <row r="24" spans="2:6" ht="12.95" customHeight="1" x14ac:dyDescent="0.2">
      <c r="B24" s="24">
        <v>42186</v>
      </c>
      <c r="C24" s="7">
        <v>4012894534</v>
      </c>
      <c r="D24" s="7">
        <v>6579631148</v>
      </c>
      <c r="E24" s="7">
        <v>656316630</v>
      </c>
      <c r="F24" s="7">
        <v>11248842312</v>
      </c>
    </row>
    <row r="25" spans="2:6" ht="12.95" customHeight="1" x14ac:dyDescent="0.2">
      <c r="B25" s="24">
        <v>42217</v>
      </c>
      <c r="C25" s="7">
        <v>3658519203</v>
      </c>
      <c r="D25" s="7">
        <v>6209743784</v>
      </c>
      <c r="E25" s="7">
        <v>633884976</v>
      </c>
      <c r="F25" s="7">
        <v>10502147963</v>
      </c>
    </row>
    <row r="26" spans="2:6" ht="12.95" customHeight="1" x14ac:dyDescent="0.2">
      <c r="B26" s="24">
        <v>42248</v>
      </c>
      <c r="C26" s="7">
        <v>3859902726</v>
      </c>
      <c r="D26" s="7">
        <v>6252505593</v>
      </c>
      <c r="E26" s="7">
        <v>600857451</v>
      </c>
      <c r="F26" s="7">
        <v>10713265770</v>
      </c>
    </row>
    <row r="27" spans="2:6" ht="12.95" customHeight="1" x14ac:dyDescent="0.2">
      <c r="B27" s="24">
        <v>42278</v>
      </c>
      <c r="C27" s="7">
        <v>3947769268</v>
      </c>
      <c r="D27" s="7">
        <v>6305183969</v>
      </c>
      <c r="E27" s="7">
        <v>566211452</v>
      </c>
      <c r="F27" s="7">
        <v>10819164689</v>
      </c>
    </row>
    <row r="28" spans="2:6" ht="12.95" customHeight="1" x14ac:dyDescent="0.2">
      <c r="B28" s="24">
        <v>42309</v>
      </c>
      <c r="C28" s="7">
        <v>3762645579</v>
      </c>
      <c r="D28" s="7">
        <v>6093796652</v>
      </c>
      <c r="E28" s="7">
        <v>536946459</v>
      </c>
      <c r="F28" s="7">
        <v>10393388690</v>
      </c>
    </row>
    <row r="29" spans="2:6" ht="12.95" customHeight="1" x14ac:dyDescent="0.2">
      <c r="B29" s="85">
        <v>42339</v>
      </c>
      <c r="C29" s="36">
        <v>4134324224</v>
      </c>
      <c r="D29" s="36">
        <v>6641008685</v>
      </c>
      <c r="E29" s="36">
        <v>570373441</v>
      </c>
      <c r="F29" s="36">
        <v>11345706350</v>
      </c>
    </row>
    <row r="30" spans="2:6" ht="12.95" customHeight="1" x14ac:dyDescent="0.2">
      <c r="C30" s="7"/>
      <c r="D30" s="7"/>
      <c r="E30" s="7"/>
      <c r="F30" s="7"/>
    </row>
    <row r="31" spans="2:6" ht="12.95" customHeight="1" x14ac:dyDescent="0.2">
      <c r="C31" s="88"/>
      <c r="D31" s="88"/>
      <c r="E31" s="88"/>
      <c r="F31" s="7"/>
    </row>
    <row r="32" spans="2:6" ht="12.95" customHeight="1" x14ac:dyDescent="0.2">
      <c r="B32" t="s">
        <v>144</v>
      </c>
    </row>
    <row r="33" spans="2:2" ht="12.95" customHeight="1" x14ac:dyDescent="0.2">
      <c r="B33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"/>
  <sheetViews>
    <sheetView showGridLines="0" zoomScale="86" zoomScaleNormal="86" workbookViewId="0">
      <selection activeCell="B20" sqref="B20"/>
    </sheetView>
  </sheetViews>
  <sheetFormatPr defaultRowHeight="12.95" customHeight="1" x14ac:dyDescent="0.2"/>
  <cols>
    <col min="1" max="1" width="2.83203125" customWidth="1"/>
    <col min="2" max="2" width="16" customWidth="1"/>
    <col min="3" max="5" width="16.6640625" customWidth="1"/>
    <col min="6" max="6" width="18" customWidth="1"/>
    <col min="7" max="7" width="19.6640625" customWidth="1"/>
  </cols>
  <sheetData>
    <row r="2" spans="2:6" ht="15.75" x14ac:dyDescent="0.25">
      <c r="B2" s="1" t="s">
        <v>163</v>
      </c>
    </row>
    <row r="5" spans="2:6" ht="22.5" x14ac:dyDescent="0.2">
      <c r="B5" s="10" t="s">
        <v>5</v>
      </c>
      <c r="C5" s="3" t="s">
        <v>77</v>
      </c>
      <c r="D5" s="3" t="s">
        <v>78</v>
      </c>
      <c r="E5" s="3" t="s">
        <v>79</v>
      </c>
      <c r="F5" s="3" t="s">
        <v>33</v>
      </c>
    </row>
    <row r="6" spans="2:6" ht="12.95" customHeight="1" x14ac:dyDescent="0.2">
      <c r="B6" s="24">
        <v>42005</v>
      </c>
      <c r="C6" s="7">
        <v>152388</v>
      </c>
      <c r="D6" s="7">
        <v>469841</v>
      </c>
      <c r="E6" s="7">
        <v>17180</v>
      </c>
      <c r="F6" s="7">
        <v>4748</v>
      </c>
    </row>
    <row r="7" spans="2:6" ht="12.95" customHeight="1" x14ac:dyDescent="0.2">
      <c r="B7" s="24">
        <v>42036</v>
      </c>
      <c r="C7" s="7">
        <v>136263</v>
      </c>
      <c r="D7" s="7">
        <v>415902</v>
      </c>
      <c r="E7" s="7">
        <v>17956</v>
      </c>
      <c r="F7" s="7">
        <v>4454</v>
      </c>
    </row>
    <row r="8" spans="2:6" ht="12.95" customHeight="1" x14ac:dyDescent="0.2">
      <c r="B8" s="24">
        <v>42064</v>
      </c>
      <c r="C8" s="7">
        <v>181603</v>
      </c>
      <c r="D8" s="7">
        <v>592394</v>
      </c>
      <c r="E8" s="7">
        <v>25147</v>
      </c>
      <c r="F8" s="7">
        <v>5498</v>
      </c>
    </row>
    <row r="9" spans="2:6" ht="12.95" customHeight="1" x14ac:dyDescent="0.2">
      <c r="B9" s="24">
        <v>42095</v>
      </c>
      <c r="C9" s="7">
        <v>324285</v>
      </c>
      <c r="D9" s="7">
        <v>1039239</v>
      </c>
      <c r="E9" s="7">
        <v>31301</v>
      </c>
      <c r="F9" s="7">
        <v>7624</v>
      </c>
    </row>
    <row r="10" spans="2:6" ht="12.95" customHeight="1" x14ac:dyDescent="0.2">
      <c r="B10" s="24">
        <v>42125</v>
      </c>
      <c r="C10" s="7">
        <v>553403</v>
      </c>
      <c r="D10" s="7">
        <v>1641574</v>
      </c>
      <c r="E10" s="7">
        <v>42312</v>
      </c>
      <c r="F10" s="7">
        <v>8664</v>
      </c>
    </row>
    <row r="11" spans="2:6" ht="12.95" customHeight="1" x14ac:dyDescent="0.2">
      <c r="B11" s="24">
        <v>42156</v>
      </c>
      <c r="C11" s="7">
        <v>982465</v>
      </c>
      <c r="D11" s="7">
        <v>2717238</v>
      </c>
      <c r="E11" s="7">
        <v>60274</v>
      </c>
      <c r="F11" s="7">
        <v>12716</v>
      </c>
    </row>
    <row r="12" spans="2:6" ht="12.95" customHeight="1" x14ac:dyDescent="0.2">
      <c r="B12" s="24">
        <v>42186</v>
      </c>
      <c r="C12" s="7">
        <v>2036219</v>
      </c>
      <c r="D12" s="7">
        <v>5598562</v>
      </c>
      <c r="E12" s="7">
        <v>83086</v>
      </c>
      <c r="F12" s="7">
        <v>22524</v>
      </c>
    </row>
    <row r="13" spans="2:6" ht="12.95" customHeight="1" x14ac:dyDescent="0.2">
      <c r="B13" s="24">
        <v>42217</v>
      </c>
      <c r="C13" s="7">
        <v>2329931</v>
      </c>
      <c r="D13" s="7">
        <v>6328030</v>
      </c>
      <c r="E13" s="7">
        <v>68553</v>
      </c>
      <c r="F13" s="7">
        <v>24814</v>
      </c>
    </row>
    <row r="14" spans="2:6" ht="12.95" customHeight="1" x14ac:dyDescent="0.2">
      <c r="B14" s="24">
        <v>42248</v>
      </c>
      <c r="C14" s="7">
        <v>997942</v>
      </c>
      <c r="D14" s="7">
        <v>2881269</v>
      </c>
      <c r="E14" s="7">
        <v>36792</v>
      </c>
      <c r="F14" s="7">
        <v>14764</v>
      </c>
    </row>
    <row r="15" spans="2:6" ht="12.95" customHeight="1" x14ac:dyDescent="0.2">
      <c r="B15" s="24">
        <v>42278</v>
      </c>
      <c r="C15" s="7">
        <v>344588</v>
      </c>
      <c r="D15" s="7">
        <v>1184281</v>
      </c>
      <c r="E15" s="7">
        <v>24683</v>
      </c>
      <c r="F15" s="7">
        <v>8028</v>
      </c>
    </row>
    <row r="16" spans="2:6" ht="12.95" customHeight="1" x14ac:dyDescent="0.2">
      <c r="B16" s="24">
        <v>42309</v>
      </c>
      <c r="C16" s="7">
        <v>172766</v>
      </c>
      <c r="D16" s="7">
        <v>628079</v>
      </c>
      <c r="E16" s="7">
        <v>19990</v>
      </c>
      <c r="F16" s="7">
        <v>5846</v>
      </c>
    </row>
    <row r="17" spans="2:7" ht="12.95" customHeight="1" x14ac:dyDescent="0.2">
      <c r="B17" s="25">
        <v>42339</v>
      </c>
      <c r="C17" s="8">
        <v>237117</v>
      </c>
      <c r="D17" s="8">
        <v>1581192</v>
      </c>
      <c r="E17" s="8">
        <v>19731</v>
      </c>
      <c r="F17" s="8">
        <v>5995</v>
      </c>
    </row>
    <row r="18" spans="2:7" s="2" customFormat="1" ht="12.95" customHeight="1" x14ac:dyDescent="0.2">
      <c r="B18" s="89" t="s">
        <v>4</v>
      </c>
      <c r="C18" s="90">
        <f>SUM(C6:C17)</f>
        <v>8448970</v>
      </c>
      <c r="D18" s="90">
        <f t="shared" ref="D18:F18" si="0">SUM(D6:D17)</f>
        <v>25077601</v>
      </c>
      <c r="E18" s="90">
        <f t="shared" si="0"/>
        <v>447005</v>
      </c>
      <c r="F18" s="90">
        <f t="shared" si="0"/>
        <v>125675</v>
      </c>
      <c r="G18" s="7"/>
    </row>
    <row r="19" spans="2:7" s="2" customFormat="1" ht="12.95" customHeight="1" x14ac:dyDescent="0.2">
      <c r="C19" s="73"/>
      <c r="D19" s="73"/>
      <c r="E19" s="73"/>
      <c r="F19" s="73"/>
      <c r="G19" s="73"/>
    </row>
    <row r="20" spans="2:7" ht="12.95" customHeight="1" x14ac:dyDescent="0.2">
      <c r="B20" s="101" t="s">
        <v>218</v>
      </c>
    </row>
    <row r="21" spans="2:7" ht="12.95" customHeight="1" x14ac:dyDescent="0.2">
      <c r="B21" t="s">
        <v>6</v>
      </c>
      <c r="C21" s="40"/>
    </row>
    <row r="28" spans="2:7" ht="12.95" customHeight="1" x14ac:dyDescent="0.2">
      <c r="C28" s="7"/>
    </row>
  </sheetData>
  <pageMargins left="0.25" right="0.25" top="0.75" bottom="0.75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8"/>
  <sheetViews>
    <sheetView showGridLines="0" zoomScale="86" zoomScaleNormal="86" workbookViewId="0">
      <selection activeCell="B20" sqref="B20"/>
    </sheetView>
  </sheetViews>
  <sheetFormatPr defaultRowHeight="12.95" customHeight="1" x14ac:dyDescent="0.2"/>
  <cols>
    <col min="1" max="1" width="2.83203125" customWidth="1"/>
    <col min="2" max="2" width="15.33203125" customWidth="1"/>
    <col min="3" max="3" width="15" customWidth="1"/>
    <col min="4" max="4" width="16.33203125" customWidth="1"/>
    <col min="5" max="5" width="15" customWidth="1"/>
    <col min="6" max="6" width="17.1640625" customWidth="1"/>
    <col min="7" max="7" width="19.6640625" customWidth="1"/>
  </cols>
  <sheetData>
    <row r="2" spans="2:6" ht="15.75" x14ac:dyDescent="0.25">
      <c r="B2" s="65" t="s">
        <v>164</v>
      </c>
    </row>
    <row r="5" spans="2:6" ht="22.5" x14ac:dyDescent="0.2">
      <c r="B5" s="10" t="s">
        <v>5</v>
      </c>
      <c r="C5" s="3" t="s">
        <v>77</v>
      </c>
      <c r="D5" s="3" t="s">
        <v>78</v>
      </c>
      <c r="E5" s="3" t="s">
        <v>79</v>
      </c>
      <c r="F5" s="3" t="s">
        <v>33</v>
      </c>
    </row>
    <row r="6" spans="2:6" ht="12.95" customHeight="1" x14ac:dyDescent="0.2">
      <c r="B6" s="24">
        <v>42005</v>
      </c>
      <c r="C6" s="7">
        <v>172503717</v>
      </c>
      <c r="D6" s="7">
        <v>186812932</v>
      </c>
      <c r="E6" s="7">
        <v>21178508</v>
      </c>
      <c r="F6" s="7">
        <v>12391886</v>
      </c>
    </row>
    <row r="7" spans="2:6" ht="12.95" customHeight="1" x14ac:dyDescent="0.2">
      <c r="B7" s="24">
        <v>42036</v>
      </c>
      <c r="C7" s="7">
        <v>151775627</v>
      </c>
      <c r="D7" s="7">
        <v>170880530</v>
      </c>
      <c r="E7" s="7">
        <v>25053781</v>
      </c>
      <c r="F7" s="7">
        <v>12868063</v>
      </c>
    </row>
    <row r="8" spans="2:6" ht="12.95" customHeight="1" x14ac:dyDescent="0.2">
      <c r="B8" s="24">
        <v>42064</v>
      </c>
      <c r="C8" s="7">
        <v>205687471</v>
      </c>
      <c r="D8" s="7">
        <v>260655998</v>
      </c>
      <c r="E8" s="7">
        <v>34123817</v>
      </c>
      <c r="F8" s="7">
        <v>15448615</v>
      </c>
    </row>
    <row r="9" spans="2:6" ht="12.95" customHeight="1" x14ac:dyDescent="0.2">
      <c r="B9" s="24">
        <v>42095</v>
      </c>
      <c r="C9" s="7">
        <v>352196327</v>
      </c>
      <c r="D9" s="7">
        <v>466125569</v>
      </c>
      <c r="E9" s="7">
        <v>36945610</v>
      </c>
      <c r="F9" s="7">
        <v>20640949</v>
      </c>
    </row>
    <row r="10" spans="2:6" ht="12.95" customHeight="1" x14ac:dyDescent="0.2">
      <c r="B10" s="24">
        <v>42125</v>
      </c>
      <c r="C10" s="7">
        <v>615273727</v>
      </c>
      <c r="D10" s="7">
        <v>795901726</v>
      </c>
      <c r="E10" s="7">
        <v>43070800</v>
      </c>
      <c r="F10" s="7">
        <v>21829340</v>
      </c>
    </row>
    <row r="11" spans="2:6" ht="12.95" customHeight="1" x14ac:dyDescent="0.2">
      <c r="B11" s="24">
        <v>42156</v>
      </c>
      <c r="C11" s="7">
        <v>1124162459</v>
      </c>
      <c r="D11" s="7">
        <v>1356878060</v>
      </c>
      <c r="E11" s="7">
        <v>53365946</v>
      </c>
      <c r="F11" s="7">
        <v>30443789</v>
      </c>
    </row>
    <row r="12" spans="2:6" ht="12.95" customHeight="1" x14ac:dyDescent="0.2">
      <c r="B12" s="24">
        <v>42186</v>
      </c>
      <c r="C12" s="7">
        <v>2373046116</v>
      </c>
      <c r="D12" s="7">
        <v>2651561952</v>
      </c>
      <c r="E12" s="7">
        <v>60653969</v>
      </c>
      <c r="F12" s="7">
        <v>53231715</v>
      </c>
    </row>
    <row r="13" spans="2:6" ht="12.95" customHeight="1" x14ac:dyDescent="0.2">
      <c r="B13" s="24">
        <v>42217</v>
      </c>
      <c r="C13" s="7">
        <v>2610889252</v>
      </c>
      <c r="D13" s="7">
        <v>3120156612</v>
      </c>
      <c r="E13" s="7">
        <v>42914824</v>
      </c>
      <c r="F13" s="7">
        <v>50247476</v>
      </c>
    </row>
    <row r="14" spans="2:6" ht="12.95" customHeight="1" x14ac:dyDescent="0.2">
      <c r="B14" s="24">
        <v>42248</v>
      </c>
      <c r="C14" s="7">
        <v>1119785414</v>
      </c>
      <c r="D14" s="7">
        <v>1404879007</v>
      </c>
      <c r="E14" s="7">
        <v>26135775</v>
      </c>
      <c r="F14" s="7">
        <v>33619043</v>
      </c>
    </row>
    <row r="15" spans="2:6" ht="12.95" customHeight="1" x14ac:dyDescent="0.2">
      <c r="B15" s="24">
        <v>42278</v>
      </c>
      <c r="C15" s="7">
        <v>387069125</v>
      </c>
      <c r="D15" s="7">
        <v>518945728</v>
      </c>
      <c r="E15" s="7">
        <v>20241280</v>
      </c>
      <c r="F15" s="7">
        <v>20493108</v>
      </c>
    </row>
    <row r="16" spans="2:6" ht="12.95" customHeight="1" x14ac:dyDescent="0.2">
      <c r="B16" s="24">
        <v>42309</v>
      </c>
      <c r="C16" s="7">
        <v>200860096</v>
      </c>
      <c r="D16" s="7">
        <v>237829156</v>
      </c>
      <c r="E16" s="7">
        <v>19102203</v>
      </c>
      <c r="F16" s="7">
        <v>15464606</v>
      </c>
    </row>
    <row r="17" spans="2:6" ht="12.95" customHeight="1" x14ac:dyDescent="0.2">
      <c r="B17" s="25">
        <v>42339</v>
      </c>
      <c r="C17" s="8">
        <v>265501487</v>
      </c>
      <c r="D17" s="8">
        <v>412253272</v>
      </c>
      <c r="E17" s="8">
        <v>17024917</v>
      </c>
      <c r="F17" s="8">
        <v>15686677</v>
      </c>
    </row>
    <row r="18" spans="2:6" s="2" customFormat="1" ht="12.95" customHeight="1" x14ac:dyDescent="0.2">
      <c r="B18" s="89" t="s">
        <v>4</v>
      </c>
      <c r="C18" s="90">
        <f>SUM(C6:C17)</f>
        <v>9578750818</v>
      </c>
      <c r="D18" s="90">
        <f t="shared" ref="D18:F18" si="0">SUM(D6:D17)</f>
        <v>11582880542</v>
      </c>
      <c r="E18" s="90">
        <f t="shared" si="0"/>
        <v>399811430</v>
      </c>
      <c r="F18" s="90">
        <f t="shared" si="0"/>
        <v>302365267</v>
      </c>
    </row>
    <row r="19" spans="2:6" s="2" customFormat="1" ht="12.95" customHeight="1" x14ac:dyDescent="0.2">
      <c r="C19" s="73"/>
      <c r="D19" s="73"/>
      <c r="E19" s="73"/>
      <c r="F19" s="73"/>
    </row>
    <row r="20" spans="2:6" ht="12.95" customHeight="1" x14ac:dyDescent="0.2">
      <c r="B20" s="101" t="s">
        <v>219</v>
      </c>
    </row>
    <row r="21" spans="2:6" ht="12.95" customHeight="1" x14ac:dyDescent="0.2">
      <c r="B21" t="s">
        <v>6</v>
      </c>
    </row>
    <row r="27" spans="2:6" ht="12.95" customHeight="1" x14ac:dyDescent="0.2">
      <c r="C27" s="7"/>
    </row>
    <row r="28" spans="2:6" ht="12.95" customHeight="1" x14ac:dyDescent="0.2">
      <c r="C28" s="7"/>
    </row>
  </sheetData>
  <pageMargins left="0.25" right="0.25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50"/>
  <sheetViews>
    <sheetView showGridLines="0" zoomScale="86" zoomScaleNormal="86" workbookViewId="0">
      <selection activeCell="B14" sqref="B14"/>
    </sheetView>
  </sheetViews>
  <sheetFormatPr defaultRowHeight="12.95" customHeight="1" x14ac:dyDescent="0.2"/>
  <cols>
    <col min="1" max="1" width="2.83203125" customWidth="1"/>
    <col min="2" max="2" width="18.33203125" customWidth="1"/>
    <col min="3" max="3" width="17.5" customWidth="1"/>
    <col min="4" max="4" width="20.1640625" customWidth="1"/>
    <col min="5" max="5" width="9.5" customWidth="1"/>
  </cols>
  <sheetData>
    <row r="2" spans="2:15" ht="15.75" x14ac:dyDescent="0.25">
      <c r="B2" s="91" t="s">
        <v>165</v>
      </c>
      <c r="C2" s="92"/>
      <c r="D2" s="92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5" spans="2:15" ht="22.5" x14ac:dyDescent="0.2">
      <c r="B5" s="3"/>
      <c r="C5" s="95" t="s">
        <v>188</v>
      </c>
      <c r="D5" s="95" t="s">
        <v>189</v>
      </c>
    </row>
    <row r="6" spans="2:15" ht="12.95" customHeight="1" x14ac:dyDescent="0.2">
      <c r="B6" t="s">
        <v>92</v>
      </c>
      <c r="C6" s="7">
        <v>4710238</v>
      </c>
      <c r="D6" s="7">
        <v>4378150968</v>
      </c>
    </row>
    <row r="7" spans="2:15" ht="12.95" customHeight="1" x14ac:dyDescent="0.2">
      <c r="B7" t="s">
        <v>96</v>
      </c>
      <c r="C7" s="7">
        <v>2414193</v>
      </c>
      <c r="D7" s="7">
        <v>2008837602</v>
      </c>
      <c r="E7" s="87"/>
    </row>
    <row r="8" spans="2:15" ht="12.95" customHeight="1" x14ac:dyDescent="0.2">
      <c r="B8" t="s">
        <v>93</v>
      </c>
      <c r="C8" s="7">
        <v>2263063</v>
      </c>
      <c r="D8" s="7">
        <v>1674914833</v>
      </c>
      <c r="E8" s="87"/>
    </row>
    <row r="9" spans="2:15" ht="12.95" customHeight="1" x14ac:dyDescent="0.2">
      <c r="B9" t="s">
        <v>91</v>
      </c>
      <c r="C9" s="7">
        <v>3571513</v>
      </c>
      <c r="D9" s="7">
        <v>1313455083</v>
      </c>
      <c r="E9" s="87"/>
    </row>
    <row r="10" spans="2:15" ht="12.95" customHeight="1" x14ac:dyDescent="0.2">
      <c r="B10" t="s">
        <v>95</v>
      </c>
      <c r="C10" s="7">
        <v>1647590</v>
      </c>
      <c r="D10" s="7">
        <v>1469143929</v>
      </c>
      <c r="E10" s="87"/>
    </row>
    <row r="11" spans="2:15" ht="12.95" customHeight="1" x14ac:dyDescent="0.2">
      <c r="B11" s="9" t="s">
        <v>94</v>
      </c>
      <c r="C11" s="8">
        <v>2621544</v>
      </c>
      <c r="D11" s="8">
        <v>1560296612</v>
      </c>
      <c r="E11" s="87"/>
    </row>
    <row r="12" spans="2:15" s="2" customFormat="1" ht="12.95" customHeight="1" x14ac:dyDescent="0.2">
      <c r="C12" s="7"/>
      <c r="D12" s="7"/>
      <c r="G12" s="87"/>
      <c r="H12" s="87"/>
    </row>
    <row r="13" spans="2:15" s="2" customFormat="1" ht="12.95" customHeight="1" x14ac:dyDescent="0.2">
      <c r="F13" s="40"/>
      <c r="G13" s="40"/>
    </row>
    <row r="14" spans="2:15" ht="12.95" customHeight="1" x14ac:dyDescent="0.2">
      <c r="B14" s="101" t="s">
        <v>220</v>
      </c>
    </row>
    <row r="15" spans="2:15" ht="12.95" customHeight="1" x14ac:dyDescent="0.2">
      <c r="B15" t="s">
        <v>6</v>
      </c>
    </row>
    <row r="30" spans="3:4" ht="12.95" customHeight="1" x14ac:dyDescent="0.2">
      <c r="C30" s="110"/>
      <c r="D30" s="110"/>
    </row>
    <row r="50" spans="3:4" ht="12.95" customHeight="1" x14ac:dyDescent="0.2">
      <c r="C50" s="110"/>
      <c r="D50" s="110"/>
    </row>
  </sheetData>
  <mergeCells count="2">
    <mergeCell ref="C30:D30"/>
    <mergeCell ref="C50:D50"/>
  </mergeCells>
  <pageMargins left="0.25" right="0.25" top="0.75" bottom="0.75" header="0.3" footer="0.3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1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5.1640625" customWidth="1"/>
    <col min="3" max="3" width="20.6640625" customWidth="1"/>
    <col min="4" max="4" width="30.6640625" customWidth="1"/>
    <col min="5" max="5" width="18.83203125" customWidth="1"/>
    <col min="6" max="7" width="9.33203125" customWidth="1"/>
  </cols>
  <sheetData>
    <row r="2" spans="2:5" ht="15.75" x14ac:dyDescent="0.25">
      <c r="B2" s="1" t="s">
        <v>149</v>
      </c>
    </row>
    <row r="5" spans="2:5" ht="22.5" x14ac:dyDescent="0.2">
      <c r="B5" s="10" t="s">
        <v>5</v>
      </c>
      <c r="C5" s="37" t="s">
        <v>107</v>
      </c>
      <c r="D5" s="38" t="s">
        <v>166</v>
      </c>
      <c r="E5" s="38" t="s">
        <v>4</v>
      </c>
    </row>
    <row r="6" spans="2:5" s="33" customFormat="1" ht="12.95" customHeight="1" x14ac:dyDescent="0.2">
      <c r="B6" s="11">
        <v>42035</v>
      </c>
      <c r="C6" s="7">
        <v>81597</v>
      </c>
      <c r="D6" s="7">
        <v>18341</v>
      </c>
      <c r="E6" s="7">
        <v>99938</v>
      </c>
    </row>
    <row r="7" spans="2:5" s="33" customFormat="1" ht="12.95" customHeight="1" x14ac:dyDescent="0.2">
      <c r="B7" s="11">
        <v>42063</v>
      </c>
      <c r="C7" s="7">
        <v>81332</v>
      </c>
      <c r="D7" s="7">
        <v>19278</v>
      </c>
      <c r="E7" s="7">
        <v>100610</v>
      </c>
    </row>
    <row r="8" spans="2:5" s="33" customFormat="1" ht="12.95" customHeight="1" x14ac:dyDescent="0.2">
      <c r="B8" s="11">
        <v>42094</v>
      </c>
      <c r="C8" s="7">
        <v>80797</v>
      </c>
      <c r="D8" s="7">
        <v>19564</v>
      </c>
      <c r="E8" s="7">
        <v>100361</v>
      </c>
    </row>
    <row r="9" spans="2:5" s="33" customFormat="1" ht="12.95" customHeight="1" x14ac:dyDescent="0.2">
      <c r="B9" s="11">
        <v>42124</v>
      </c>
      <c r="C9" s="7">
        <v>80922</v>
      </c>
      <c r="D9" s="7">
        <v>20217</v>
      </c>
      <c r="E9" s="7">
        <v>101139</v>
      </c>
    </row>
    <row r="10" spans="2:5" s="33" customFormat="1" ht="12.95" customHeight="1" x14ac:dyDescent="0.2">
      <c r="B10" s="11">
        <v>42155</v>
      </c>
      <c r="C10" s="7">
        <v>81432</v>
      </c>
      <c r="D10" s="7">
        <v>20970</v>
      </c>
      <c r="E10" s="7">
        <v>102402</v>
      </c>
    </row>
    <row r="11" spans="2:5" s="33" customFormat="1" ht="12.95" customHeight="1" x14ac:dyDescent="0.2">
      <c r="B11" s="11">
        <v>42185</v>
      </c>
      <c r="C11" s="7">
        <v>81218</v>
      </c>
      <c r="D11" s="7">
        <v>21843</v>
      </c>
      <c r="E11" s="7">
        <v>103061</v>
      </c>
    </row>
    <row r="12" spans="2:5" s="33" customFormat="1" ht="12.95" customHeight="1" x14ac:dyDescent="0.2">
      <c r="B12" s="11">
        <v>42216</v>
      </c>
      <c r="C12" s="7">
        <v>79352</v>
      </c>
      <c r="D12" s="7">
        <v>25885</v>
      </c>
      <c r="E12" s="7">
        <v>105237</v>
      </c>
    </row>
    <row r="13" spans="2:5" s="33" customFormat="1" ht="12.95" customHeight="1" x14ac:dyDescent="0.2">
      <c r="B13" s="11">
        <v>42247</v>
      </c>
      <c r="C13" s="7">
        <v>77001</v>
      </c>
      <c r="D13" s="7">
        <v>26480</v>
      </c>
      <c r="E13" s="7">
        <v>103481</v>
      </c>
    </row>
    <row r="14" spans="2:5" s="33" customFormat="1" ht="12.95" customHeight="1" x14ac:dyDescent="0.2">
      <c r="B14" s="11">
        <v>42277</v>
      </c>
      <c r="C14" s="7">
        <v>75313</v>
      </c>
      <c r="D14" s="7">
        <v>26811</v>
      </c>
      <c r="E14" s="7">
        <v>102124</v>
      </c>
    </row>
    <row r="15" spans="2:5" s="33" customFormat="1" ht="12.95" customHeight="1" x14ac:dyDescent="0.2">
      <c r="B15" s="11">
        <v>42308</v>
      </c>
      <c r="C15" s="7">
        <v>73866</v>
      </c>
      <c r="D15" s="7">
        <v>27205</v>
      </c>
      <c r="E15" s="7">
        <v>101071</v>
      </c>
    </row>
    <row r="16" spans="2:5" s="33" customFormat="1" ht="12.95" customHeight="1" x14ac:dyDescent="0.2">
      <c r="B16" s="11">
        <v>42338</v>
      </c>
      <c r="C16" s="7">
        <v>74099</v>
      </c>
      <c r="D16" s="7">
        <v>27824</v>
      </c>
      <c r="E16" s="7">
        <v>101923</v>
      </c>
    </row>
    <row r="17" spans="2:5" s="33" customFormat="1" ht="12.95" customHeight="1" x14ac:dyDescent="0.2">
      <c r="B17" s="35">
        <v>42369</v>
      </c>
      <c r="C17" s="36">
        <v>75027</v>
      </c>
      <c r="D17" s="36">
        <v>28407</v>
      </c>
      <c r="E17" s="36">
        <v>103434</v>
      </c>
    </row>
    <row r="18" spans="2:5" s="2" customFormat="1" ht="12.95" customHeight="1" x14ac:dyDescent="0.2">
      <c r="B18" s="6"/>
    </row>
    <row r="19" spans="2:5" s="2" customFormat="1" ht="12.95" customHeight="1" x14ac:dyDescent="0.2">
      <c r="B19" s="6"/>
    </row>
    <row r="20" spans="2:5" ht="12.95" customHeight="1" x14ac:dyDescent="0.2">
      <c r="B20" s="96" t="s">
        <v>106</v>
      </c>
    </row>
    <row r="21" spans="2:5" ht="12.95" customHeight="1" x14ac:dyDescent="0.2">
      <c r="B21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22"/>
  <sheetViews>
    <sheetView showGridLines="0" zoomScaleNormal="100" workbookViewId="0"/>
  </sheetViews>
  <sheetFormatPr defaultRowHeight="12.95" customHeight="1" x14ac:dyDescent="0.2"/>
  <cols>
    <col min="1" max="1" width="2.83203125" style="33" customWidth="1"/>
    <col min="2" max="2" width="15.1640625" style="33" customWidth="1"/>
    <col min="3" max="3" width="20.6640625" style="33" customWidth="1"/>
    <col min="4" max="4" width="23" style="33" customWidth="1"/>
    <col min="5" max="5" width="20.6640625" style="33" customWidth="1"/>
    <col min="6" max="7" width="9.33203125" style="33" customWidth="1"/>
    <col min="8" max="16384" width="9.33203125" style="33"/>
  </cols>
  <sheetData>
    <row r="2" spans="2:4" ht="15.75" x14ac:dyDescent="0.25">
      <c r="B2" s="32" t="s">
        <v>150</v>
      </c>
    </row>
    <row r="5" spans="2:4" ht="22.5" x14ac:dyDescent="0.2">
      <c r="B5" s="34" t="s">
        <v>5</v>
      </c>
      <c r="C5" s="37" t="s">
        <v>143</v>
      </c>
      <c r="D5" s="38" t="s">
        <v>142</v>
      </c>
    </row>
    <row r="6" spans="2:4" ht="12.95" customHeight="1" x14ac:dyDescent="0.2">
      <c r="B6" s="11" t="s">
        <v>108</v>
      </c>
      <c r="C6" s="7">
        <v>4765</v>
      </c>
      <c r="D6" s="7">
        <v>18341</v>
      </c>
    </row>
    <row r="7" spans="2:4" ht="12.95" customHeight="1" x14ac:dyDescent="0.2">
      <c r="B7" s="11" t="s">
        <v>109</v>
      </c>
      <c r="C7" s="7">
        <v>5714</v>
      </c>
      <c r="D7" s="7">
        <v>19278</v>
      </c>
    </row>
    <row r="8" spans="2:4" ht="12.95" customHeight="1" x14ac:dyDescent="0.2">
      <c r="B8" s="11" t="s">
        <v>110</v>
      </c>
      <c r="C8" s="7">
        <v>6914</v>
      </c>
      <c r="D8" s="7">
        <v>19564</v>
      </c>
    </row>
    <row r="9" spans="2:4" ht="12.95" customHeight="1" x14ac:dyDescent="0.2">
      <c r="B9" s="11" t="s">
        <v>111</v>
      </c>
      <c r="C9" s="7">
        <v>8061</v>
      </c>
      <c r="D9" s="7">
        <v>20217</v>
      </c>
    </row>
    <row r="10" spans="2:4" ht="12.95" customHeight="1" x14ac:dyDescent="0.2">
      <c r="B10" s="11" t="s">
        <v>112</v>
      </c>
      <c r="C10" s="7">
        <v>9132</v>
      </c>
      <c r="D10" s="7">
        <v>20970</v>
      </c>
    </row>
    <row r="11" spans="2:4" ht="12.95" customHeight="1" x14ac:dyDescent="0.2">
      <c r="B11" s="11" t="s">
        <v>113</v>
      </c>
      <c r="C11" s="7">
        <v>10683</v>
      </c>
      <c r="D11" s="7">
        <v>21843</v>
      </c>
    </row>
    <row r="12" spans="2:4" ht="12.95" customHeight="1" x14ac:dyDescent="0.2">
      <c r="B12" s="11" t="s">
        <v>114</v>
      </c>
      <c r="C12" s="7">
        <v>12248</v>
      </c>
      <c r="D12" s="7">
        <v>25885</v>
      </c>
    </row>
    <row r="13" spans="2:4" ht="12.95" customHeight="1" x14ac:dyDescent="0.2">
      <c r="B13" s="11" t="s">
        <v>115</v>
      </c>
      <c r="C13" s="7">
        <v>13464</v>
      </c>
      <c r="D13" s="7">
        <v>26480</v>
      </c>
    </row>
    <row r="14" spans="2:4" ht="12.95" customHeight="1" x14ac:dyDescent="0.2">
      <c r="B14" s="11" t="s">
        <v>116</v>
      </c>
      <c r="C14" s="7">
        <v>14770</v>
      </c>
      <c r="D14" s="7">
        <v>26811</v>
      </c>
    </row>
    <row r="15" spans="2:4" ht="12.95" customHeight="1" x14ac:dyDescent="0.2">
      <c r="B15" s="11" t="s">
        <v>117</v>
      </c>
      <c r="C15" s="7">
        <v>16691</v>
      </c>
      <c r="D15" s="7">
        <v>27205</v>
      </c>
    </row>
    <row r="16" spans="2:4" ht="12.95" customHeight="1" x14ac:dyDescent="0.2">
      <c r="B16" s="11" t="s">
        <v>118</v>
      </c>
      <c r="C16" s="7">
        <v>18062</v>
      </c>
      <c r="D16" s="7">
        <v>27824</v>
      </c>
    </row>
    <row r="17" spans="2:4" ht="12.95" customHeight="1" x14ac:dyDescent="0.2">
      <c r="B17" s="35" t="s">
        <v>119</v>
      </c>
      <c r="C17" s="36">
        <v>17851</v>
      </c>
      <c r="D17" s="36">
        <v>28407</v>
      </c>
    </row>
    <row r="18" spans="2:4" ht="12.95" customHeight="1" x14ac:dyDescent="0.2">
      <c r="B18" s="6"/>
    </row>
    <row r="19" spans="2:4" ht="12.95" customHeight="1" x14ac:dyDescent="0.2">
      <c r="B19" s="6"/>
    </row>
    <row r="20" spans="2:4" ht="12.95" customHeight="1" x14ac:dyDescent="0.2">
      <c r="B20" s="96" t="s">
        <v>167</v>
      </c>
    </row>
    <row r="21" spans="2:4" ht="12.95" customHeight="1" x14ac:dyDescent="0.2">
      <c r="B21" s="33" t="s">
        <v>6</v>
      </c>
    </row>
    <row r="22" spans="2:4" ht="12.95" customHeight="1" x14ac:dyDescent="0.2">
      <c r="D22" s="40"/>
    </row>
  </sheetData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1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5.1640625" customWidth="1"/>
    <col min="3" max="3" width="16.33203125" customWidth="1"/>
    <col min="4" max="4" width="15" customWidth="1"/>
    <col min="5" max="5" width="11.83203125" customWidth="1"/>
    <col min="6" max="6" width="11.6640625" customWidth="1"/>
    <col min="7" max="7" width="10.33203125" customWidth="1"/>
  </cols>
  <sheetData>
    <row r="2" spans="2:4" ht="15.75" x14ac:dyDescent="0.25">
      <c r="B2" s="1" t="s">
        <v>151</v>
      </c>
    </row>
    <row r="5" spans="2:4" ht="22.5" x14ac:dyDescent="0.2">
      <c r="B5" s="10" t="s">
        <v>5</v>
      </c>
      <c r="C5" s="3" t="s">
        <v>45</v>
      </c>
      <c r="D5" s="3" t="s">
        <v>49</v>
      </c>
    </row>
    <row r="6" spans="2:4" ht="12.95" customHeight="1" x14ac:dyDescent="0.2">
      <c r="B6" s="11">
        <v>42035</v>
      </c>
      <c r="C6" s="7">
        <v>6733597</v>
      </c>
      <c r="D6" s="7">
        <v>1836987</v>
      </c>
    </row>
    <row r="7" spans="2:4" ht="12.95" customHeight="1" x14ac:dyDescent="0.2">
      <c r="B7" s="11">
        <v>42063</v>
      </c>
      <c r="C7" s="7">
        <v>6737309</v>
      </c>
      <c r="D7" s="7">
        <v>1824482</v>
      </c>
    </row>
    <row r="8" spans="2:4" ht="12.95" customHeight="1" x14ac:dyDescent="0.2">
      <c r="B8" s="11">
        <v>42094</v>
      </c>
      <c r="C8" s="7">
        <v>6730158</v>
      </c>
      <c r="D8" s="7">
        <v>1834314</v>
      </c>
    </row>
    <row r="9" spans="2:4" ht="12.95" customHeight="1" x14ac:dyDescent="0.2">
      <c r="B9" s="11">
        <v>42124</v>
      </c>
      <c r="C9" s="7">
        <v>6813148</v>
      </c>
      <c r="D9" s="7">
        <v>1843046</v>
      </c>
    </row>
    <row r="10" spans="2:4" ht="12.95" customHeight="1" x14ac:dyDescent="0.2">
      <c r="B10" s="11">
        <v>42155</v>
      </c>
      <c r="C10" s="7">
        <v>6820338</v>
      </c>
      <c r="D10" s="7">
        <v>1845782</v>
      </c>
    </row>
    <row r="11" spans="2:4" ht="12.95" customHeight="1" x14ac:dyDescent="0.2">
      <c r="B11" s="11">
        <v>42185</v>
      </c>
      <c r="C11" s="7">
        <v>6842683</v>
      </c>
      <c r="D11" s="7">
        <v>1850337</v>
      </c>
    </row>
    <row r="12" spans="2:4" ht="12.95" customHeight="1" x14ac:dyDescent="0.2">
      <c r="B12" s="11">
        <v>42216</v>
      </c>
      <c r="C12" s="7">
        <v>6860978</v>
      </c>
      <c r="D12" s="7">
        <v>1852757</v>
      </c>
    </row>
    <row r="13" spans="2:4" ht="12.95" customHeight="1" x14ac:dyDescent="0.2">
      <c r="B13" s="11">
        <v>42247</v>
      </c>
      <c r="C13" s="7">
        <v>6769502</v>
      </c>
      <c r="D13" s="7">
        <v>1855233</v>
      </c>
    </row>
    <row r="14" spans="2:4" ht="12.95" customHeight="1" x14ac:dyDescent="0.2">
      <c r="B14" s="11">
        <v>42277</v>
      </c>
      <c r="C14" s="7">
        <v>6881455</v>
      </c>
      <c r="D14" s="7">
        <v>1854320</v>
      </c>
    </row>
    <row r="15" spans="2:4" ht="12.95" customHeight="1" x14ac:dyDescent="0.2">
      <c r="B15" s="11">
        <v>42308</v>
      </c>
      <c r="C15" s="7">
        <v>6896769</v>
      </c>
      <c r="D15" s="7">
        <v>1857929</v>
      </c>
    </row>
    <row r="16" spans="2:4" ht="12.95" customHeight="1" x14ac:dyDescent="0.2">
      <c r="B16" s="11">
        <v>42338</v>
      </c>
      <c r="C16" s="7">
        <v>6895068</v>
      </c>
      <c r="D16" s="7">
        <v>1861024</v>
      </c>
    </row>
    <row r="17" spans="2:5" ht="12.95" customHeight="1" x14ac:dyDescent="0.2">
      <c r="B17" s="35">
        <v>42369</v>
      </c>
      <c r="C17" s="8">
        <v>6879381</v>
      </c>
      <c r="D17" s="8">
        <v>1859612</v>
      </c>
      <c r="E17" s="7"/>
    </row>
    <row r="18" spans="2:5" s="2" customFormat="1" ht="12.95" customHeight="1" x14ac:dyDescent="0.2">
      <c r="B18" s="6"/>
    </row>
    <row r="19" spans="2:5" s="2" customFormat="1" ht="12.95" customHeight="1" x14ac:dyDescent="0.2">
      <c r="B19" s="6"/>
    </row>
    <row r="20" spans="2:5" ht="12.95" customHeight="1" x14ac:dyDescent="0.2">
      <c r="B20" s="96" t="s">
        <v>168</v>
      </c>
    </row>
    <row r="21" spans="2:5" ht="12.95" customHeight="1" x14ac:dyDescent="0.2">
      <c r="B21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4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25.1640625" customWidth="1"/>
    <col min="3" max="3" width="9.5" customWidth="1"/>
    <col min="4" max="4" width="10.6640625" customWidth="1"/>
    <col min="5" max="5" width="15.83203125" customWidth="1"/>
    <col min="6" max="6" width="12" customWidth="1"/>
  </cols>
  <sheetData>
    <row r="2" spans="2:8" ht="15.75" x14ac:dyDescent="0.25">
      <c r="B2" s="65" t="s">
        <v>169</v>
      </c>
    </row>
    <row r="3" spans="2:8" ht="12.95" customHeight="1" x14ac:dyDescent="0.2">
      <c r="B3" t="s">
        <v>120</v>
      </c>
    </row>
    <row r="6" spans="2:8" ht="12.95" customHeight="1" x14ac:dyDescent="0.2">
      <c r="B6" s="105" t="s">
        <v>41</v>
      </c>
      <c r="C6" s="103" t="s">
        <v>35</v>
      </c>
      <c r="D6" s="103"/>
      <c r="E6" s="3" t="s">
        <v>36</v>
      </c>
      <c r="F6" s="104" t="s">
        <v>4</v>
      </c>
    </row>
    <row r="7" spans="2:8" ht="12.95" customHeight="1" x14ac:dyDescent="0.2">
      <c r="B7" s="106"/>
      <c r="C7" s="3" t="s">
        <v>37</v>
      </c>
      <c r="D7" s="3" t="s">
        <v>38</v>
      </c>
      <c r="E7" s="3" t="s">
        <v>37</v>
      </c>
      <c r="F7" s="104"/>
    </row>
    <row r="8" spans="2:8" ht="12.95" customHeight="1" x14ac:dyDescent="0.2">
      <c r="B8" t="s">
        <v>39</v>
      </c>
      <c r="C8" s="7">
        <v>5451357</v>
      </c>
      <c r="D8" s="7">
        <v>1067731</v>
      </c>
      <c r="E8" s="7">
        <v>360293</v>
      </c>
      <c r="F8" s="7">
        <f>SUM(C8:E8)</f>
        <v>6879381</v>
      </c>
      <c r="G8" s="7"/>
      <c r="H8" s="99"/>
    </row>
    <row r="9" spans="2:8" ht="12.95" customHeight="1" x14ac:dyDescent="0.2">
      <c r="B9" t="s">
        <v>40</v>
      </c>
      <c r="C9" s="7">
        <v>1622813</v>
      </c>
      <c r="D9" s="7">
        <v>161709</v>
      </c>
      <c r="E9" s="7">
        <v>75090</v>
      </c>
      <c r="F9" s="7">
        <f>SUM(C9:E9)</f>
        <v>1859612</v>
      </c>
      <c r="G9" s="7"/>
      <c r="H9" s="99"/>
    </row>
    <row r="10" spans="2:8" ht="12.95" customHeight="1" x14ac:dyDescent="0.2">
      <c r="B10" s="5" t="s">
        <v>4</v>
      </c>
      <c r="C10" s="13">
        <f>SUM(C8:C9)</f>
        <v>7074170</v>
      </c>
      <c r="D10" s="13">
        <f>SUM(D8:D9)</f>
        <v>1229440</v>
      </c>
      <c r="E10" s="13">
        <f>SUM(E8:E9)</f>
        <v>435383</v>
      </c>
      <c r="F10" s="13">
        <f>SUM(F8:F9)</f>
        <v>8738993</v>
      </c>
    </row>
    <row r="11" spans="2:8" s="2" customFormat="1" ht="12.95" customHeight="1" x14ac:dyDescent="0.2">
      <c r="D11" s="7"/>
    </row>
    <row r="12" spans="2:8" s="2" customFormat="1" ht="12.95" customHeight="1" x14ac:dyDescent="0.2"/>
    <row r="13" spans="2:8" ht="12.95" customHeight="1" x14ac:dyDescent="0.2">
      <c r="B13" t="s">
        <v>121</v>
      </c>
    </row>
    <row r="14" spans="2:8" ht="12.95" customHeight="1" x14ac:dyDescent="0.2">
      <c r="B14" t="s">
        <v>6</v>
      </c>
    </row>
  </sheetData>
  <mergeCells count="3">
    <mergeCell ref="C6:D6"/>
    <mergeCell ref="F6:F7"/>
    <mergeCell ref="B6:B7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7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27.1640625" customWidth="1"/>
    <col min="3" max="3" width="19.1640625" customWidth="1"/>
    <col min="4" max="4" width="15" customWidth="1"/>
    <col min="5" max="5" width="12" customWidth="1"/>
    <col min="6" max="6" width="17.83203125" customWidth="1"/>
  </cols>
  <sheetData>
    <row r="2" spans="2:4" ht="15.75" x14ac:dyDescent="0.25">
      <c r="B2" s="1" t="s">
        <v>42</v>
      </c>
    </row>
    <row r="3" spans="2:4" ht="12.95" customHeight="1" x14ac:dyDescent="0.2">
      <c r="B3" t="s">
        <v>120</v>
      </c>
    </row>
    <row r="4" spans="2:4" s="2" customFormat="1" ht="12.95" customHeight="1" x14ac:dyDescent="0.2"/>
    <row r="6" spans="2:4" ht="12.95" customHeight="1" x14ac:dyDescent="0.2">
      <c r="B6" s="4" t="s">
        <v>41</v>
      </c>
      <c r="C6" s="3" t="s">
        <v>43</v>
      </c>
      <c r="D6" s="3" t="s">
        <v>44</v>
      </c>
    </row>
    <row r="7" spans="2:4" ht="12.95" customHeight="1" x14ac:dyDescent="0.2">
      <c r="B7" t="s">
        <v>45</v>
      </c>
      <c r="C7" s="7">
        <v>6879381</v>
      </c>
      <c r="D7" s="14">
        <v>0.78720523062554237</v>
      </c>
    </row>
    <row r="8" spans="2:4" ht="12.95" customHeight="1" x14ac:dyDescent="0.2">
      <c r="B8" t="s">
        <v>46</v>
      </c>
      <c r="C8" s="7">
        <v>641886</v>
      </c>
      <c r="D8" s="14">
        <v>7.3450796905318499E-2</v>
      </c>
    </row>
    <row r="9" spans="2:4" ht="12.95" customHeight="1" x14ac:dyDescent="0.2">
      <c r="B9" t="s">
        <v>47</v>
      </c>
      <c r="C9" s="7">
        <v>484988</v>
      </c>
      <c r="D9" s="14">
        <v>5.5497012069926133E-2</v>
      </c>
    </row>
    <row r="10" spans="2:4" ht="12.95" customHeight="1" x14ac:dyDescent="0.2">
      <c r="B10" t="s">
        <v>48</v>
      </c>
      <c r="C10" s="7">
        <v>408316</v>
      </c>
      <c r="D10" s="14">
        <v>4.6723461158511052E-2</v>
      </c>
    </row>
    <row r="11" spans="2:4" ht="12.95" customHeight="1" x14ac:dyDescent="0.2">
      <c r="B11" t="s">
        <v>49</v>
      </c>
      <c r="C11" s="7">
        <v>181380</v>
      </c>
      <c r="D11" s="14">
        <v>2.0755251777865025E-2</v>
      </c>
    </row>
    <row r="12" spans="2:4" ht="12.95" customHeight="1" x14ac:dyDescent="0.2">
      <c r="B12" t="s">
        <v>50</v>
      </c>
      <c r="C12" s="7">
        <v>143042</v>
      </c>
      <c r="D12" s="14">
        <v>1.6368247462836966E-2</v>
      </c>
    </row>
    <row r="13" spans="2:4" ht="12.95" customHeight="1" x14ac:dyDescent="0.2">
      <c r="B13" s="5" t="s">
        <v>4</v>
      </c>
      <c r="C13" s="13">
        <v>8738993</v>
      </c>
      <c r="D13" s="15">
        <v>1</v>
      </c>
    </row>
    <row r="14" spans="2:4" s="2" customFormat="1" ht="12.95" customHeight="1" x14ac:dyDescent="0.2">
      <c r="C14" s="7"/>
    </row>
    <row r="15" spans="2:4" s="2" customFormat="1" ht="12.95" customHeight="1" x14ac:dyDescent="0.2"/>
    <row r="16" spans="2:4" ht="12.95" customHeight="1" x14ac:dyDescent="0.2">
      <c r="B16" s="96" t="s">
        <v>121</v>
      </c>
    </row>
    <row r="17" spans="2:2" ht="12.95" customHeight="1" x14ac:dyDescent="0.2">
      <c r="B17" t="s">
        <v>6</v>
      </c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3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8.33203125" customWidth="1"/>
    <col min="3" max="6" width="20.83203125" customWidth="1"/>
    <col min="7" max="8" width="9.33203125" customWidth="1"/>
    <col min="9" max="18" width="13.33203125" customWidth="1"/>
  </cols>
  <sheetData>
    <row r="2" spans="2:5" ht="15.75" x14ac:dyDescent="0.25">
      <c r="B2" s="1" t="s">
        <v>152</v>
      </c>
    </row>
    <row r="5" spans="2:5" ht="22.5" x14ac:dyDescent="0.2">
      <c r="B5" s="10" t="s">
        <v>5</v>
      </c>
      <c r="C5" s="95" t="s">
        <v>200</v>
      </c>
      <c r="D5" s="95" t="s">
        <v>201</v>
      </c>
      <c r="E5" s="95" t="s">
        <v>202</v>
      </c>
    </row>
    <row r="6" spans="2:5" s="39" customFormat="1" ht="11.25" x14ac:dyDescent="0.2">
      <c r="B6" s="11">
        <v>41670</v>
      </c>
      <c r="C6" s="46">
        <v>3836223</v>
      </c>
      <c r="D6" s="46">
        <v>4168119</v>
      </c>
      <c r="E6" s="46">
        <v>496879</v>
      </c>
    </row>
    <row r="7" spans="2:5" s="39" customFormat="1" ht="11.25" x14ac:dyDescent="0.2">
      <c r="B7" s="11">
        <v>41698</v>
      </c>
      <c r="C7" s="47">
        <v>3912476</v>
      </c>
      <c r="D7" s="47">
        <v>4092450</v>
      </c>
      <c r="E7" s="47">
        <v>483584</v>
      </c>
    </row>
    <row r="8" spans="2:5" s="39" customFormat="1" ht="11.25" x14ac:dyDescent="0.2">
      <c r="B8" s="11">
        <v>41729</v>
      </c>
      <c r="C8" s="47">
        <v>3998938</v>
      </c>
      <c r="D8" s="47">
        <v>4041785</v>
      </c>
      <c r="E8" s="47">
        <v>489650</v>
      </c>
    </row>
    <row r="9" spans="2:5" s="39" customFormat="1" ht="11.25" x14ac:dyDescent="0.2">
      <c r="B9" s="11">
        <v>41759</v>
      </c>
      <c r="C9" s="47">
        <v>4047703</v>
      </c>
      <c r="D9" s="47">
        <v>4027792</v>
      </c>
      <c r="E9" s="47">
        <v>479192</v>
      </c>
    </row>
    <row r="10" spans="2:5" s="39" customFormat="1" ht="11.25" x14ac:dyDescent="0.2">
      <c r="B10" s="11">
        <v>41790</v>
      </c>
      <c r="C10" s="47">
        <v>4099052</v>
      </c>
      <c r="D10" s="47">
        <v>4017826</v>
      </c>
      <c r="E10" s="47">
        <v>481021</v>
      </c>
    </row>
    <row r="11" spans="2:5" s="39" customFormat="1" ht="11.25" x14ac:dyDescent="0.2">
      <c r="B11" s="11">
        <v>41820</v>
      </c>
      <c r="C11" s="47">
        <v>4112641</v>
      </c>
      <c r="D11" s="47">
        <v>4010796</v>
      </c>
      <c r="E11" s="47">
        <v>493863</v>
      </c>
    </row>
    <row r="12" spans="2:5" s="39" customFormat="1" ht="11.25" x14ac:dyDescent="0.2">
      <c r="B12" s="11">
        <v>41851</v>
      </c>
      <c r="C12" s="47">
        <v>4177537</v>
      </c>
      <c r="D12" s="47">
        <v>3991566</v>
      </c>
      <c r="E12" s="47">
        <v>467955</v>
      </c>
    </row>
    <row r="13" spans="2:5" s="39" customFormat="1" ht="11.25" x14ac:dyDescent="0.2">
      <c r="B13" s="11">
        <v>41882</v>
      </c>
      <c r="C13" s="47">
        <v>4197152</v>
      </c>
      <c r="D13" s="47">
        <v>4032029</v>
      </c>
      <c r="E13" s="47">
        <v>462518</v>
      </c>
    </row>
    <row r="14" spans="2:5" s="39" customFormat="1" ht="11.25" x14ac:dyDescent="0.2">
      <c r="B14" s="11">
        <v>41912</v>
      </c>
      <c r="C14" s="47">
        <v>4243834</v>
      </c>
      <c r="D14" s="47">
        <v>4029659</v>
      </c>
      <c r="E14" s="47">
        <v>458643</v>
      </c>
    </row>
    <row r="15" spans="2:5" s="39" customFormat="1" ht="11.25" x14ac:dyDescent="0.2">
      <c r="B15" s="11">
        <v>41943</v>
      </c>
      <c r="C15" s="47">
        <v>4266326</v>
      </c>
      <c r="D15" s="47">
        <v>4012706</v>
      </c>
      <c r="E15" s="47">
        <v>474470</v>
      </c>
    </row>
    <row r="16" spans="2:5" s="39" customFormat="1" ht="11.25" x14ac:dyDescent="0.2">
      <c r="B16" s="11">
        <v>41973</v>
      </c>
      <c r="C16" s="47">
        <v>4250217</v>
      </c>
      <c r="D16" s="47">
        <v>4027993</v>
      </c>
      <c r="E16" s="47">
        <v>467318</v>
      </c>
    </row>
    <row r="17" spans="2:6" s="39" customFormat="1" ht="11.25" x14ac:dyDescent="0.2">
      <c r="B17" s="11">
        <v>42004</v>
      </c>
      <c r="C17" s="47">
        <v>4309282</v>
      </c>
      <c r="D17" s="47">
        <v>3913019</v>
      </c>
      <c r="E17" s="47">
        <v>437729</v>
      </c>
    </row>
    <row r="18" spans="2:6" ht="12.95" customHeight="1" x14ac:dyDescent="0.2">
      <c r="B18" s="11">
        <v>42035</v>
      </c>
      <c r="C18" s="44">
        <v>4229408</v>
      </c>
      <c r="D18" s="44">
        <v>3892960</v>
      </c>
      <c r="E18" s="44">
        <v>448216</v>
      </c>
    </row>
    <row r="19" spans="2:6" ht="12.95" customHeight="1" x14ac:dyDescent="0.2">
      <c r="B19" s="11">
        <v>42063</v>
      </c>
      <c r="C19" s="44">
        <v>4247165</v>
      </c>
      <c r="D19" s="44">
        <v>3868610</v>
      </c>
      <c r="E19" s="44">
        <v>446016</v>
      </c>
    </row>
    <row r="20" spans="2:6" ht="12.95" customHeight="1" x14ac:dyDescent="0.2">
      <c r="B20" s="11">
        <v>42094</v>
      </c>
      <c r="C20" s="44">
        <v>4260522</v>
      </c>
      <c r="D20" s="44">
        <v>3853338</v>
      </c>
      <c r="E20" s="44">
        <v>450612</v>
      </c>
    </row>
    <row r="21" spans="2:6" ht="12.95" customHeight="1" x14ac:dyDescent="0.2">
      <c r="B21" s="11">
        <v>42124</v>
      </c>
      <c r="C21" s="44">
        <v>4335963</v>
      </c>
      <c r="D21" s="44">
        <v>3886894</v>
      </c>
      <c r="E21" s="44">
        <v>433337</v>
      </c>
    </row>
    <row r="22" spans="2:6" ht="12.95" customHeight="1" x14ac:dyDescent="0.2">
      <c r="B22" s="11">
        <v>42155</v>
      </c>
      <c r="C22" s="44">
        <v>4350712</v>
      </c>
      <c r="D22" s="44">
        <v>3879402</v>
      </c>
      <c r="E22" s="44">
        <v>436006</v>
      </c>
    </row>
    <row r="23" spans="2:6" ht="12.95" customHeight="1" x14ac:dyDescent="0.2">
      <c r="B23" s="11">
        <v>42185</v>
      </c>
      <c r="C23" s="44">
        <v>4351179</v>
      </c>
      <c r="D23" s="44">
        <v>3899077</v>
      </c>
      <c r="E23" s="44">
        <v>442764</v>
      </c>
    </row>
    <row r="24" spans="2:6" ht="12.95" customHeight="1" x14ac:dyDescent="0.2">
      <c r="B24" s="11">
        <v>42216</v>
      </c>
      <c r="C24" s="44">
        <v>4393558</v>
      </c>
      <c r="D24" s="44">
        <v>3892978</v>
      </c>
      <c r="E24" s="44">
        <v>427199</v>
      </c>
    </row>
    <row r="25" spans="2:6" ht="12.95" customHeight="1" x14ac:dyDescent="0.2">
      <c r="B25" s="11">
        <v>42247</v>
      </c>
      <c r="C25" s="44">
        <v>4338952</v>
      </c>
      <c r="D25" s="44">
        <v>3846770</v>
      </c>
      <c r="E25" s="44">
        <v>439013</v>
      </c>
    </row>
    <row r="26" spans="2:6" ht="12.95" customHeight="1" x14ac:dyDescent="0.2">
      <c r="B26" s="11">
        <v>42277</v>
      </c>
      <c r="C26" s="44">
        <v>4398831</v>
      </c>
      <c r="D26" s="44">
        <v>3886560</v>
      </c>
      <c r="E26" s="44">
        <v>450384</v>
      </c>
    </row>
    <row r="27" spans="2:6" ht="12.95" customHeight="1" x14ac:dyDescent="0.2">
      <c r="B27" s="11">
        <v>42308</v>
      </c>
      <c r="C27" s="44">
        <v>4415377</v>
      </c>
      <c r="D27" s="44">
        <v>3884162</v>
      </c>
      <c r="E27" s="44">
        <v>455159</v>
      </c>
    </row>
    <row r="28" spans="2:6" ht="12.95" customHeight="1" x14ac:dyDescent="0.2">
      <c r="B28" s="11">
        <v>42338</v>
      </c>
      <c r="C28" s="44">
        <v>4432710</v>
      </c>
      <c r="D28" s="44">
        <v>3878924</v>
      </c>
      <c r="E28" s="44">
        <v>444458</v>
      </c>
    </row>
    <row r="29" spans="2:6" ht="12.95" customHeight="1" x14ac:dyDescent="0.2">
      <c r="B29" s="35">
        <v>42369</v>
      </c>
      <c r="C29" s="45">
        <v>4441122</v>
      </c>
      <c r="D29" s="45">
        <v>3852949</v>
      </c>
      <c r="E29" s="45">
        <v>444922</v>
      </c>
      <c r="F29" s="7"/>
    </row>
    <row r="30" spans="2:6" s="2" customFormat="1" ht="12.95" customHeight="1" x14ac:dyDescent="0.2">
      <c r="C30" s="94"/>
      <c r="D30" s="94"/>
      <c r="E30" s="94"/>
    </row>
    <row r="31" spans="2:6" s="2" customFormat="1" ht="12.95" customHeight="1" x14ac:dyDescent="0.2"/>
    <row r="32" spans="2:6" ht="12.95" customHeight="1" x14ac:dyDescent="0.2">
      <c r="B32" s="96" t="s">
        <v>170</v>
      </c>
    </row>
    <row r="33" spans="2:2" ht="12.95" customHeight="1" x14ac:dyDescent="0.2">
      <c r="B33" t="s">
        <v>6</v>
      </c>
    </row>
  </sheetData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6</vt:i4>
      </vt:variant>
    </vt:vector>
  </HeadingPairs>
  <TitlesOfParts>
    <vt:vector size="39" baseType="lpstr">
      <vt:lpstr>Tablica 1.</vt:lpstr>
      <vt:lpstr>Tablica 2</vt:lpstr>
      <vt:lpstr>Slika 1.</vt:lpstr>
      <vt:lpstr>Slika 2.</vt:lpstr>
      <vt:lpstr>Slika 3.</vt:lpstr>
      <vt:lpstr>Slika 4.</vt:lpstr>
      <vt:lpstr>Tablica 3.</vt:lpstr>
      <vt:lpstr>Tablica 4.</vt:lpstr>
      <vt:lpstr>Slika 5.</vt:lpstr>
      <vt:lpstr>Tablica 5.</vt:lpstr>
      <vt:lpstr>Slika 6.</vt:lpstr>
      <vt:lpstr>Slika 7.</vt:lpstr>
      <vt:lpstr>Tablica 6.</vt:lpstr>
      <vt:lpstr>Tablica 7.</vt:lpstr>
      <vt:lpstr>Slika 8.</vt:lpstr>
      <vt:lpstr>Tablica 8.</vt:lpstr>
      <vt:lpstr>Slika 9. i 10.</vt:lpstr>
      <vt:lpstr>Slika 11. </vt:lpstr>
      <vt:lpstr>Tablica 9.</vt:lpstr>
      <vt:lpstr>Tablica 10.</vt:lpstr>
      <vt:lpstr>Slika 12. </vt:lpstr>
      <vt:lpstr>Slika 13.</vt:lpstr>
      <vt:lpstr>Slika 14.</vt:lpstr>
      <vt:lpstr>Slika 15. </vt:lpstr>
      <vt:lpstr>Slika 16.</vt:lpstr>
      <vt:lpstr>Tablica 11.</vt:lpstr>
      <vt:lpstr>Slika 19.</vt:lpstr>
      <vt:lpstr>Slika 20.</vt:lpstr>
      <vt:lpstr>Slika 21.</vt:lpstr>
      <vt:lpstr>Slika 22.</vt:lpstr>
      <vt:lpstr>Slika 23.</vt:lpstr>
      <vt:lpstr>Slika 24.</vt:lpstr>
      <vt:lpstr>Slika 25.</vt:lpstr>
      <vt:lpstr>'Tablica 1.'!_Toc416770595</vt:lpstr>
      <vt:lpstr>'Tablica 2'!_Toc416770596</vt:lpstr>
      <vt:lpstr>'Tablica 3.'!_Toc416770597</vt:lpstr>
      <vt:lpstr>'Tablica 5.'!_Toc416770597</vt:lpstr>
      <vt:lpstr>'Slika 7.'!_Toc416770620</vt:lpstr>
      <vt:lpstr>'Slika 25.'!_Toc416770643</vt:lpstr>
    </vt:vector>
  </TitlesOfParts>
  <Company>HNB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Svjetlana</cp:lastModifiedBy>
  <cp:lastPrinted>2016-01-14T09:25:34Z</cp:lastPrinted>
  <dcterms:created xsi:type="dcterms:W3CDTF">2014-11-26T13:56:26Z</dcterms:created>
  <dcterms:modified xsi:type="dcterms:W3CDTF">2016-07-25T13:18:22Z</dcterms:modified>
</cp:coreProperties>
</file>