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scolak\My Documents\000_razni dokumenti\publikacije\"/>
    </mc:Choice>
  </mc:AlternateContent>
  <bookViews>
    <workbookView xWindow="0" yWindow="0" windowWidth="19470" windowHeight="15630" tabRatio="789" firstSheet="23" activeTab="38"/>
  </bookViews>
  <sheets>
    <sheet name="Table 1" sheetId="8" r:id="rId1"/>
    <sheet name="Table 2" sheetId="9" r:id="rId2"/>
    <sheet name="Figure 1" sheetId="5" r:id="rId3"/>
    <sheet name="Figure 2" sheetId="3" r:id="rId4"/>
    <sheet name="Figure 3" sheetId="83" r:id="rId5"/>
    <sheet name="Figure 4" sheetId="30" r:id="rId6"/>
    <sheet name="Table 3" sheetId="28" r:id="rId7"/>
    <sheet name="Table 4" sheetId="29" r:id="rId8"/>
    <sheet name="Figure 5" sheetId="31" r:id="rId9"/>
    <sheet name="Table 5" sheetId="84" r:id="rId10"/>
    <sheet name="Figure 6" sheetId="42" r:id="rId11"/>
    <sheet name="Figure 7" sheetId="44" r:id="rId12"/>
    <sheet name="Table 6" sheetId="12" r:id="rId13"/>
    <sheet name="Table 7" sheetId="47" r:id="rId14"/>
    <sheet name="Figure 8" sheetId="49" r:id="rId15"/>
    <sheet name="Table 8" sheetId="50" r:id="rId16"/>
    <sheet name="Figure 9 and 10" sheetId="79" r:id="rId17"/>
    <sheet name="Figure 11 " sheetId="52" r:id="rId18"/>
    <sheet name="Table 9" sheetId="53" r:id="rId19"/>
    <sheet name="Table 10" sheetId="85" r:id="rId20"/>
    <sheet name="Figure 12 " sheetId="54" r:id="rId21"/>
    <sheet name="Figure 13" sheetId="55" r:id="rId22"/>
    <sheet name="Figure 14" sheetId="61" r:id="rId23"/>
    <sheet name="Figure 15 " sheetId="62" r:id="rId24"/>
    <sheet name="Figure 16" sheetId="64" r:id="rId25"/>
    <sheet name="Table 11" sheetId="80" r:id="rId26"/>
    <sheet name="Figure 17" sheetId="66" r:id="rId27"/>
    <sheet name="Figure 18" sheetId="86" r:id="rId28"/>
    <sheet name="Figure 19" sheetId="87" r:id="rId29"/>
    <sheet name="Figure 20" sheetId="69" r:id="rId30"/>
    <sheet name="Figure 21" sheetId="70" r:id="rId31"/>
    <sheet name="Figure 22" sheetId="81" r:id="rId32"/>
    <sheet name="Figure 23" sheetId="88" r:id="rId33"/>
    <sheet name="Figure 24" sheetId="89" r:id="rId34"/>
    <sheet name="Figure 25" sheetId="90" r:id="rId35"/>
    <sheet name="Figure 26" sheetId="82" r:id="rId36"/>
    <sheet name="Figure 27" sheetId="73" r:id="rId37"/>
    <sheet name="Table 12" sheetId="91" r:id="rId38"/>
    <sheet name="Figure 28" sheetId="74" r:id="rId39"/>
  </sheets>
  <definedNames>
    <definedName name="_Toc416770595" localSheetId="0">'Table 1'!$B$2</definedName>
    <definedName name="_Toc416770596" localSheetId="1">'Table 2'!$B$2</definedName>
    <definedName name="_Toc416770597" localSheetId="6">'Table 3'!$B$2</definedName>
    <definedName name="_Toc416770597" localSheetId="9">'Table 5'!$B$2</definedName>
    <definedName name="_Toc416770610" localSheetId="3">'Figure 2'!#REF!</definedName>
    <definedName name="_Toc416770610" localSheetId="4">'Figure 3'!#REF!</definedName>
    <definedName name="_Toc416770620" localSheetId="11">'Figure 7'!$B$2</definedName>
    <definedName name="_Toc416770623" localSheetId="16">'Figure 9 and 10'!#REF!</definedName>
    <definedName name="_Toc416770624" localSheetId="16">'Figure 9 and 10'!#REF!</definedName>
    <definedName name="_Toc416770643" localSheetId="38">'Figure 28'!$G$27</definedName>
  </definedNames>
  <calcPr calcId="152511"/>
</workbook>
</file>

<file path=xl/calcChain.xml><?xml version="1.0" encoding="utf-8"?>
<calcChain xmlns="http://schemas.openxmlformats.org/spreadsheetml/2006/main">
  <c r="C17" i="50" l="1"/>
  <c r="F11" i="12" l="1"/>
  <c r="C11" i="12"/>
  <c r="F10" i="12"/>
  <c r="F9" i="12"/>
  <c r="F8" i="12"/>
  <c r="F7" i="12"/>
  <c r="F6" i="12"/>
  <c r="G18" i="88" l="1"/>
  <c r="H18" i="86" l="1"/>
  <c r="G18" i="86"/>
  <c r="D15" i="50" l="1"/>
  <c r="E15" i="50"/>
  <c r="D16" i="50"/>
  <c r="E16" i="50"/>
  <c r="F16" i="50"/>
  <c r="F17" i="50"/>
  <c r="C16" i="50"/>
  <c r="C15" i="50"/>
  <c r="F18" i="88" l="1"/>
  <c r="G12" i="90"/>
  <c r="G11" i="90"/>
  <c r="G10" i="90"/>
  <c r="G9" i="90"/>
  <c r="G8" i="90"/>
  <c r="G7" i="90"/>
  <c r="G6" i="90"/>
  <c r="I19" i="91" l="1"/>
  <c r="H19" i="91"/>
  <c r="G19" i="91"/>
  <c r="F19" i="91"/>
  <c r="E19" i="91"/>
  <c r="I18" i="91"/>
  <c r="H18" i="91"/>
  <c r="G18" i="91"/>
  <c r="F18" i="91"/>
  <c r="E18" i="91"/>
  <c r="I17" i="91"/>
  <c r="H17" i="91"/>
  <c r="G17" i="91"/>
  <c r="F17" i="91"/>
  <c r="E17" i="91"/>
  <c r="I16" i="91"/>
  <c r="H16" i="91"/>
  <c r="F16" i="91"/>
  <c r="E16" i="91"/>
  <c r="I15" i="91"/>
  <c r="H15" i="91"/>
  <c r="F15" i="91"/>
  <c r="E15" i="91"/>
  <c r="I14" i="91"/>
  <c r="H14" i="91"/>
  <c r="G14" i="91"/>
  <c r="F14" i="91"/>
  <c r="E14" i="91"/>
  <c r="H18" i="90"/>
  <c r="G18" i="90"/>
  <c r="F18" i="90"/>
  <c r="E18" i="90"/>
  <c r="D18" i="90"/>
  <c r="C18" i="90"/>
  <c r="H17" i="90"/>
  <c r="G17" i="90"/>
  <c r="H16" i="90"/>
  <c r="G16" i="90"/>
  <c r="H15" i="90"/>
  <c r="G15" i="90"/>
  <c r="H14" i="90"/>
  <c r="G14" i="90"/>
  <c r="H13" i="90"/>
  <c r="G13" i="90"/>
  <c r="H12" i="90"/>
  <c r="H11" i="90"/>
  <c r="H10" i="90"/>
  <c r="H9" i="90"/>
  <c r="H8" i="90"/>
  <c r="H7" i="90"/>
  <c r="H6" i="90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G18" i="89" s="1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H18" i="87"/>
  <c r="G18" i="87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F18" i="86"/>
  <c r="E18" i="86"/>
  <c r="D18" i="86"/>
  <c r="C18" i="86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H16" i="80"/>
  <c r="G16" i="80"/>
  <c r="F16" i="80"/>
  <c r="E16" i="80"/>
  <c r="D16" i="80"/>
  <c r="C16" i="80"/>
  <c r="H15" i="80"/>
  <c r="H14" i="80"/>
  <c r="H9" i="80"/>
  <c r="G9" i="80"/>
  <c r="F9" i="80"/>
  <c r="E9" i="80"/>
  <c r="D9" i="80"/>
  <c r="C9" i="80"/>
  <c r="H8" i="80"/>
  <c r="H7" i="80"/>
  <c r="E12" i="85"/>
  <c r="D12" i="85"/>
  <c r="C12" i="85"/>
  <c r="E11" i="85"/>
  <c r="E10" i="85"/>
  <c r="E9" i="85"/>
  <c r="E8" i="85"/>
  <c r="E7" i="85"/>
  <c r="E6" i="85"/>
  <c r="E12" i="53"/>
  <c r="D12" i="53"/>
  <c r="C12" i="53"/>
  <c r="E11" i="53"/>
  <c r="E10" i="53"/>
  <c r="E9" i="53"/>
  <c r="E8" i="53"/>
  <c r="E7" i="53"/>
  <c r="E6" i="53"/>
  <c r="I7" i="79"/>
  <c r="I6" i="79"/>
  <c r="E13" i="50"/>
  <c r="D13" i="50"/>
  <c r="C13" i="50"/>
  <c r="G12" i="50"/>
  <c r="G11" i="50"/>
  <c r="E9" i="50"/>
  <c r="D9" i="50"/>
  <c r="C9" i="50"/>
  <c r="G8" i="50"/>
  <c r="G7" i="50"/>
  <c r="F18" i="49"/>
  <c r="E18" i="49"/>
  <c r="D18" i="49"/>
  <c r="H18" i="49" s="1"/>
  <c r="C18" i="49"/>
  <c r="G18" i="49" s="1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8" i="49"/>
  <c r="G8" i="49"/>
  <c r="H7" i="49"/>
  <c r="G7" i="49"/>
  <c r="H6" i="49"/>
  <c r="G6" i="49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D9" i="84"/>
  <c r="C9" i="84"/>
  <c r="E8" i="84"/>
  <c r="E7" i="84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3" i="29"/>
  <c r="C13" i="29"/>
  <c r="D12" i="29"/>
  <c r="D11" i="29"/>
  <c r="D10" i="29"/>
  <c r="D9" i="29"/>
  <c r="D8" i="29"/>
  <c r="D7" i="29"/>
  <c r="F10" i="28"/>
  <c r="E10" i="28"/>
  <c r="D10" i="28"/>
  <c r="C10" i="28"/>
  <c r="E41" i="30"/>
  <c r="E40" i="30"/>
  <c r="E39" i="30"/>
  <c r="E38" i="30"/>
  <c r="E37" i="30"/>
  <c r="E36" i="30"/>
  <c r="E35" i="30"/>
  <c r="E34" i="30"/>
  <c r="E33" i="30"/>
  <c r="E32" i="30"/>
  <c r="E31" i="30"/>
  <c r="E30" i="30"/>
  <c r="F17" i="3"/>
  <c r="F16" i="3"/>
  <c r="F15" i="3"/>
  <c r="F14" i="3"/>
  <c r="F13" i="3"/>
  <c r="F12" i="3"/>
  <c r="F11" i="3"/>
  <c r="F10" i="3"/>
  <c r="F9" i="3"/>
  <c r="F8" i="3"/>
  <c r="F7" i="3"/>
  <c r="F6" i="3"/>
  <c r="C28" i="9"/>
  <c r="D17" i="50" l="1"/>
  <c r="G9" i="50"/>
  <c r="G15" i="50"/>
  <c r="E17" i="50"/>
  <c r="G16" i="50"/>
  <c r="G13" i="50"/>
  <c r="G17" i="50" s="1"/>
  <c r="H18" i="89"/>
  <c r="H18" i="88"/>
  <c r="G15" i="91"/>
  <c r="G16" i="91" s="1"/>
</calcChain>
</file>

<file path=xl/sharedStrings.xml><?xml version="1.0" encoding="utf-8"?>
<sst xmlns="http://schemas.openxmlformats.org/spreadsheetml/2006/main" count="480" uniqueCount="476">
  <si>
    <r>
      <rPr>
        <sz val="8"/>
        <color theme="1"/>
        <rFont val="Arial"/>
        <family val="2"/>
        <charset val="238"/>
      </rPr>
      <t xml:space="preserve"> </t>
    </r>
  </si>
  <si>
    <r>
      <rPr>
        <b/>
        <sz val="12"/>
        <rFont val="Arial"/>
        <family val="2"/>
        <charset val="238"/>
      </rPr>
      <t>Table 1 Total number of terminals acquiring payment cards in the RC</t>
    </r>
  </si>
  <si>
    <r>
      <rPr>
        <b/>
        <sz val="8"/>
        <rFont val="Arial"/>
        <family val="2"/>
        <charset val="238"/>
      </rPr>
      <t>Accepting terminals</t>
    </r>
  </si>
  <si>
    <r>
      <rPr>
        <sz val="8"/>
        <color theme="1"/>
        <rFont val="Arial"/>
        <family val="2"/>
        <charset val="238"/>
      </rPr>
      <t>ATMs</t>
    </r>
  </si>
  <si>
    <r>
      <rPr>
        <sz val="8"/>
        <color theme="1"/>
        <rFont val="Arial"/>
        <family val="2"/>
        <charset val="238"/>
      </rPr>
      <t>EFTPOS terminals</t>
    </r>
  </si>
  <si>
    <r>
      <rPr>
        <sz val="8"/>
        <color theme="1"/>
        <rFont val="Arial"/>
        <family val="2"/>
        <charset val="238"/>
      </rPr>
      <t>EFTPOS terminals for withdrawal and deposit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</si>
  <si>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</si>
  <si>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Table 2 Number of ATMs by counties in the RC </t>
    </r>
  </si>
  <si>
    <r>
      <rPr>
        <sz val="8"/>
        <color theme="1"/>
        <rFont val="Arial"/>
        <family val="2"/>
        <charset val="238"/>
      </rPr>
      <t>on 31 December 2016</t>
    </r>
  </si>
  <si>
    <r>
      <rPr>
        <b/>
        <sz val="8"/>
        <color theme="1"/>
        <rFont val="Arial"/>
        <family val="2"/>
        <charset val="238"/>
      </rPr>
      <t>County</t>
    </r>
  </si>
  <si>
    <r>
      <rPr>
        <b/>
        <sz val="8"/>
        <color theme="1"/>
        <rFont val="Arial"/>
        <family val="2"/>
        <charset val="238"/>
      </rPr>
      <t>Total number of ATMs</t>
    </r>
  </si>
  <si>
    <r>
      <rPr>
        <sz val="8"/>
        <color theme="1"/>
        <rFont val="Arial"/>
        <family val="2"/>
        <charset val="238"/>
      </rPr>
      <t>County of Zagreb</t>
    </r>
  </si>
  <si>
    <r>
      <rPr>
        <sz val="8"/>
        <color theme="1"/>
        <rFont val="Arial"/>
        <family val="2"/>
        <charset val="238"/>
      </rPr>
      <t>Krapina-Zagorje</t>
    </r>
  </si>
  <si>
    <r>
      <rPr>
        <sz val="8"/>
        <color theme="1"/>
        <rFont val="Arial"/>
        <family val="2"/>
        <charset val="238"/>
      </rPr>
      <t>Sisak-Moslavina</t>
    </r>
  </si>
  <si>
    <r>
      <rPr>
        <sz val="8"/>
        <color theme="1"/>
        <rFont val="Arial"/>
        <family val="2"/>
        <charset val="238"/>
      </rPr>
      <t>Karlovac</t>
    </r>
  </si>
  <si>
    <r>
      <rPr>
        <sz val="8"/>
        <color theme="1"/>
        <rFont val="Arial"/>
        <family val="2"/>
        <charset val="238"/>
      </rPr>
      <t>Varaždin</t>
    </r>
  </si>
  <si>
    <r>
      <rPr>
        <sz val="8"/>
        <color theme="1"/>
        <rFont val="Arial"/>
        <family val="2"/>
        <charset val="238"/>
      </rPr>
      <t>Koprivnica-Križevci</t>
    </r>
  </si>
  <si>
    <r>
      <rPr>
        <sz val="8"/>
        <color theme="1"/>
        <rFont val="Arial"/>
        <family val="2"/>
        <charset val="238"/>
      </rPr>
      <t>Bjelovar-Bilogora</t>
    </r>
  </si>
  <si>
    <r>
      <rPr>
        <sz val="8"/>
        <color theme="1"/>
        <rFont val="Arial"/>
        <family val="2"/>
        <charset val="238"/>
      </rPr>
      <t>Primorje-Gorski kotar</t>
    </r>
  </si>
  <si>
    <r>
      <rPr>
        <sz val="8"/>
        <color theme="1"/>
        <rFont val="Arial"/>
        <family val="2"/>
        <charset val="238"/>
      </rPr>
      <t>Lika-Senj</t>
    </r>
  </si>
  <si>
    <r>
      <rPr>
        <sz val="8"/>
        <color theme="1"/>
        <rFont val="Arial"/>
        <family val="2"/>
        <charset val="238"/>
      </rPr>
      <t>Virovitica-Podravina</t>
    </r>
  </si>
  <si>
    <r>
      <rPr>
        <sz val="8"/>
        <color theme="1"/>
        <rFont val="Arial"/>
        <family val="2"/>
        <charset val="238"/>
      </rPr>
      <t>Požega-Slavonia</t>
    </r>
  </si>
  <si>
    <r>
      <rPr>
        <sz val="8"/>
        <color theme="1"/>
        <rFont val="Arial"/>
        <family val="2"/>
        <charset val="238"/>
      </rPr>
      <t>Slavonski Brod-Posavina</t>
    </r>
  </si>
  <si>
    <r>
      <rPr>
        <sz val="8"/>
        <color theme="1"/>
        <rFont val="Arial"/>
        <family val="2"/>
        <charset val="238"/>
      </rPr>
      <t>Zadar</t>
    </r>
  </si>
  <si>
    <r>
      <rPr>
        <sz val="8"/>
        <color theme="1"/>
        <rFont val="Arial"/>
        <family val="2"/>
        <charset val="238"/>
      </rPr>
      <t>Osijek-Baranja</t>
    </r>
  </si>
  <si>
    <r>
      <rPr>
        <sz val="8"/>
        <color theme="1"/>
        <rFont val="Arial"/>
        <family val="2"/>
        <charset val="238"/>
      </rPr>
      <t>Šibenik-Knin</t>
    </r>
  </si>
  <si>
    <r>
      <rPr>
        <sz val="8"/>
        <color theme="1"/>
        <rFont val="Arial"/>
        <family val="2"/>
        <charset val="238"/>
      </rPr>
      <t>Vukovar-Srijem</t>
    </r>
  </si>
  <si>
    <r>
      <rPr>
        <sz val="8"/>
        <color theme="1"/>
        <rFont val="Arial"/>
        <family val="2"/>
        <charset val="238"/>
      </rPr>
      <t>Split-Dalmatia</t>
    </r>
  </si>
  <si>
    <r>
      <rPr>
        <sz val="8"/>
        <color theme="1"/>
        <rFont val="Arial"/>
        <family val="2"/>
        <charset val="238"/>
      </rPr>
      <t>Istria</t>
    </r>
  </si>
  <si>
    <r>
      <rPr>
        <sz val="8"/>
        <color theme="1"/>
        <rFont val="Arial"/>
        <family val="2"/>
        <charset val="238"/>
      </rPr>
      <t>Dubrovnik-Neretva</t>
    </r>
  </si>
  <si>
    <r>
      <rPr>
        <sz val="8"/>
        <color theme="1"/>
        <rFont val="Arial"/>
        <family val="2"/>
        <charset val="238"/>
      </rPr>
      <t>Međimurje</t>
    </r>
  </si>
  <si>
    <r>
      <rPr>
        <sz val="8"/>
        <color theme="1"/>
        <rFont val="Arial"/>
        <family val="2"/>
        <charset val="238"/>
      </rPr>
      <t>City of Zagreb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</si>
  <si>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</si>
  <si>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</si>
  <si>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1 Number of ATMs in the RC according to functions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</si>
  <si>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</si>
  <si>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Withdrawal ATM</t>
    </r>
  </si>
  <si>
    <r>
      <rPr>
        <b/>
        <sz val="8"/>
        <color theme="1"/>
        <rFont val="Arial"/>
        <family val="2"/>
        <charset val="238"/>
      </rPr>
      <t>Terminal</t>
    </r>
  </si>
  <si>
    <r>
      <rPr>
        <b/>
        <sz val="8"/>
        <color theme="1"/>
        <rFont val="Arial"/>
        <family val="2"/>
        <charset val="238"/>
      </rPr>
      <t>Deposit-withdrawal ATM</t>
    </r>
  </si>
  <si>
    <r>
      <rPr>
        <b/>
        <sz val="8"/>
        <color theme="1"/>
        <rFont val="Arial"/>
        <family val="2"/>
        <charset val="238"/>
      </rPr>
      <t>Deposit ATM</t>
    </r>
  </si>
  <si>
    <r>
      <rPr>
        <b/>
        <sz val="8"/>
        <color theme="1"/>
        <rFont val="Arial"/>
        <family val="2"/>
        <charset val="238"/>
      </rPr>
      <t>Deposit-withdrawal transaction ATM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</si>
  <si>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</si>
  <si>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balance on the last day of each reporting month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</si>
  <si>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</si>
  <si>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2 Number of EFTPOS terminals in the RC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</si>
  <si>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</si>
  <si>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Contact</t>
    </r>
  </si>
  <si>
    <r>
      <rPr>
        <b/>
        <sz val="8"/>
        <color theme="1"/>
        <rFont val="Arial"/>
        <family val="2"/>
        <charset val="238"/>
      </rPr>
      <t>Contactless-contact</t>
    </r>
  </si>
  <si>
    <r>
      <rPr>
        <b/>
        <sz val="8"/>
        <color theme="1"/>
        <rFont val="Arial"/>
        <family val="2"/>
        <charset val="238"/>
      </rPr>
      <t>Contactless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</si>
  <si>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</si>
  <si>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balance on the last day of each reporting month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</si>
  <si>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</si>
  <si>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3 Number of contactless-contact EFTPOS terminals in the RC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</si>
  <si>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</si>
  <si>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2014</t>
    </r>
  </si>
  <si>
    <r>
      <rPr>
        <b/>
        <sz val="8"/>
        <color theme="1"/>
        <rFont val="Arial"/>
        <family val="2"/>
        <charset val="238"/>
      </rPr>
      <t>2015</t>
    </r>
  </si>
  <si>
    <r>
      <rPr>
        <b/>
        <sz val="8"/>
        <color theme="1"/>
        <rFont val="Arial"/>
        <family val="2"/>
        <charset val="238"/>
      </rPr>
      <t>2016</t>
    </r>
  </si>
  <si>
    <r>
      <rPr>
        <sz val="8"/>
        <color theme="1"/>
        <rFont val="Arial"/>
        <family val="2"/>
        <charset val="238"/>
      </rPr>
      <t>31/1</t>
    </r>
  </si>
  <si>
    <r>
      <rPr>
        <sz val="8"/>
        <color theme="1"/>
        <rFont val="Arial"/>
        <family val="2"/>
        <charset val="238"/>
      </rPr>
      <t>28/2</t>
    </r>
  </si>
  <si>
    <r>
      <rPr>
        <sz val="8"/>
        <color theme="1"/>
        <rFont val="Arial"/>
        <family val="2"/>
        <charset val="238"/>
      </rPr>
      <t>31/3</t>
    </r>
  </si>
  <si>
    <r>
      <rPr>
        <sz val="8"/>
        <color theme="1"/>
        <rFont val="Arial"/>
        <family val="2"/>
        <charset val="238"/>
      </rPr>
      <t>30/4</t>
    </r>
  </si>
  <si>
    <r>
      <rPr>
        <sz val="8"/>
        <color theme="1"/>
        <rFont val="Arial"/>
        <family val="2"/>
        <charset val="238"/>
      </rPr>
      <t>31/5</t>
    </r>
  </si>
  <si>
    <r>
      <rPr>
        <sz val="8"/>
        <color theme="1"/>
        <rFont val="Arial"/>
        <family val="2"/>
        <charset val="238"/>
      </rPr>
      <t>30/6</t>
    </r>
  </si>
  <si>
    <r>
      <rPr>
        <sz val="8"/>
        <color theme="1"/>
        <rFont val="Arial"/>
        <family val="2"/>
        <charset val="238"/>
      </rPr>
      <t>31/7</t>
    </r>
  </si>
  <si>
    <r>
      <rPr>
        <sz val="8"/>
        <color theme="1"/>
        <rFont val="Arial"/>
        <family val="2"/>
        <charset val="238"/>
      </rPr>
      <t>31/8</t>
    </r>
  </si>
  <si>
    <r>
      <rPr>
        <sz val="8"/>
        <color theme="1"/>
        <rFont val="Arial"/>
        <family val="2"/>
        <charset val="238"/>
      </rPr>
      <t>30/9</t>
    </r>
  </si>
  <si>
    <r>
      <rPr>
        <sz val="8"/>
        <color theme="1"/>
        <rFont val="Arial"/>
        <family val="2"/>
        <charset val="238"/>
      </rPr>
      <t>31/10</t>
    </r>
  </si>
  <si>
    <r>
      <rPr>
        <sz val="8"/>
        <color theme="1"/>
        <rFont val="Arial"/>
        <family val="2"/>
        <charset val="238"/>
      </rPr>
      <t>30/11</t>
    </r>
  </si>
  <si>
    <r>
      <rPr>
        <sz val="8"/>
        <color theme="1"/>
        <rFont val="Arial"/>
        <family val="2"/>
        <charset val="238"/>
      </rPr>
      <t>31/12</t>
    </r>
  </si>
  <si>
    <r>
      <rPr>
        <sz val="8"/>
        <color theme="1"/>
        <rFont val="Arial"/>
        <family val="2"/>
        <charset val="238"/>
      </rPr>
      <t>Note: Data refer to the balance on the last day of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</si>
  <si>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</si>
  <si>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4 Number of payment cards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</si>
  <si>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</si>
  <si>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Debit card</t>
    </r>
  </si>
  <si>
    <r>
      <rPr>
        <b/>
        <sz val="8"/>
        <color theme="1"/>
        <rFont val="Arial"/>
        <family val="2"/>
        <charset val="238"/>
      </rPr>
      <t>Credit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</si>
  <si>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</si>
  <si>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used, unused and blocked payment cards on the last day of each reporting month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</si>
  <si>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</si>
  <si>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Table 3 Number of payment cards issued in the RC by user</t>
    </r>
  </si>
  <si>
    <r>
      <rPr>
        <sz val="8"/>
        <color theme="1"/>
        <rFont val="Arial"/>
        <family val="2"/>
        <charset val="238"/>
      </rPr>
      <t>on 31 December 2016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</si>
  <si>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</si>
  <si>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Consumer</t>
    </r>
  </si>
  <si>
    <r>
      <rPr>
        <b/>
        <sz val="8"/>
        <color theme="1"/>
        <rFont val="Arial"/>
        <family val="2"/>
        <charset val="238"/>
      </rPr>
      <t>Non-consumer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</si>
  <si>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</si>
  <si>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Basic</t>
    </r>
  </si>
  <si>
    <r>
      <rPr>
        <b/>
        <sz val="8"/>
        <color theme="1"/>
        <rFont val="Arial"/>
        <family val="2"/>
        <charset val="238"/>
      </rPr>
      <t>Additional</t>
    </r>
  </si>
  <si>
    <r>
      <rPr>
        <b/>
        <sz val="8"/>
        <color theme="1"/>
        <rFont val="Arial"/>
        <family val="2"/>
        <charset val="238"/>
      </rPr>
      <t>Basic</t>
    </r>
  </si>
  <si>
    <r>
      <rPr>
        <sz val="8"/>
        <color theme="1"/>
        <rFont val="Arial"/>
        <family val="2"/>
        <charset val="238"/>
      </rPr>
      <t>Debit card</t>
    </r>
  </si>
  <si>
    <r>
      <rPr>
        <sz val="8"/>
        <color theme="1"/>
        <rFont val="Arial"/>
        <family val="2"/>
        <charset val="238"/>
      </rPr>
      <t>Credit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</si>
  <si>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</si>
  <si>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payment cards on 31 December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</si>
  <si>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</si>
  <si>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Table 4 Number of payment cards issued in the RC by type of card </t>
    </r>
  </si>
  <si>
    <r>
      <rPr>
        <sz val="8"/>
        <color theme="1"/>
        <rFont val="Arial"/>
        <family val="2"/>
        <charset val="238"/>
      </rPr>
      <t>on 31 December 2016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</si>
  <si>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</si>
  <si>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Number of payment cards</t>
    </r>
  </si>
  <si>
    <r>
      <rPr>
        <b/>
        <sz val="8"/>
        <color theme="1"/>
        <rFont val="Arial"/>
        <family val="2"/>
        <charset val="238"/>
      </rPr>
      <t>Share</t>
    </r>
  </si>
  <si>
    <r>
      <rPr>
        <sz val="8"/>
        <color theme="1"/>
        <rFont val="Arial"/>
        <family val="2"/>
        <charset val="238"/>
      </rPr>
      <t>Debit card</t>
    </r>
  </si>
  <si>
    <r>
      <rPr>
        <sz val="8"/>
        <color theme="1"/>
        <rFont val="Arial"/>
        <family val="2"/>
        <charset val="238"/>
      </rPr>
      <t>Charge card</t>
    </r>
  </si>
  <si>
    <r>
      <rPr>
        <sz val="8"/>
        <color theme="1"/>
        <rFont val="Arial"/>
        <family val="2"/>
        <charset val="238"/>
      </rPr>
      <t>Delayed debit card</t>
    </r>
  </si>
  <si>
    <r>
      <rPr>
        <sz val="8"/>
        <color theme="1"/>
        <rFont val="Arial"/>
        <family val="2"/>
        <charset val="238"/>
      </rPr>
      <t>Revolving card</t>
    </r>
  </si>
  <si>
    <r>
      <rPr>
        <sz val="8"/>
        <color theme="1"/>
        <rFont val="Arial"/>
        <family val="2"/>
        <charset val="238"/>
      </rPr>
      <t>Credit card</t>
    </r>
  </si>
  <si>
    <r>
      <rPr>
        <sz val="8"/>
        <color theme="1"/>
        <rFont val="Arial"/>
        <family val="2"/>
        <charset val="238"/>
      </rPr>
      <t>Other/membership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</si>
  <si>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</si>
  <si>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payment cards on 31 December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</si>
  <si>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</si>
  <si>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5 Number of used, unused and blocked payment cards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</si>
  <si>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</si>
  <si>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Used payment cards (total)</t>
    </r>
  </si>
  <si>
    <r>
      <rPr>
        <b/>
        <sz val="8"/>
        <color theme="1"/>
        <rFont val="Arial"/>
        <family val="2"/>
        <charset val="238"/>
      </rPr>
      <t>Unused payment cards (total)</t>
    </r>
  </si>
  <si>
    <r>
      <rPr>
        <b/>
        <sz val="8"/>
        <color theme="1"/>
        <rFont val="Arial"/>
        <family val="2"/>
        <charset val="238"/>
      </rPr>
      <t>Blocked payment cards (total)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</si>
  <si>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</si>
  <si>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used, unused and blocked payment cards on the last day of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</si>
  <si>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</si>
  <si>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Table 5 Number of contact and contactless payment cards issued in the RC </t>
    </r>
  </si>
  <si>
    <r>
      <rPr>
        <sz val="8"/>
        <color theme="1"/>
        <rFont val="Arial"/>
        <family val="2"/>
        <charset val="238"/>
      </rPr>
      <t>on 31 December 2016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</si>
  <si>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</si>
  <si>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Contact</t>
    </r>
  </si>
  <si>
    <r>
      <rPr>
        <b/>
        <sz val="8"/>
        <color theme="1"/>
        <rFont val="Arial"/>
        <family val="2"/>
        <charset val="238"/>
      </rPr>
      <t>Contactless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</si>
  <si>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</si>
  <si>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Debit card</t>
    </r>
  </si>
  <si>
    <r>
      <rPr>
        <sz val="8"/>
        <color theme="1"/>
        <rFont val="Arial"/>
        <family val="2"/>
        <charset val="238"/>
      </rPr>
      <t>Credit card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</si>
  <si>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</si>
  <si>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payment cards on 31 December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</si>
  <si>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</si>
  <si>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6 Number of newly issued and deactivated payment cards by type of card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</si>
  <si>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</si>
  <si>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Newly issued debit cards</t>
    </r>
  </si>
  <si>
    <r>
      <rPr>
        <b/>
        <sz val="8"/>
        <color theme="1"/>
        <rFont val="Arial"/>
        <family val="2"/>
        <charset val="238"/>
      </rPr>
      <t>Newly issued credit cards</t>
    </r>
  </si>
  <si>
    <r>
      <rPr>
        <b/>
        <sz val="8"/>
        <color theme="1"/>
        <rFont val="Arial"/>
        <family val="2"/>
        <charset val="238"/>
      </rPr>
      <t>Deactivated debit cards</t>
    </r>
  </si>
  <si>
    <r>
      <rPr>
        <b/>
        <sz val="8"/>
        <color theme="1"/>
        <rFont val="Arial"/>
        <family val="2"/>
        <charset val="238"/>
      </rPr>
      <t>Deactivated credit cards</t>
    </r>
  </si>
  <si>
    <r>
      <rPr>
        <sz val="8"/>
        <color theme="1"/>
        <rFont val="Arial"/>
        <family val="2"/>
        <charset val="238"/>
      </rPr>
      <t>Note: Data refer to the total number of newly issued and deactivated payment cards during each reporting month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</si>
  <si>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</si>
  <si>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7 Number of contact and contactless payment cards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</si>
  <si>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</si>
  <si>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Contact</t>
    </r>
  </si>
  <si>
    <r>
      <rPr>
        <b/>
        <sz val="8"/>
        <color theme="1"/>
        <rFont val="Arial"/>
        <family val="2"/>
        <charset val="238"/>
      </rPr>
      <t>Contactless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</si>
  <si>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</si>
  <si>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contact and contactless payment cards on the last day of each reporting month.</t>
    </r>
  </si>
  <si>
    <r>
      <rPr>
        <sz val="8"/>
        <color theme="1"/>
        <rFont val="Arial"/>
        <family val="2"/>
        <charset val="238"/>
      </rPr>
      <t>Includes used, unused and blocked payment cards.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</si>
  <si>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</si>
  <si>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Table 6 Number of cardholders in the RC (consumers)</t>
    </r>
  </si>
  <si>
    <r>
      <rPr>
        <b/>
        <sz val="8"/>
        <color theme="1"/>
        <rFont val="Arial"/>
        <family val="2"/>
        <charset val="238"/>
      </rPr>
      <t>Number of PSP issuers</t>
    </r>
  </si>
  <si>
    <r>
      <rPr>
        <b/>
        <sz val="8"/>
        <color theme="1"/>
        <rFont val="Arial"/>
        <family val="2"/>
        <charset val="238"/>
      </rPr>
      <t>Number of holders</t>
    </r>
  </si>
  <si>
    <r>
      <rPr>
        <b/>
        <sz val="8"/>
        <color theme="1"/>
        <rFont val="Arial"/>
        <family val="2"/>
        <charset val="238"/>
      </rPr>
      <t>Total debit cards</t>
    </r>
  </si>
  <si>
    <r>
      <rPr>
        <b/>
        <sz val="8"/>
        <color theme="1"/>
        <rFont val="Arial"/>
        <family val="2"/>
        <charset val="238"/>
      </rPr>
      <t>Total credit cards</t>
    </r>
  </si>
  <si>
    <r>
      <rPr>
        <b/>
        <sz val="8"/>
        <color theme="1"/>
        <rFont val="Arial"/>
        <family val="2"/>
        <charset val="238"/>
      </rPr>
      <t>Total payment cards</t>
    </r>
  </si>
  <si>
    <r>
      <rPr>
        <sz val="8"/>
        <color theme="1"/>
        <rFont val="Arial"/>
        <family val="2"/>
        <charset val="238"/>
      </rPr>
      <t>One</t>
    </r>
  </si>
  <si>
    <r>
      <rPr>
        <sz val="8"/>
        <color theme="1"/>
        <rFont val="Arial"/>
        <family val="2"/>
        <charset val="238"/>
      </rPr>
      <t>Two</t>
    </r>
  </si>
  <si>
    <r>
      <rPr>
        <sz val="8"/>
        <color theme="1"/>
        <rFont val="Arial"/>
        <family val="2"/>
        <charset val="238"/>
      </rPr>
      <t>Three</t>
    </r>
  </si>
  <si>
    <r>
      <rPr>
        <sz val="8"/>
        <color theme="1"/>
        <rFont val="Arial"/>
        <family val="2"/>
        <charset val="238"/>
      </rPr>
      <t>Four</t>
    </r>
  </si>
  <si>
    <r>
      <rPr>
        <sz val="8"/>
        <color theme="1"/>
        <rFont val="Arial"/>
        <family val="2"/>
        <charset val="238"/>
      </rPr>
      <t>Five and more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</si>
  <si>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</si>
  <si>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on 31 December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</si>
  <si>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</si>
  <si>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Table 7 Number of cardholders in the RC – business entities (non-consumers)</t>
    </r>
  </si>
  <si>
    <r>
      <rPr>
        <b/>
        <sz val="8"/>
        <color theme="1"/>
        <rFont val="Arial"/>
        <family val="2"/>
        <charset val="238"/>
      </rPr>
      <t>Number of PSP issuers</t>
    </r>
  </si>
  <si>
    <r>
      <rPr>
        <b/>
        <sz val="8"/>
        <color theme="1"/>
        <rFont val="Arial"/>
        <family val="2"/>
        <charset val="238"/>
      </rPr>
      <t>Number of holders</t>
    </r>
  </si>
  <si>
    <r>
      <rPr>
        <b/>
        <sz val="8"/>
        <color theme="1"/>
        <rFont val="Arial"/>
        <family val="2"/>
        <charset val="238"/>
      </rPr>
      <t>Total debit cards</t>
    </r>
  </si>
  <si>
    <r>
      <rPr>
        <b/>
        <sz val="8"/>
        <color theme="1"/>
        <rFont val="Arial"/>
        <family val="2"/>
        <charset val="238"/>
      </rPr>
      <t>Total credit cards</t>
    </r>
  </si>
  <si>
    <r>
      <rPr>
        <b/>
        <sz val="8"/>
        <color theme="1"/>
        <rFont val="Arial"/>
        <family val="2"/>
        <charset val="238"/>
      </rPr>
      <t>Total payment cards</t>
    </r>
  </si>
  <si>
    <r>
      <rPr>
        <sz val="8"/>
        <color theme="1"/>
        <rFont val="Arial"/>
        <family val="2"/>
        <charset val="238"/>
      </rPr>
      <t>One</t>
    </r>
  </si>
  <si>
    <r>
      <rPr>
        <sz val="8"/>
        <color theme="1"/>
        <rFont val="Arial"/>
        <family val="2"/>
        <charset val="238"/>
      </rPr>
      <t>Two</t>
    </r>
  </si>
  <si>
    <r>
      <rPr>
        <sz val="8"/>
        <color theme="1"/>
        <rFont val="Arial"/>
        <family val="2"/>
        <charset val="238"/>
      </rPr>
      <t>Three</t>
    </r>
  </si>
  <si>
    <r>
      <rPr>
        <sz val="8"/>
        <color theme="1"/>
        <rFont val="Arial"/>
        <family val="2"/>
        <charset val="238"/>
      </rPr>
      <t>Four</t>
    </r>
  </si>
  <si>
    <r>
      <rPr>
        <sz val="8"/>
        <color theme="1"/>
        <rFont val="Arial"/>
        <family val="2"/>
        <charset val="238"/>
      </rPr>
      <t>Five and more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</si>
  <si>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</si>
  <si>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on 31 December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</si>
  <si>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</si>
  <si>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8 Number and value of national and international card-based payment transactions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</si>
  <si>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</si>
  <si>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national transactions</t>
    </r>
  </si>
  <si>
    <r>
      <rPr>
        <b/>
        <sz val="8"/>
        <color theme="1"/>
        <rFont val="Arial"/>
        <family val="2"/>
        <charset val="238"/>
      </rPr>
      <t>Value of national transactions</t>
    </r>
  </si>
  <si>
    <r>
      <rPr>
        <b/>
        <sz val="8"/>
        <color theme="1"/>
        <rFont val="Arial"/>
        <family val="2"/>
        <charset val="238"/>
      </rPr>
      <t>Number of international transactions</t>
    </r>
  </si>
  <si>
    <r>
      <rPr>
        <b/>
        <sz val="8"/>
        <color theme="1"/>
        <rFont val="Arial"/>
        <family val="2"/>
        <charset val="238"/>
      </rPr>
      <t>Value of international transactions</t>
    </r>
  </si>
  <si>
    <r>
      <rPr>
        <b/>
        <sz val="8"/>
        <color theme="1"/>
        <rFont val="Arial"/>
        <family val="2"/>
        <charset val="238"/>
      </rPr>
      <t>Total number of transactions – right</t>
    </r>
  </si>
  <si>
    <r>
      <rPr>
        <b/>
        <sz val="8"/>
        <color theme="1"/>
        <rFont val="Arial"/>
        <family val="2"/>
        <charset val="238"/>
      </rPr>
      <t>Total value of transactions – left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</si>
  <si>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</si>
  <si>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and international card-based payment transactions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</si>
  <si>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</si>
  <si>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Table 8 Number and value of national card-based payment transactions by type of payment card 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</si>
  <si>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</si>
  <si>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Type of payment card</t>
    </r>
  </si>
  <si>
    <r>
      <rPr>
        <b/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</si>
  <si>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Cash deposits</t>
    </r>
  </si>
  <si>
    <r>
      <rPr>
        <b/>
        <sz val="8"/>
        <color theme="1"/>
        <rFont val="Arial"/>
        <family val="2"/>
        <charset val="238"/>
      </rPr>
      <t>Contractual debit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</si>
  <si>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</si>
  <si>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</si>
  <si>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</si>
  <si>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Value of transactions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</si>
  <si>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</si>
  <si>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Average value of transaction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</si>
  <si>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</si>
  <si>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12"/>
        <rFont val="Arial"/>
        <family val="2"/>
        <charset val="238"/>
      </rPr>
      <t>Number and value of national card-based payment transactions by accepting devices for payment cards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</si>
  <si>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</si>
  <si>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</si>
  <si>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</si>
  <si>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</si>
  <si>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Mobile phone</t>
    </r>
  </si>
  <si>
    <r>
      <rPr>
        <b/>
        <sz val="8"/>
        <color theme="1"/>
        <rFont val="Arial"/>
        <family val="2"/>
        <charset val="238"/>
      </rPr>
      <t>Other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</si>
  <si>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</si>
  <si>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</si>
  <si>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Value of transactions, in HRK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</si>
  <si>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</si>
  <si>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</si>
  <si>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9 Number of national card-based payment transactions by accepting devices for payment cards</t>
    </r>
  </si>
  <si>
    <r>
      <rPr>
        <sz val="8"/>
        <color theme="1"/>
        <rFont val="Arial"/>
        <family val="2"/>
        <charset val="238"/>
      </rPr>
      <t>Note: Data refer to the total number of national card-based payment transactions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</si>
  <si>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</si>
  <si>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10 Value of national card-based payment transactions by accepting devices for payment cards</t>
    </r>
  </si>
  <si>
    <r>
      <rPr>
        <sz val="8"/>
        <color theme="1"/>
        <rFont val="Arial"/>
        <family val="2"/>
        <charset val="238"/>
      </rPr>
      <t>Note: Data refer to the total value of national card-based payment transactions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</si>
  <si>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</si>
  <si>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11 Average monthly number and value of national card-based payment transactions by payment card used 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</si>
  <si>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</si>
  <si>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</si>
  <si>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used payment cards</t>
    </r>
  </si>
  <si>
    <r>
      <rPr>
        <b/>
        <sz val="8"/>
        <color theme="1"/>
        <rFont val="Arial"/>
        <family val="2"/>
        <charset val="238"/>
      </rPr>
      <t>Number of national card-based payment transactions</t>
    </r>
  </si>
  <si>
    <r>
      <rPr>
        <b/>
        <sz val="8"/>
        <color theme="1"/>
        <rFont val="Arial"/>
        <family val="2"/>
        <charset val="238"/>
      </rPr>
      <t>Value of national card-based payment transactions</t>
    </r>
  </si>
  <si>
    <r>
      <rPr>
        <b/>
        <sz val="8"/>
        <color theme="1"/>
        <rFont val="Arial"/>
        <family val="2"/>
        <charset val="238"/>
      </rPr>
      <t>Average monthly number of national card-based payment transactions by payment card used – right</t>
    </r>
  </si>
  <si>
    <r>
      <rPr>
        <b/>
        <sz val="8"/>
        <color theme="1"/>
        <rFont val="Arial"/>
        <family val="2"/>
        <charset val="238"/>
      </rPr>
      <t>Average monthly value of national card-based payment transactions by payment card used – left</t>
    </r>
  </si>
  <si>
    <r>
      <rPr>
        <sz val="8"/>
        <color theme="1"/>
        <rFont val="Arial"/>
        <family val="2"/>
        <charset val="238"/>
      </rPr>
      <t>Note: Data refer to the average number and value of 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</si>
  <si>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</si>
  <si>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Table 9 Number and value of national card-based payment transactions of purchases of goods and services by function</t>
    </r>
  </si>
  <si>
    <r>
      <rPr>
        <sz val="8"/>
        <color theme="1"/>
        <rFont val="Arial"/>
        <family val="2"/>
        <charset val="238"/>
      </rPr>
      <t xml:space="preserve"> in HRK</t>
    </r>
  </si>
  <si>
    <r>
      <rPr>
        <b/>
        <sz val="8"/>
        <color theme="1"/>
        <rFont val="Arial"/>
        <family val="2"/>
        <charset val="238"/>
      </rPr>
      <t xml:space="preserve">Function </t>
    </r>
  </si>
  <si>
    <r>
      <rPr>
        <b/>
        <sz val="8"/>
        <color theme="1"/>
        <rFont val="Arial"/>
        <family val="2"/>
        <charset val="238"/>
      </rPr>
      <t>Number of transactions of purchases of goods and services</t>
    </r>
  </si>
  <si>
    <r>
      <rPr>
        <b/>
        <sz val="8"/>
        <color theme="1"/>
        <rFont val="Arial"/>
        <family val="2"/>
        <charset val="238"/>
      </rPr>
      <t>Value of transactions of purchases of goods and services</t>
    </r>
  </si>
  <si>
    <r>
      <rPr>
        <b/>
        <sz val="8"/>
        <color theme="1"/>
        <rFont val="Arial"/>
        <family val="2"/>
        <charset val="238"/>
      </rPr>
      <t>Average value of the transaction of purchase of goods or services</t>
    </r>
  </si>
  <si>
    <r>
      <rPr>
        <sz val="8"/>
        <color theme="1"/>
        <rFont val="Arial"/>
        <family val="2"/>
        <charset val="238"/>
      </rPr>
      <t>Debit function</t>
    </r>
  </si>
  <si>
    <r>
      <rPr>
        <sz val="8"/>
        <color theme="1"/>
        <rFont val="Arial"/>
        <family val="2"/>
        <charset val="238"/>
      </rPr>
      <t>Charge function</t>
    </r>
  </si>
  <si>
    <r>
      <rPr>
        <sz val="8"/>
        <color theme="1"/>
        <rFont val="Arial"/>
        <family val="2"/>
        <charset val="238"/>
      </rPr>
      <t>Function of repayment in instalments</t>
    </r>
  </si>
  <si>
    <r>
      <rPr>
        <sz val="8"/>
        <color theme="1"/>
        <rFont val="Arial"/>
        <family val="2"/>
        <charset val="238"/>
      </rPr>
      <t>Delayed debit function</t>
    </r>
  </si>
  <si>
    <r>
      <rPr>
        <sz val="8"/>
        <color theme="1"/>
        <rFont val="Arial"/>
        <family val="2"/>
        <charset val="238"/>
      </rPr>
      <t>Revolving function</t>
    </r>
  </si>
  <si>
    <r>
      <rPr>
        <sz val="8"/>
        <color theme="1"/>
        <rFont val="Arial"/>
        <family val="2"/>
        <charset val="238"/>
      </rPr>
      <t>Credit function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</si>
  <si>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</si>
  <si>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of purchases of goods and services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</si>
  <si>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</si>
  <si>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</si>
  <si>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 xml:space="preserve">Function </t>
    </r>
  </si>
  <si>
    <r>
      <rPr>
        <b/>
        <sz val="8"/>
        <color theme="1"/>
        <rFont val="Arial"/>
        <family val="2"/>
        <charset val="238"/>
      </rPr>
      <t>Number of transactions of cash withdrawals</t>
    </r>
  </si>
  <si>
    <r>
      <rPr>
        <b/>
        <sz val="8"/>
        <color theme="1"/>
        <rFont val="Arial"/>
        <family val="2"/>
        <charset val="238"/>
      </rPr>
      <t>Value of transactions of cash withdrawals</t>
    </r>
  </si>
  <si>
    <r>
      <rPr>
        <sz val="8"/>
        <color theme="1"/>
        <rFont val="Arial"/>
        <family val="2"/>
        <charset val="238"/>
      </rPr>
      <t>Debit function</t>
    </r>
  </si>
  <si>
    <r>
      <rPr>
        <sz val="8"/>
        <color theme="1"/>
        <rFont val="Arial"/>
        <family val="2"/>
        <charset val="238"/>
      </rPr>
      <t>Charge function</t>
    </r>
  </si>
  <si>
    <r>
      <rPr>
        <sz val="8"/>
        <color theme="1"/>
        <rFont val="Arial"/>
        <family val="2"/>
        <charset val="238"/>
      </rPr>
      <t>Function of repayment in instalments</t>
    </r>
  </si>
  <si>
    <r>
      <rPr>
        <sz val="8"/>
        <color theme="1"/>
        <rFont val="Arial"/>
        <family val="2"/>
        <charset val="238"/>
      </rPr>
      <t>Delayed debit function</t>
    </r>
  </si>
  <si>
    <r>
      <rPr>
        <sz val="8"/>
        <color theme="1"/>
        <rFont val="Arial"/>
        <family val="2"/>
        <charset val="238"/>
      </rPr>
      <t>Revolving function</t>
    </r>
  </si>
  <si>
    <r>
      <rPr>
        <sz val="8"/>
        <color theme="1"/>
        <rFont val="Arial"/>
        <family val="2"/>
        <charset val="238"/>
      </rPr>
      <t>Credit function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</si>
  <si>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</si>
  <si>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of cash withdrawals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</si>
  <si>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</si>
  <si>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12 Number and value of national card-based payment transactions of cash withdrawals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</si>
  <si>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</si>
  <si>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card-based payment transactions of cash withdrawals – right</t>
    </r>
  </si>
  <si>
    <r>
      <rPr>
        <b/>
        <sz val="8"/>
        <color theme="1"/>
        <rFont val="Arial"/>
        <family val="2"/>
        <charset val="238"/>
      </rPr>
      <t>Value of card-based payment transactions of cash withdrawals – left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</si>
  <si>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</si>
  <si>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</si>
  <si>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13 </t>
    </r>
    <r>
      <rPr>
        <b/>
        <sz val="12"/>
        <rFont val="Arial"/>
      </rPr>
      <t>Number and value of national card-based payment transactions of cash deposits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</si>
  <si>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</si>
  <si>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card-based payment transactions of cash deposits – right</t>
    </r>
  </si>
  <si>
    <r>
      <rPr>
        <b/>
        <sz val="8"/>
        <color theme="1"/>
        <rFont val="Arial"/>
        <family val="2"/>
        <charset val="238"/>
      </rPr>
      <t>Value of card-based payment transactions of cash deposits – left</t>
    </r>
  </si>
  <si>
    <r>
      <rPr>
        <sz val="8"/>
        <color theme="1"/>
        <rFont val="Arial"/>
        <family val="2"/>
        <charset val="238"/>
      </rPr>
      <t>Note: Data refer to the total number and value of 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</si>
  <si>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</si>
  <si>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14 Number and value of international card-based payment transactions 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</si>
  <si>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</si>
  <si>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</si>
  <si>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</si>
  <si>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number of transactions – right</t>
    </r>
  </si>
  <si>
    <r>
      <rPr>
        <b/>
        <sz val="8"/>
        <color theme="1"/>
        <rFont val="Arial"/>
        <family val="2"/>
        <charset val="238"/>
      </rPr>
      <t>value of transactions – left</t>
    </r>
  </si>
  <si>
    <r>
      <rPr>
        <sz val="8"/>
        <color theme="1"/>
        <rFont val="Arial"/>
        <family val="2"/>
        <charset val="238"/>
      </rPr>
      <t>Note: Data refer to the total number and value of international card-based payment transactions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</si>
  <si>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</si>
  <si>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15 Number and value of international card-based payment transactions for the eight most represented countries 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</si>
  <si>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</si>
  <si>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</si>
  <si>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theme="1"/>
        <rFont val="Arial"/>
        <family val="2"/>
        <charset val="238"/>
      </rPr>
      <t>Slovenia</t>
    </r>
  </si>
  <si>
    <r>
      <rPr>
        <sz val="8"/>
        <color theme="1"/>
        <rFont val="Arial"/>
        <family val="2"/>
        <charset val="238"/>
      </rPr>
      <t>BIH</t>
    </r>
  </si>
  <si>
    <r>
      <rPr>
        <sz val="8"/>
        <color theme="1"/>
        <rFont val="Arial"/>
        <family val="2"/>
        <charset val="238"/>
      </rPr>
      <t>Italy</t>
    </r>
  </si>
  <si>
    <r>
      <rPr>
        <sz val="8"/>
        <color theme="1"/>
        <rFont val="Arial"/>
        <family val="2"/>
        <charset val="238"/>
      </rPr>
      <t>UK</t>
    </r>
  </si>
  <si>
    <r>
      <rPr>
        <sz val="8"/>
        <color theme="1"/>
        <rFont val="Arial"/>
        <family val="2"/>
        <charset val="238"/>
      </rPr>
      <t>USA</t>
    </r>
  </si>
  <si>
    <r>
      <rPr>
        <sz val="8"/>
        <color theme="1"/>
        <rFont val="Arial"/>
        <family val="2"/>
        <charset val="238"/>
      </rPr>
      <t>Germany</t>
    </r>
  </si>
  <si>
    <r>
      <rPr>
        <sz val="8"/>
        <color theme="1"/>
        <rFont val="Arial"/>
        <family val="2"/>
        <charset val="238"/>
      </rPr>
      <t>Luxembourg</t>
    </r>
  </si>
  <si>
    <r>
      <rPr>
        <sz val="8"/>
        <color theme="1"/>
        <rFont val="Arial"/>
        <family val="2"/>
        <charset val="238"/>
      </rPr>
      <t>Austria</t>
    </r>
  </si>
  <si>
    <r>
      <rPr>
        <sz val="8"/>
        <color theme="1"/>
        <rFont val="Arial"/>
        <family val="2"/>
        <charset val="238"/>
      </rPr>
      <t xml:space="preserve">Note: Data refer to the total number and value of international card-based payment transactions in 2016. 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</si>
  <si>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</si>
  <si>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</si>
  <si>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transactions – right</t>
    </r>
  </si>
  <si>
    <r>
      <rPr>
        <b/>
        <sz val="8"/>
        <color theme="1"/>
        <rFont val="Arial"/>
        <family val="2"/>
        <charset val="238"/>
      </rPr>
      <t>Value of transactions – left</t>
    </r>
  </si>
  <si>
    <r>
      <rPr>
        <sz val="8"/>
        <color theme="1"/>
        <rFont val="Arial"/>
        <family val="2"/>
        <charset val="238"/>
      </rPr>
      <t>Note: Data refer to the total number and the total value of transactions in HRK during the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</si>
  <si>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</si>
  <si>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Table 11 Number and value of transactions of the acquiring of payment cards by accepting device for payment cards</t>
    </r>
  </si>
  <si>
    <r>
      <rPr>
        <b/>
        <sz val="8"/>
        <color theme="1"/>
        <rFont val="Arial"/>
        <family val="2"/>
        <charset val="238"/>
      </rPr>
      <t>Number of transactions</t>
    </r>
  </si>
  <si>
    <r>
      <rPr>
        <b/>
        <sz val="8"/>
        <color theme="1"/>
        <rFont val="Arial"/>
        <family val="2"/>
        <charset val="238"/>
      </rPr>
      <t>Payment service provider – acquirer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</si>
  <si>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</si>
  <si>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</si>
  <si>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</si>
  <si>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</si>
  <si>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Other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</si>
  <si>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</si>
  <si>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Credit institutions</t>
    </r>
  </si>
  <si>
    <r>
      <rPr>
        <sz val="8"/>
        <color theme="1"/>
        <rFont val="Arial"/>
        <family val="2"/>
        <charset val="238"/>
      </rPr>
      <t>–</t>
    </r>
  </si>
  <si>
    <r>
      <rPr>
        <sz val="8"/>
        <color theme="1"/>
        <rFont val="Arial"/>
        <family val="2"/>
        <charset val="238"/>
      </rPr>
      <t>Electronic money institutions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</si>
  <si>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</si>
  <si>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Value of transactions</t>
    </r>
  </si>
  <si>
    <r>
      <rPr>
        <b/>
        <sz val="8"/>
        <color theme="1"/>
        <rFont val="Arial"/>
        <family val="2"/>
        <charset val="238"/>
      </rPr>
      <t>Payment service provider – acquirer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</si>
  <si>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</si>
  <si>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</si>
  <si>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</si>
  <si>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</si>
  <si>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Other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</si>
  <si>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</si>
  <si>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Credit institutions</t>
    </r>
  </si>
  <si>
    <r>
      <rPr>
        <sz val="8"/>
        <color theme="1"/>
        <rFont val="Arial"/>
        <family val="2"/>
        <charset val="238"/>
      </rPr>
      <t>–</t>
    </r>
  </si>
  <si>
    <r>
      <rPr>
        <sz val="8"/>
        <color theme="1"/>
        <rFont val="Arial"/>
        <family val="2"/>
        <charset val="238"/>
      </rPr>
      <t>Electronic money institutions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</si>
  <si>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</si>
  <si>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</si>
  <si>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</si>
  <si>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17 Total number and value of transactions of the acquiring of payment cards according to payment card issuer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</si>
  <si>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</si>
  <si>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Croatian issuers, number of transactions – right</t>
    </r>
  </si>
  <si>
    <r>
      <rPr>
        <b/>
        <sz val="8"/>
        <color theme="1"/>
        <rFont val="Arial"/>
        <family val="2"/>
        <charset val="238"/>
      </rPr>
      <t>Croatian issuers, value of transactions – left</t>
    </r>
  </si>
  <si>
    <r>
      <rPr>
        <b/>
        <sz val="8"/>
        <color theme="1"/>
        <rFont val="Arial"/>
        <family val="2"/>
        <charset val="238"/>
      </rPr>
      <t>Foreign issuers, number of transactions – right</t>
    </r>
  </si>
  <si>
    <r>
      <rPr>
        <b/>
        <sz val="8"/>
        <color theme="1"/>
        <rFont val="Arial"/>
        <family val="2"/>
        <charset val="238"/>
      </rPr>
      <t>Foreign issuers, value of transactions – left</t>
    </r>
  </si>
  <si>
    <r>
      <rPr>
        <sz val="8"/>
        <color theme="1"/>
        <rFont val="Arial"/>
        <family val="2"/>
        <charset val="238"/>
      </rPr>
      <t>Note: Data refer to the total number and value of transactions of acquiring.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</si>
  <si>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</si>
  <si>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</si>
  <si>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</si>
  <si>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</si>
  <si>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</si>
  <si>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</si>
  <si>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</si>
  <si>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</si>
  <si>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</si>
  <si>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</si>
  <si>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19 Total number and value of transactions of acquiring of the payment cards of foreign issuers according to cardholder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</si>
  <si>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</si>
  <si>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</si>
  <si>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</si>
  <si>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</si>
  <si>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</si>
  <si>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</si>
  <si>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</si>
  <si>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</si>
  <si>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of foreign issuers' payment cards.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</si>
  <si>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</si>
  <si>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20 Number and value of transactions of the acquiring of payment cards issued in the RC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</si>
  <si>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</si>
  <si>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Number of transactions using own cards – right</t>
    </r>
  </si>
  <si>
    <r>
      <rPr>
        <b/>
        <sz val="8"/>
        <color theme="1"/>
        <rFont val="Arial"/>
        <family val="2"/>
        <charset val="238"/>
      </rPr>
      <t>Number of transactions using other Croatian issuers' cards – right</t>
    </r>
  </si>
  <si>
    <r>
      <rPr>
        <b/>
        <sz val="8"/>
        <color theme="1"/>
        <rFont val="Arial"/>
        <family val="2"/>
        <charset val="238"/>
      </rPr>
      <t>Value of transactions using own cards – left</t>
    </r>
  </si>
  <si>
    <r>
      <rPr>
        <b/>
        <sz val="8"/>
        <color theme="1"/>
        <rFont val="Arial"/>
        <family val="2"/>
        <charset val="238"/>
      </rPr>
      <t>Value of transactions using other Croatian issuers' cards – left</t>
    </r>
  </si>
  <si>
    <r>
      <rPr>
        <sz val="8"/>
        <color theme="1"/>
        <rFont val="Arial"/>
        <family val="2"/>
        <charset val="238"/>
      </rPr>
      <t>Note: Data refer to the total number and value of transactions of acquiring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</si>
  <si>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</si>
  <si>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21 Number of transactions of the acquiring of payment cards issued in the RC by type of transaction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</si>
  <si>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</si>
  <si>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Purchases of goods and services</t>
    </r>
  </si>
  <si>
    <r>
      <rPr>
        <b/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</si>
  <si>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Cash deposits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</si>
  <si>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</si>
  <si>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transactions of acquiring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</si>
  <si>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</si>
  <si>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22 Value of transactions of the acquiring of payment cards issued in the RC by type of transaction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</si>
  <si>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</si>
  <si>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Purchases of goods and services</t>
    </r>
  </si>
  <si>
    <r>
      <rPr>
        <b/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</si>
  <si>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Cash deposits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</si>
  <si>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</si>
  <si>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value of transactions of acquiring during each reporting month.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</si>
  <si>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</si>
  <si>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23 Total number and value of acquiring transactions for the purchases of goods and services 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</si>
  <si>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</si>
  <si>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</si>
  <si>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</si>
  <si>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</si>
  <si>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</si>
  <si>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</si>
  <si>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</si>
  <si>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</si>
  <si>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</si>
  <si>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24 Total number and value of acquiring transactions for cash withdrawals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</si>
  <si>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</si>
  <si>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</si>
  <si>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</si>
  <si>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</si>
  <si>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</si>
  <si>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</si>
  <si>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</si>
  <si>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</si>
  <si>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</si>
  <si>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25 Total number and value of acquiring transactions for cash deposits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</si>
  <si>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</si>
  <si>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Consumer (number of transactions) – right</t>
    </r>
  </si>
  <si>
    <r>
      <rPr>
        <b/>
        <sz val="8"/>
        <color theme="1"/>
        <rFont val="Arial"/>
        <family val="2"/>
        <charset val="238"/>
      </rPr>
      <t>Consumer (value of transactions) – left</t>
    </r>
  </si>
  <si>
    <r>
      <rPr>
        <b/>
        <sz val="8"/>
        <color theme="1"/>
        <rFont val="Arial"/>
        <family val="2"/>
        <charset val="238"/>
      </rPr>
      <t>Non-consumer (number of transactions) – right</t>
    </r>
  </si>
  <si>
    <r>
      <rPr>
        <b/>
        <sz val="8"/>
        <color theme="1"/>
        <rFont val="Arial"/>
        <family val="2"/>
        <charset val="238"/>
      </rPr>
      <t>Non-consumer (value of transactions) – left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</si>
  <si>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</si>
  <si>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</si>
  <si>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</si>
  <si>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</si>
  <si>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26 Number of transactions of the acquiring of payment cards of foreign issuers by accepting devices for payment cards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</si>
  <si>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</si>
  <si>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</si>
  <si>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</si>
  <si>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</si>
  <si>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</si>
  <si>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</si>
  <si>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</si>
  <si>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of transactions of the acquiring of payment cards of foreign issuers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</si>
  <si>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</si>
  <si>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 xml:space="preserve">Figure 27 Value of transactions of acquiring payment cards of foreign issuers by accepting devices for payment cards </t>
    </r>
  </si>
  <si>
    <r>
      <rPr>
        <sz val="8"/>
        <color theme="1"/>
        <rFont val="Arial"/>
        <family val="2"/>
        <charset val="238"/>
      </rPr>
      <t>in HRK</t>
    </r>
  </si>
  <si>
    <r>
      <rPr>
        <b/>
        <sz val="8"/>
        <color theme="1"/>
        <rFont val="Arial"/>
        <family val="2"/>
        <charset val="238"/>
      </rPr>
      <t>Reporting period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</si>
  <si>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</si>
  <si>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</si>
  <si>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</si>
  <si>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</si>
  <si>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</si>
  <si>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</si>
  <si>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value of transactions of the acquiring of payment cards of foreign issuers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</si>
  <si>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</si>
  <si>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Table 12 Number and value of transactions of the acquiring of payment cards of foreign issuers by accepting devices for payment cards and cardholders</t>
    </r>
  </si>
  <si>
    <r>
      <rPr>
        <b/>
        <sz val="8"/>
        <color theme="1"/>
        <rFont val="Arial"/>
        <family val="2"/>
        <charset val="238"/>
      </rPr>
      <t>User</t>
    </r>
  </si>
  <si>
    <r>
      <rPr>
        <b/>
        <sz val="8"/>
        <color theme="1"/>
        <rFont val="Arial"/>
        <family val="2"/>
        <charset val="238"/>
      </rPr>
      <t>Payment transaction</t>
    </r>
  </si>
  <si>
    <r>
      <rPr>
        <b/>
        <sz val="8"/>
        <color theme="1"/>
        <rFont val="Arial"/>
        <family val="2"/>
        <charset val="238"/>
      </rPr>
      <t>ATM</t>
    </r>
  </si>
  <si>
    <r>
      <rPr>
        <b/>
        <sz val="8"/>
        <color theme="1"/>
        <rFont val="Arial"/>
        <family val="2"/>
        <charset val="238"/>
      </rPr>
      <t>EFTPOS terminal</t>
    </r>
  </si>
  <si>
    <r>
      <rPr>
        <b/>
        <sz val="8"/>
        <color theme="1"/>
        <rFont val="Arial"/>
        <family val="2"/>
        <charset val="238"/>
      </rPr>
      <t>Internet</t>
    </r>
  </si>
  <si>
    <r>
      <rPr>
        <b/>
        <sz val="8"/>
        <color theme="1"/>
        <rFont val="Arial"/>
        <family val="2"/>
        <charset val="238"/>
      </rPr>
      <t>EFTPOS terminal for withdrawal and deposit</t>
    </r>
  </si>
  <si>
    <r>
      <rPr>
        <sz val="8"/>
        <color theme="1"/>
        <rFont val="Arial"/>
        <family val="2"/>
        <charset val="238"/>
      </rPr>
      <t>Consumer</t>
    </r>
  </si>
  <si>
    <r>
      <rPr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</si>
  <si>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</si>
  <si>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</si>
  <si>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Value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</si>
  <si>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</si>
  <si>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</si>
  <si>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Non-consumer</t>
    </r>
  </si>
  <si>
    <r>
      <rPr>
        <sz val="8"/>
        <color theme="1"/>
        <rFont val="Arial"/>
        <family val="2"/>
        <charset val="238"/>
      </rPr>
      <t>Number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</si>
  <si>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</si>
  <si>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</si>
  <si>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Value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</si>
  <si>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</si>
  <si>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</si>
  <si>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b/>
        <sz val="8"/>
        <color theme="1"/>
        <rFont val="Arial"/>
        <family val="2"/>
        <charset val="238"/>
      </rPr>
      <t>Total number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</si>
  <si>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</si>
  <si>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</si>
  <si>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Total</t>
    </r>
  </si>
  <si>
    <r>
      <rPr>
        <b/>
        <sz val="8"/>
        <color theme="1"/>
        <rFont val="Arial"/>
        <family val="2"/>
        <charset val="238"/>
      </rPr>
      <t>Total value of transactions</t>
    </r>
  </si>
  <si>
    <r>
      <rPr>
        <sz val="8"/>
        <color theme="1"/>
        <rFont val="Arial"/>
        <family val="2"/>
        <charset val="238"/>
      </rPr>
      <t>Purchases of goods and services</t>
    </r>
  </si>
  <si>
    <r>
      <rPr>
        <sz val="8"/>
        <color theme="1"/>
        <rFont val="Arial"/>
        <family val="2"/>
        <charset val="238"/>
      </rPr>
      <t>Cash withdrawals</t>
    </r>
  </si>
  <si>
    <r>
      <rPr>
        <sz val="8"/>
        <color theme="1"/>
        <rFont val="Arial"/>
        <family val="2"/>
        <charset val="238"/>
      </rPr>
      <t>Total</t>
    </r>
  </si>
  <si>
    <r>
      <rPr>
        <sz val="8"/>
        <color theme="1"/>
        <rFont val="Arial"/>
        <family val="2"/>
        <charset val="238"/>
      </rPr>
      <t>Note: Data refer to the total number and value of transactions of the acquiring of payment cards of foreign issuers in 2016.</t>
    </r>
  </si>
  <si>
    <r>
      <rPr>
        <sz val="8"/>
        <color theme="1"/>
        <rFont val="Arial"/>
        <family val="2"/>
        <charset val="238"/>
      </rPr>
      <t>Source: CNB.</t>
    </r>
  </si>
  <si>
    <r>
      <rPr>
        <b/>
        <sz val="12"/>
        <rFont val="Arial"/>
        <family val="2"/>
        <charset val="238"/>
      </rPr>
      <t>Figure 28 Number and value of transactions of the acquiring of payment cards of foreign issuers by the country of issuer – the six most represented countries</t>
    </r>
  </si>
  <si>
    <r>
      <rPr>
        <b/>
        <sz val="8"/>
        <color theme="1"/>
        <rFont val="Arial"/>
        <family val="2"/>
        <charset val="238"/>
      </rPr>
      <t>Number of transactions – left</t>
    </r>
  </si>
  <si>
    <r>
      <rPr>
        <b/>
        <sz val="8"/>
        <color theme="1"/>
        <rFont val="Arial"/>
        <family val="2"/>
        <charset val="238"/>
      </rPr>
      <t>Value of transactions – right</t>
    </r>
  </si>
  <si>
    <r>
      <rPr>
        <sz val="8"/>
        <color theme="1"/>
        <rFont val="Arial"/>
        <family val="2"/>
        <charset val="238"/>
      </rPr>
      <t>Germany</t>
    </r>
  </si>
  <si>
    <r>
      <rPr>
        <sz val="8"/>
        <color theme="1"/>
        <rFont val="Arial"/>
        <family val="2"/>
        <charset val="238"/>
      </rPr>
      <t>Austria</t>
    </r>
  </si>
  <si>
    <r>
      <rPr>
        <sz val="8"/>
        <color theme="1"/>
        <rFont val="Arial"/>
        <family val="2"/>
        <charset val="238"/>
      </rPr>
      <t>Italy</t>
    </r>
  </si>
  <si>
    <r>
      <rPr>
        <sz val="8"/>
        <color theme="1"/>
        <rFont val="Arial"/>
        <family val="2"/>
        <charset val="238"/>
      </rPr>
      <t>Slovenia</t>
    </r>
  </si>
  <si>
    <r>
      <rPr>
        <sz val="8"/>
        <color theme="1"/>
        <rFont val="Arial"/>
        <family val="2"/>
        <charset val="238"/>
      </rPr>
      <t>UK</t>
    </r>
  </si>
  <si>
    <r>
      <rPr>
        <sz val="8"/>
        <color theme="1"/>
        <rFont val="Arial"/>
        <family val="2"/>
        <charset val="238"/>
      </rPr>
      <t>USA</t>
    </r>
  </si>
  <si>
    <r>
      <rPr>
        <sz val="8"/>
        <color theme="1"/>
        <rFont val="Arial"/>
        <family val="2"/>
        <charset val="238"/>
      </rPr>
      <t>Source: CNB.</t>
    </r>
  </si>
  <si>
    <t xml:space="preserve">Total on 
31 December 2014  </t>
  </si>
  <si>
    <t xml:space="preserve">Total on 
31 December 2015  </t>
  </si>
  <si>
    <t xml:space="preserve">Total on 
31 December 2016  </t>
  </si>
  <si>
    <t>Note: Data refer to the total number and value of national card-based payment transactions in 2016.</t>
  </si>
  <si>
    <t>Source: CNB.</t>
  </si>
  <si>
    <t>Purchases of goods and services</t>
  </si>
  <si>
    <t>Debit payment card</t>
  </si>
  <si>
    <t>Credit payment card</t>
  </si>
  <si>
    <t xml:space="preserve">Table 10 Number and value of national card-based payment transactions of cash withdrawals by function </t>
  </si>
  <si>
    <t>Average value of the transaction of a cash withdrawal</t>
  </si>
  <si>
    <t xml:space="preserve">Figure 16 Number and value of transactions of acquiring in the RC </t>
  </si>
  <si>
    <t>Figure 18 Total number and value of transactions of the acquiring of payment cards of Croatian issuers according to cardholder</t>
  </si>
  <si>
    <t>Note: Data refer to the total number and value of transactions of acquiring of Croatian issuers' payment cards.</t>
  </si>
  <si>
    <t>Note: Data refer to the total number and value of transactions of acquiring of Croatian issuer's payment cards for the purchases of goods and services.</t>
  </si>
  <si>
    <t xml:space="preserve">Note: Data refer to the total number and value of transactions of acquiring of Croatian issuers' payment cards for cash withdrawals. </t>
  </si>
  <si>
    <t xml:space="preserve">Note: Data refer to the total number and value of transactions of the acquiring of Croatian issuers's payment cards for cash deposits. </t>
  </si>
  <si>
    <t>Total</t>
  </si>
  <si>
    <t>Note: Data refer to the total number and value of the acquiring of payment cards of foreign issuers in the RC.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</si>
</sst>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  <numFmt numFmtId="170" formatCode="d\/m\/yy"/>
  </numFmts>
  <fonts count="14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  <font>
      <b/>
      <sz val="12"/>
      <name val="Arial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184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0" fontId="0" fillId="0" borderId="0" xfId="0" applyNumberFormat="1" applyBorder="1"/>
    <xf numFmtId="0" fontId="5" fillId="0" borderId="0" xfId="21" applyNumberFormat="1" applyBorder="1">
      <alignment horizontal="right" vertical="center" wrapText="1"/>
    </xf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68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0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0" fontId="5" fillId="0" borderId="1" xfId="21" applyNumberFormat="1">
      <alignment horizontal="right" vertical="center" wrapText="1"/>
    </xf>
    <xf numFmtId="4" fontId="0" fillId="0" borderId="0" xfId="0" applyNumberFormat="1"/>
    <xf numFmtId="2" fontId="0" fillId="0" borderId="0" xfId="22" applyNumberFormat="1" applyFont="1"/>
    <xf numFmtId="0" fontId="0" fillId="0" borderId="0" xfId="0" applyNumberFormat="1"/>
    <xf numFmtId="9" fontId="0" fillId="0" borderId="0" xfId="22" applyNumberFormat="1" applyFon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4" fontId="0" fillId="0" borderId="2" xfId="0" applyNumberFormat="1" applyBorder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9" fontId="8" fillId="0" borderId="0" xfId="22" applyFont="1"/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169" fontId="8" fillId="0" borderId="0" xfId="22" applyNumberFormat="1" applyFont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3" fillId="0" borderId="2" xfId="2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2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9" fontId="0" fillId="0" borderId="0" xfId="22" applyFont="1" applyFill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9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3" fontId="3" fillId="0" borderId="2" xfId="20" applyNumberForma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169" fontId="0" fillId="0" borderId="0" xfId="0" applyNumberFormat="1"/>
    <xf numFmtId="10" fontId="0" fillId="0" borderId="0" xfId="0" applyNumberFormat="1"/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170" fontId="0" fillId="0" borderId="0" xfId="0" applyNumberFormat="1" applyAlignment="1">
      <alignment horizontal="center"/>
    </xf>
    <xf numFmtId="170" fontId="3" fillId="0" borderId="2" xfId="20" applyNumberFormat="1" applyAlignment="1">
      <alignment horizontal="center"/>
    </xf>
    <xf numFmtId="170" fontId="0" fillId="0" borderId="0" xfId="0" applyNumberFormat="1" applyAlignment="1">
      <alignment horizontal="center" vertical="center"/>
    </xf>
    <xf numFmtId="170" fontId="0" fillId="0" borderId="0" xfId="0" applyNumberFormat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70" fontId="0" fillId="0" borderId="0" xfId="0" applyNumberFormat="1" applyBorder="1" applyAlignment="1">
      <alignment horizontal="center"/>
    </xf>
    <xf numFmtId="170" fontId="0" fillId="0" borderId="2" xfId="0" applyNumberFormat="1" applyBorder="1" applyAlignment="1">
      <alignment horizontal="center"/>
    </xf>
    <xf numFmtId="170" fontId="3" fillId="0" borderId="0" xfId="20" applyNumberFormat="1" applyBorder="1" applyAlignment="1">
      <alignment horizontal="center"/>
    </xf>
    <xf numFmtId="0" fontId="5" fillId="0" borderId="5" xfId="19" applyNumberFormat="1" applyBorder="1"/>
    <xf numFmtId="10" fontId="10" fillId="0" borderId="0" xfId="22" applyNumberFormat="1" applyFont="1"/>
    <xf numFmtId="167" fontId="0" fillId="0" borderId="0" xfId="0" applyNumberFormat="1" applyFill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6" fontId="3" fillId="0" borderId="2" xfId="20" applyNumberFormat="1" applyFill="1" applyAlignment="1">
      <alignment horizontal="center"/>
    </xf>
    <xf numFmtId="166" fontId="3" fillId="0" borderId="0" xfId="20" applyNumberFormat="1" applyFill="1" applyBorder="1" applyAlignment="1">
      <alignment horizontal="center"/>
    </xf>
    <xf numFmtId="166" fontId="3" fillId="0" borderId="2" xfId="20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3" fillId="0" borderId="0" xfId="20" applyNumberFormat="1" applyFill="1" applyBorder="1" applyAlignment="1">
      <alignment horizontal="center"/>
    </xf>
    <xf numFmtId="165" fontId="3" fillId="0" borderId="2" xfId="20" applyNumberFormat="1" applyFill="1" applyBorder="1" applyAlignment="1">
      <alignment horizont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/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'Figure 1'!$C$5</c:f>
              <c:strCache>
                <c:ptCount val="1"/>
                <c:pt idx="0">
                  <c:v>Withdrawal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d\/m\/yy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1'!$C$6:$C$17</c:f>
              <c:numCache>
                <c:formatCode>#,##0</c:formatCode>
                <c:ptCount val="12"/>
                <c:pt idx="0">
                  <c:v>4078</c:v>
                </c:pt>
                <c:pt idx="1">
                  <c:v>4067</c:v>
                </c:pt>
                <c:pt idx="2">
                  <c:v>4083</c:v>
                </c:pt>
                <c:pt idx="3">
                  <c:v>4189</c:v>
                </c:pt>
                <c:pt idx="4">
                  <c:v>4236</c:v>
                </c:pt>
                <c:pt idx="5">
                  <c:v>4269</c:v>
                </c:pt>
                <c:pt idx="6">
                  <c:v>4275</c:v>
                </c:pt>
                <c:pt idx="7">
                  <c:v>4290</c:v>
                </c:pt>
                <c:pt idx="8">
                  <c:v>4251</c:v>
                </c:pt>
                <c:pt idx="9">
                  <c:v>4130</c:v>
                </c:pt>
                <c:pt idx="10">
                  <c:v>4101</c:v>
                </c:pt>
                <c:pt idx="11">
                  <c:v>4113</c:v>
                </c:pt>
              </c:numCache>
            </c:numRef>
          </c:val>
        </c:ser>
        <c:ser>
          <c:idx val="1"/>
          <c:order val="1"/>
          <c:tx>
            <c:strRef>
              <c:f>'Figure 1'!$D$5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'Figure 1'!$B$6:$B$17</c:f>
              <c:numCache>
                <c:formatCode>d\/m\/yy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1'!$D$6:$D$17</c:f>
              <c:numCache>
                <c:formatCode>#,##0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'Figure 1'!$E$5</c:f>
              <c:strCache>
                <c:ptCount val="1"/>
                <c:pt idx="0">
                  <c:v>Deposit-withdrawal ATM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'Figure 1'!$B$6:$B$17</c:f>
              <c:numCache>
                <c:formatCode>d\/m\/yy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1'!$E$6:$E$17</c:f>
              <c:numCache>
                <c:formatCode>General</c:formatCode>
                <c:ptCount val="12"/>
                <c:pt idx="0">
                  <c:v>287</c:v>
                </c:pt>
                <c:pt idx="1">
                  <c:v>292</c:v>
                </c:pt>
                <c:pt idx="2">
                  <c:v>324</c:v>
                </c:pt>
                <c:pt idx="3">
                  <c:v>326</c:v>
                </c:pt>
                <c:pt idx="4">
                  <c:v>327</c:v>
                </c:pt>
                <c:pt idx="5">
                  <c:v>328</c:v>
                </c:pt>
                <c:pt idx="6">
                  <c:v>341</c:v>
                </c:pt>
                <c:pt idx="7">
                  <c:v>329</c:v>
                </c:pt>
                <c:pt idx="8">
                  <c:v>329</c:v>
                </c:pt>
                <c:pt idx="9">
                  <c:v>337</c:v>
                </c:pt>
                <c:pt idx="10">
                  <c:v>341</c:v>
                </c:pt>
                <c:pt idx="11">
                  <c:v>346</c:v>
                </c:pt>
              </c:numCache>
            </c:numRef>
          </c:val>
        </c:ser>
        <c:ser>
          <c:idx val="3"/>
          <c:order val="3"/>
          <c:tx>
            <c:strRef>
              <c:f>'Figure 1'!$F$5</c:f>
              <c:strCache>
                <c:ptCount val="1"/>
                <c:pt idx="0">
                  <c:v>Deposit ATM</c:v>
                </c:pt>
              </c:strCache>
            </c:strRef>
          </c:tx>
          <c:invertIfNegative val="0"/>
          <c:cat>
            <c:numRef>
              <c:f>'Figure 1'!$B$6:$B$17</c:f>
              <c:numCache>
                <c:formatCode>d\/m\/yy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1'!$F$6:$F$17</c:f>
              <c:numCache>
                <c:formatCode>General</c:formatCode>
                <c:ptCount val="12"/>
                <c:pt idx="0">
                  <c:v>68</c:v>
                </c:pt>
                <c:pt idx="1">
                  <c:v>68</c:v>
                </c:pt>
                <c:pt idx="2">
                  <c:v>68</c:v>
                </c:pt>
                <c:pt idx="3">
                  <c:v>66</c:v>
                </c:pt>
                <c:pt idx="4">
                  <c:v>66</c:v>
                </c:pt>
                <c:pt idx="5">
                  <c:v>66</c:v>
                </c:pt>
                <c:pt idx="6">
                  <c:v>66</c:v>
                </c:pt>
                <c:pt idx="7">
                  <c:v>66</c:v>
                </c:pt>
                <c:pt idx="8">
                  <c:v>66</c:v>
                </c:pt>
                <c:pt idx="9">
                  <c:v>66</c:v>
                </c:pt>
                <c:pt idx="10">
                  <c:v>66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05331856"/>
        <c:axId val="205332416"/>
      </c:barChart>
      <c:catAx>
        <c:axId val="205331856"/>
        <c:scaling>
          <c:orientation val="minMax"/>
        </c:scaling>
        <c:delete val="0"/>
        <c:axPos val="b"/>
        <c:numFmt formatCode="[$-41A]d\/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5332416"/>
        <c:crosses val="autoZero"/>
        <c:auto val="0"/>
        <c:lblAlgn val="ctr"/>
        <c:lblOffset val="100"/>
        <c:noMultiLvlLbl val="0"/>
      </c:catAx>
      <c:valAx>
        <c:axId val="205332416"/>
        <c:scaling>
          <c:orientation val="minMax"/>
          <c:max val="5000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spPr>
          <a:ln w="3175"/>
        </c:spPr>
        <c:crossAx val="205331856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7.0857803452727798E-3"/>
                <c:y val="7.4239377737891424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thousand</a:t>
                  </a:r>
                  <a:endParaRPr lang="hr-HR" sz="800">
                    <a:effectLst/>
                  </a:endParaRP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7.6315118953312014E-2"/>
          <c:y val="0.85396596671751079"/>
          <c:w val="0.83631266240973612"/>
          <c:h val="0.12681321498358367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'Figure 9 and 10'!$B$7</c:f>
              <c:strCache>
                <c:ptCount val="1"/>
                <c:pt idx="0">
                  <c:v>Value of transactions, in HRK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2.0157472388855511E-3"/>
                  <c:y val="0.2514409295816841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58.79%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5776965495113207E-2"/>
                  <c:y val="0.2931301155821478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35.73%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2784014948237954"/>
                  <c:y val="-0.10423527625426021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0.75%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9950046713243634E-2"/>
                  <c:y val="-0.151141150568677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3.76%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7915079412514109E-2"/>
                  <c:y val="-0.1302940953178252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0.00%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620453111207343E-17"/>
                  <c:y val="-0.2188940801339464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0.97%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 9 and 10'!$C$7:$H$7</c:f>
              <c:numCache>
                <c:formatCode>#,##0</c:formatCode>
                <c:ptCount val="6"/>
                <c:pt idx="0">
                  <c:v>77543736258</c:v>
                </c:pt>
                <c:pt idx="1">
                  <c:v>47133710918</c:v>
                </c:pt>
                <c:pt idx="2">
                  <c:v>991157053</c:v>
                </c:pt>
                <c:pt idx="3">
                  <c:v>4954303378</c:v>
                </c:pt>
                <c:pt idx="4">
                  <c:v>2071569</c:v>
                </c:pt>
                <c:pt idx="5">
                  <c:v>1279880669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208745668203105"/>
          <c:y val="2.6184599182155526E-2"/>
          <c:w val="0.34193999943377884"/>
          <c:h val="0.89317402571820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1593600348337052"/>
        </c:manualLayout>
      </c:layout>
      <c:lineChart>
        <c:grouping val="standard"/>
        <c:varyColors val="0"/>
        <c:ser>
          <c:idx val="0"/>
          <c:order val="0"/>
          <c:tx>
            <c:strRef>
              <c:f>'Figure 11 '!$F$5</c:f>
              <c:strCache>
                <c:ptCount val="1"/>
                <c:pt idx="0">
                  <c:v>Average monthly number of national card-based payment transactions by payment card used – right</c:v>
                </c:pt>
              </c:strCache>
            </c:strRef>
          </c:tx>
          <c:cat>
            <c:numRef>
              <c:f>'Figure 11 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11 '!$F$6:$F$41</c:f>
              <c:numCache>
                <c:formatCode>#,##0.00</c:formatCode>
                <c:ptCount val="36"/>
                <c:pt idx="0">
                  <c:v>6.4429036059686835</c:v>
                </c:pt>
                <c:pt idx="1">
                  <c:v>6.1863045294079759</c:v>
                </c:pt>
                <c:pt idx="2">
                  <c:v>6.8777142831421738</c:v>
                </c:pt>
                <c:pt idx="3">
                  <c:v>6.5861759126101891</c:v>
                </c:pt>
                <c:pt idx="4">
                  <c:v>6.8817860812695226</c:v>
                </c:pt>
                <c:pt idx="5">
                  <c:v>6.7720430740246957</c:v>
                </c:pt>
                <c:pt idx="6">
                  <c:v>6.7977829998872545</c:v>
                </c:pt>
                <c:pt idx="7">
                  <c:v>6.3947498208308868</c:v>
                </c:pt>
                <c:pt idx="8">
                  <c:v>6.6858463361196501</c:v>
                </c:pt>
                <c:pt idx="9">
                  <c:v>6.7383840334751728</c:v>
                </c:pt>
                <c:pt idx="10">
                  <c:v>6.3725779177863151</c:v>
                </c:pt>
                <c:pt idx="11">
                  <c:v>7.0015106925005144</c:v>
                </c:pt>
                <c:pt idx="12">
                  <c:v>6.1041862123493402</c:v>
                </c:pt>
                <c:pt idx="13">
                  <c:v>5.9584645286914917</c:v>
                </c:pt>
                <c:pt idx="14">
                  <c:v>6.7883855546339156</c:v>
                </c:pt>
                <c:pt idx="15">
                  <c:v>6.5738782826329469</c:v>
                </c:pt>
                <c:pt idx="16">
                  <c:v>6.8760478744628468</c:v>
                </c:pt>
                <c:pt idx="17">
                  <c:v>6.9004545664519892</c:v>
                </c:pt>
                <c:pt idx="18">
                  <c:v>7.0851747035090922</c:v>
                </c:pt>
                <c:pt idx="19">
                  <c:v>6.7685369646864038</c:v>
                </c:pt>
                <c:pt idx="20">
                  <c:v>6.7779346376344076</c:v>
                </c:pt>
                <c:pt idx="21">
                  <c:v>6.872349292031009</c:v>
                </c:pt>
                <c:pt idx="22">
                  <c:v>6.6888000794096616</c:v>
                </c:pt>
                <c:pt idx="23">
                  <c:v>7.2321672316139933</c:v>
                </c:pt>
                <c:pt idx="24">
                  <c:v>6.3117320924478175</c:v>
                </c:pt>
                <c:pt idx="25">
                  <c:v>6.5300685596928796</c:v>
                </c:pt>
                <c:pt idx="26">
                  <c:v>6.9624491339097778</c:v>
                </c:pt>
                <c:pt idx="27">
                  <c:v>7.0958233468899232</c:v>
                </c:pt>
                <c:pt idx="28">
                  <c:v>7.307161071628534</c:v>
                </c:pt>
                <c:pt idx="29">
                  <c:v>7.1610485528567844</c:v>
                </c:pt>
                <c:pt idx="30">
                  <c:v>7.554260070734359</c:v>
                </c:pt>
                <c:pt idx="31">
                  <c:v>7.4251953907461505</c:v>
                </c:pt>
                <c:pt idx="32">
                  <c:v>7.4541995188313006</c:v>
                </c:pt>
                <c:pt idx="33">
                  <c:v>7.5825410846129335</c:v>
                </c:pt>
                <c:pt idx="34">
                  <c:v>7.2063557502361935</c:v>
                </c:pt>
                <c:pt idx="35">
                  <c:v>7.8975504263290768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29216"/>
        <c:axId val="208329776"/>
      </c:lineChart>
      <c:lineChart>
        <c:grouping val="standard"/>
        <c:varyColors val="0"/>
        <c:ser>
          <c:idx val="1"/>
          <c:order val="1"/>
          <c:tx>
            <c:strRef>
              <c:f>'Figure 11 '!$G$5</c:f>
              <c:strCache>
                <c:ptCount val="1"/>
                <c:pt idx="0">
                  <c:v>Average monthly value of national card-based payment transactions by payment card used – left</c:v>
                </c:pt>
              </c:strCache>
            </c:strRef>
          </c:tx>
          <c:cat>
            <c:numRef>
              <c:f>'Figure 11 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11 '!$G$6:$G$41</c:f>
              <c:numCache>
                <c:formatCode>#,##0.00</c:formatCode>
                <c:ptCount val="36"/>
                <c:pt idx="0">
                  <c:v>2294.2882168215979</c:v>
                </c:pt>
                <c:pt idx="1">
                  <c:v>2192.2771500706967</c:v>
                </c:pt>
                <c:pt idx="2">
                  <c:v>2418.4357464406798</c:v>
                </c:pt>
                <c:pt idx="3">
                  <c:v>2357.3370099041358</c:v>
                </c:pt>
                <c:pt idx="4">
                  <c:v>2475.93968581028</c:v>
                </c:pt>
                <c:pt idx="5">
                  <c:v>2479.1466680412905</c:v>
                </c:pt>
                <c:pt idx="6">
                  <c:v>2515.0173963749453</c:v>
                </c:pt>
                <c:pt idx="7">
                  <c:v>2367.5511115632694</c:v>
                </c:pt>
                <c:pt idx="8">
                  <c:v>2451.1060274742131</c:v>
                </c:pt>
                <c:pt idx="9">
                  <c:v>2443.875258712063</c:v>
                </c:pt>
                <c:pt idx="10">
                  <c:v>2294.080843872207</c:v>
                </c:pt>
                <c:pt idx="11">
                  <c:v>2540.7406846430567</c:v>
                </c:pt>
                <c:pt idx="12">
                  <c:v>2173.5873282974826</c:v>
                </c:pt>
                <c:pt idx="13">
                  <c:v>2100.7991832198654</c:v>
                </c:pt>
                <c:pt idx="14">
                  <c:v>2407.2467850183616</c:v>
                </c:pt>
                <c:pt idx="15">
                  <c:v>2373.9209432829571</c:v>
                </c:pt>
                <c:pt idx="16">
                  <c:v>2422.121824657665</c:v>
                </c:pt>
                <c:pt idx="17">
                  <c:v>2459.416645695339</c:v>
                </c:pt>
                <c:pt idx="18">
                  <c:v>2557.2486754470979</c:v>
                </c:pt>
                <c:pt idx="19">
                  <c:v>2430.3454347962365</c:v>
                </c:pt>
                <c:pt idx="20">
                  <c:v>2431.5215396999793</c:v>
                </c:pt>
                <c:pt idx="21">
                  <c:v>2448.6175932428873</c:v>
                </c:pt>
                <c:pt idx="22">
                  <c:v>2352.2390539872899</c:v>
                </c:pt>
                <c:pt idx="23">
                  <c:v>2619.2415880491462</c:v>
                </c:pt>
                <c:pt idx="24">
                  <c:v>2168.8595733532761</c:v>
                </c:pt>
                <c:pt idx="25">
                  <c:v>2222.544515824271</c:v>
                </c:pt>
                <c:pt idx="26">
                  <c:v>2395.7096224998782</c:v>
                </c:pt>
                <c:pt idx="27">
                  <c:v>2500.1265789577992</c:v>
                </c:pt>
                <c:pt idx="28">
                  <c:v>2532.667624421515</c:v>
                </c:pt>
                <c:pt idx="29">
                  <c:v>2524.954676738048</c:v>
                </c:pt>
                <c:pt idx="30">
                  <c:v>2664.5131821871423</c:v>
                </c:pt>
                <c:pt idx="31">
                  <c:v>2622.8254506294206</c:v>
                </c:pt>
                <c:pt idx="32">
                  <c:v>2586.1132103609266</c:v>
                </c:pt>
                <c:pt idx="33">
                  <c:v>2621.88724046367</c:v>
                </c:pt>
                <c:pt idx="34">
                  <c:v>2474.1320902100651</c:v>
                </c:pt>
                <c:pt idx="35">
                  <c:v>2783.0415617563094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30896"/>
        <c:axId val="208330336"/>
      </c:lineChart>
      <c:dateAx>
        <c:axId val="208329216"/>
        <c:scaling>
          <c:orientation val="minMax"/>
        </c:scaling>
        <c:delete val="0"/>
        <c:axPos val="b"/>
        <c:numFmt formatCode="[$-41A]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8329776"/>
        <c:crosses val="autoZero"/>
        <c:auto val="0"/>
        <c:lblOffset val="100"/>
        <c:baseTimeUnit val="months"/>
        <c:majorUnit val="2"/>
        <c:majorTimeUnit val="months"/>
      </c:dateAx>
      <c:valAx>
        <c:axId val="20832977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8329216"/>
        <c:crosses val="autoZero"/>
        <c:crossBetween val="between"/>
      </c:valAx>
      <c:valAx>
        <c:axId val="208330336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208330896"/>
        <c:crosses val="max"/>
        <c:crossBetween val="between"/>
      </c:valAx>
      <c:dateAx>
        <c:axId val="208330896"/>
        <c:scaling>
          <c:orientation val="minMax"/>
        </c:scaling>
        <c:delete val="1"/>
        <c:axPos val="b"/>
        <c:numFmt formatCode="d\/m\/yy" sourceLinked="1"/>
        <c:majorTickMark val="out"/>
        <c:minorTickMark val="none"/>
        <c:tickLblPos val="nextTo"/>
        <c:crossAx val="20833033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79466603679883052"/>
          <c:w val="0.74768920090128854"/>
          <c:h val="0.18253528227775351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70917947546291"/>
          <c:y val="5.0226779749018992E-2"/>
          <c:w val="0.79379020413848633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12 '!$D$5</c:f>
              <c:strCache>
                <c:ptCount val="1"/>
                <c:pt idx="0">
                  <c:v>Value of card-based payment transactions of cash withdrawals – left</c:v>
                </c:pt>
              </c:strCache>
            </c:strRef>
          </c:tx>
          <c:marker>
            <c:symbol val="none"/>
          </c:marker>
          <c:cat>
            <c:numRef>
              <c:f>'Figure 12 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12 '!$D$6:$D$41</c:f>
              <c:numCache>
                <c:formatCode>#,##0</c:formatCode>
                <c:ptCount val="36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  <c:pt idx="24">
                  <c:v>5514464401</c:v>
                </c:pt>
                <c:pt idx="25">
                  <c:v>5741517621</c:v>
                </c:pt>
                <c:pt idx="26">
                  <c:v>6097170475</c:v>
                </c:pt>
                <c:pt idx="27">
                  <c:v>6346534978</c:v>
                </c:pt>
                <c:pt idx="28">
                  <c:v>6370574517</c:v>
                </c:pt>
                <c:pt idx="29">
                  <c:v>6327736639</c:v>
                </c:pt>
                <c:pt idx="30">
                  <c:v>6535488468</c:v>
                </c:pt>
                <c:pt idx="31">
                  <c:v>6551751429</c:v>
                </c:pt>
                <c:pt idx="32">
                  <c:v>6421891372</c:v>
                </c:pt>
                <c:pt idx="33">
                  <c:v>6450142057</c:v>
                </c:pt>
                <c:pt idx="34">
                  <c:v>6145659859</c:v>
                </c:pt>
                <c:pt idx="35">
                  <c:v>6819331904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05760"/>
        <c:axId val="209406320"/>
      </c:lineChart>
      <c:lineChart>
        <c:grouping val="standard"/>
        <c:varyColors val="0"/>
        <c:ser>
          <c:idx val="0"/>
          <c:order val="0"/>
          <c:tx>
            <c:strRef>
              <c:f>'Figure 12 '!$C$5</c:f>
              <c:strCache>
                <c:ptCount val="1"/>
                <c:pt idx="0">
                  <c:v>Number of card-based payment transactions of cash withdrawals – right</c:v>
                </c:pt>
              </c:strCache>
            </c:strRef>
          </c:tx>
          <c:marker>
            <c:symbol val="none"/>
          </c:marker>
          <c:cat>
            <c:numRef>
              <c:f>'Figure 12 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12 '!$C$6:$C$41</c:f>
              <c:numCache>
                <c:formatCode>#,##0</c:formatCode>
                <c:ptCount val="36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  <c:pt idx="24">
                  <c:v>7753997</c:v>
                </c:pt>
                <c:pt idx="25">
                  <c:v>8112145</c:v>
                </c:pt>
                <c:pt idx="26">
                  <c:v>8558943</c:v>
                </c:pt>
                <c:pt idx="27">
                  <c:v>8766360</c:v>
                </c:pt>
                <c:pt idx="28">
                  <c:v>8885170</c:v>
                </c:pt>
                <c:pt idx="29">
                  <c:v>8702950</c:v>
                </c:pt>
                <c:pt idx="30">
                  <c:v>8644408</c:v>
                </c:pt>
                <c:pt idx="31">
                  <c:v>8658822</c:v>
                </c:pt>
                <c:pt idx="32">
                  <c:v>8773882</c:v>
                </c:pt>
                <c:pt idx="33">
                  <c:v>8880420</c:v>
                </c:pt>
                <c:pt idx="34">
                  <c:v>8446694</c:v>
                </c:pt>
                <c:pt idx="35">
                  <c:v>9095544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07440"/>
        <c:axId val="209406880"/>
      </c:lineChart>
      <c:dateAx>
        <c:axId val="209405760"/>
        <c:scaling>
          <c:orientation val="minMax"/>
        </c:scaling>
        <c:delete val="0"/>
        <c:axPos val="b"/>
        <c:numFmt formatCode="[$-41A]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9406320"/>
        <c:crosses val="autoZero"/>
        <c:auto val="0"/>
        <c:lblOffset val="100"/>
        <c:baseTimeUnit val="days"/>
        <c:majorUnit val="2"/>
        <c:majorTimeUnit val="months"/>
      </c:dateAx>
      <c:valAx>
        <c:axId val="20940632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9405760"/>
        <c:crosses val="autoZero"/>
        <c:crossBetween val="between"/>
        <c:dispUnits>
          <c:builtInUnit val="b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</c:spPr>
          </c:dispUnitsLbl>
        </c:dispUnits>
      </c:valAx>
      <c:valAx>
        <c:axId val="209406880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09407440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6948303785545054"/>
                <c:y val="5.0226778746052692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r>
                    <a:rPr lang="en-US" sz="800" b="1"/>
                    <a:t>i</a:t>
                  </a:r>
                </a:p>
              </c:rich>
            </c:tx>
            <c:spPr>
              <a:noFill/>
            </c:spPr>
          </c:dispUnitsLbl>
        </c:dispUnits>
      </c:valAx>
      <c:dateAx>
        <c:axId val="20940744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0940688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6.6374838163417965E-2"/>
          <c:y val="0.85431707542089452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'Figure 13'!$D$5</c:f>
              <c:strCache>
                <c:ptCount val="1"/>
                <c:pt idx="0">
                  <c:v>Value of card-based payment transactions of cash deposits – left</c:v>
                </c:pt>
              </c:strCache>
            </c:strRef>
          </c:tx>
          <c:marker>
            <c:symbol val="none"/>
          </c:marker>
          <c:cat>
            <c:numRef>
              <c:f>'Figure 13'!$B$6:$B$41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13'!$D$6:$D$41</c:f>
              <c:numCache>
                <c:formatCode>#,##0</c:formatCode>
                <c:ptCount val="36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  <c:pt idx="24">
                  <c:v>478170461</c:v>
                </c:pt>
                <c:pt idx="25">
                  <c:v>512639713</c:v>
                </c:pt>
                <c:pt idx="26">
                  <c:v>549693473</c:v>
                </c:pt>
                <c:pt idx="27">
                  <c:v>582699966</c:v>
                </c:pt>
                <c:pt idx="28">
                  <c:v>604174778</c:v>
                </c:pt>
                <c:pt idx="29">
                  <c:v>622450135</c:v>
                </c:pt>
                <c:pt idx="30">
                  <c:v>692048756</c:v>
                </c:pt>
                <c:pt idx="31">
                  <c:v>705028115</c:v>
                </c:pt>
                <c:pt idx="32">
                  <c:v>656237175</c:v>
                </c:pt>
                <c:pt idx="33">
                  <c:v>623918776</c:v>
                </c:pt>
                <c:pt idx="34">
                  <c:v>576348944</c:v>
                </c:pt>
                <c:pt idx="35">
                  <c:v>614910660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411360"/>
        <c:axId val="209411920"/>
      </c:lineChart>
      <c:lineChart>
        <c:grouping val="standard"/>
        <c:varyColors val="0"/>
        <c:ser>
          <c:idx val="0"/>
          <c:order val="0"/>
          <c:tx>
            <c:strRef>
              <c:f>'Figure 13'!$C$5</c:f>
              <c:strCache>
                <c:ptCount val="1"/>
                <c:pt idx="0">
                  <c:v>Number of card-based payment transactions of cash deposits – right</c:v>
                </c:pt>
              </c:strCache>
            </c:strRef>
          </c:tx>
          <c:marker>
            <c:symbol val="none"/>
          </c:marker>
          <c:cat>
            <c:numRef>
              <c:f>'Figure 13'!$B$6:$B$41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13'!$C$6:$C$41</c:f>
              <c:numCache>
                <c:formatCode>#,##0</c:formatCode>
                <c:ptCount val="36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  <c:pt idx="24">
                  <c:v>250000</c:v>
                </c:pt>
                <c:pt idx="25">
                  <c:v>258500</c:v>
                </c:pt>
                <c:pt idx="26">
                  <c:v>271573</c:v>
                </c:pt>
                <c:pt idx="27">
                  <c:v>277460</c:v>
                </c:pt>
                <c:pt idx="28">
                  <c:v>277652</c:v>
                </c:pt>
                <c:pt idx="29">
                  <c:v>277389</c:v>
                </c:pt>
                <c:pt idx="30">
                  <c:v>283650</c:v>
                </c:pt>
                <c:pt idx="31">
                  <c:v>270295</c:v>
                </c:pt>
                <c:pt idx="32">
                  <c:v>287193</c:v>
                </c:pt>
                <c:pt idx="33">
                  <c:v>295356</c:v>
                </c:pt>
                <c:pt idx="34">
                  <c:v>278779</c:v>
                </c:pt>
                <c:pt idx="35">
                  <c:v>290215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2352"/>
        <c:axId val="209771792"/>
      </c:lineChart>
      <c:dateAx>
        <c:axId val="209411360"/>
        <c:scaling>
          <c:orientation val="minMax"/>
          <c:max val="42735"/>
          <c:min val="41670"/>
        </c:scaling>
        <c:delete val="0"/>
        <c:axPos val="b"/>
        <c:numFmt formatCode="[$-41A]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9411920"/>
        <c:crosses val="autoZero"/>
        <c:auto val="0"/>
        <c:lblOffset val="100"/>
        <c:baseTimeUnit val="days"/>
        <c:majorUnit val="2"/>
        <c:majorTimeUnit val="months"/>
      </c:dateAx>
      <c:valAx>
        <c:axId val="209411920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9411360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</c:dispUnitsLbl>
        </c:dispUnits>
      </c:valAx>
      <c:valAx>
        <c:axId val="20977179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09772352"/>
        <c:crosses val="max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  <c:dateAx>
        <c:axId val="20977235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09771792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6.6374838163417965E-2"/>
          <c:y val="0.85431707542089452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14'!$D$5:$D$6</c:f>
              <c:strCache>
                <c:ptCount val="2"/>
                <c:pt idx="0">
                  <c:v>Total</c:v>
                </c:pt>
                <c:pt idx="1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14'!$B$7:$B$42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14'!$D$7:$D$42</c:f>
              <c:numCache>
                <c:formatCode>#,##0</c:formatCode>
                <c:ptCount val="36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  <c:pt idx="24">
                  <c:v>623719958</c:v>
                </c:pt>
                <c:pt idx="25">
                  <c:v>532385709</c:v>
                </c:pt>
                <c:pt idx="26">
                  <c:v>582836319</c:v>
                </c:pt>
                <c:pt idx="27">
                  <c:v>515291890</c:v>
                </c:pt>
                <c:pt idx="28">
                  <c:v>553441839</c:v>
                </c:pt>
                <c:pt idx="29">
                  <c:v>556836864</c:v>
                </c:pt>
                <c:pt idx="30">
                  <c:v>575613675</c:v>
                </c:pt>
                <c:pt idx="31">
                  <c:v>560806298</c:v>
                </c:pt>
                <c:pt idx="32">
                  <c:v>588038057</c:v>
                </c:pt>
                <c:pt idx="33">
                  <c:v>647245989</c:v>
                </c:pt>
                <c:pt idx="34">
                  <c:v>635952032</c:v>
                </c:pt>
                <c:pt idx="35">
                  <c:v>635268256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5712"/>
        <c:axId val="209776272"/>
      </c:lineChart>
      <c:lineChart>
        <c:grouping val="standard"/>
        <c:varyColors val="0"/>
        <c:ser>
          <c:idx val="0"/>
          <c:order val="0"/>
          <c:tx>
            <c:strRef>
              <c:f>'Figure 14'!$C$5:$C$6</c:f>
              <c:strCache>
                <c:ptCount val="2"/>
                <c:pt idx="0">
                  <c:v>Total</c:v>
                </c:pt>
                <c:pt idx="1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14'!$B$7:$B$42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14'!$C$7:$C$42</c:f>
              <c:numCache>
                <c:formatCode>#,##0</c:formatCode>
                <c:ptCount val="36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  <c:pt idx="24">
                  <c:v>1529541</c:v>
                </c:pt>
                <c:pt idx="25">
                  <c:v>1398146</c:v>
                </c:pt>
                <c:pt idx="26">
                  <c:v>1515968</c:v>
                </c:pt>
                <c:pt idx="27">
                  <c:v>1436445</c:v>
                </c:pt>
                <c:pt idx="28">
                  <c:v>1526593</c:v>
                </c:pt>
                <c:pt idx="29">
                  <c:v>1500832</c:v>
                </c:pt>
                <c:pt idx="30">
                  <c:v>1373994</c:v>
                </c:pt>
                <c:pt idx="31">
                  <c:v>1550871</c:v>
                </c:pt>
                <c:pt idx="32">
                  <c:v>1663514</c:v>
                </c:pt>
                <c:pt idx="33">
                  <c:v>1833930</c:v>
                </c:pt>
                <c:pt idx="34">
                  <c:v>1859160</c:v>
                </c:pt>
                <c:pt idx="35">
                  <c:v>1748408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7392"/>
        <c:axId val="209776832"/>
      </c:lineChart>
      <c:dateAx>
        <c:axId val="209775712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76272"/>
        <c:crosses val="autoZero"/>
        <c:auto val="1"/>
        <c:lblOffset val="100"/>
        <c:baseTimeUnit val="months"/>
      </c:dateAx>
      <c:valAx>
        <c:axId val="20977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75712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09776832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9777392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0977739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0977683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15 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15 '!$B$6:$B$13</c:f>
              <c:strCache>
                <c:ptCount val="8"/>
                <c:pt idx="0">
                  <c:v>Slovenia</c:v>
                </c:pt>
                <c:pt idx="1">
                  <c:v>BIH</c:v>
                </c:pt>
                <c:pt idx="2">
                  <c:v>Italy</c:v>
                </c:pt>
                <c:pt idx="3">
                  <c:v>UK</c:v>
                </c:pt>
                <c:pt idx="4">
                  <c:v>USA</c:v>
                </c:pt>
                <c:pt idx="5">
                  <c:v>Germany</c:v>
                </c:pt>
                <c:pt idx="6">
                  <c:v>Luxembourg</c:v>
                </c:pt>
                <c:pt idx="7">
                  <c:v>Austria</c:v>
                </c:pt>
              </c:strCache>
            </c:strRef>
          </c:cat>
          <c:val>
            <c:numRef>
              <c:f>'Figure 15 '!$C$6:$C$13</c:f>
              <c:numCache>
                <c:formatCode>#,##0</c:formatCode>
                <c:ptCount val="8"/>
                <c:pt idx="0">
                  <c:v>1107783</c:v>
                </c:pt>
                <c:pt idx="1">
                  <c:v>2646924</c:v>
                </c:pt>
                <c:pt idx="2">
                  <c:v>904885</c:v>
                </c:pt>
                <c:pt idx="3">
                  <c:v>2171117</c:v>
                </c:pt>
                <c:pt idx="4">
                  <c:v>1815017</c:v>
                </c:pt>
                <c:pt idx="5">
                  <c:v>821262</c:v>
                </c:pt>
                <c:pt idx="6">
                  <c:v>3804361</c:v>
                </c:pt>
                <c:pt idx="7">
                  <c:v>479857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252704"/>
        <c:axId val="208253264"/>
      </c:barChart>
      <c:lineChart>
        <c:grouping val="standard"/>
        <c:varyColors val="0"/>
        <c:ser>
          <c:idx val="1"/>
          <c:order val="1"/>
          <c:tx>
            <c:strRef>
              <c:f>'Figure 15 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15 '!$B$6:$B$13</c:f>
              <c:strCache>
                <c:ptCount val="8"/>
                <c:pt idx="0">
                  <c:v>Slovenia</c:v>
                </c:pt>
                <c:pt idx="1">
                  <c:v>BIH</c:v>
                </c:pt>
                <c:pt idx="2">
                  <c:v>Italy</c:v>
                </c:pt>
                <c:pt idx="3">
                  <c:v>UK</c:v>
                </c:pt>
                <c:pt idx="4">
                  <c:v>USA</c:v>
                </c:pt>
                <c:pt idx="5">
                  <c:v>Germany</c:v>
                </c:pt>
                <c:pt idx="6">
                  <c:v>Luxembourg</c:v>
                </c:pt>
                <c:pt idx="7">
                  <c:v>Austria</c:v>
                </c:pt>
              </c:strCache>
            </c:strRef>
          </c:cat>
          <c:val>
            <c:numRef>
              <c:f>'Figure 15 '!$D$6:$D$13</c:f>
              <c:numCache>
                <c:formatCode>#,##0</c:formatCode>
                <c:ptCount val="8"/>
                <c:pt idx="0">
                  <c:v>544075714</c:v>
                </c:pt>
                <c:pt idx="1">
                  <c:v>927329888</c:v>
                </c:pt>
                <c:pt idx="2">
                  <c:v>697841476</c:v>
                </c:pt>
                <c:pt idx="3">
                  <c:v>703151564</c:v>
                </c:pt>
                <c:pt idx="4">
                  <c:v>486807194</c:v>
                </c:pt>
                <c:pt idx="5">
                  <c:v>544246726</c:v>
                </c:pt>
                <c:pt idx="6">
                  <c:v>548108015</c:v>
                </c:pt>
                <c:pt idx="7">
                  <c:v>305208679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54384"/>
        <c:axId val="208253824"/>
      </c:lineChart>
      <c:catAx>
        <c:axId val="2082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8253264"/>
        <c:crosses val="autoZero"/>
        <c:auto val="1"/>
        <c:lblAlgn val="ctr"/>
        <c:lblOffset val="100"/>
        <c:noMultiLvlLbl val="0"/>
      </c:catAx>
      <c:valAx>
        <c:axId val="208253264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0825270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 sz="800"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</c:spPr>
          </c:dispUnitsLbl>
        </c:dispUnits>
      </c:valAx>
      <c:valAx>
        <c:axId val="208253824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08254384"/>
        <c:crosses val="max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</c:dispUnitsLbl>
        </c:dispUnits>
      </c:valAx>
      <c:catAx>
        <c:axId val="208254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825382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16'!$D$5</c:f>
              <c:strCache>
                <c:ptCount val="1"/>
                <c:pt idx="0">
                  <c:v>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16'!$B$6:$B$41</c:f>
              <c:numCache>
                <c:formatCode>[$-41A]mmm/yy;@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16'!$D$6:$D$41</c:f>
              <c:numCache>
                <c:formatCode>#,##0</c:formatCode>
                <c:ptCount val="36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  <c:pt idx="24">
                  <c:v>9759602843</c:v>
                </c:pt>
                <c:pt idx="25">
                  <c:v>10015590417</c:v>
                </c:pt>
                <c:pt idx="26">
                  <c:v>10986665753</c:v>
                </c:pt>
                <c:pt idx="27">
                  <c:v>11710392473</c:v>
                </c:pt>
                <c:pt idx="28">
                  <c:v>12684892572</c:v>
                </c:pt>
                <c:pt idx="29">
                  <c:v>13695129318</c:v>
                </c:pt>
                <c:pt idx="30">
                  <c:v>17289715055</c:v>
                </c:pt>
                <c:pt idx="31">
                  <c:v>17804659243</c:v>
                </c:pt>
                <c:pt idx="32">
                  <c:v>14152394312</c:v>
                </c:pt>
                <c:pt idx="33">
                  <c:v>12495649089</c:v>
                </c:pt>
                <c:pt idx="34">
                  <c:v>11242882731</c:v>
                </c:pt>
                <c:pt idx="35">
                  <c:v>12669662952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257744"/>
        <c:axId val="208258304"/>
      </c:lineChart>
      <c:lineChart>
        <c:grouping val="standard"/>
        <c:varyColors val="0"/>
        <c:ser>
          <c:idx val="0"/>
          <c:order val="0"/>
          <c:tx>
            <c:strRef>
              <c:f>'Figure 16'!$C$5</c:f>
              <c:strCache>
                <c:ptCount val="1"/>
                <c:pt idx="0">
                  <c:v>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16'!$B$6:$B$41</c:f>
              <c:numCache>
                <c:formatCode>[$-41A]mmm/yy;@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16'!$C$6:$C$41</c:f>
              <c:numCache>
                <c:formatCode>#,##0</c:formatCode>
                <c:ptCount val="36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  <c:pt idx="24">
                  <c:v>26101398</c:v>
                </c:pt>
                <c:pt idx="25">
                  <c:v>26715821</c:v>
                </c:pt>
                <c:pt idx="26">
                  <c:v>28798519</c:v>
                </c:pt>
                <c:pt idx="27">
                  <c:v>29933931</c:v>
                </c:pt>
                <c:pt idx="28">
                  <c:v>31931086</c:v>
                </c:pt>
                <c:pt idx="29">
                  <c:v>33289663</c:v>
                </c:pt>
                <c:pt idx="30">
                  <c:v>39037252</c:v>
                </c:pt>
                <c:pt idx="31">
                  <c:v>39397134</c:v>
                </c:pt>
                <c:pt idx="32">
                  <c:v>34344894</c:v>
                </c:pt>
                <c:pt idx="33">
                  <c:v>32137134</c:v>
                </c:pt>
                <c:pt idx="34">
                  <c:v>29588364</c:v>
                </c:pt>
                <c:pt idx="35">
                  <c:v>32756588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86624"/>
        <c:axId val="208258864"/>
      </c:lineChart>
      <c:dateAx>
        <c:axId val="20825774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258304"/>
        <c:crosses val="autoZero"/>
        <c:auto val="1"/>
        <c:lblOffset val="100"/>
        <c:baseTimeUnit val="months"/>
        <c:majorUnit val="2"/>
        <c:majorTimeUnit val="months"/>
      </c:dateAx>
      <c:valAx>
        <c:axId val="20825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25774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8.7780342577978513E-3"/>
                <c:y val="5.4175259065225419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0825886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86624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0586624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0825886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17'!$D$5</c:f>
              <c:strCache>
                <c:ptCount val="1"/>
                <c:pt idx="0">
                  <c:v>Croatian issuers,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17'!$B$6:$B$41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17'!$D$6:$D$41</c:f>
              <c:numCache>
                <c:formatCode>#,##0</c:formatCode>
                <c:ptCount val="36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  <c:pt idx="24">
                  <c:v>9317746815</c:v>
                </c:pt>
                <c:pt idx="25">
                  <c:v>9576821038</c:v>
                </c:pt>
                <c:pt idx="26">
                  <c:v>10339326725</c:v>
                </c:pt>
                <c:pt idx="27">
                  <c:v>10825809318</c:v>
                </c:pt>
                <c:pt idx="28">
                  <c:v>10955398175</c:v>
                </c:pt>
                <c:pt idx="29">
                  <c:v>11018977541</c:v>
                </c:pt>
                <c:pt idx="30">
                  <c:v>11407397299</c:v>
                </c:pt>
                <c:pt idx="31">
                  <c:v>11252543958</c:v>
                </c:pt>
                <c:pt idx="32">
                  <c:v>11152267687</c:v>
                </c:pt>
                <c:pt idx="33">
                  <c:v>11323295107</c:v>
                </c:pt>
                <c:pt idx="34">
                  <c:v>10690015167</c:v>
                </c:pt>
                <c:pt idx="35">
                  <c:v>12058984612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17'!$F$5</c:f>
              <c:strCache>
                <c:ptCount val="1"/>
                <c:pt idx="0">
                  <c:v>Foreign issuers, value of transactions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17'!$B$6:$B$41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17'!$F$6:$F$41</c:f>
              <c:numCache>
                <c:formatCode>#,##0</c:formatCode>
                <c:ptCount val="36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  <c:pt idx="24">
                  <c:v>441856028</c:v>
                </c:pt>
                <c:pt idx="25">
                  <c:v>438769379</c:v>
                </c:pt>
                <c:pt idx="26">
                  <c:v>647339028</c:v>
                </c:pt>
                <c:pt idx="27">
                  <c:v>884583155</c:v>
                </c:pt>
                <c:pt idx="28">
                  <c:v>1729494397</c:v>
                </c:pt>
                <c:pt idx="29">
                  <c:v>2676151777</c:v>
                </c:pt>
                <c:pt idx="30">
                  <c:v>5882317756</c:v>
                </c:pt>
                <c:pt idx="31">
                  <c:v>6552115285</c:v>
                </c:pt>
                <c:pt idx="32">
                  <c:v>3000126625</c:v>
                </c:pt>
                <c:pt idx="33">
                  <c:v>1172353982</c:v>
                </c:pt>
                <c:pt idx="34">
                  <c:v>552867564</c:v>
                </c:pt>
                <c:pt idx="35">
                  <c:v>610678340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1104"/>
        <c:axId val="210591664"/>
      </c:lineChart>
      <c:lineChart>
        <c:grouping val="standard"/>
        <c:varyColors val="0"/>
        <c:ser>
          <c:idx val="0"/>
          <c:order val="0"/>
          <c:tx>
            <c:strRef>
              <c:f>'Figure 17'!$C$5</c:f>
              <c:strCache>
                <c:ptCount val="1"/>
                <c:pt idx="0">
                  <c:v>Croatian issuers,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17'!$B$6:$B$41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17'!$C$6:$C$41</c:f>
              <c:numCache>
                <c:formatCode>#,##0</c:formatCode>
                <c:ptCount val="36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  <c:pt idx="24">
                  <c:v>25354930</c:v>
                </c:pt>
                <c:pt idx="25">
                  <c:v>25984269</c:v>
                </c:pt>
                <c:pt idx="26">
                  <c:v>27741915</c:v>
                </c:pt>
                <c:pt idx="27">
                  <c:v>28451878</c:v>
                </c:pt>
                <c:pt idx="28">
                  <c:v>29235986</c:v>
                </c:pt>
                <c:pt idx="29">
                  <c:v>29169465</c:v>
                </c:pt>
                <c:pt idx="30">
                  <c:v>29838003</c:v>
                </c:pt>
                <c:pt idx="31">
                  <c:v>29222735</c:v>
                </c:pt>
                <c:pt idx="32">
                  <c:v>29561725</c:v>
                </c:pt>
                <c:pt idx="33">
                  <c:v>30124700</c:v>
                </c:pt>
                <c:pt idx="34">
                  <c:v>28590458</c:v>
                </c:pt>
                <c:pt idx="35">
                  <c:v>31687217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17'!$E$5</c:f>
              <c:strCache>
                <c:ptCount val="1"/>
                <c:pt idx="0">
                  <c:v>Foreign issuers, number of transactions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17'!$B$6:$B$41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17'!$E$6:$E$41</c:f>
              <c:numCache>
                <c:formatCode>#,##0</c:formatCode>
                <c:ptCount val="36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  <c:pt idx="24">
                  <c:v>746468</c:v>
                </c:pt>
                <c:pt idx="25">
                  <c:v>731552</c:v>
                </c:pt>
                <c:pt idx="26">
                  <c:v>1056604</c:v>
                </c:pt>
                <c:pt idx="27">
                  <c:v>1482053</c:v>
                </c:pt>
                <c:pt idx="28">
                  <c:v>2695100</c:v>
                </c:pt>
                <c:pt idx="29">
                  <c:v>4120198</c:v>
                </c:pt>
                <c:pt idx="30">
                  <c:v>9199249</c:v>
                </c:pt>
                <c:pt idx="31">
                  <c:v>10174399</c:v>
                </c:pt>
                <c:pt idx="32">
                  <c:v>4783169</c:v>
                </c:pt>
                <c:pt idx="33">
                  <c:v>2012434</c:v>
                </c:pt>
                <c:pt idx="34">
                  <c:v>997906</c:v>
                </c:pt>
                <c:pt idx="35">
                  <c:v>1069371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592784"/>
        <c:axId val="210592224"/>
      </c:lineChart>
      <c:dateAx>
        <c:axId val="21059110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91664"/>
        <c:crosses val="autoZero"/>
        <c:auto val="1"/>
        <c:lblOffset val="100"/>
        <c:baseTimeUnit val="months"/>
        <c:majorUnit val="2"/>
        <c:majorTimeUnit val="months"/>
      </c:dateAx>
      <c:valAx>
        <c:axId val="210591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91104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3854912430569416E-2"/>
                <c:y val="7.2948849656141151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059222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592784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059278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05922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18'!$D$5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18'!$D$6:$D$17</c:f>
              <c:numCache>
                <c:formatCode>#,##0</c:formatCode>
                <c:ptCount val="12"/>
                <c:pt idx="0">
                  <c:v>8503384212</c:v>
                </c:pt>
                <c:pt idx="1">
                  <c:v>8685787550</c:v>
                </c:pt>
                <c:pt idx="2">
                  <c:v>9380654075</c:v>
                </c:pt>
                <c:pt idx="3">
                  <c:v>9766278592</c:v>
                </c:pt>
                <c:pt idx="4">
                  <c:v>9786206584</c:v>
                </c:pt>
                <c:pt idx="5">
                  <c:v>9822074048</c:v>
                </c:pt>
                <c:pt idx="6">
                  <c:v>10074730707</c:v>
                </c:pt>
                <c:pt idx="7">
                  <c:v>9897099500</c:v>
                </c:pt>
                <c:pt idx="8">
                  <c:v>9886129463</c:v>
                </c:pt>
                <c:pt idx="9">
                  <c:v>10132378858</c:v>
                </c:pt>
                <c:pt idx="10">
                  <c:v>9567411820</c:v>
                </c:pt>
                <c:pt idx="11">
                  <c:v>10774509864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18'!$F$5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18'!$F$6:$F$17</c:f>
              <c:numCache>
                <c:formatCode>#,##0</c:formatCode>
                <c:ptCount val="12"/>
                <c:pt idx="0">
                  <c:v>814362603</c:v>
                </c:pt>
                <c:pt idx="1">
                  <c:v>891033488</c:v>
                </c:pt>
                <c:pt idx="2">
                  <c:v>958672650</c:v>
                </c:pt>
                <c:pt idx="3">
                  <c:v>1059530726</c:v>
                </c:pt>
                <c:pt idx="4">
                  <c:v>1169191591</c:v>
                </c:pt>
                <c:pt idx="5">
                  <c:v>1196903493</c:v>
                </c:pt>
                <c:pt idx="6">
                  <c:v>1332666592</c:v>
                </c:pt>
                <c:pt idx="7">
                  <c:v>1355444458</c:v>
                </c:pt>
                <c:pt idx="8">
                  <c:v>1266138224</c:v>
                </c:pt>
                <c:pt idx="9">
                  <c:v>1190916249</c:v>
                </c:pt>
                <c:pt idx="10">
                  <c:v>1122603347</c:v>
                </c:pt>
                <c:pt idx="11">
                  <c:v>1284474748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09888"/>
        <c:axId val="210910448"/>
      </c:lineChart>
      <c:lineChart>
        <c:grouping val="standard"/>
        <c:varyColors val="0"/>
        <c:ser>
          <c:idx val="0"/>
          <c:order val="0"/>
          <c:tx>
            <c:strRef>
              <c:f>'Figure 18'!$C$5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18'!$C$6:$C$17</c:f>
              <c:numCache>
                <c:formatCode>#,##0</c:formatCode>
                <c:ptCount val="12"/>
                <c:pt idx="0">
                  <c:v>24176160</c:v>
                </c:pt>
                <c:pt idx="1">
                  <c:v>24682005</c:v>
                </c:pt>
                <c:pt idx="2">
                  <c:v>26550571</c:v>
                </c:pt>
                <c:pt idx="3">
                  <c:v>27171532</c:v>
                </c:pt>
                <c:pt idx="4">
                  <c:v>27866087</c:v>
                </c:pt>
                <c:pt idx="5">
                  <c:v>27729959</c:v>
                </c:pt>
                <c:pt idx="6">
                  <c:v>28355026</c:v>
                </c:pt>
                <c:pt idx="7">
                  <c:v>27811071</c:v>
                </c:pt>
                <c:pt idx="8">
                  <c:v>28094564</c:v>
                </c:pt>
                <c:pt idx="9">
                  <c:v>28705626</c:v>
                </c:pt>
                <c:pt idx="10">
                  <c:v>27221251</c:v>
                </c:pt>
                <c:pt idx="11">
                  <c:v>30253891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18'!$E$5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18'!$B$6:$B$17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18'!$E$6:$E$17</c:f>
              <c:numCache>
                <c:formatCode>#,##0</c:formatCode>
                <c:ptCount val="12"/>
                <c:pt idx="0">
                  <c:v>1178770</c:v>
                </c:pt>
                <c:pt idx="1">
                  <c:v>1302264</c:v>
                </c:pt>
                <c:pt idx="2">
                  <c:v>1191344</c:v>
                </c:pt>
                <c:pt idx="3">
                  <c:v>1280346</c:v>
                </c:pt>
                <c:pt idx="4">
                  <c:v>1369899</c:v>
                </c:pt>
                <c:pt idx="5">
                  <c:v>1439506</c:v>
                </c:pt>
                <c:pt idx="6">
                  <c:v>1482977</c:v>
                </c:pt>
                <c:pt idx="7">
                  <c:v>1411664</c:v>
                </c:pt>
                <c:pt idx="8">
                  <c:v>1467161</c:v>
                </c:pt>
                <c:pt idx="9">
                  <c:v>1419074</c:v>
                </c:pt>
                <c:pt idx="10">
                  <c:v>1369207</c:v>
                </c:pt>
                <c:pt idx="11">
                  <c:v>1433326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911568"/>
        <c:axId val="210911008"/>
      </c:lineChart>
      <c:dateAx>
        <c:axId val="210909888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910448"/>
        <c:crosses val="autoZero"/>
        <c:auto val="1"/>
        <c:lblOffset val="100"/>
        <c:baseTimeUnit val="months"/>
      </c:dateAx>
      <c:valAx>
        <c:axId val="21091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909888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09110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091156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4105918627942353"/>
                <c:y val="1.6511111197783611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r>
                    <a:rPr lang="en-US" sz="800" b="1"/>
                    <a:t>i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09115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09110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27791320355859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19'!$D$5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19'!$D$6:$D$17</c:f>
              <c:numCache>
                <c:formatCode>#,##0</c:formatCode>
                <c:ptCount val="12"/>
                <c:pt idx="0">
                  <c:v>408601754</c:v>
                </c:pt>
                <c:pt idx="1">
                  <c:v>402364495</c:v>
                </c:pt>
                <c:pt idx="2">
                  <c:v>599845846</c:v>
                </c:pt>
                <c:pt idx="3">
                  <c:v>823183726</c:v>
                </c:pt>
                <c:pt idx="4">
                  <c:v>1637369451</c:v>
                </c:pt>
                <c:pt idx="5">
                  <c:v>2555504923</c:v>
                </c:pt>
                <c:pt idx="6">
                  <c:v>5684342966</c:v>
                </c:pt>
                <c:pt idx="7">
                  <c:v>6329188412</c:v>
                </c:pt>
                <c:pt idx="8">
                  <c:v>2865274578</c:v>
                </c:pt>
                <c:pt idx="9">
                  <c:v>1097746741</c:v>
                </c:pt>
                <c:pt idx="10">
                  <c:v>506485011</c:v>
                </c:pt>
                <c:pt idx="11">
                  <c:v>569418210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19'!$F$5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19'!$F$6:$F$17</c:f>
              <c:numCache>
                <c:formatCode>#,##0</c:formatCode>
                <c:ptCount val="12"/>
                <c:pt idx="0">
                  <c:v>33254274</c:v>
                </c:pt>
                <c:pt idx="1">
                  <c:v>36404884</c:v>
                </c:pt>
                <c:pt idx="2">
                  <c:v>47493182</c:v>
                </c:pt>
                <c:pt idx="3">
                  <c:v>61399429</c:v>
                </c:pt>
                <c:pt idx="4">
                  <c:v>92124946</c:v>
                </c:pt>
                <c:pt idx="5">
                  <c:v>120646854</c:v>
                </c:pt>
                <c:pt idx="6">
                  <c:v>197974790</c:v>
                </c:pt>
                <c:pt idx="7">
                  <c:v>222926873</c:v>
                </c:pt>
                <c:pt idx="8">
                  <c:v>134852047</c:v>
                </c:pt>
                <c:pt idx="9">
                  <c:v>74607241</c:v>
                </c:pt>
                <c:pt idx="10">
                  <c:v>46382553</c:v>
                </c:pt>
                <c:pt idx="11">
                  <c:v>41260130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67152"/>
        <c:axId val="211367712"/>
      </c:lineChart>
      <c:lineChart>
        <c:grouping val="standard"/>
        <c:varyColors val="0"/>
        <c:ser>
          <c:idx val="0"/>
          <c:order val="0"/>
          <c:tx>
            <c:strRef>
              <c:f>'Figure 19'!$C$5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19'!$C$6:$C$17</c:f>
              <c:numCache>
                <c:formatCode>#,##0</c:formatCode>
                <c:ptCount val="12"/>
                <c:pt idx="0">
                  <c:v>679239</c:v>
                </c:pt>
                <c:pt idx="1">
                  <c:v>654817</c:v>
                </c:pt>
                <c:pt idx="2">
                  <c:v>965387</c:v>
                </c:pt>
                <c:pt idx="3">
                  <c:v>1373559</c:v>
                </c:pt>
                <c:pt idx="4">
                  <c:v>2554458</c:v>
                </c:pt>
                <c:pt idx="5">
                  <c:v>3947241</c:v>
                </c:pt>
                <c:pt idx="6">
                  <c:v>8939449</c:v>
                </c:pt>
                <c:pt idx="7">
                  <c:v>9890490</c:v>
                </c:pt>
                <c:pt idx="8">
                  <c:v>4587474</c:v>
                </c:pt>
                <c:pt idx="9">
                  <c:v>1886561</c:v>
                </c:pt>
                <c:pt idx="10">
                  <c:v>905403</c:v>
                </c:pt>
                <c:pt idx="11">
                  <c:v>986370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19'!$E$5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19'!$B$6:$B$17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19'!$E$6:$E$17</c:f>
              <c:numCache>
                <c:formatCode>#,##0</c:formatCode>
                <c:ptCount val="12"/>
                <c:pt idx="0">
                  <c:v>67229</c:v>
                </c:pt>
                <c:pt idx="1">
                  <c:v>76735</c:v>
                </c:pt>
                <c:pt idx="2">
                  <c:v>91217</c:v>
                </c:pt>
                <c:pt idx="3">
                  <c:v>108494</c:v>
                </c:pt>
                <c:pt idx="4">
                  <c:v>140642</c:v>
                </c:pt>
                <c:pt idx="5">
                  <c:v>172957</c:v>
                </c:pt>
                <c:pt idx="6">
                  <c:v>259800</c:v>
                </c:pt>
                <c:pt idx="7">
                  <c:v>283909</c:v>
                </c:pt>
                <c:pt idx="8">
                  <c:v>195695</c:v>
                </c:pt>
                <c:pt idx="9">
                  <c:v>125873</c:v>
                </c:pt>
                <c:pt idx="10">
                  <c:v>92503</c:v>
                </c:pt>
                <c:pt idx="11">
                  <c:v>83001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368832"/>
        <c:axId val="211368272"/>
      </c:lineChart>
      <c:dateAx>
        <c:axId val="211367152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367712"/>
        <c:crosses val="autoZero"/>
        <c:auto val="1"/>
        <c:lblOffset val="100"/>
        <c:baseTimeUnit val="months"/>
      </c:dateAx>
      <c:valAx>
        <c:axId val="211367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367152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113682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368832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1136883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113682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2'!$C$5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d\/m\/yy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2'!$C$6:$C$17</c:f>
              <c:numCache>
                <c:formatCode>#,##0</c:formatCode>
                <c:ptCount val="12"/>
                <c:pt idx="0">
                  <c:v>75516</c:v>
                </c:pt>
                <c:pt idx="1">
                  <c:v>75317</c:v>
                </c:pt>
                <c:pt idx="2">
                  <c:v>75014</c:v>
                </c:pt>
                <c:pt idx="3">
                  <c:v>74883</c:v>
                </c:pt>
                <c:pt idx="4">
                  <c:v>75238</c:v>
                </c:pt>
                <c:pt idx="5">
                  <c:v>74401</c:v>
                </c:pt>
                <c:pt idx="6">
                  <c:v>73115</c:v>
                </c:pt>
                <c:pt idx="7">
                  <c:v>72479</c:v>
                </c:pt>
                <c:pt idx="8">
                  <c:v>71200</c:v>
                </c:pt>
                <c:pt idx="9">
                  <c:v>69602</c:v>
                </c:pt>
                <c:pt idx="10">
                  <c:v>67509</c:v>
                </c:pt>
                <c:pt idx="11">
                  <c:v>66621</c:v>
                </c:pt>
              </c:numCache>
            </c:numRef>
          </c:val>
        </c:ser>
        <c:ser>
          <c:idx val="0"/>
          <c:order val="1"/>
          <c:tx>
            <c:strRef>
              <c:f>'Figure 2'!$D$5</c:f>
              <c:strCache>
                <c:ptCount val="1"/>
                <c:pt idx="0">
                  <c:v>Contactless-contact</c:v>
                </c:pt>
              </c:strCache>
            </c:strRef>
          </c:tx>
          <c:invertIfNegative val="0"/>
          <c:cat>
            <c:numRef>
              <c:f>'Figure 2'!$B$6:$B$17</c:f>
              <c:numCache>
                <c:formatCode>d\/m\/yy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2'!$D$6:$D$17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05335776"/>
        <c:axId val="205336336"/>
      </c:barChart>
      <c:catAx>
        <c:axId val="205335776"/>
        <c:scaling>
          <c:orientation val="minMax"/>
        </c:scaling>
        <c:delete val="0"/>
        <c:axPos val="b"/>
        <c:numFmt formatCode="[$-41A]d\/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5336336"/>
        <c:crosses val="autoZero"/>
        <c:auto val="0"/>
        <c:lblAlgn val="ctr"/>
        <c:lblOffset val="100"/>
        <c:noMultiLvlLbl val="0"/>
      </c:catAx>
      <c:valAx>
        <c:axId val="205336336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533577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thousand</a:t>
                  </a:r>
                  <a:endParaRPr lang="hr-HR" sz="800">
                    <a:effectLst/>
                  </a:endParaRP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9614728599137956"/>
          <c:h val="6.797318841154462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78876923022576462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'Figure 20'!$E$5</c:f>
              <c:strCache>
                <c:ptCount val="1"/>
                <c:pt idx="0">
                  <c:v>Value of transactions using own cards – left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20'!$B$6:$B$41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20'!$E$6:$E$41</c:f>
              <c:numCache>
                <c:formatCode>#,##0</c:formatCode>
                <c:ptCount val="36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  <c:pt idx="24">
                  <c:v>7274581698</c:v>
                </c:pt>
                <c:pt idx="25">
                  <c:v>7601069776</c:v>
                </c:pt>
                <c:pt idx="26">
                  <c:v>8154515803</c:v>
                </c:pt>
                <c:pt idx="27">
                  <c:v>8536006184</c:v>
                </c:pt>
                <c:pt idx="28">
                  <c:v>8622612405</c:v>
                </c:pt>
                <c:pt idx="29">
                  <c:v>8629034970</c:v>
                </c:pt>
                <c:pt idx="30">
                  <c:v>8904025504</c:v>
                </c:pt>
                <c:pt idx="31">
                  <c:v>8753008570</c:v>
                </c:pt>
                <c:pt idx="32">
                  <c:v>8709318074</c:v>
                </c:pt>
                <c:pt idx="33">
                  <c:v>8820702928</c:v>
                </c:pt>
                <c:pt idx="34">
                  <c:v>8362820758</c:v>
                </c:pt>
                <c:pt idx="35">
                  <c:v>9332637687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20'!$F$5</c:f>
              <c:strCache>
                <c:ptCount val="1"/>
                <c:pt idx="0">
                  <c:v>Value of transactions using other Croatian issuers' cards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20'!$B$6:$B$41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20'!$F$6:$F$41</c:f>
              <c:numCache>
                <c:formatCode>#,##0</c:formatCode>
                <c:ptCount val="36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  <c:pt idx="24">
                  <c:v>2043165117</c:v>
                </c:pt>
                <c:pt idx="25">
                  <c:v>1975751262</c:v>
                </c:pt>
                <c:pt idx="26">
                  <c:v>2184810922</c:v>
                </c:pt>
                <c:pt idx="27">
                  <c:v>2289803134</c:v>
                </c:pt>
                <c:pt idx="28">
                  <c:v>2332785770</c:v>
                </c:pt>
                <c:pt idx="29">
                  <c:v>2389942571</c:v>
                </c:pt>
                <c:pt idx="30">
                  <c:v>2503371795</c:v>
                </c:pt>
                <c:pt idx="31">
                  <c:v>2499535388</c:v>
                </c:pt>
                <c:pt idx="32">
                  <c:v>2442949613</c:v>
                </c:pt>
                <c:pt idx="33">
                  <c:v>2502592179</c:v>
                </c:pt>
                <c:pt idx="34">
                  <c:v>2327194409</c:v>
                </c:pt>
                <c:pt idx="35">
                  <c:v>2726346925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75584"/>
        <c:axId val="208776144"/>
      </c:lineChart>
      <c:lineChart>
        <c:grouping val="standard"/>
        <c:varyColors val="0"/>
        <c:ser>
          <c:idx val="0"/>
          <c:order val="0"/>
          <c:tx>
            <c:strRef>
              <c:f>'Figure 20'!$C$5</c:f>
              <c:strCache>
                <c:ptCount val="1"/>
                <c:pt idx="0">
                  <c:v>Number of transactions using own cards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20'!$B$6:$B$41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20'!$C$6:$C$41</c:f>
              <c:numCache>
                <c:formatCode>#,##0</c:formatCode>
                <c:ptCount val="36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  <c:pt idx="24">
                  <c:v>13846727</c:v>
                </c:pt>
                <c:pt idx="25">
                  <c:v>14556262</c:v>
                </c:pt>
                <c:pt idx="26">
                  <c:v>15502488</c:v>
                </c:pt>
                <c:pt idx="27">
                  <c:v>15899894</c:v>
                </c:pt>
                <c:pt idx="28">
                  <c:v>16368763</c:v>
                </c:pt>
                <c:pt idx="29">
                  <c:v>16175558</c:v>
                </c:pt>
                <c:pt idx="30">
                  <c:v>16360514</c:v>
                </c:pt>
                <c:pt idx="31">
                  <c:v>15897382</c:v>
                </c:pt>
                <c:pt idx="32">
                  <c:v>16218738</c:v>
                </c:pt>
                <c:pt idx="33">
                  <c:v>16556057</c:v>
                </c:pt>
                <c:pt idx="34">
                  <c:v>15712580</c:v>
                </c:pt>
                <c:pt idx="35">
                  <c:v>17321138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20'!$D$5</c:f>
              <c:strCache>
                <c:ptCount val="1"/>
                <c:pt idx="0">
                  <c:v>Number of transactions using other Croatian issuers' cards – right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20'!$B$6:$B$41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20'!$D$6:$D$41</c:f>
              <c:numCache>
                <c:formatCode>#,##0</c:formatCode>
                <c:ptCount val="36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  <c:pt idx="24">
                  <c:v>11508203</c:v>
                </c:pt>
                <c:pt idx="25">
                  <c:v>11428007</c:v>
                </c:pt>
                <c:pt idx="26">
                  <c:v>12239427</c:v>
                </c:pt>
                <c:pt idx="27">
                  <c:v>12551984</c:v>
                </c:pt>
                <c:pt idx="28">
                  <c:v>12867223</c:v>
                </c:pt>
                <c:pt idx="29">
                  <c:v>12993907</c:v>
                </c:pt>
                <c:pt idx="30">
                  <c:v>13477489</c:v>
                </c:pt>
                <c:pt idx="31">
                  <c:v>13325353</c:v>
                </c:pt>
                <c:pt idx="32">
                  <c:v>13342987</c:v>
                </c:pt>
                <c:pt idx="33">
                  <c:v>13568643</c:v>
                </c:pt>
                <c:pt idx="34">
                  <c:v>12877878</c:v>
                </c:pt>
                <c:pt idx="35">
                  <c:v>14366079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77264"/>
        <c:axId val="208776704"/>
      </c:lineChart>
      <c:dateAx>
        <c:axId val="20877558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776144"/>
        <c:crosses val="autoZero"/>
        <c:auto val="1"/>
        <c:lblOffset val="100"/>
        <c:baseTimeUnit val="months"/>
        <c:majorUnit val="2"/>
        <c:majorTimeUnit val="months"/>
      </c:dateAx>
      <c:valAx>
        <c:axId val="208776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775584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08776704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777264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5011900430222029"/>
                <c:y val="3.0530266745613006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r>
                    <a:rPr lang="en-US" sz="1000" b="1"/>
                    <a:t>i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08777264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087767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726337310821054"/>
          <c:w val="0.87774158109105815"/>
          <c:h val="0.124047976874252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'Figure 21'!$C$5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21'!$B$6:$B$41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21'!$C$6:$C$41</c:f>
              <c:numCache>
                <c:formatCode>#,##0</c:formatCode>
                <c:ptCount val="36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  <c:pt idx="24">
                  <c:v>17398064</c:v>
                </c:pt>
                <c:pt idx="25">
                  <c:v>17577786</c:v>
                </c:pt>
                <c:pt idx="26">
                  <c:v>18875299</c:v>
                </c:pt>
                <c:pt idx="27">
                  <c:v>19369964</c:v>
                </c:pt>
                <c:pt idx="28">
                  <c:v>20037862</c:v>
                </c:pt>
                <c:pt idx="29">
                  <c:v>20150390</c:v>
                </c:pt>
                <c:pt idx="30">
                  <c:v>20870879</c:v>
                </c:pt>
                <c:pt idx="31">
                  <c:v>20259924</c:v>
                </c:pt>
                <c:pt idx="32">
                  <c:v>20465635</c:v>
                </c:pt>
                <c:pt idx="33">
                  <c:v>20920878</c:v>
                </c:pt>
                <c:pt idx="34">
                  <c:v>19849686</c:v>
                </c:pt>
                <c:pt idx="35">
                  <c:v>22297704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21'!$D$5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21'!$B$6:$B$41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21'!$D$6:$D$41</c:f>
              <c:numCache>
                <c:formatCode>#,##0</c:formatCode>
                <c:ptCount val="36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  <c:pt idx="24">
                  <c:v>7705887</c:v>
                </c:pt>
                <c:pt idx="25">
                  <c:v>8146928</c:v>
                </c:pt>
                <c:pt idx="26">
                  <c:v>8593920</c:v>
                </c:pt>
                <c:pt idx="27">
                  <c:v>8804418</c:v>
                </c:pt>
                <c:pt idx="28">
                  <c:v>8919523</c:v>
                </c:pt>
                <c:pt idx="29">
                  <c:v>8741649</c:v>
                </c:pt>
                <c:pt idx="30">
                  <c:v>8683541</c:v>
                </c:pt>
                <c:pt idx="31">
                  <c:v>8691419</c:v>
                </c:pt>
                <c:pt idx="32">
                  <c:v>8807988</c:v>
                </c:pt>
                <c:pt idx="33">
                  <c:v>8907964</c:v>
                </c:pt>
                <c:pt idx="34">
                  <c:v>8457454</c:v>
                </c:pt>
                <c:pt idx="35">
                  <c:v>9100521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21'!$E$5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21'!$B$6:$B$41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21'!$E$6:$E$41</c:f>
              <c:numCache>
                <c:formatCode>#,##0</c:formatCode>
                <c:ptCount val="36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  <c:pt idx="24">
                  <c:v>250979</c:v>
                </c:pt>
                <c:pt idx="25">
                  <c:v>259555</c:v>
                </c:pt>
                <c:pt idx="26">
                  <c:v>272696</c:v>
                </c:pt>
                <c:pt idx="27">
                  <c:v>277496</c:v>
                </c:pt>
                <c:pt idx="28">
                  <c:v>278601</c:v>
                </c:pt>
                <c:pt idx="29">
                  <c:v>277426</c:v>
                </c:pt>
                <c:pt idx="30">
                  <c:v>283583</c:v>
                </c:pt>
                <c:pt idx="31">
                  <c:v>271392</c:v>
                </c:pt>
                <c:pt idx="32">
                  <c:v>288102</c:v>
                </c:pt>
                <c:pt idx="33">
                  <c:v>295858</c:v>
                </c:pt>
                <c:pt idx="34">
                  <c:v>283318</c:v>
                </c:pt>
                <c:pt idx="35">
                  <c:v>288992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781184"/>
        <c:axId val="208781744"/>
      </c:lineChart>
      <c:dateAx>
        <c:axId val="20878118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781744"/>
        <c:crosses val="autoZero"/>
        <c:auto val="1"/>
        <c:lblOffset val="100"/>
        <c:baseTimeUnit val="months"/>
      </c:dateAx>
      <c:valAx>
        <c:axId val="208781744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8781184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r>
                    <a:rPr lang="en-US" sz="800" b="1"/>
                    <a:t>i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'Figure 22'!$C$5</c:f>
              <c:strCache>
                <c:ptCount val="1"/>
                <c:pt idx="0">
                  <c:v>Purchases of goods and services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22'!$B$6:$B$41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22'!$C$6:$C$41</c:f>
              <c:numCache>
                <c:formatCode>#,##0</c:formatCode>
                <c:ptCount val="36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  <c:pt idx="24">
                  <c:v>3313356181</c:v>
                </c:pt>
                <c:pt idx="25">
                  <c:v>3248269214</c:v>
                </c:pt>
                <c:pt idx="26">
                  <c:v>3619679238</c:v>
                </c:pt>
                <c:pt idx="27">
                  <c:v>3823999818</c:v>
                </c:pt>
                <c:pt idx="28">
                  <c:v>3907500543</c:v>
                </c:pt>
                <c:pt idx="29">
                  <c:v>3992803732</c:v>
                </c:pt>
                <c:pt idx="30">
                  <c:v>4104443392</c:v>
                </c:pt>
                <c:pt idx="31">
                  <c:v>3925959988</c:v>
                </c:pt>
                <c:pt idx="32">
                  <c:v>4005295393</c:v>
                </c:pt>
                <c:pt idx="33">
                  <c:v>4184310295</c:v>
                </c:pt>
                <c:pt idx="34">
                  <c:v>3916622974</c:v>
                </c:pt>
                <c:pt idx="35">
                  <c:v>4585676699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22'!$D$5</c:f>
              <c:strCache>
                <c:ptCount val="1"/>
                <c:pt idx="0">
                  <c:v>Cash withdrawals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22'!$B$6:$B$41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22'!$D$6:$D$41</c:f>
              <c:numCache>
                <c:formatCode>#,##0</c:formatCode>
                <c:ptCount val="36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  <c:pt idx="24">
                  <c:v>5526440661</c:v>
                </c:pt>
                <c:pt idx="25">
                  <c:v>5816226861</c:v>
                </c:pt>
                <c:pt idx="26">
                  <c:v>6169984547</c:v>
                </c:pt>
                <c:pt idx="27">
                  <c:v>6419433107</c:v>
                </c:pt>
                <c:pt idx="28">
                  <c:v>6443747480</c:v>
                </c:pt>
                <c:pt idx="29">
                  <c:v>6404009850</c:v>
                </c:pt>
                <c:pt idx="30">
                  <c:v>6611263838</c:v>
                </c:pt>
                <c:pt idx="31">
                  <c:v>6621351165</c:v>
                </c:pt>
                <c:pt idx="32">
                  <c:v>6491524452</c:v>
                </c:pt>
                <c:pt idx="33">
                  <c:v>6516178632</c:v>
                </c:pt>
                <c:pt idx="34">
                  <c:v>6192076994</c:v>
                </c:pt>
                <c:pt idx="35">
                  <c:v>6860960168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22'!$E$5</c:f>
              <c:strCache>
                <c:ptCount val="1"/>
                <c:pt idx="0">
                  <c:v>Cash deposits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22'!$B$6:$B$41</c:f>
              <c:numCache>
                <c:formatCode>[$-41A]mmm/\ yy;@</c:formatCode>
                <c:ptCount val="36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</c:numCache>
            </c:numRef>
          </c:cat>
          <c:val>
            <c:numRef>
              <c:f>'Figure 22'!$E$6:$E$41</c:f>
              <c:numCache>
                <c:formatCode>#,##0</c:formatCode>
                <c:ptCount val="36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  <c:pt idx="24">
                  <c:v>477949973</c:v>
                </c:pt>
                <c:pt idx="25">
                  <c:v>512324963</c:v>
                </c:pt>
                <c:pt idx="26">
                  <c:v>549662940</c:v>
                </c:pt>
                <c:pt idx="27">
                  <c:v>582376393</c:v>
                </c:pt>
                <c:pt idx="28">
                  <c:v>604150152</c:v>
                </c:pt>
                <c:pt idx="29">
                  <c:v>622163959</c:v>
                </c:pt>
                <c:pt idx="30">
                  <c:v>691690069</c:v>
                </c:pt>
                <c:pt idx="31">
                  <c:v>705232805</c:v>
                </c:pt>
                <c:pt idx="32">
                  <c:v>655447842</c:v>
                </c:pt>
                <c:pt idx="33">
                  <c:v>622806180</c:v>
                </c:pt>
                <c:pt idx="34">
                  <c:v>581315199</c:v>
                </c:pt>
                <c:pt idx="35">
                  <c:v>612347745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74784"/>
        <c:axId val="211175344"/>
      </c:lineChart>
      <c:dateAx>
        <c:axId val="21117478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175344"/>
        <c:crosses val="autoZero"/>
        <c:auto val="1"/>
        <c:lblOffset val="100"/>
        <c:baseTimeUnit val="months"/>
        <c:majorUnit val="2"/>
        <c:majorTimeUnit val="months"/>
      </c:dateAx>
      <c:valAx>
        <c:axId val="21117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11174784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23'!$D$5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23'!$D$6:$D$17</c:f>
              <c:numCache>
                <c:formatCode>#,##0</c:formatCode>
                <c:ptCount val="12"/>
                <c:pt idx="0">
                  <c:v>3001354360</c:v>
                </c:pt>
                <c:pt idx="1">
                  <c:v>2907569232</c:v>
                </c:pt>
                <c:pt idx="2">
                  <c:v>3267543588</c:v>
                </c:pt>
                <c:pt idx="3">
                  <c:v>3429513685</c:v>
                </c:pt>
                <c:pt idx="4">
                  <c:v>3492207443</c:v>
                </c:pt>
                <c:pt idx="5">
                  <c:v>3522099061</c:v>
                </c:pt>
                <c:pt idx="6">
                  <c:v>3612953793</c:v>
                </c:pt>
                <c:pt idx="7">
                  <c:v>3473569802</c:v>
                </c:pt>
                <c:pt idx="8">
                  <c:v>3539416437</c:v>
                </c:pt>
                <c:pt idx="9">
                  <c:v>3736097787</c:v>
                </c:pt>
                <c:pt idx="10">
                  <c:v>3489339727</c:v>
                </c:pt>
                <c:pt idx="11">
                  <c:v>4106103503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23'!$F$5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23'!$F$6:$F$17</c:f>
              <c:numCache>
                <c:formatCode>#,##0</c:formatCode>
                <c:ptCount val="12"/>
                <c:pt idx="0">
                  <c:v>312001821</c:v>
                </c:pt>
                <c:pt idx="1">
                  <c:v>340699982</c:v>
                </c:pt>
                <c:pt idx="2">
                  <c:v>352135650</c:v>
                </c:pt>
                <c:pt idx="3">
                  <c:v>394486133</c:v>
                </c:pt>
                <c:pt idx="4">
                  <c:v>415293100</c:v>
                </c:pt>
                <c:pt idx="5">
                  <c:v>470704671</c:v>
                </c:pt>
                <c:pt idx="6">
                  <c:v>491489599</c:v>
                </c:pt>
                <c:pt idx="7">
                  <c:v>452390186</c:v>
                </c:pt>
                <c:pt idx="8">
                  <c:v>465878956</c:v>
                </c:pt>
                <c:pt idx="9">
                  <c:v>448212508</c:v>
                </c:pt>
                <c:pt idx="10">
                  <c:v>427283247</c:v>
                </c:pt>
                <c:pt idx="11">
                  <c:v>479573196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38624"/>
        <c:axId val="220291248"/>
      </c:lineChart>
      <c:lineChart>
        <c:grouping val="standard"/>
        <c:varyColors val="0"/>
        <c:ser>
          <c:idx val="0"/>
          <c:order val="0"/>
          <c:tx>
            <c:strRef>
              <c:f>'Figure 23'!$C$5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23'!$C$6:$C$17</c:f>
              <c:numCache>
                <c:formatCode>#,##0</c:formatCode>
                <c:ptCount val="12"/>
                <c:pt idx="0">
                  <c:v>16459264</c:v>
                </c:pt>
                <c:pt idx="1">
                  <c:v>16537003</c:v>
                </c:pt>
                <c:pt idx="2">
                  <c:v>17965247</c:v>
                </c:pt>
                <c:pt idx="3">
                  <c:v>18388375</c:v>
                </c:pt>
                <c:pt idx="4">
                  <c:v>19009577</c:v>
                </c:pt>
                <c:pt idx="5">
                  <c:v>19022578</c:v>
                </c:pt>
                <c:pt idx="6">
                  <c:v>19711394</c:v>
                </c:pt>
                <c:pt idx="7">
                  <c:v>19181932</c:v>
                </c:pt>
                <c:pt idx="8">
                  <c:v>19334411</c:v>
                </c:pt>
                <c:pt idx="9">
                  <c:v>19830034</c:v>
                </c:pt>
                <c:pt idx="10">
                  <c:v>18797754</c:v>
                </c:pt>
                <c:pt idx="11">
                  <c:v>21207873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23'!$E$5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23'!$B$6:$B$17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23'!$E$6:$E$17</c:f>
              <c:numCache>
                <c:formatCode>#,##0</c:formatCode>
                <c:ptCount val="12"/>
                <c:pt idx="0">
                  <c:v>938800</c:v>
                </c:pt>
                <c:pt idx="1">
                  <c:v>1040783</c:v>
                </c:pt>
                <c:pt idx="2">
                  <c:v>910052</c:v>
                </c:pt>
                <c:pt idx="3">
                  <c:v>981589</c:v>
                </c:pt>
                <c:pt idx="4">
                  <c:v>1028285</c:v>
                </c:pt>
                <c:pt idx="5">
                  <c:v>1127812</c:v>
                </c:pt>
                <c:pt idx="6">
                  <c:v>1159485</c:v>
                </c:pt>
                <c:pt idx="7">
                  <c:v>1077992</c:v>
                </c:pt>
                <c:pt idx="8">
                  <c:v>1131224</c:v>
                </c:pt>
                <c:pt idx="9">
                  <c:v>1090844</c:v>
                </c:pt>
                <c:pt idx="10">
                  <c:v>1051932</c:v>
                </c:pt>
                <c:pt idx="11">
                  <c:v>1089831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92368"/>
        <c:axId val="220291808"/>
      </c:lineChart>
      <c:dateAx>
        <c:axId val="220538624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291248"/>
        <c:crosses val="autoZero"/>
        <c:auto val="1"/>
        <c:lblOffset val="100"/>
        <c:baseTimeUnit val="months"/>
      </c:dateAx>
      <c:valAx>
        <c:axId val="220291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538624"/>
        <c:crosses val="autoZero"/>
        <c:crossBetween val="between"/>
        <c:dispUnits>
          <c:builtInUnit val="b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029180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29236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10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029236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029180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24'!$D$5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24'!$D$6:$D$17</c:f>
              <c:numCache>
                <c:formatCode>#,##0</c:formatCode>
                <c:ptCount val="12"/>
                <c:pt idx="0">
                  <c:v>5226330848</c:v>
                </c:pt>
                <c:pt idx="1">
                  <c:v>5488782511</c:v>
                </c:pt>
                <c:pt idx="2">
                  <c:v>5811189705</c:v>
                </c:pt>
                <c:pt idx="3">
                  <c:v>6031139999</c:v>
                </c:pt>
                <c:pt idx="4">
                  <c:v>5987220696</c:v>
                </c:pt>
                <c:pt idx="5">
                  <c:v>5987315978</c:v>
                </c:pt>
                <c:pt idx="6">
                  <c:v>6136757826</c:v>
                </c:pt>
                <c:pt idx="7">
                  <c:v>6114542171</c:v>
                </c:pt>
                <c:pt idx="8">
                  <c:v>6021827645</c:v>
                </c:pt>
                <c:pt idx="9">
                  <c:v>6061465844</c:v>
                </c:pt>
                <c:pt idx="10">
                  <c:v>5754005870</c:v>
                </c:pt>
                <c:pt idx="11">
                  <c:v>6327295262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24'!$F$5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24'!$F$6:$F$17</c:f>
              <c:numCache>
                <c:formatCode>#,##0</c:formatCode>
                <c:ptCount val="12"/>
                <c:pt idx="0">
                  <c:v>300109813</c:v>
                </c:pt>
                <c:pt idx="1">
                  <c:v>327444350</c:v>
                </c:pt>
                <c:pt idx="2">
                  <c:v>358794842</c:v>
                </c:pt>
                <c:pt idx="3">
                  <c:v>388293108</c:v>
                </c:pt>
                <c:pt idx="4">
                  <c:v>456526784</c:v>
                </c:pt>
                <c:pt idx="5">
                  <c:v>416693872</c:v>
                </c:pt>
                <c:pt idx="6">
                  <c:v>474506012</c:v>
                </c:pt>
                <c:pt idx="7">
                  <c:v>506808994</c:v>
                </c:pt>
                <c:pt idx="8">
                  <c:v>469696807</c:v>
                </c:pt>
                <c:pt idx="9">
                  <c:v>454712788</c:v>
                </c:pt>
                <c:pt idx="10">
                  <c:v>438071124</c:v>
                </c:pt>
                <c:pt idx="11">
                  <c:v>533664906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96848"/>
        <c:axId val="220297408"/>
      </c:lineChart>
      <c:lineChart>
        <c:grouping val="standard"/>
        <c:varyColors val="0"/>
        <c:ser>
          <c:idx val="0"/>
          <c:order val="0"/>
          <c:tx>
            <c:strRef>
              <c:f>'Figure 24'!$C$5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24'!$C$6:$C$17</c:f>
              <c:numCache>
                <c:formatCode>#,##0</c:formatCode>
                <c:ptCount val="12"/>
                <c:pt idx="0">
                  <c:v>7522222</c:v>
                </c:pt>
                <c:pt idx="1">
                  <c:v>7946792</c:v>
                </c:pt>
                <c:pt idx="2">
                  <c:v>8377965</c:v>
                </c:pt>
                <c:pt idx="3">
                  <c:v>8573313</c:v>
                </c:pt>
                <c:pt idx="4">
                  <c:v>8649015</c:v>
                </c:pt>
                <c:pt idx="5">
                  <c:v>8501666</c:v>
                </c:pt>
                <c:pt idx="6">
                  <c:v>8436703</c:v>
                </c:pt>
                <c:pt idx="7">
                  <c:v>8433319</c:v>
                </c:pt>
                <c:pt idx="8">
                  <c:v>8548326</c:v>
                </c:pt>
                <c:pt idx="9">
                  <c:v>8651015</c:v>
                </c:pt>
                <c:pt idx="10">
                  <c:v>8206883</c:v>
                </c:pt>
                <c:pt idx="11">
                  <c:v>8826324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24'!$E$5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24'!$B$6:$B$17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24'!$E$6:$E$17</c:f>
              <c:numCache>
                <c:formatCode>#,##0</c:formatCode>
                <c:ptCount val="12"/>
                <c:pt idx="0">
                  <c:v>183665</c:v>
                </c:pt>
                <c:pt idx="1">
                  <c:v>200136</c:v>
                </c:pt>
                <c:pt idx="2">
                  <c:v>215955</c:v>
                </c:pt>
                <c:pt idx="3">
                  <c:v>231105</c:v>
                </c:pt>
                <c:pt idx="4">
                  <c:v>270508</c:v>
                </c:pt>
                <c:pt idx="5">
                  <c:v>239983</c:v>
                </c:pt>
                <c:pt idx="6">
                  <c:v>246838</c:v>
                </c:pt>
                <c:pt idx="7">
                  <c:v>258100</c:v>
                </c:pt>
                <c:pt idx="8">
                  <c:v>259662</c:v>
                </c:pt>
                <c:pt idx="9">
                  <c:v>256949</c:v>
                </c:pt>
                <c:pt idx="10">
                  <c:v>250571</c:v>
                </c:pt>
                <c:pt idx="11">
                  <c:v>274197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298528"/>
        <c:axId val="220297968"/>
      </c:lineChart>
      <c:dateAx>
        <c:axId val="220296848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297408"/>
        <c:crosses val="autoZero"/>
        <c:auto val="1"/>
        <c:lblOffset val="100"/>
        <c:baseTimeUnit val="months"/>
      </c:dateAx>
      <c:valAx>
        <c:axId val="22029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296848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7777780888500593E-2"/>
                <c:y val="7.0128530221676491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02979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298528"/>
        <c:crosses val="max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.93760703742164186"/>
                <c:y val="4.1055330654108102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029852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0297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25'!$D$5</c:f>
              <c:strCache>
                <c:ptCount val="1"/>
                <c:pt idx="0">
                  <c:v>Consumer (value of transactions)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25'!$D$6:$D$17</c:f>
              <c:numCache>
                <c:formatCode>#,##0</c:formatCode>
                <c:ptCount val="12"/>
                <c:pt idx="0">
                  <c:v>275699004</c:v>
                </c:pt>
                <c:pt idx="1">
                  <c:v>289435807</c:v>
                </c:pt>
                <c:pt idx="2">
                  <c:v>301920782</c:v>
                </c:pt>
                <c:pt idx="3">
                  <c:v>305624908</c:v>
                </c:pt>
                <c:pt idx="4">
                  <c:v>306778445</c:v>
                </c:pt>
                <c:pt idx="5">
                  <c:v>312659009</c:v>
                </c:pt>
                <c:pt idx="6">
                  <c:v>325019088</c:v>
                </c:pt>
                <c:pt idx="7">
                  <c:v>308987527</c:v>
                </c:pt>
                <c:pt idx="8">
                  <c:v>324885381</c:v>
                </c:pt>
                <c:pt idx="9">
                  <c:v>334815227</c:v>
                </c:pt>
                <c:pt idx="10">
                  <c:v>324066223</c:v>
                </c:pt>
                <c:pt idx="11">
                  <c:v>341111099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25'!$F$5</c:f>
              <c:strCache>
                <c:ptCount val="1"/>
                <c:pt idx="0">
                  <c:v>Non-consumer (value of transactions) – left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25'!$F$6:$F$17</c:f>
              <c:numCache>
                <c:formatCode>#,##0</c:formatCode>
                <c:ptCount val="12"/>
                <c:pt idx="0">
                  <c:v>202250969</c:v>
                </c:pt>
                <c:pt idx="1">
                  <c:v>222889156</c:v>
                </c:pt>
                <c:pt idx="2">
                  <c:v>247742158</c:v>
                </c:pt>
                <c:pt idx="3">
                  <c:v>276751485</c:v>
                </c:pt>
                <c:pt idx="4">
                  <c:v>297371707</c:v>
                </c:pt>
                <c:pt idx="5">
                  <c:v>309504950</c:v>
                </c:pt>
                <c:pt idx="6">
                  <c:v>366670981</c:v>
                </c:pt>
                <c:pt idx="7">
                  <c:v>396245278</c:v>
                </c:pt>
                <c:pt idx="8">
                  <c:v>330562461</c:v>
                </c:pt>
                <c:pt idx="9">
                  <c:v>287990953</c:v>
                </c:pt>
                <c:pt idx="10">
                  <c:v>257248976</c:v>
                </c:pt>
                <c:pt idx="11">
                  <c:v>271236646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03008"/>
        <c:axId val="220303568"/>
      </c:lineChart>
      <c:lineChart>
        <c:grouping val="standard"/>
        <c:varyColors val="0"/>
        <c:ser>
          <c:idx val="0"/>
          <c:order val="0"/>
          <c:tx>
            <c:strRef>
              <c:f>'Figure 25'!$C$5</c:f>
              <c:strCache>
                <c:ptCount val="1"/>
                <c:pt idx="0">
                  <c:v>Consumer (number of transactions)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25'!$C$6:$C$17</c:f>
              <c:numCache>
                <c:formatCode>#,##0</c:formatCode>
                <c:ptCount val="12"/>
                <c:pt idx="0">
                  <c:v>194674</c:v>
                </c:pt>
                <c:pt idx="1">
                  <c:v>198210</c:v>
                </c:pt>
                <c:pt idx="2">
                  <c:v>207359</c:v>
                </c:pt>
                <c:pt idx="3">
                  <c:v>209844</c:v>
                </c:pt>
                <c:pt idx="4">
                  <c:v>207495</c:v>
                </c:pt>
                <c:pt idx="5">
                  <c:v>205715</c:v>
                </c:pt>
                <c:pt idx="6">
                  <c:v>206929</c:v>
                </c:pt>
                <c:pt idx="7">
                  <c:v>195820</c:v>
                </c:pt>
                <c:pt idx="8">
                  <c:v>211827</c:v>
                </c:pt>
                <c:pt idx="9">
                  <c:v>224577</c:v>
                </c:pt>
                <c:pt idx="10">
                  <c:v>216614</c:v>
                </c:pt>
                <c:pt idx="11">
                  <c:v>219694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25'!$E$5</c:f>
              <c:strCache>
                <c:ptCount val="1"/>
                <c:pt idx="0">
                  <c:v>Non-consumer (number of transactions) – right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'Figure 25'!$B$6:$B$17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25'!$E$6:$E$17</c:f>
              <c:numCache>
                <c:formatCode>#,##0</c:formatCode>
                <c:ptCount val="12"/>
                <c:pt idx="0">
                  <c:v>56305</c:v>
                </c:pt>
                <c:pt idx="1">
                  <c:v>61345</c:v>
                </c:pt>
                <c:pt idx="2">
                  <c:v>65337</c:v>
                </c:pt>
                <c:pt idx="3">
                  <c:v>67652</c:v>
                </c:pt>
                <c:pt idx="4">
                  <c:v>71106</c:v>
                </c:pt>
                <c:pt idx="5">
                  <c:v>71711</c:v>
                </c:pt>
                <c:pt idx="6">
                  <c:v>76654</c:v>
                </c:pt>
                <c:pt idx="7">
                  <c:v>75572</c:v>
                </c:pt>
                <c:pt idx="8">
                  <c:v>76275</c:v>
                </c:pt>
                <c:pt idx="9">
                  <c:v>71281</c:v>
                </c:pt>
                <c:pt idx="10">
                  <c:v>66704</c:v>
                </c:pt>
                <c:pt idx="11">
                  <c:v>69298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04688"/>
        <c:axId val="220304128"/>
      </c:lineChart>
      <c:dateAx>
        <c:axId val="220303008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303568"/>
        <c:crosses val="autoZero"/>
        <c:auto val="1"/>
        <c:lblOffset val="100"/>
        <c:baseTimeUnit val="months"/>
      </c:dateAx>
      <c:valAx>
        <c:axId val="22030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303008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million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03041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0304688"/>
        <c:crosses val="max"/>
        <c:crossBetween val="between"/>
        <c:dispUnits>
          <c:builtInUnit val="thousand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03046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03041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9444444444447"/>
          <c:y val="6.7129629629629664E-2"/>
          <c:w val="0.52500000000000002"/>
          <c:h val="0.8750000000000004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445834304849038"/>
                  <c:y val="0.211221048925946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019244220986712"/>
                  <c:y val="-3.08030696350338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236128124038757"/>
                  <c:y val="-0.1002475333289906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958077592085996"/>
                  <c:y val="5.83058103805997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26'!$C$5:$F$5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26'!$C$18:$F$18</c:f>
              <c:numCache>
                <c:formatCode>#,##0</c:formatCode>
                <c:ptCount val="4"/>
                <c:pt idx="0">
                  <c:v>9276119</c:v>
                </c:pt>
                <c:pt idx="1">
                  <c:v>29051866</c:v>
                </c:pt>
                <c:pt idx="2">
                  <c:v>617764</c:v>
                </c:pt>
                <c:pt idx="3">
                  <c:v>122754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3114387491175"/>
          <c:y val="0.10734130143644061"/>
          <c:w val="0.53768691599640728"/>
          <c:h val="0.7763491324263145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3975370579631846"/>
                  <c:y val="0.1479763675632693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8633827439509143"/>
                  <c:y val="-5.38095882048252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8.9580780454142084E-2"/>
                  <c:y val="-0.1636111600521006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6753155829416846"/>
                  <c:y val="-8.1706540724925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27'!$C$5:$F$5</c:f>
              <c:strCache>
                <c:ptCount val="4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</c:strCache>
            </c:strRef>
          </c:cat>
          <c:val>
            <c:numRef>
              <c:f>'Figure 27'!$C$18:$F$18</c:f>
              <c:numCache>
                <c:formatCode>#,##0</c:formatCode>
                <c:ptCount val="4"/>
                <c:pt idx="0">
                  <c:v>10661539496</c:v>
                </c:pt>
                <c:pt idx="1">
                  <c:v>13190148711</c:v>
                </c:pt>
                <c:pt idx="2">
                  <c:v>452950761</c:v>
                </c:pt>
                <c:pt idx="3">
                  <c:v>284014348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6"/>
        <c:holeSize val="50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28'!$C$5</c:f>
              <c:strCache>
                <c:ptCount val="1"/>
                <c:pt idx="0">
                  <c:v>Number of transactions – left</c:v>
                </c:pt>
              </c:strCache>
            </c:strRef>
          </c:tx>
          <c:invertIfNegative val="0"/>
          <c:cat>
            <c:strRef>
              <c:f>'Figure 28'!$B$6:$B$11</c:f>
              <c:strCache>
                <c:ptCount val="6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USA</c:v>
                </c:pt>
              </c:strCache>
            </c:strRef>
          </c:cat>
          <c:val>
            <c:numRef>
              <c:f>'Figure 28'!$C$6:$C$11</c:f>
              <c:numCache>
                <c:formatCode>#,##0</c:formatCode>
                <c:ptCount val="6"/>
                <c:pt idx="0">
                  <c:v>5393553</c:v>
                </c:pt>
                <c:pt idx="1">
                  <c:v>2779498</c:v>
                </c:pt>
                <c:pt idx="2">
                  <c:v>2458199</c:v>
                </c:pt>
                <c:pt idx="3">
                  <c:v>4132348</c:v>
                </c:pt>
                <c:pt idx="4">
                  <c:v>2216908</c:v>
                </c:pt>
                <c:pt idx="5">
                  <c:v>1869153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071472"/>
        <c:axId val="221072032"/>
      </c:barChart>
      <c:lineChart>
        <c:grouping val="standard"/>
        <c:varyColors val="0"/>
        <c:ser>
          <c:idx val="1"/>
          <c:order val="1"/>
          <c:tx>
            <c:strRef>
              <c:f>'Figure 28'!$D$5</c:f>
              <c:strCache>
                <c:ptCount val="1"/>
                <c:pt idx="0">
                  <c:v>Value of transactions – right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'Figure 28'!$B$6:$B$11</c:f>
              <c:strCache>
                <c:ptCount val="6"/>
                <c:pt idx="0">
                  <c:v>Germany</c:v>
                </c:pt>
                <c:pt idx="1">
                  <c:v>Austria</c:v>
                </c:pt>
                <c:pt idx="2">
                  <c:v>Italy</c:v>
                </c:pt>
                <c:pt idx="3">
                  <c:v>Slovenia</c:v>
                </c:pt>
                <c:pt idx="4">
                  <c:v>UK</c:v>
                </c:pt>
                <c:pt idx="5">
                  <c:v>USA</c:v>
                </c:pt>
              </c:strCache>
            </c:strRef>
          </c:cat>
          <c:val>
            <c:numRef>
              <c:f>'Figure 28'!$D$6:$D$11</c:f>
              <c:numCache>
                <c:formatCode>#,##0</c:formatCode>
                <c:ptCount val="6"/>
                <c:pt idx="0">
                  <c:v>4909163304</c:v>
                </c:pt>
                <c:pt idx="1">
                  <c:v>2307156474</c:v>
                </c:pt>
                <c:pt idx="2">
                  <c:v>1653810274</c:v>
                </c:pt>
                <c:pt idx="3">
                  <c:v>1478177758</c:v>
                </c:pt>
                <c:pt idx="4">
                  <c:v>1837593967</c:v>
                </c:pt>
                <c:pt idx="5">
                  <c:v>1443710439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073152"/>
        <c:axId val="221072592"/>
      </c:lineChart>
      <c:catAx>
        <c:axId val="22107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072032"/>
        <c:crosses val="autoZero"/>
        <c:auto val="1"/>
        <c:lblAlgn val="ctr"/>
        <c:lblOffset val="100"/>
        <c:noMultiLvlLbl val="0"/>
      </c:catAx>
      <c:valAx>
        <c:axId val="221072032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1071472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</c:spPr>
          </c:dispUnitsLbl>
        </c:dispUnits>
      </c:valAx>
      <c:valAx>
        <c:axId val="22107259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1073152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</c:spPr>
          </c:dispUnitsLbl>
        </c:dispUnits>
      </c:valAx>
      <c:catAx>
        <c:axId val="22107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10725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'Figure 3'!$C$5</c:f>
              <c:strCache>
                <c:ptCount val="1"/>
                <c:pt idx="0">
                  <c:v>2014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'Figure 3'!$D$5</c:f>
              <c:strCache>
                <c:ptCount val="1"/>
                <c:pt idx="0">
                  <c:v>2015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ser>
          <c:idx val="2"/>
          <c:order val="2"/>
          <c:tx>
            <c:strRef>
              <c:f>'Figure 3'!$E$5</c:f>
              <c:strCache>
                <c:ptCount val="1"/>
                <c:pt idx="0">
                  <c:v>2016</c:v>
                </c:pt>
              </c:strCache>
            </c:strRef>
          </c:tx>
          <c:invertIfNegative val="0"/>
          <c:cat>
            <c:strRef>
              <c:f>'Figure 3'!$B$6:$B$17</c:f>
              <c:strCache>
                <c:ptCount val="12"/>
                <c:pt idx="0">
                  <c:v>31/1</c:v>
                </c:pt>
                <c:pt idx="1">
                  <c:v>28/2</c:v>
                </c:pt>
                <c:pt idx="2">
                  <c:v>31/3</c:v>
                </c:pt>
                <c:pt idx="3">
                  <c:v>30/4</c:v>
                </c:pt>
                <c:pt idx="4">
                  <c:v>31/5</c:v>
                </c:pt>
                <c:pt idx="5">
                  <c:v>30/6</c:v>
                </c:pt>
                <c:pt idx="6">
                  <c:v>31/7</c:v>
                </c:pt>
                <c:pt idx="7">
                  <c:v>31/8</c:v>
                </c:pt>
                <c:pt idx="8">
                  <c:v>30/9</c:v>
                </c:pt>
                <c:pt idx="9">
                  <c:v>31/10</c:v>
                </c:pt>
                <c:pt idx="10">
                  <c:v>30/11</c:v>
                </c:pt>
                <c:pt idx="11">
                  <c:v>31/12</c:v>
                </c:pt>
              </c:strCache>
            </c:strRef>
          </c:cat>
          <c:val>
            <c:numRef>
              <c:f>'Figure 3'!$E$6:$E$17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06543536"/>
        <c:axId val="206621840"/>
      </c:barChart>
      <c:catAx>
        <c:axId val="20654353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6621840"/>
        <c:crosses val="autoZero"/>
        <c:auto val="0"/>
        <c:lblAlgn val="ctr"/>
        <c:lblOffset val="100"/>
        <c:noMultiLvlLbl val="0"/>
      </c:catAx>
      <c:valAx>
        <c:axId val="206621840"/>
        <c:scaling>
          <c:orientation val="minMax"/>
          <c:max val="45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6543536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thousand</a:t>
                  </a:r>
                  <a:endParaRPr lang="hr-HR" sz="800">
                    <a:effectLst/>
                  </a:endParaRP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38017262986495481"/>
          <c:h val="6.95767215292641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01102038430642E-2"/>
          <c:y val="4.2691058530449695E-2"/>
          <c:w val="0.91559138229929482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'Figure 4'!$C$5</c:f>
              <c:strCache>
                <c:ptCount val="1"/>
                <c:pt idx="0">
                  <c:v>Debit card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4'!$C$6:$C$41</c:f>
              <c:numCache>
                <c:formatCode>#,##0</c:formatCode>
                <c:ptCount val="36"/>
                <c:pt idx="0">
                  <c:v>6546779</c:v>
                </c:pt>
                <c:pt idx="1">
                  <c:v>6562690</c:v>
                </c:pt>
                <c:pt idx="2">
                  <c:v>6581337</c:v>
                </c:pt>
                <c:pt idx="3">
                  <c:v>6614659</c:v>
                </c:pt>
                <c:pt idx="4">
                  <c:v>6648039</c:v>
                </c:pt>
                <c:pt idx="5">
                  <c:v>6677480</c:v>
                </c:pt>
                <c:pt idx="6">
                  <c:v>6697820</c:v>
                </c:pt>
                <c:pt idx="7">
                  <c:v>6775834</c:v>
                </c:pt>
                <c:pt idx="8">
                  <c:v>6802670</c:v>
                </c:pt>
                <c:pt idx="9">
                  <c:v>6811219</c:v>
                </c:pt>
                <c:pt idx="10">
                  <c:v>6797564</c:v>
                </c:pt>
                <c:pt idx="11">
                  <c:v>6834248</c:v>
                </c:pt>
                <c:pt idx="12">
                  <c:v>6733597</c:v>
                </c:pt>
                <c:pt idx="13">
                  <c:v>6737309</c:v>
                </c:pt>
                <c:pt idx="14">
                  <c:v>6730158</c:v>
                </c:pt>
                <c:pt idx="15">
                  <c:v>6813148</c:v>
                </c:pt>
                <c:pt idx="16">
                  <c:v>6820338</c:v>
                </c:pt>
                <c:pt idx="17">
                  <c:v>6842683</c:v>
                </c:pt>
                <c:pt idx="18">
                  <c:v>6860978</c:v>
                </c:pt>
                <c:pt idx="19">
                  <c:v>6769502</c:v>
                </c:pt>
                <c:pt idx="20">
                  <c:v>6881455</c:v>
                </c:pt>
                <c:pt idx="21">
                  <c:v>6896769</c:v>
                </c:pt>
                <c:pt idx="22">
                  <c:v>6895068</c:v>
                </c:pt>
                <c:pt idx="23">
                  <c:v>6879381</c:v>
                </c:pt>
                <c:pt idx="24">
                  <c:v>6871715</c:v>
                </c:pt>
                <c:pt idx="25">
                  <c:v>6863998</c:v>
                </c:pt>
                <c:pt idx="26">
                  <c:v>6868674</c:v>
                </c:pt>
                <c:pt idx="27">
                  <c:v>6881735</c:v>
                </c:pt>
                <c:pt idx="28">
                  <c:v>6906936</c:v>
                </c:pt>
                <c:pt idx="29">
                  <c:v>6943474</c:v>
                </c:pt>
                <c:pt idx="30">
                  <c:v>6945024</c:v>
                </c:pt>
                <c:pt idx="31">
                  <c:v>6988808</c:v>
                </c:pt>
                <c:pt idx="32">
                  <c:v>6931731</c:v>
                </c:pt>
                <c:pt idx="33">
                  <c:v>6951022</c:v>
                </c:pt>
                <c:pt idx="34">
                  <c:v>6935749</c:v>
                </c:pt>
                <c:pt idx="35">
                  <c:v>6944246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4'!$D$5</c:f>
              <c:strCache>
                <c:ptCount val="1"/>
                <c:pt idx="0">
                  <c:v>Credit card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'Figure 4'!$B$6:$B$41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4'!$D$6:$D$41</c:f>
              <c:numCache>
                <c:formatCode>#,##0</c:formatCode>
                <c:ptCount val="36"/>
                <c:pt idx="0">
                  <c:v>1954442</c:v>
                </c:pt>
                <c:pt idx="1">
                  <c:v>1925820</c:v>
                </c:pt>
                <c:pt idx="2">
                  <c:v>1949036</c:v>
                </c:pt>
                <c:pt idx="3">
                  <c:v>1940028</c:v>
                </c:pt>
                <c:pt idx="4">
                  <c:v>1949860</c:v>
                </c:pt>
                <c:pt idx="5">
                  <c:v>1939820</c:v>
                </c:pt>
                <c:pt idx="6">
                  <c:v>1939238</c:v>
                </c:pt>
                <c:pt idx="7">
                  <c:v>1915865</c:v>
                </c:pt>
                <c:pt idx="8">
                  <c:v>1929466</c:v>
                </c:pt>
                <c:pt idx="9">
                  <c:v>1942283</c:v>
                </c:pt>
                <c:pt idx="10">
                  <c:v>1947964</c:v>
                </c:pt>
                <c:pt idx="11">
                  <c:v>1825782</c:v>
                </c:pt>
                <c:pt idx="12">
                  <c:v>1836987</c:v>
                </c:pt>
                <c:pt idx="13">
                  <c:v>1824482</c:v>
                </c:pt>
                <c:pt idx="14">
                  <c:v>1834314</c:v>
                </c:pt>
                <c:pt idx="15">
                  <c:v>1843046</c:v>
                </c:pt>
                <c:pt idx="16">
                  <c:v>1845782</c:v>
                </c:pt>
                <c:pt idx="17">
                  <c:v>1850337</c:v>
                </c:pt>
                <c:pt idx="18">
                  <c:v>1852757</c:v>
                </c:pt>
                <c:pt idx="19">
                  <c:v>1855233</c:v>
                </c:pt>
                <c:pt idx="20">
                  <c:v>1854320</c:v>
                </c:pt>
                <c:pt idx="21">
                  <c:v>1857929</c:v>
                </c:pt>
                <c:pt idx="22">
                  <c:v>1861024</c:v>
                </c:pt>
                <c:pt idx="23">
                  <c:v>1859612</c:v>
                </c:pt>
                <c:pt idx="24">
                  <c:v>1870448</c:v>
                </c:pt>
                <c:pt idx="25">
                  <c:v>1839395</c:v>
                </c:pt>
                <c:pt idx="26">
                  <c:v>1872768</c:v>
                </c:pt>
                <c:pt idx="27">
                  <c:v>1874715</c:v>
                </c:pt>
                <c:pt idx="28">
                  <c:v>1873945</c:v>
                </c:pt>
                <c:pt idx="29">
                  <c:v>1878621</c:v>
                </c:pt>
                <c:pt idx="30">
                  <c:v>1872211</c:v>
                </c:pt>
                <c:pt idx="31">
                  <c:v>1878626</c:v>
                </c:pt>
                <c:pt idx="32">
                  <c:v>1879552</c:v>
                </c:pt>
                <c:pt idx="33">
                  <c:v>1878009</c:v>
                </c:pt>
                <c:pt idx="34">
                  <c:v>1883222</c:v>
                </c:pt>
                <c:pt idx="35">
                  <c:v>1878574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625200"/>
        <c:axId val="206625760"/>
      </c:lineChart>
      <c:dateAx>
        <c:axId val="206625200"/>
        <c:scaling>
          <c:orientation val="minMax"/>
        </c:scaling>
        <c:delete val="0"/>
        <c:axPos val="b"/>
        <c:numFmt formatCode="d\/m\/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6625760"/>
        <c:crosses val="autoZero"/>
        <c:auto val="1"/>
        <c:lblOffset val="100"/>
        <c:baseTimeUnit val="days"/>
        <c:majorUnit val="2"/>
        <c:majorTimeUnit val="months"/>
      </c:dateAx>
      <c:valAx>
        <c:axId val="206625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6625200"/>
        <c:crosses val="autoZero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0592068848537"/>
          <c:y val="7.0662563118696509E-2"/>
          <c:w val="0.83780427446569183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5'!$C$5</c:f>
              <c:strCache>
                <c:ptCount val="1"/>
                <c:pt idx="0">
                  <c:v>Used payment cards (total)</c:v>
                </c:pt>
              </c:strCache>
            </c:strRef>
          </c:tx>
          <c:invertIfNegative val="0"/>
          <c:cat>
            <c:numRef>
              <c:f>'Figure 5'!$B$6:$B$41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5'!$C$6:$C$41</c:f>
              <c:numCache>
                <c:formatCode>#,##0</c:formatCode>
                <c:ptCount val="36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  <c:pt idx="24">
                  <c:v>4332390</c:v>
                </c:pt>
                <c:pt idx="25">
                  <c:v>4335492</c:v>
                </c:pt>
                <c:pt idx="26">
                  <c:v>4353588</c:v>
                </c:pt>
                <c:pt idx="27">
                  <c:v>4364667</c:v>
                </c:pt>
                <c:pt idx="28">
                  <c:v>4377599</c:v>
                </c:pt>
                <c:pt idx="29">
                  <c:v>4397146</c:v>
                </c:pt>
                <c:pt idx="30">
                  <c:v>4353754</c:v>
                </c:pt>
                <c:pt idx="31">
                  <c:v>4385699</c:v>
                </c:pt>
                <c:pt idx="32">
                  <c:v>4398873</c:v>
                </c:pt>
                <c:pt idx="33">
                  <c:v>4413327</c:v>
                </c:pt>
                <c:pt idx="34">
                  <c:v>4424704</c:v>
                </c:pt>
                <c:pt idx="35">
                  <c:v>4433927</c:v>
                </c:pt>
              </c:numCache>
            </c:numRef>
          </c:val>
        </c:ser>
        <c:ser>
          <c:idx val="1"/>
          <c:order val="1"/>
          <c:tx>
            <c:strRef>
              <c:f>'Figure 5'!$D$5</c:f>
              <c:strCache>
                <c:ptCount val="1"/>
                <c:pt idx="0">
                  <c:v>Unused payment cards (total)</c:v>
                </c:pt>
              </c:strCache>
            </c:strRef>
          </c:tx>
          <c:invertIfNegative val="0"/>
          <c:cat>
            <c:numRef>
              <c:f>'Figure 5'!$B$6:$B$41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5'!$D$6:$D$41</c:f>
              <c:numCache>
                <c:formatCode>#,##0</c:formatCode>
                <c:ptCount val="36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  <c:pt idx="24">
                  <c:v>3951033</c:v>
                </c:pt>
                <c:pt idx="25">
                  <c:v>3906412</c:v>
                </c:pt>
                <c:pt idx="26">
                  <c:v>3913926</c:v>
                </c:pt>
                <c:pt idx="27">
                  <c:v>3910281</c:v>
                </c:pt>
                <c:pt idx="28">
                  <c:v>3918512</c:v>
                </c:pt>
                <c:pt idx="29">
                  <c:v>3925078</c:v>
                </c:pt>
                <c:pt idx="30">
                  <c:v>3928567</c:v>
                </c:pt>
                <c:pt idx="31">
                  <c:v>3920372</c:v>
                </c:pt>
                <c:pt idx="32">
                  <c:v>3929420</c:v>
                </c:pt>
                <c:pt idx="33">
                  <c:v>3928433</c:v>
                </c:pt>
                <c:pt idx="34">
                  <c:v>3921612</c:v>
                </c:pt>
                <c:pt idx="35">
                  <c:v>3910471</c:v>
                </c:pt>
              </c:numCache>
            </c:numRef>
          </c:val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Blocked payment cards (total)</c:v>
                </c:pt>
              </c:strCache>
            </c:strRef>
          </c:tx>
          <c:invertIfNegative val="0"/>
          <c:cat>
            <c:numRef>
              <c:f>'Figure 5'!$B$6:$B$41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5'!$E$6:$E$41</c:f>
              <c:numCache>
                <c:formatCode>#,##0</c:formatCode>
                <c:ptCount val="36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  <c:pt idx="24">
                  <c:v>458740</c:v>
                </c:pt>
                <c:pt idx="25">
                  <c:v>461489</c:v>
                </c:pt>
                <c:pt idx="26">
                  <c:v>473928</c:v>
                </c:pt>
                <c:pt idx="27">
                  <c:v>481502</c:v>
                </c:pt>
                <c:pt idx="28">
                  <c:v>484770</c:v>
                </c:pt>
                <c:pt idx="29">
                  <c:v>499871</c:v>
                </c:pt>
                <c:pt idx="30">
                  <c:v>534914</c:v>
                </c:pt>
                <c:pt idx="31">
                  <c:v>561363</c:v>
                </c:pt>
                <c:pt idx="32">
                  <c:v>482990</c:v>
                </c:pt>
                <c:pt idx="33">
                  <c:v>487271</c:v>
                </c:pt>
                <c:pt idx="34">
                  <c:v>472655</c:v>
                </c:pt>
                <c:pt idx="35">
                  <c:v>478422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70704"/>
        <c:axId val="206971264"/>
      </c:barChart>
      <c:catAx>
        <c:axId val="206970704"/>
        <c:scaling>
          <c:orientation val="minMax"/>
        </c:scaling>
        <c:delete val="0"/>
        <c:axPos val="b"/>
        <c:numFmt formatCode="d\/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6971264"/>
        <c:crosses val="autoZero"/>
        <c:auto val="0"/>
        <c:lblAlgn val="ctr"/>
        <c:lblOffset val="100"/>
        <c:noMultiLvlLbl val="0"/>
      </c:catAx>
      <c:valAx>
        <c:axId val="206971264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06970704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2.5004874390701162E-2"/>
                <c:y val="9.7735321155921498E-2"/>
              </c:manualLayout>
            </c:layout>
            <c:tx>
              <c:rich>
                <a:bodyPr/>
                <a:lstStyle/>
                <a:p>
                  <a:pPr marL="0" marR="0" lvl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itchFamily="34" charset="0"/>
                      <a:ea typeface="+mn-ea"/>
                      <a:cs typeface="Arial" pitchFamily="34" charset="0"/>
                    </a:defRPr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</c:spPr>
          </c:dispUnitsLbl>
        </c:dispUnits>
      </c:valAx>
    </c:plotArea>
    <c:legend>
      <c:legendPos val="b"/>
      <c:layout>
        <c:manualLayout>
          <c:xMode val="edge"/>
          <c:yMode val="edge"/>
          <c:x val="0.14460525378359948"/>
          <c:y val="0.91562492474596757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71811597665163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6'!$C$5</c:f>
              <c:strCache>
                <c:ptCount val="1"/>
                <c:pt idx="0">
                  <c:v>Newly issued debit cards</c:v>
                </c:pt>
              </c:strCache>
            </c:strRef>
          </c:tx>
          <c:invertIfNegative val="0"/>
          <c:cat>
            <c:numRef>
              <c:f>'Figure 6'!$B$6:$B$17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6'!$C$6:$C$17</c:f>
              <c:numCache>
                <c:formatCode>#,##0</c:formatCode>
                <c:ptCount val="12"/>
                <c:pt idx="0">
                  <c:v>49362</c:v>
                </c:pt>
                <c:pt idx="1">
                  <c:v>56991</c:v>
                </c:pt>
                <c:pt idx="2">
                  <c:v>61790</c:v>
                </c:pt>
                <c:pt idx="3">
                  <c:v>64286</c:v>
                </c:pt>
                <c:pt idx="4">
                  <c:v>68855</c:v>
                </c:pt>
                <c:pt idx="5">
                  <c:v>83265</c:v>
                </c:pt>
                <c:pt idx="6">
                  <c:v>65871</c:v>
                </c:pt>
                <c:pt idx="7">
                  <c:v>71999</c:v>
                </c:pt>
                <c:pt idx="8">
                  <c:v>78563</c:v>
                </c:pt>
                <c:pt idx="9">
                  <c:v>76563</c:v>
                </c:pt>
                <c:pt idx="10">
                  <c:v>72731</c:v>
                </c:pt>
                <c:pt idx="11">
                  <c:v>76837</c:v>
                </c:pt>
              </c:numCache>
            </c:numRef>
          </c:val>
        </c:ser>
        <c:ser>
          <c:idx val="1"/>
          <c:order val="1"/>
          <c:tx>
            <c:strRef>
              <c:f>'Figure 6'!$D$5</c:f>
              <c:strCache>
                <c:ptCount val="1"/>
                <c:pt idx="0">
                  <c:v>Newly issued credit cards</c:v>
                </c:pt>
              </c:strCache>
            </c:strRef>
          </c:tx>
          <c:invertIfNegative val="0"/>
          <c:cat>
            <c:numRef>
              <c:f>'Figure 6'!$B$6:$B$17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6'!$D$6:$D$17</c:f>
              <c:numCache>
                <c:formatCode>#,##0</c:formatCode>
                <c:ptCount val="12"/>
                <c:pt idx="0">
                  <c:v>11936</c:v>
                </c:pt>
                <c:pt idx="1">
                  <c:v>15457</c:v>
                </c:pt>
                <c:pt idx="2">
                  <c:v>26684</c:v>
                </c:pt>
                <c:pt idx="3">
                  <c:v>17362</c:v>
                </c:pt>
                <c:pt idx="4">
                  <c:v>16430</c:v>
                </c:pt>
                <c:pt idx="5">
                  <c:v>16395</c:v>
                </c:pt>
                <c:pt idx="6">
                  <c:v>14450</c:v>
                </c:pt>
                <c:pt idx="7">
                  <c:v>15345</c:v>
                </c:pt>
                <c:pt idx="8">
                  <c:v>16846</c:v>
                </c:pt>
                <c:pt idx="9">
                  <c:v>20188</c:v>
                </c:pt>
                <c:pt idx="10">
                  <c:v>18151</c:v>
                </c:pt>
                <c:pt idx="11">
                  <c:v>17025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975744"/>
        <c:axId val="206976304"/>
      </c:barChart>
      <c:lineChart>
        <c:grouping val="standard"/>
        <c:varyColors val="0"/>
        <c:ser>
          <c:idx val="2"/>
          <c:order val="2"/>
          <c:tx>
            <c:strRef>
              <c:f>'Figure 6'!$E$5</c:f>
              <c:strCache>
                <c:ptCount val="1"/>
                <c:pt idx="0">
                  <c:v>Deactivated debit cards</c:v>
                </c:pt>
              </c:strCache>
            </c:strRef>
          </c:tx>
          <c:marker>
            <c:symbol val="none"/>
          </c:marker>
          <c:cat>
            <c:numRef>
              <c:f>'Figure 6'!$B$6:$B$17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6'!$E$6:$E$17</c:f>
              <c:numCache>
                <c:formatCode>#,##0</c:formatCode>
                <c:ptCount val="12"/>
                <c:pt idx="0">
                  <c:v>72232</c:v>
                </c:pt>
                <c:pt idx="1">
                  <c:v>97602</c:v>
                </c:pt>
                <c:pt idx="2">
                  <c:v>75077</c:v>
                </c:pt>
                <c:pt idx="3">
                  <c:v>70489</c:v>
                </c:pt>
                <c:pt idx="4">
                  <c:v>66017</c:v>
                </c:pt>
                <c:pt idx="5">
                  <c:v>78647</c:v>
                </c:pt>
                <c:pt idx="6">
                  <c:v>67506</c:v>
                </c:pt>
                <c:pt idx="7">
                  <c:v>63697</c:v>
                </c:pt>
                <c:pt idx="8">
                  <c:v>67012</c:v>
                </c:pt>
                <c:pt idx="9">
                  <c:v>62336</c:v>
                </c:pt>
                <c:pt idx="10">
                  <c:v>88183</c:v>
                </c:pt>
                <c:pt idx="11">
                  <c:v>64916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6'!$F$5</c:f>
              <c:strCache>
                <c:ptCount val="1"/>
                <c:pt idx="0">
                  <c:v>Deactivated credit cards</c:v>
                </c:pt>
              </c:strCache>
            </c:strRef>
          </c:tx>
          <c:marker>
            <c:symbol val="none"/>
          </c:marker>
          <c:cat>
            <c:numRef>
              <c:f>'Figure 6'!$B$6:$B$17</c:f>
              <c:numCache>
                <c:formatCode>[$-41A]mmm\-yy;@</c:formatCode>
                <c:ptCount val="12"/>
                <c:pt idx="0">
                  <c:v>42400</c:v>
                </c:pt>
                <c:pt idx="1">
                  <c:v>42428</c:v>
                </c:pt>
                <c:pt idx="2">
                  <c:v>42460</c:v>
                </c:pt>
                <c:pt idx="3">
                  <c:v>42490</c:v>
                </c:pt>
                <c:pt idx="4">
                  <c:v>42521</c:v>
                </c:pt>
                <c:pt idx="5">
                  <c:v>42551</c:v>
                </c:pt>
                <c:pt idx="6">
                  <c:v>42582</c:v>
                </c:pt>
                <c:pt idx="7">
                  <c:v>42613</c:v>
                </c:pt>
                <c:pt idx="8">
                  <c:v>42643</c:v>
                </c:pt>
                <c:pt idx="9">
                  <c:v>42674</c:v>
                </c:pt>
                <c:pt idx="10">
                  <c:v>42704</c:v>
                </c:pt>
                <c:pt idx="11">
                  <c:v>42735</c:v>
                </c:pt>
              </c:numCache>
            </c:numRef>
          </c:cat>
          <c:val>
            <c:numRef>
              <c:f>'Figure 6'!$F$6:$F$17</c:f>
              <c:numCache>
                <c:formatCode>#,##0</c:formatCode>
                <c:ptCount val="12"/>
                <c:pt idx="0">
                  <c:v>13631</c:v>
                </c:pt>
                <c:pt idx="1">
                  <c:v>16789</c:v>
                </c:pt>
                <c:pt idx="2">
                  <c:v>16940</c:v>
                </c:pt>
                <c:pt idx="3">
                  <c:v>18128</c:v>
                </c:pt>
                <c:pt idx="4">
                  <c:v>16290</c:v>
                </c:pt>
                <c:pt idx="5">
                  <c:v>15781</c:v>
                </c:pt>
                <c:pt idx="6">
                  <c:v>14819</c:v>
                </c:pt>
                <c:pt idx="7">
                  <c:v>14812</c:v>
                </c:pt>
                <c:pt idx="8">
                  <c:v>17272</c:v>
                </c:pt>
                <c:pt idx="9">
                  <c:v>17103</c:v>
                </c:pt>
                <c:pt idx="10">
                  <c:v>16270</c:v>
                </c:pt>
                <c:pt idx="11">
                  <c:v>18253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975744"/>
        <c:axId val="206976304"/>
      </c:lineChart>
      <c:catAx>
        <c:axId val="206975744"/>
        <c:scaling>
          <c:orientation val="minMax"/>
        </c:scaling>
        <c:delete val="0"/>
        <c:axPos val="b"/>
        <c:numFmt formatCode="[$-41A]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6976304"/>
        <c:crosses val="autoZero"/>
        <c:auto val="0"/>
        <c:lblAlgn val="ctr"/>
        <c:lblOffset val="100"/>
        <c:noMultiLvlLbl val="0"/>
      </c:catAx>
      <c:valAx>
        <c:axId val="20697630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6975744"/>
        <c:crosses val="autoZero"/>
        <c:crossBetween val="between"/>
        <c:dispUnits>
          <c:builtInUnit val="thousand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hr-HR" sz="1000" b="1"/>
                    <a:t>in thousand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49262884195563E-2"/>
          <c:y val="7.0662563118696509E-2"/>
          <c:w val="0.87586680644144577"/>
          <c:h val="0.64023235674220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7'!$C$5</c:f>
              <c:strCache>
                <c:ptCount val="1"/>
                <c:pt idx="0">
                  <c:v>Contact</c:v>
                </c:pt>
              </c:strCache>
            </c:strRef>
          </c:tx>
          <c:invertIfNegative val="0"/>
          <c:cat>
            <c:numRef>
              <c:f>'Figure 7'!$B$6:$B$41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7'!$C$6:$C$41</c:f>
              <c:numCache>
                <c:formatCode>#,##0</c:formatCode>
                <c:ptCount val="36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  <c:pt idx="24">
                  <c:v>7027213</c:v>
                </c:pt>
                <c:pt idx="25">
                  <c:v>6975506</c:v>
                </c:pt>
                <c:pt idx="26">
                  <c:v>6989930</c:v>
                </c:pt>
                <c:pt idx="27">
                  <c:v>6979564</c:v>
                </c:pt>
                <c:pt idx="28">
                  <c:v>6966648</c:v>
                </c:pt>
                <c:pt idx="29">
                  <c:v>6959395</c:v>
                </c:pt>
                <c:pt idx="30">
                  <c:v>6927310</c:v>
                </c:pt>
                <c:pt idx="31">
                  <c:v>6941145</c:v>
                </c:pt>
                <c:pt idx="32">
                  <c:v>6897213</c:v>
                </c:pt>
                <c:pt idx="33">
                  <c:v>6887436</c:v>
                </c:pt>
                <c:pt idx="34">
                  <c:v>6859426</c:v>
                </c:pt>
                <c:pt idx="35">
                  <c:v>6837748</c:v>
                </c:pt>
              </c:numCache>
            </c:numRef>
          </c:val>
        </c:ser>
        <c:ser>
          <c:idx val="1"/>
          <c:order val="1"/>
          <c:tx>
            <c:strRef>
              <c:f>'Figure 7'!$D$5</c:f>
              <c:strCache>
                <c:ptCount val="1"/>
                <c:pt idx="0">
                  <c:v>Contactless</c:v>
                </c:pt>
              </c:strCache>
            </c:strRef>
          </c:tx>
          <c:invertIfNegative val="0"/>
          <c:cat>
            <c:numRef>
              <c:f>'Figure 7'!$B$6:$B$41</c:f>
              <c:numCache>
                <c:formatCode>d\/m\/yy</c:formatCode>
                <c:ptCount val="36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</c:numCache>
            </c:numRef>
          </c:cat>
          <c:val>
            <c:numRef>
              <c:f>'Figure 7'!$D$6:$D$41</c:f>
              <c:numCache>
                <c:formatCode>#,##0</c:formatCode>
                <c:ptCount val="36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  <c:pt idx="24">
                  <c:v>1714950</c:v>
                </c:pt>
                <c:pt idx="25">
                  <c:v>1727887</c:v>
                </c:pt>
                <c:pt idx="26">
                  <c:v>1751512</c:v>
                </c:pt>
                <c:pt idx="27">
                  <c:v>1776886</c:v>
                </c:pt>
                <c:pt idx="28">
                  <c:v>1814233</c:v>
                </c:pt>
                <c:pt idx="29">
                  <c:v>1862700</c:v>
                </c:pt>
                <c:pt idx="30">
                  <c:v>1889925</c:v>
                </c:pt>
                <c:pt idx="31">
                  <c:v>1926289</c:v>
                </c:pt>
                <c:pt idx="32">
                  <c:v>1914070</c:v>
                </c:pt>
                <c:pt idx="33">
                  <c:v>1941595</c:v>
                </c:pt>
                <c:pt idx="34">
                  <c:v>1959545</c:v>
                </c:pt>
                <c:pt idx="35">
                  <c:v>1985072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32288"/>
        <c:axId val="207532848"/>
      </c:barChart>
      <c:catAx>
        <c:axId val="207532288"/>
        <c:scaling>
          <c:orientation val="minMax"/>
        </c:scaling>
        <c:delete val="0"/>
        <c:axPos val="b"/>
        <c:numFmt formatCode="d\/m\/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07532848"/>
        <c:crosses val="autoZero"/>
        <c:auto val="0"/>
        <c:lblAlgn val="ctr"/>
        <c:lblOffset val="100"/>
        <c:noMultiLvlLbl val="0"/>
      </c:catAx>
      <c:valAx>
        <c:axId val="207532848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0753228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0"/>
                <c:y val="7.4235173979458335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31784997669683807"/>
          <c:y val="0.89532035652903796"/>
          <c:w val="0.37885716388255208"/>
          <c:h val="5.0238885113980052E-2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'Figure 8'!$H$5</c:f>
              <c:strCache>
                <c:ptCount val="1"/>
                <c:pt idx="0">
                  <c:v>Total value of transactions – left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'Figure 8'!$B$6:$B$17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8'!$H$6:$H$17</c:f>
              <c:numCache>
                <c:formatCode>#,##0</c:formatCode>
                <c:ptCount val="12"/>
                <c:pt idx="0">
                  <c:v>10020065485</c:v>
                </c:pt>
                <c:pt idx="1">
                  <c:v>10168209677</c:v>
                </c:pt>
                <c:pt idx="2">
                  <c:v>11012768983</c:v>
                </c:pt>
                <c:pt idx="3">
                  <c:v>11427511865</c:v>
                </c:pt>
                <c:pt idx="4">
                  <c:v>11640445099</c:v>
                </c:pt>
                <c:pt idx="5">
                  <c:v>11659431221</c:v>
                </c:pt>
                <c:pt idx="6">
                  <c:v>12176248600</c:v>
                </c:pt>
                <c:pt idx="7">
                  <c:v>12063729254</c:v>
                </c:pt>
                <c:pt idx="8">
                  <c:v>11964839633</c:v>
                </c:pt>
                <c:pt idx="9">
                  <c:v>12219918379</c:v>
                </c:pt>
                <c:pt idx="10">
                  <c:v>11583597152</c:v>
                </c:pt>
                <c:pt idx="11">
                  <c:v>12975531383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36208"/>
        <c:axId val="207536768"/>
      </c:lineChart>
      <c:lineChart>
        <c:grouping val="standard"/>
        <c:varyColors val="0"/>
        <c:ser>
          <c:idx val="0"/>
          <c:order val="0"/>
          <c:tx>
            <c:strRef>
              <c:f>'Figure 8'!$G$5</c:f>
              <c:strCache>
                <c:ptCount val="1"/>
                <c:pt idx="0">
                  <c:v>Total number of transactions – right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'Figure 8'!$B$6:$B$17</c:f>
              <c:numCache>
                <c:formatCode>[$-41A]mmm/\ yy;@</c:formatCode>
                <c:ptCount val="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</c:numCache>
            </c:numRef>
          </c:cat>
          <c:val>
            <c:numRef>
              <c:f>'Figure 8'!$G$6:$G$17</c:f>
              <c:numCache>
                <c:formatCode>#,##0</c:formatCode>
                <c:ptCount val="12"/>
                <c:pt idx="0">
                  <c:v>28874426</c:v>
                </c:pt>
                <c:pt idx="1">
                  <c:v>29709206</c:v>
                </c:pt>
                <c:pt idx="2">
                  <c:v>31827603</c:v>
                </c:pt>
                <c:pt idx="3">
                  <c:v>32407351</c:v>
                </c:pt>
                <c:pt idx="4">
                  <c:v>33514414</c:v>
                </c:pt>
                <c:pt idx="5">
                  <c:v>32989008</c:v>
                </c:pt>
                <c:pt idx="6">
                  <c:v>34263384</c:v>
                </c:pt>
                <c:pt idx="7">
                  <c:v>34115543</c:v>
                </c:pt>
                <c:pt idx="8">
                  <c:v>34454316</c:v>
                </c:pt>
                <c:pt idx="9">
                  <c:v>35299937</c:v>
                </c:pt>
                <c:pt idx="10">
                  <c:v>33745706</c:v>
                </c:pt>
                <c:pt idx="11">
                  <c:v>36766473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37888"/>
        <c:axId val="207537328"/>
      </c:lineChart>
      <c:dateAx>
        <c:axId val="207536208"/>
        <c:scaling>
          <c:orientation val="minMax"/>
        </c:scaling>
        <c:delete val="0"/>
        <c:axPos val="b"/>
        <c:numFmt formatCode="[$-41A]m\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7536768"/>
        <c:crosses val="autoZero"/>
        <c:auto val="1"/>
        <c:lblOffset val="100"/>
        <c:baseTimeUnit val="months"/>
      </c:dateAx>
      <c:valAx>
        <c:axId val="207536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7536208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1.3854029580862152E-2"/>
                <c:y val="9.2024050884227951E-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800"/>
                  </a:pPr>
                  <a:r>
                    <a:rPr lang="hr-HR" sz="800" b="1" i="0" baseline="0">
                      <a:effectLst/>
                    </a:rPr>
                    <a:t>billion HRK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0753732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07537888"/>
        <c:crosses val="max"/>
        <c:crossBetween val="between"/>
        <c:dispUnits>
          <c:builtInUnit val="millions"/>
          <c:dispUnitsLbl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/>
                  </a:pPr>
                  <a:r>
                    <a:rPr lang="hr-HR" sz="800" b="1" i="0" baseline="0">
                      <a:effectLst/>
                    </a:rPr>
                    <a:t>in million</a:t>
                  </a:r>
                  <a:endParaRPr lang="hr-HR" sz="800">
                    <a:effectLst/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075378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075373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'Figure 9 and 10'!$B$6</c:f>
              <c:strCache>
                <c:ptCount val="1"/>
                <c:pt idx="0">
                  <c:v>Number of transactions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0519141819223621"/>
                  <c:y val="-0.1348727331573621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27.46%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5798311936196867E-2"/>
                  <c:y val="9.2823145817379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64.37%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 xmlns:DataManagerRef="urn:DataManager"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4561969181589374"/>
                  <c:y val="4.916767260369533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499981779868136"/>
                      <c:h val="6.8761183709782181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3564574032165444"/>
                  <c:y val="-8.358504342628221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0.79%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9895805976957188E-2"/>
                  <c:y val="-0.10325211246776038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0.01%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1968741793087193E-2"/>
                  <c:y val="-0.177003621373303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DataManagerRef="urn:DataManager">
              <c:ext xmlns:c15="http://schemas.microsoft.com/office/drawing/2012/chart" uri="{CE6537A1-D6FC-4f65-9D91-7224C49458BB}"/>
            </c:extLst>
          </c:dLbls>
          <c:cat>
            <c:strRef>
              <c:f>'Figure 9 and 10'!$C$5:$H$5</c:f>
              <c:strCache>
                <c:ptCount val="6"/>
                <c:pt idx="0">
                  <c:v>ATM</c:v>
                </c:pt>
                <c:pt idx="1">
                  <c:v>EFTPOS terminal</c:v>
                </c:pt>
                <c:pt idx="2">
                  <c:v>Internet</c:v>
                </c:pt>
                <c:pt idx="3">
                  <c:v>EFTPOS terminal for withdrawal and deposit</c:v>
                </c:pt>
                <c:pt idx="4">
                  <c:v>Mobile phone</c:v>
                </c:pt>
                <c:pt idx="5">
                  <c:v>Other</c:v>
                </c:pt>
              </c:strCache>
            </c:strRef>
          </c:cat>
          <c:val>
            <c:numRef>
              <c:f>'Figure 9 and 10'!$C$6:$H$6</c:f>
              <c:numCache>
                <c:formatCode>#,##0</c:formatCode>
                <c:ptCount val="6"/>
                <c:pt idx="0">
                  <c:v>104078960</c:v>
                </c:pt>
                <c:pt idx="1">
                  <c:v>243976045</c:v>
                </c:pt>
                <c:pt idx="2">
                  <c:v>3565003</c:v>
                </c:pt>
                <c:pt idx="3">
                  <c:v>2987722</c:v>
                </c:pt>
                <c:pt idx="4">
                  <c:v>24609</c:v>
                </c:pt>
                <c:pt idx="5">
                  <c:v>24397626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30065374221469"/>
          <c:y val="6.7425703532808745E-2"/>
          <c:w val="0.34193999943377884"/>
          <c:h val="0.862947430940836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521207</xdr:colOff>
      <xdr:row>3</xdr:row>
      <xdr:rowOff>152113</xdr:rowOff>
    </xdr:from>
    <xdr:to>
      <xdr:col>15</xdr:col>
      <xdr:colOff>372051</xdr:colOff>
      <xdr:row>20</xdr:row>
      <xdr:rowOff>29561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24941</xdr:colOff>
      <xdr:row>3</xdr:row>
      <xdr:rowOff>143525</xdr:rowOff>
    </xdr:from>
    <xdr:to>
      <xdr:col>23</xdr:col>
      <xdr:colOff>150394</xdr:colOff>
      <xdr:row>24</xdr:row>
      <xdr:rowOff>57528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211464</xdr:colOff>
      <xdr:row>4</xdr:row>
      <xdr:rowOff>12683</xdr:rowOff>
    </xdr:from>
    <xdr:to>
      <xdr:col>13</xdr:col>
      <xdr:colOff>714374</xdr:colOff>
      <xdr:row>25</xdr:row>
      <xdr:rowOff>71438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229789</xdr:colOff>
      <xdr:row>2</xdr:row>
      <xdr:rowOff>75009</xdr:rowOff>
    </xdr:from>
    <xdr:to>
      <xdr:col>13</xdr:col>
      <xdr:colOff>797718</xdr:colOff>
      <xdr:row>21</xdr:row>
      <xdr:rowOff>17860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201517</xdr:colOff>
      <xdr:row>1</xdr:row>
      <xdr:rowOff>169844</xdr:rowOff>
    </xdr:from>
    <xdr:to>
      <xdr:col>13</xdr:col>
      <xdr:colOff>435167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19</xdr:col>
      <xdr:colOff>80721</xdr:colOff>
      <xdr:row>32</xdr:row>
      <xdr:rowOff>40360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339968</xdr:colOff>
      <xdr:row>3</xdr:row>
      <xdr:rowOff>82794</xdr:rowOff>
    </xdr:from>
    <xdr:to>
      <xdr:col>17</xdr:col>
      <xdr:colOff>106973</xdr:colOff>
      <xdr:row>19</xdr:row>
      <xdr:rowOff>111370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472002</xdr:colOff>
      <xdr:row>3</xdr:row>
      <xdr:rowOff>90598</xdr:rowOff>
    </xdr:from>
    <xdr:to>
      <xdr:col>15</xdr:col>
      <xdr:colOff>189364</xdr:colOff>
      <xdr:row>19</xdr:row>
      <xdr:rowOff>65307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18</xdr:col>
      <xdr:colOff>226200</xdr:colOff>
      <xdr:row>20</xdr:row>
      <xdr:rowOff>3450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512742</xdr:colOff>
      <xdr:row>1</xdr:row>
      <xdr:rowOff>194832</xdr:rowOff>
    </xdr:from>
    <xdr:to>
      <xdr:col>13</xdr:col>
      <xdr:colOff>154256</xdr:colOff>
      <xdr:row>17</xdr:row>
      <xdr:rowOff>151907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98535</xdr:colOff>
      <xdr:row>3</xdr:row>
      <xdr:rowOff>134665</xdr:rowOff>
    </xdr:from>
    <xdr:to>
      <xdr:col>19</xdr:col>
      <xdr:colOff>269493</xdr:colOff>
      <xdr:row>19</xdr:row>
      <xdr:rowOff>144518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38101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30480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showGridLines="0" zoomScale="160" zoomScaleNormal="160" workbookViewId="0"/>
  </sheetViews>
  <sheetFormatPr defaultRowHeight="12.95" customHeight="1" x14ac:dyDescent="0.2"/>
  <cols>
    <col min="1" max="1" width="2.83203125" customWidth="1"/>
    <col min="2" max="2" width="29.1640625" customWidth="1"/>
    <col min="3" max="3" width="18.83203125" customWidth="1"/>
    <col min="4" max="5" width="18.5" customWidth="1"/>
  </cols>
  <sheetData>
    <row r="1" spans="1:6" ht="12.95" customHeight="1" x14ac:dyDescent="0.2">
      <c r="A1" t="s">
        <v>0</v>
      </c>
    </row>
    <row r="2" spans="1:6" ht="15.75" x14ac:dyDescent="0.25">
      <c r="B2" s="1" t="s">
        <v>1</v>
      </c>
    </row>
    <row r="4" spans="1:6" s="2" customFormat="1" ht="12.75" customHeight="1" x14ac:dyDescent="0.2"/>
    <row r="6" spans="1:6" ht="27" customHeight="1" x14ac:dyDescent="0.2">
      <c r="B6" s="20" t="s">
        <v>2</v>
      </c>
      <c r="C6" s="20" t="s">
        <v>458</v>
      </c>
      <c r="D6" s="72" t="s">
        <v>459</v>
      </c>
      <c r="E6" s="72" t="s">
        <v>460</v>
      </c>
    </row>
    <row r="7" spans="1:6" ht="12.95" customHeight="1" x14ac:dyDescent="0.2">
      <c r="B7" s="21" t="s">
        <v>3</v>
      </c>
      <c r="C7" s="22">
        <v>4222</v>
      </c>
      <c r="D7" s="22">
        <v>4418</v>
      </c>
      <c r="E7" s="22">
        <v>4543</v>
      </c>
      <c r="F7" s="73"/>
    </row>
    <row r="8" spans="1:6" ht="12.95" customHeight="1" x14ac:dyDescent="0.2">
      <c r="B8" s="23" t="s">
        <v>4</v>
      </c>
      <c r="C8" s="24">
        <v>99515</v>
      </c>
      <c r="D8" s="24">
        <v>103434</v>
      </c>
      <c r="E8" s="24">
        <v>106081</v>
      </c>
      <c r="F8" s="73"/>
    </row>
    <row r="9" spans="1:6" ht="19.149999999999999" customHeight="1" x14ac:dyDescent="0.2">
      <c r="B9" s="68" t="s">
        <v>5</v>
      </c>
      <c r="C9" s="25">
        <v>1519</v>
      </c>
      <c r="D9" s="25">
        <v>1633</v>
      </c>
      <c r="E9" s="25">
        <v>936</v>
      </c>
      <c r="F9" s="73"/>
    </row>
    <row r="10" spans="1:6" s="2" customFormat="1" ht="12.95" customHeight="1" x14ac:dyDescent="0.2">
      <c r="C10" s="27"/>
      <c r="D10" s="27"/>
      <c r="E10" s="7"/>
    </row>
    <row r="11" spans="1:6" s="2" customFormat="1" ht="12.95" customHeight="1" x14ac:dyDescent="0.2">
      <c r="B11" s="27" t="s">
        <v>6</v>
      </c>
    </row>
    <row r="18" spans="4:5" ht="12.95" customHeight="1" x14ac:dyDescent="0.2">
      <c r="D18" s="78"/>
      <c r="E18" s="78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="160" zoomScaleNormal="160" workbookViewId="0"/>
  </sheetViews>
  <sheetFormatPr defaultColWidth="9.33203125" defaultRowHeight="12.95" customHeight="1" x14ac:dyDescent="0.2"/>
  <cols>
    <col min="1" max="1" width="2.83203125" style="37" customWidth="1"/>
    <col min="2" max="2" width="25.1640625" style="37" customWidth="1"/>
    <col min="3" max="3" width="11.5" style="37" customWidth="1"/>
    <col min="4" max="4" width="15.83203125" style="37" customWidth="1"/>
    <col min="5" max="5" width="12" style="37" customWidth="1"/>
    <col min="6" max="16384" width="9.33203125" style="37"/>
  </cols>
  <sheetData>
    <row r="2" spans="2:7" ht="15.75" x14ac:dyDescent="0.25">
      <c r="B2" s="51" t="s">
        <v>114</v>
      </c>
    </row>
    <row r="3" spans="2:7" ht="12.95" customHeight="1" x14ac:dyDescent="0.2">
      <c r="B3" s="37" t="s">
        <v>115</v>
      </c>
    </row>
    <row r="6" spans="2:7" ht="12.95" customHeight="1" x14ac:dyDescent="0.2">
      <c r="B6" s="45" t="s">
        <v>116</v>
      </c>
      <c r="C6" s="46" t="s">
        <v>117</v>
      </c>
      <c r="D6" s="47" t="s">
        <v>118</v>
      </c>
      <c r="E6" s="47" t="s">
        <v>119</v>
      </c>
    </row>
    <row r="7" spans="2:7" ht="12.95" customHeight="1" x14ac:dyDescent="0.2">
      <c r="B7" s="37" t="s">
        <v>120</v>
      </c>
      <c r="C7" s="7">
        <v>5094017</v>
      </c>
      <c r="D7" s="7">
        <v>1850229</v>
      </c>
      <c r="E7" s="7">
        <f>SUM(C7:D7)</f>
        <v>6944246</v>
      </c>
      <c r="G7" s="34"/>
    </row>
    <row r="8" spans="2:7" ht="12.95" customHeight="1" x14ac:dyDescent="0.2">
      <c r="B8" s="37" t="s">
        <v>121</v>
      </c>
      <c r="C8" s="7">
        <v>1743731</v>
      </c>
      <c r="D8" s="7">
        <v>134843</v>
      </c>
      <c r="E8" s="7">
        <f>SUM(C8:D8)</f>
        <v>1878574</v>
      </c>
      <c r="G8" s="34"/>
    </row>
    <row r="9" spans="2:7" ht="12.95" customHeight="1" x14ac:dyDescent="0.2">
      <c r="B9" s="5" t="s">
        <v>122</v>
      </c>
      <c r="C9" s="12">
        <f>SUM(C7:C8)</f>
        <v>6837748</v>
      </c>
      <c r="D9" s="12">
        <f>SUM(D7:D8)</f>
        <v>1985072</v>
      </c>
      <c r="E9" s="12">
        <f>SUM(E7+E8)</f>
        <v>8822820</v>
      </c>
    </row>
    <row r="10" spans="2:7" ht="12.95" customHeight="1" x14ac:dyDescent="0.25">
      <c r="C10" s="93"/>
      <c r="D10" s="108"/>
    </row>
    <row r="11" spans="2:7" ht="12.95" customHeight="1" x14ac:dyDescent="0.2">
      <c r="C11" s="69"/>
      <c r="D11" s="69"/>
      <c r="E11" s="7"/>
    </row>
    <row r="12" spans="2:7" ht="12.95" customHeight="1" x14ac:dyDescent="0.2">
      <c r="B12" s="37" t="s">
        <v>123</v>
      </c>
    </row>
    <row r="13" spans="2:7" ht="12.95" customHeight="1" x14ac:dyDescent="0.2">
      <c r="B13" s="37" t="s">
        <v>124</v>
      </c>
    </row>
    <row r="14" spans="2:7" ht="12.95" customHeight="1" x14ac:dyDescent="0.2">
      <c r="C14" s="109"/>
    </row>
    <row r="15" spans="2:7" ht="12.95" customHeight="1" x14ac:dyDescent="0.2">
      <c r="C15" s="161"/>
    </row>
    <row r="16" spans="2:7" ht="12.95" customHeight="1" x14ac:dyDescent="0.2">
      <c r="C16" s="73"/>
      <c r="D16" s="34"/>
    </row>
    <row r="18" spans="4:5" ht="12.95" customHeight="1" x14ac:dyDescent="0.2">
      <c r="D18" s="78"/>
      <c r="E18" s="78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125</v>
      </c>
    </row>
    <row r="5" spans="2:8" ht="33.75" customHeight="1" x14ac:dyDescent="0.2">
      <c r="B5" s="35" t="s">
        <v>126</v>
      </c>
      <c r="C5" s="36" t="s">
        <v>127</v>
      </c>
      <c r="D5" s="36" t="s">
        <v>128</v>
      </c>
      <c r="E5" s="36" t="s">
        <v>129</v>
      </c>
      <c r="F5" s="36" t="s">
        <v>130</v>
      </c>
    </row>
    <row r="6" spans="2:8" ht="12.95" customHeight="1" x14ac:dyDescent="0.2">
      <c r="B6" s="162">
        <v>42400</v>
      </c>
      <c r="C6" s="7">
        <v>49362</v>
      </c>
      <c r="D6" s="7">
        <v>11936</v>
      </c>
      <c r="E6" s="7">
        <v>72232</v>
      </c>
      <c r="F6" s="7">
        <v>13631</v>
      </c>
      <c r="G6" s="7"/>
      <c r="H6" s="7"/>
    </row>
    <row r="7" spans="2:8" ht="12.95" customHeight="1" x14ac:dyDescent="0.2">
      <c r="B7" s="162">
        <v>42428</v>
      </c>
      <c r="C7" s="7">
        <v>56991</v>
      </c>
      <c r="D7" s="7">
        <v>15457</v>
      </c>
      <c r="E7" s="7">
        <v>97602</v>
      </c>
      <c r="F7" s="7">
        <v>16789</v>
      </c>
      <c r="G7" s="7"/>
      <c r="H7" s="7"/>
    </row>
    <row r="8" spans="2:8" ht="12.95" customHeight="1" x14ac:dyDescent="0.2">
      <c r="B8" s="162">
        <v>42460</v>
      </c>
      <c r="C8" s="7">
        <v>61790</v>
      </c>
      <c r="D8" s="7">
        <v>26684</v>
      </c>
      <c r="E8" s="7">
        <v>75077</v>
      </c>
      <c r="F8" s="7">
        <v>16940</v>
      </c>
      <c r="G8" s="7"/>
      <c r="H8" s="7"/>
    </row>
    <row r="9" spans="2:8" ht="12.95" customHeight="1" x14ac:dyDescent="0.2">
      <c r="B9" s="162">
        <v>42490</v>
      </c>
      <c r="C9" s="7">
        <v>64286</v>
      </c>
      <c r="D9" s="7">
        <v>17362</v>
      </c>
      <c r="E9" s="7">
        <v>70489</v>
      </c>
      <c r="F9" s="7">
        <v>18128</v>
      </c>
      <c r="G9" s="7"/>
      <c r="H9" s="7"/>
    </row>
    <row r="10" spans="2:8" ht="12.95" customHeight="1" x14ac:dyDescent="0.2">
      <c r="B10" s="162">
        <v>42521</v>
      </c>
      <c r="C10" s="7">
        <v>68855</v>
      </c>
      <c r="D10" s="7">
        <v>16430</v>
      </c>
      <c r="E10" s="7">
        <v>66017</v>
      </c>
      <c r="F10" s="7">
        <v>16290</v>
      </c>
      <c r="G10" s="7"/>
      <c r="H10" s="7"/>
    </row>
    <row r="11" spans="2:8" ht="12.95" customHeight="1" x14ac:dyDescent="0.2">
      <c r="B11" s="162">
        <v>42551</v>
      </c>
      <c r="C11" s="7">
        <v>83265</v>
      </c>
      <c r="D11" s="7">
        <v>16395</v>
      </c>
      <c r="E11" s="7">
        <v>78647</v>
      </c>
      <c r="F11" s="7">
        <v>15781</v>
      </c>
      <c r="G11" s="7"/>
      <c r="H11" s="7"/>
    </row>
    <row r="12" spans="2:8" ht="12.95" customHeight="1" x14ac:dyDescent="0.2">
      <c r="B12" s="162">
        <v>42582</v>
      </c>
      <c r="C12" s="7">
        <v>65871</v>
      </c>
      <c r="D12" s="7">
        <v>14450</v>
      </c>
      <c r="E12" s="7">
        <v>67506</v>
      </c>
      <c r="F12" s="7">
        <v>14819</v>
      </c>
      <c r="G12" s="7"/>
      <c r="H12" s="7"/>
    </row>
    <row r="13" spans="2:8" ht="12.95" customHeight="1" x14ac:dyDescent="0.2">
      <c r="B13" s="162">
        <v>42613</v>
      </c>
      <c r="C13" s="7">
        <v>71999</v>
      </c>
      <c r="D13" s="7">
        <v>15345</v>
      </c>
      <c r="E13" s="7">
        <v>63697</v>
      </c>
      <c r="F13" s="7">
        <v>14812</v>
      </c>
      <c r="G13" s="7"/>
      <c r="H13" s="7"/>
    </row>
    <row r="14" spans="2:8" ht="12.95" customHeight="1" x14ac:dyDescent="0.2">
      <c r="B14" s="162">
        <v>42643</v>
      </c>
      <c r="C14" s="7">
        <v>78563</v>
      </c>
      <c r="D14" s="7">
        <v>16846</v>
      </c>
      <c r="E14" s="7">
        <v>67012</v>
      </c>
      <c r="F14" s="7">
        <v>17272</v>
      </c>
      <c r="G14" s="7"/>
      <c r="H14" s="7"/>
    </row>
    <row r="15" spans="2:8" ht="12.95" customHeight="1" x14ac:dyDescent="0.2">
      <c r="B15" s="162">
        <v>42674</v>
      </c>
      <c r="C15" s="7">
        <v>76563</v>
      </c>
      <c r="D15" s="7">
        <v>20188</v>
      </c>
      <c r="E15" s="7">
        <v>62336</v>
      </c>
      <c r="F15" s="7">
        <v>17103</v>
      </c>
      <c r="G15" s="7"/>
      <c r="H15" s="7"/>
    </row>
    <row r="16" spans="2:8" ht="12.95" customHeight="1" x14ac:dyDescent="0.2">
      <c r="B16" s="162">
        <v>42704</v>
      </c>
      <c r="C16" s="7">
        <v>72731</v>
      </c>
      <c r="D16" s="7">
        <v>18151</v>
      </c>
      <c r="E16" s="7">
        <v>88183</v>
      </c>
      <c r="F16" s="7">
        <v>16270</v>
      </c>
      <c r="G16" s="7"/>
      <c r="H16" s="7"/>
    </row>
    <row r="17" spans="2:8" ht="12.95" customHeight="1" x14ac:dyDescent="0.2">
      <c r="B17" s="163">
        <v>42735</v>
      </c>
      <c r="C17" s="8">
        <v>76837</v>
      </c>
      <c r="D17" s="8">
        <v>17025</v>
      </c>
      <c r="E17" s="8">
        <v>64916</v>
      </c>
      <c r="F17" s="8">
        <v>18253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C19" s="34"/>
      <c r="D19" s="83"/>
      <c r="E19" s="83"/>
      <c r="F19" s="83"/>
      <c r="H19" s="13"/>
    </row>
    <row r="20" spans="2:8" ht="12.95" customHeight="1" x14ac:dyDescent="0.2">
      <c r="B20" s="71" t="s">
        <v>131</v>
      </c>
    </row>
    <row r="21" spans="2:8" ht="12.95" customHeight="1" x14ac:dyDescent="0.2">
      <c r="B21" t="s">
        <v>132</v>
      </c>
      <c r="D21" s="100"/>
      <c r="E21" s="34"/>
      <c r="F21" s="100"/>
    </row>
    <row r="22" spans="2:8" ht="12.95" customHeight="1" x14ac:dyDescent="0.2">
      <c r="C22" s="7"/>
      <c r="D22" s="7"/>
      <c r="E22" s="7"/>
      <c r="F22" s="7"/>
      <c r="G22" s="41"/>
    </row>
    <row r="23" spans="2:8" ht="12.95" customHeight="1" x14ac:dyDescent="0.2">
      <c r="E23" s="42"/>
      <c r="F23" s="42"/>
      <c r="G23" s="41"/>
    </row>
    <row r="24" spans="2:8" ht="12.95" customHeight="1" x14ac:dyDescent="0.2">
      <c r="E24" s="43"/>
      <c r="F24" s="43"/>
      <c r="G24" s="41"/>
    </row>
    <row r="25" spans="2:8" ht="12.95" customHeight="1" x14ac:dyDescent="0.2">
      <c r="E25" s="43"/>
      <c r="F25" s="43"/>
      <c r="G25" s="41"/>
    </row>
    <row r="26" spans="2:8" ht="12.95" customHeight="1" x14ac:dyDescent="0.2">
      <c r="E26" s="43"/>
      <c r="F26" s="43"/>
      <c r="G26" s="41"/>
    </row>
    <row r="27" spans="2:8" ht="12.95" customHeight="1" x14ac:dyDescent="0.2">
      <c r="E27" s="43"/>
      <c r="F27" s="43"/>
      <c r="G27" s="41"/>
    </row>
    <row r="28" spans="2:8" ht="12.95" customHeight="1" x14ac:dyDescent="0.2">
      <c r="E28" s="43"/>
      <c r="F28" s="43"/>
      <c r="G28" s="41"/>
    </row>
    <row r="29" spans="2:8" ht="12.95" customHeight="1" x14ac:dyDescent="0.2">
      <c r="E29" s="43"/>
      <c r="F29" s="43"/>
      <c r="G29" s="41"/>
    </row>
    <row r="30" spans="2:8" ht="12.95" customHeight="1" x14ac:dyDescent="0.2">
      <c r="E30" s="43"/>
      <c r="F30" s="43"/>
      <c r="G30" s="41"/>
    </row>
    <row r="31" spans="2:8" ht="12.95" customHeight="1" x14ac:dyDescent="0.2">
      <c r="E31" s="43"/>
      <c r="F31" s="43"/>
      <c r="G31" s="41"/>
    </row>
    <row r="32" spans="2:8" ht="12.95" customHeight="1" x14ac:dyDescent="0.2">
      <c r="E32" s="43"/>
      <c r="F32" s="43"/>
      <c r="G32" s="41"/>
    </row>
    <row r="33" spans="5:7" ht="12.95" customHeight="1" x14ac:dyDescent="0.2">
      <c r="E33" s="43"/>
      <c r="F33" s="43"/>
      <c r="G33" s="41"/>
    </row>
    <row r="34" spans="5:7" ht="12.95" customHeight="1" x14ac:dyDescent="0.2">
      <c r="E34" s="43"/>
      <c r="F34" s="43"/>
      <c r="G34" s="41"/>
    </row>
    <row r="35" spans="5:7" ht="12.95" customHeight="1" x14ac:dyDescent="0.2">
      <c r="E35" s="44"/>
      <c r="F35" s="44"/>
      <c r="G35" s="41"/>
    </row>
    <row r="36" spans="5:7" ht="12.95" customHeight="1" x14ac:dyDescent="0.2">
      <c r="E36" s="41"/>
      <c r="F36" s="41"/>
      <c r="G36" s="41"/>
    </row>
    <row r="37" spans="5:7" ht="12.95" customHeight="1" x14ac:dyDescent="0.2">
      <c r="E37" s="41"/>
      <c r="F37" s="41"/>
      <c r="G37" s="41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</cols>
  <sheetData>
    <row r="2" spans="2:6" ht="15.75" x14ac:dyDescent="0.25">
      <c r="B2" s="51" t="s">
        <v>133</v>
      </c>
    </row>
    <row r="5" spans="2:6" ht="22.5" x14ac:dyDescent="0.2">
      <c r="B5" s="10" t="s">
        <v>134</v>
      </c>
      <c r="C5" s="3" t="s">
        <v>135</v>
      </c>
      <c r="D5" s="3" t="s">
        <v>136</v>
      </c>
      <c r="E5" s="81" t="s">
        <v>137</v>
      </c>
    </row>
    <row r="6" spans="2:6" ht="12.95" customHeight="1" x14ac:dyDescent="0.2">
      <c r="B6" s="152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2.95" customHeight="1" x14ac:dyDescent="0.2">
      <c r="B7" s="152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2.95" customHeight="1" x14ac:dyDescent="0.2">
      <c r="B8" s="152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2.95" customHeight="1" x14ac:dyDescent="0.2">
      <c r="B9" s="152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2.95" customHeight="1" x14ac:dyDescent="0.2">
      <c r="B10" s="152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2.95" customHeight="1" x14ac:dyDescent="0.2">
      <c r="B11" s="152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2.95" customHeight="1" x14ac:dyDescent="0.2">
      <c r="B12" s="152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2.95" customHeight="1" x14ac:dyDescent="0.2">
      <c r="B13" s="152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2.95" customHeight="1" x14ac:dyDescent="0.2">
      <c r="B14" s="152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2.95" customHeight="1" x14ac:dyDescent="0.2">
      <c r="B15" s="152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2.95" customHeight="1" x14ac:dyDescent="0.2">
      <c r="B16" s="152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2.95" customHeight="1" x14ac:dyDescent="0.2">
      <c r="B17" s="159">
        <v>42004</v>
      </c>
      <c r="C17" s="44">
        <v>7260298</v>
      </c>
      <c r="D17" s="44">
        <v>1399732</v>
      </c>
      <c r="E17" s="7">
        <f t="shared" si="0"/>
        <v>8660030</v>
      </c>
      <c r="F17" s="43"/>
    </row>
    <row r="18" spans="2:6" s="2" customFormat="1" ht="12.95" customHeight="1" x14ac:dyDescent="0.2">
      <c r="B18" s="152">
        <v>42035</v>
      </c>
      <c r="C18" s="7">
        <v>7129150</v>
      </c>
      <c r="D18" s="115">
        <v>1441434</v>
      </c>
      <c r="E18" s="115">
        <f t="shared" si="0"/>
        <v>8570584</v>
      </c>
    </row>
    <row r="19" spans="2:6" s="2" customFormat="1" ht="12.95" customHeight="1" x14ac:dyDescent="0.2">
      <c r="B19" s="152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2.95" customHeight="1" x14ac:dyDescent="0.2">
      <c r="B20" s="152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2.95" customHeight="1" x14ac:dyDescent="0.2">
      <c r="B21" s="152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2.95" customHeight="1" x14ac:dyDescent="0.2">
      <c r="B22" s="152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2.95" customHeight="1" x14ac:dyDescent="0.2">
      <c r="B23" s="152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2.95" customHeight="1" x14ac:dyDescent="0.2">
      <c r="B24" s="152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2.95" customHeight="1" x14ac:dyDescent="0.2">
      <c r="B25" s="152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2.95" customHeight="1" x14ac:dyDescent="0.2">
      <c r="B26" s="152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2.95" customHeight="1" x14ac:dyDescent="0.2">
      <c r="B27" s="152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2.95" customHeight="1" x14ac:dyDescent="0.2">
      <c r="B28" s="152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2.95" customHeight="1" x14ac:dyDescent="0.2">
      <c r="B29" s="159">
        <v>42369</v>
      </c>
      <c r="C29" s="43">
        <v>7059590</v>
      </c>
      <c r="D29" s="43">
        <v>1679403</v>
      </c>
      <c r="E29" s="7">
        <f t="shared" si="0"/>
        <v>8738993</v>
      </c>
      <c r="F29" s="73"/>
    </row>
    <row r="30" spans="2:6" ht="12.95" customHeight="1" x14ac:dyDescent="0.2">
      <c r="B30" s="152">
        <v>42400</v>
      </c>
      <c r="C30" s="83">
        <v>7027213</v>
      </c>
      <c r="D30" s="83">
        <v>1714950</v>
      </c>
      <c r="E30" s="7">
        <f t="shared" si="0"/>
        <v>8742163</v>
      </c>
    </row>
    <row r="31" spans="2:6" ht="12.95" customHeight="1" x14ac:dyDescent="0.2">
      <c r="B31" s="152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2.95" customHeight="1" x14ac:dyDescent="0.2">
      <c r="B32" s="152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2.95" customHeight="1" x14ac:dyDescent="0.2">
      <c r="B33" s="152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2.95" customHeight="1" x14ac:dyDescent="0.2">
      <c r="B34" s="152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2.95" customHeight="1" x14ac:dyDescent="0.2">
      <c r="B35" s="152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2.95" customHeight="1" x14ac:dyDescent="0.2">
      <c r="B36" s="152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2.95" customHeight="1" x14ac:dyDescent="0.2">
      <c r="B37" s="152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2.95" customHeight="1" x14ac:dyDescent="0.2">
      <c r="B38" s="152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2.95" customHeight="1" x14ac:dyDescent="0.2">
      <c r="B39" s="152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2.95" customHeight="1" x14ac:dyDescent="0.2">
      <c r="B40" s="152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2.95" customHeight="1" x14ac:dyDescent="0.2">
      <c r="B41" s="158">
        <v>42735</v>
      </c>
      <c r="C41" s="30">
        <v>6837748</v>
      </c>
      <c r="D41" s="30">
        <v>1985072</v>
      </c>
      <c r="E41" s="30">
        <f>SUM(C41:D41)</f>
        <v>8822820</v>
      </c>
      <c r="F41" s="73"/>
    </row>
    <row r="44" spans="2:6" ht="12.95" customHeight="1" x14ac:dyDescent="0.2">
      <c r="B44" t="s">
        <v>138</v>
      </c>
    </row>
    <row r="45" spans="2:6" ht="12.95" customHeight="1" x14ac:dyDescent="0.2">
      <c r="B45" t="s">
        <v>139</v>
      </c>
    </row>
    <row r="46" spans="2:6" ht="12.95" customHeight="1" x14ac:dyDescent="0.2">
      <c r="B46" t="s">
        <v>140</v>
      </c>
    </row>
    <row r="47" spans="2:6" ht="12.95" customHeight="1" x14ac:dyDescent="0.2">
      <c r="C47" s="73"/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7" ht="15.75" x14ac:dyDescent="0.25">
      <c r="B2" s="1" t="s">
        <v>141</v>
      </c>
    </row>
    <row r="5" spans="2:7" ht="22.5" x14ac:dyDescent="0.2">
      <c r="B5" s="4" t="s">
        <v>142</v>
      </c>
      <c r="C5" s="3" t="s">
        <v>143</v>
      </c>
      <c r="D5" s="3" t="s">
        <v>144</v>
      </c>
      <c r="E5" s="3" t="s">
        <v>145</v>
      </c>
      <c r="F5" s="3" t="s">
        <v>146</v>
      </c>
    </row>
    <row r="6" spans="2:7" ht="12.95" customHeight="1" x14ac:dyDescent="0.2">
      <c r="B6" t="s">
        <v>147</v>
      </c>
      <c r="C6" s="7">
        <v>2157213</v>
      </c>
      <c r="D6" s="7">
        <v>3398619</v>
      </c>
      <c r="E6" s="7">
        <v>424015</v>
      </c>
      <c r="F6" s="7">
        <f>SUM(D6:E6)</f>
        <v>3822634</v>
      </c>
      <c r="G6" s="34"/>
    </row>
    <row r="7" spans="2:7" ht="12.95" customHeight="1" x14ac:dyDescent="0.2">
      <c r="B7" t="s">
        <v>148</v>
      </c>
      <c r="C7" s="7">
        <v>869867</v>
      </c>
      <c r="D7" s="7">
        <v>2109415</v>
      </c>
      <c r="E7" s="7">
        <v>776671</v>
      </c>
      <c r="F7" s="7">
        <f t="shared" ref="F7:F10" si="0">SUM(D7:E7)</f>
        <v>2886086</v>
      </c>
      <c r="G7" s="34"/>
    </row>
    <row r="8" spans="2:7" ht="12.95" customHeight="1" x14ac:dyDescent="0.2">
      <c r="B8" t="s">
        <v>149</v>
      </c>
      <c r="C8" s="7">
        <v>248923</v>
      </c>
      <c r="D8" s="7">
        <v>814820</v>
      </c>
      <c r="E8" s="7">
        <v>423022</v>
      </c>
      <c r="F8" s="7">
        <f t="shared" si="0"/>
        <v>1237842</v>
      </c>
      <c r="G8" s="34"/>
    </row>
    <row r="9" spans="2:7" ht="12.95" customHeight="1" x14ac:dyDescent="0.2">
      <c r="B9" t="s">
        <v>150</v>
      </c>
      <c r="C9" s="7">
        <v>54535</v>
      </c>
      <c r="D9" s="7">
        <v>225498</v>
      </c>
      <c r="E9" s="7">
        <v>141751</v>
      </c>
      <c r="F9" s="7">
        <f t="shared" si="0"/>
        <v>367249</v>
      </c>
    </row>
    <row r="10" spans="2:7" ht="12.95" customHeight="1" x14ac:dyDescent="0.2">
      <c r="B10" t="s">
        <v>151</v>
      </c>
      <c r="C10" s="7">
        <v>11260</v>
      </c>
      <c r="D10" s="7">
        <v>60071</v>
      </c>
      <c r="E10" s="7">
        <v>40940</v>
      </c>
      <c r="F10" s="7">
        <f t="shared" si="0"/>
        <v>101011</v>
      </c>
    </row>
    <row r="11" spans="2:7" ht="12.95" customHeight="1" x14ac:dyDescent="0.2">
      <c r="B11" s="5" t="s">
        <v>152</v>
      </c>
      <c r="C11" s="12">
        <f>SUM(C6:C10)</f>
        <v>3341798</v>
      </c>
      <c r="D11" s="12">
        <v>6608423</v>
      </c>
      <c r="E11" s="12">
        <v>1806399</v>
      </c>
      <c r="F11" s="12">
        <f>SUM(D11:E11)</f>
        <v>8414822</v>
      </c>
    </row>
    <row r="12" spans="2:7" s="2" customFormat="1" ht="12.95" customHeight="1" x14ac:dyDescent="0.2">
      <c r="C12" s="7"/>
      <c r="D12" s="7"/>
      <c r="E12" s="7"/>
    </row>
    <row r="13" spans="2:7" ht="12.95" customHeight="1" x14ac:dyDescent="0.2">
      <c r="B13" s="71" t="s">
        <v>153</v>
      </c>
    </row>
    <row r="14" spans="2:7" ht="12.95" customHeight="1" x14ac:dyDescent="0.2">
      <c r="B14" t="s">
        <v>154</v>
      </c>
      <c r="D14" s="7"/>
      <c r="E14" s="7"/>
      <c r="G14" s="13"/>
    </row>
    <row r="15" spans="2:7" ht="12.95" customHeight="1" x14ac:dyDescent="0.2">
      <c r="C15" s="34"/>
    </row>
    <row r="16" spans="2:7" ht="12.95" customHeight="1" x14ac:dyDescent="0.2">
      <c r="D16" s="7"/>
    </row>
    <row r="18" spans="4:5" ht="12.95" customHeight="1" x14ac:dyDescent="0.2">
      <c r="D18" s="78"/>
      <c r="E18" s="78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</cols>
  <sheetData>
    <row r="2" spans="2:6" ht="15.75" x14ac:dyDescent="0.25">
      <c r="B2" s="51" t="s">
        <v>155</v>
      </c>
    </row>
    <row r="3" spans="2:6" ht="12.95" customHeight="1" x14ac:dyDescent="0.2">
      <c r="B3" s="71"/>
    </row>
    <row r="4" spans="2:6" ht="12.95" customHeight="1" x14ac:dyDescent="0.2">
      <c r="B4" s="71"/>
    </row>
    <row r="5" spans="2:6" ht="22.5" x14ac:dyDescent="0.2">
      <c r="B5" s="4" t="s">
        <v>156</v>
      </c>
      <c r="C5" s="3" t="s">
        <v>157</v>
      </c>
      <c r="D5" s="3" t="s">
        <v>158</v>
      </c>
      <c r="E5" s="3" t="s">
        <v>159</v>
      </c>
      <c r="F5" s="3" t="s">
        <v>160</v>
      </c>
    </row>
    <row r="6" spans="2:6" ht="12.95" customHeight="1" x14ac:dyDescent="0.2">
      <c r="B6" t="s">
        <v>161</v>
      </c>
      <c r="C6" s="146">
        <v>164092</v>
      </c>
      <c r="D6" s="146">
        <v>222520</v>
      </c>
      <c r="E6" s="146">
        <v>24390</v>
      </c>
      <c r="F6" s="146">
        <v>246910</v>
      </c>
    </row>
    <row r="7" spans="2:6" ht="12.95" customHeight="1" x14ac:dyDescent="0.2">
      <c r="B7" t="s">
        <v>162</v>
      </c>
      <c r="C7" s="146">
        <v>35770</v>
      </c>
      <c r="D7" s="146">
        <v>82932</v>
      </c>
      <c r="E7" s="146">
        <v>26634</v>
      </c>
      <c r="F7" s="146">
        <v>109566</v>
      </c>
    </row>
    <row r="8" spans="2:6" ht="12.95" customHeight="1" x14ac:dyDescent="0.2">
      <c r="B8" t="s">
        <v>163</v>
      </c>
      <c r="C8" s="146">
        <v>5946</v>
      </c>
      <c r="D8" s="146">
        <v>21151</v>
      </c>
      <c r="E8" s="146">
        <v>14444</v>
      </c>
      <c r="F8" s="146">
        <v>34595</v>
      </c>
    </row>
    <row r="9" spans="2:6" ht="12.95" customHeight="1" x14ac:dyDescent="0.2">
      <c r="B9" t="s">
        <v>164</v>
      </c>
      <c r="C9" s="146">
        <v>1213</v>
      </c>
      <c r="D9" s="146">
        <v>5845</v>
      </c>
      <c r="E9" s="146">
        <v>4828</v>
      </c>
      <c r="F9" s="146">
        <v>10673</v>
      </c>
    </row>
    <row r="10" spans="2:6" ht="12.95" customHeight="1" x14ac:dyDescent="0.2">
      <c r="B10" t="s">
        <v>165</v>
      </c>
      <c r="C10" s="147">
        <v>292</v>
      </c>
      <c r="D10" s="146">
        <v>3375</v>
      </c>
      <c r="E10" s="146">
        <v>1879</v>
      </c>
      <c r="F10" s="146">
        <v>5254</v>
      </c>
    </row>
    <row r="11" spans="2:6" ht="12.95" customHeight="1" thickBot="1" x14ac:dyDescent="0.25">
      <c r="B11" s="160" t="s">
        <v>166</v>
      </c>
      <c r="C11" s="148">
        <v>207313</v>
      </c>
      <c r="D11" s="148">
        <v>335823</v>
      </c>
      <c r="E11" s="148">
        <v>72175</v>
      </c>
      <c r="F11" s="148">
        <v>407998</v>
      </c>
    </row>
    <row r="12" spans="2:6" s="2" customFormat="1" ht="12.95" customHeight="1" x14ac:dyDescent="0.2">
      <c r="C12" s="7"/>
      <c r="D12" s="7"/>
      <c r="E12" s="7"/>
      <c r="F12" s="7"/>
    </row>
    <row r="13" spans="2:6" s="2" customFormat="1" ht="12.95" customHeight="1" x14ac:dyDescent="0.2"/>
    <row r="14" spans="2:6" ht="12.95" customHeight="1" x14ac:dyDescent="0.2">
      <c r="B14" s="71" t="s">
        <v>167</v>
      </c>
    </row>
    <row r="15" spans="2:6" ht="12.95" customHeight="1" x14ac:dyDescent="0.2">
      <c r="B15" t="s">
        <v>168</v>
      </c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8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2.6640625" bestFit="1" customWidth="1"/>
    <col min="8" max="8" width="15" bestFit="1" customWidth="1"/>
    <col min="9" max="9" width="10.1640625" bestFit="1" customWidth="1"/>
  </cols>
  <sheetData>
    <row r="2" spans="2:9" ht="15.75" x14ac:dyDescent="0.25">
      <c r="B2" s="1" t="s">
        <v>169</v>
      </c>
    </row>
    <row r="5" spans="2:9" ht="48" customHeight="1" x14ac:dyDescent="0.2">
      <c r="B5" s="10" t="s">
        <v>170</v>
      </c>
      <c r="C5" s="129" t="s">
        <v>171</v>
      </c>
      <c r="D5" s="129" t="s">
        <v>172</v>
      </c>
      <c r="E5" s="129" t="s">
        <v>173</v>
      </c>
      <c r="F5" s="129" t="s">
        <v>174</v>
      </c>
      <c r="G5" s="129" t="s">
        <v>175</v>
      </c>
      <c r="H5" s="129" t="s">
        <v>176</v>
      </c>
    </row>
    <row r="6" spans="2:9" ht="12.95" customHeight="1" x14ac:dyDescent="0.2">
      <c r="B6" s="164">
        <v>42370</v>
      </c>
      <c r="C6" s="7">
        <v>27344885</v>
      </c>
      <c r="D6" s="7">
        <v>9396345527</v>
      </c>
      <c r="E6" s="7">
        <v>1529541</v>
      </c>
      <c r="F6" s="7">
        <v>623719958</v>
      </c>
      <c r="G6" s="7">
        <f>C6+E6</f>
        <v>28874426</v>
      </c>
      <c r="H6" s="7">
        <f>D6+F6</f>
        <v>10020065485</v>
      </c>
      <c r="I6" s="7"/>
    </row>
    <row r="7" spans="2:9" ht="12.95" customHeight="1" x14ac:dyDescent="0.2">
      <c r="B7" s="164">
        <v>42401</v>
      </c>
      <c r="C7" s="7">
        <v>28311060</v>
      </c>
      <c r="D7" s="7">
        <v>9635823968</v>
      </c>
      <c r="E7" s="7">
        <v>1398146</v>
      </c>
      <c r="F7" s="7">
        <v>532385709</v>
      </c>
      <c r="G7" s="7">
        <f t="shared" ref="G7:H17" si="0">C7+E7</f>
        <v>29709206</v>
      </c>
      <c r="H7" s="7">
        <f t="shared" si="0"/>
        <v>10168209677</v>
      </c>
    </row>
    <row r="8" spans="2:9" ht="12.95" customHeight="1" x14ac:dyDescent="0.2">
      <c r="B8" s="164">
        <v>42430</v>
      </c>
      <c r="C8" s="7">
        <v>30311635</v>
      </c>
      <c r="D8" s="7">
        <v>10429932664</v>
      </c>
      <c r="E8" s="7">
        <v>1515968</v>
      </c>
      <c r="F8" s="7">
        <v>582836319</v>
      </c>
      <c r="G8" s="7">
        <f t="shared" si="0"/>
        <v>31827603</v>
      </c>
      <c r="H8" s="7">
        <f t="shared" si="0"/>
        <v>11012768983</v>
      </c>
    </row>
    <row r="9" spans="2:9" ht="12.95" customHeight="1" x14ac:dyDescent="0.2">
      <c r="B9" s="164">
        <v>42461</v>
      </c>
      <c r="C9" s="7">
        <v>30970906</v>
      </c>
      <c r="D9" s="7">
        <v>10912219975</v>
      </c>
      <c r="E9" s="7">
        <v>1436445</v>
      </c>
      <c r="F9" s="7">
        <v>515291890</v>
      </c>
      <c r="G9" s="7">
        <f t="shared" si="0"/>
        <v>32407351</v>
      </c>
      <c r="H9" s="7">
        <f t="shared" si="0"/>
        <v>11427511865</v>
      </c>
    </row>
    <row r="10" spans="2:9" ht="12.95" customHeight="1" x14ac:dyDescent="0.2">
      <c r="B10" s="164">
        <v>42491</v>
      </c>
      <c r="C10" s="7">
        <v>31987821</v>
      </c>
      <c r="D10" s="7">
        <v>11087003260</v>
      </c>
      <c r="E10" s="7">
        <v>1526593</v>
      </c>
      <c r="F10" s="7">
        <v>553441839</v>
      </c>
      <c r="G10" s="7">
        <f t="shared" si="0"/>
        <v>33514414</v>
      </c>
      <c r="H10" s="7">
        <f t="shared" si="0"/>
        <v>11640445099</v>
      </c>
    </row>
    <row r="11" spans="2:9" ht="12.95" customHeight="1" x14ac:dyDescent="0.2">
      <c r="B11" s="164">
        <v>42522</v>
      </c>
      <c r="C11" s="7">
        <v>31488176</v>
      </c>
      <c r="D11" s="7">
        <v>11102594357</v>
      </c>
      <c r="E11" s="7">
        <v>1500832</v>
      </c>
      <c r="F11" s="7">
        <v>556836864</v>
      </c>
      <c r="G11" s="7">
        <f t="shared" si="0"/>
        <v>32989008</v>
      </c>
      <c r="H11" s="7">
        <f t="shared" si="0"/>
        <v>11659431221</v>
      </c>
    </row>
    <row r="12" spans="2:9" ht="12.95" customHeight="1" x14ac:dyDescent="0.2">
      <c r="B12" s="164">
        <v>42552</v>
      </c>
      <c r="C12" s="7">
        <v>32889390</v>
      </c>
      <c r="D12" s="7">
        <v>11600634925</v>
      </c>
      <c r="E12" s="7">
        <v>1373994</v>
      </c>
      <c r="F12" s="7">
        <v>575613675</v>
      </c>
      <c r="G12" s="7">
        <f t="shared" si="0"/>
        <v>34263384</v>
      </c>
      <c r="H12" s="7">
        <f t="shared" si="0"/>
        <v>12176248600</v>
      </c>
    </row>
    <row r="13" spans="2:9" ht="12.95" customHeight="1" x14ac:dyDescent="0.2">
      <c r="B13" s="164">
        <v>42583</v>
      </c>
      <c r="C13" s="7">
        <v>32564672</v>
      </c>
      <c r="D13" s="7">
        <v>11502922956</v>
      </c>
      <c r="E13" s="7">
        <v>1550871</v>
      </c>
      <c r="F13" s="7">
        <v>560806298</v>
      </c>
      <c r="G13" s="7">
        <f t="shared" si="0"/>
        <v>34115543</v>
      </c>
      <c r="H13" s="7">
        <f t="shared" si="0"/>
        <v>12063729254</v>
      </c>
    </row>
    <row r="14" spans="2:9" ht="12.95" customHeight="1" x14ac:dyDescent="0.2">
      <c r="B14" s="164">
        <v>42614</v>
      </c>
      <c r="C14" s="7">
        <v>32790802</v>
      </c>
      <c r="D14" s="7">
        <v>11376801576</v>
      </c>
      <c r="E14" s="7">
        <v>1663514</v>
      </c>
      <c r="F14" s="7">
        <v>588038057</v>
      </c>
      <c r="G14" s="7">
        <f t="shared" si="0"/>
        <v>34454316</v>
      </c>
      <c r="H14" s="7">
        <f t="shared" si="0"/>
        <v>11964839633</v>
      </c>
    </row>
    <row r="15" spans="2:9" ht="12.95" customHeight="1" x14ac:dyDescent="0.2">
      <c r="B15" s="164">
        <v>42644</v>
      </c>
      <c r="C15" s="7">
        <v>33466007</v>
      </c>
      <c r="D15" s="7">
        <v>11572672390</v>
      </c>
      <c r="E15" s="7">
        <v>1833930</v>
      </c>
      <c r="F15" s="7">
        <v>647245989</v>
      </c>
      <c r="G15" s="7">
        <f t="shared" si="0"/>
        <v>35299937</v>
      </c>
      <c r="H15" s="7">
        <f t="shared" si="0"/>
        <v>12219918379</v>
      </c>
    </row>
    <row r="16" spans="2:9" ht="12.95" customHeight="1" x14ac:dyDescent="0.2">
      <c r="B16" s="164">
        <v>42675</v>
      </c>
      <c r="C16" s="7">
        <v>31886546</v>
      </c>
      <c r="D16" s="7">
        <v>10947645120</v>
      </c>
      <c r="E16" s="7">
        <v>1859160</v>
      </c>
      <c r="F16" s="7">
        <v>635952032</v>
      </c>
      <c r="G16" s="7">
        <f t="shared" si="0"/>
        <v>33745706</v>
      </c>
      <c r="H16" s="7">
        <f t="shared" si="0"/>
        <v>11583597152</v>
      </c>
    </row>
    <row r="17" spans="2:9" ht="12.95" customHeight="1" x14ac:dyDescent="0.2">
      <c r="B17" s="165">
        <v>42705</v>
      </c>
      <c r="C17" s="8">
        <v>35018065</v>
      </c>
      <c r="D17" s="58">
        <v>12340263127</v>
      </c>
      <c r="E17" s="30">
        <v>1748408</v>
      </c>
      <c r="F17" s="30">
        <v>635268256</v>
      </c>
      <c r="G17" s="30">
        <f t="shared" si="0"/>
        <v>36766473</v>
      </c>
      <c r="H17" s="30">
        <f t="shared" si="0"/>
        <v>12975531383</v>
      </c>
    </row>
    <row r="18" spans="2:9" s="2" customFormat="1" ht="12.95" customHeight="1" x14ac:dyDescent="0.2">
      <c r="B18" s="87" t="s">
        <v>177</v>
      </c>
      <c r="C18" s="88">
        <f>SUM(C6:C17)</f>
        <v>379029965</v>
      </c>
      <c r="D18" s="142">
        <f>SUM(D6:D17)</f>
        <v>131904859845</v>
      </c>
      <c r="E18" s="92">
        <f>SUM(E6:E17)</f>
        <v>18937402</v>
      </c>
      <c r="F18" s="89">
        <f>SUM(F6:F17)</f>
        <v>7007436886</v>
      </c>
      <c r="G18" s="89">
        <f>C18+E18</f>
        <v>397967367</v>
      </c>
      <c r="H18" s="89">
        <f>D18+F18</f>
        <v>138912296731</v>
      </c>
    </row>
    <row r="19" spans="2:9" s="2" customFormat="1" ht="12.95" customHeight="1" x14ac:dyDescent="0.2">
      <c r="C19" s="7"/>
      <c r="D19" s="7"/>
      <c r="E19" s="7"/>
      <c r="F19" s="7"/>
      <c r="G19" s="149"/>
      <c r="H19" s="149"/>
    </row>
    <row r="20" spans="2:9" ht="12.95" customHeight="1" x14ac:dyDescent="0.2">
      <c r="B20" t="s">
        <v>178</v>
      </c>
    </row>
    <row r="21" spans="2:9" ht="12.95" customHeight="1" x14ac:dyDescent="0.2">
      <c r="B21" t="s">
        <v>179</v>
      </c>
      <c r="C21" s="73"/>
      <c r="D21" s="73"/>
      <c r="E21" s="73"/>
      <c r="F21" s="73"/>
      <c r="G21" s="73"/>
      <c r="H21" s="73"/>
    </row>
    <row r="22" spans="2:9" ht="12.95" customHeight="1" x14ac:dyDescent="0.2">
      <c r="C22" s="56"/>
      <c r="D22" s="60"/>
      <c r="E22" s="56"/>
      <c r="F22" s="56"/>
      <c r="G22" s="73"/>
      <c r="H22" s="73"/>
    </row>
    <row r="23" spans="2:9" ht="12.95" customHeight="1" x14ac:dyDescent="0.2">
      <c r="E23" s="61"/>
      <c r="F23" s="61"/>
      <c r="G23" s="7"/>
      <c r="H23" s="60"/>
      <c r="I23" s="130"/>
    </row>
    <row r="24" spans="2:9" ht="12.95" customHeight="1" x14ac:dyDescent="0.2">
      <c r="C24" s="34"/>
      <c r="D24" s="34"/>
      <c r="F24" s="38"/>
      <c r="G24" s="7"/>
      <c r="H24" s="60"/>
      <c r="I24" s="130"/>
    </row>
    <row r="25" spans="2:9" ht="12.95" customHeight="1" x14ac:dyDescent="0.2">
      <c r="F25" s="38"/>
      <c r="G25" s="7"/>
      <c r="H25" s="60"/>
      <c r="I25" s="130"/>
    </row>
    <row r="26" spans="2:9" ht="12.95" customHeight="1" x14ac:dyDescent="0.2">
      <c r="C26" s="7"/>
      <c r="D26" s="7"/>
      <c r="E26" s="7"/>
      <c r="F26" s="38"/>
      <c r="G26" s="7"/>
      <c r="H26" s="60"/>
      <c r="I26" s="130"/>
    </row>
    <row r="27" spans="2:9" ht="12.95" customHeight="1" x14ac:dyDescent="0.2">
      <c r="C27" s="69"/>
      <c r="D27" s="69"/>
      <c r="E27" s="69"/>
      <c r="F27" s="69"/>
      <c r="G27" s="7"/>
      <c r="H27" s="60"/>
      <c r="I27" s="130"/>
    </row>
    <row r="28" spans="2:9" ht="12.95" customHeight="1" x14ac:dyDescent="0.2">
      <c r="F28" s="38"/>
      <c r="G28" s="7"/>
      <c r="H28" s="60"/>
      <c r="I28" s="130"/>
    </row>
    <row r="29" spans="2:9" ht="12.95" customHeight="1" x14ac:dyDescent="0.2">
      <c r="F29" s="38"/>
      <c r="G29" s="7"/>
      <c r="H29" s="60"/>
      <c r="I29" s="130"/>
    </row>
    <row r="30" spans="2:9" ht="12.95" customHeight="1" x14ac:dyDescent="0.2">
      <c r="F30" s="38"/>
      <c r="G30" s="7"/>
      <c r="H30" s="60"/>
      <c r="I30" s="130"/>
    </row>
    <row r="31" spans="2:9" ht="12.95" customHeight="1" x14ac:dyDescent="0.2">
      <c r="C31" s="7"/>
      <c r="F31" s="94"/>
      <c r="G31" s="94"/>
    </row>
    <row r="32" spans="2:9" ht="12.95" customHeight="1" x14ac:dyDescent="0.2">
      <c r="C32" s="7"/>
      <c r="F32" s="94"/>
      <c r="G32" s="94"/>
    </row>
    <row r="33" spans="3:7" ht="12.95" customHeight="1" x14ac:dyDescent="0.2">
      <c r="C33" s="7"/>
      <c r="F33" s="94"/>
      <c r="G33" s="94"/>
    </row>
    <row r="34" spans="3:7" ht="12.95" customHeight="1" x14ac:dyDescent="0.2">
      <c r="C34" s="7"/>
      <c r="F34" s="94"/>
      <c r="G34" s="94"/>
    </row>
    <row r="35" spans="3:7" ht="12.95" customHeight="1" x14ac:dyDescent="0.2">
      <c r="C35" s="7"/>
      <c r="F35" s="94"/>
      <c r="G35" s="94"/>
    </row>
    <row r="36" spans="3:7" ht="12.95" customHeight="1" x14ac:dyDescent="0.2">
      <c r="C36" s="7"/>
      <c r="F36" s="94"/>
      <c r="G36" s="94"/>
    </row>
    <row r="37" spans="3:7" ht="12.95" customHeight="1" x14ac:dyDescent="0.2">
      <c r="C37" s="7"/>
      <c r="F37" s="94"/>
      <c r="G37" s="94"/>
    </row>
    <row r="38" spans="3:7" ht="12.95" customHeight="1" x14ac:dyDescent="0.2">
      <c r="F38" s="60"/>
      <c r="G38" s="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  <col min="8" max="8" width="17.83203125" customWidth="1"/>
    <col min="9" max="9" width="14" bestFit="1" customWidth="1"/>
  </cols>
  <sheetData>
    <row r="2" spans="2:10" ht="15.75" x14ac:dyDescent="0.25">
      <c r="B2" s="1" t="s">
        <v>180</v>
      </c>
    </row>
    <row r="3" spans="2:10" ht="12.95" customHeight="1" x14ac:dyDescent="0.2">
      <c r="B3" t="s">
        <v>181</v>
      </c>
    </row>
    <row r="5" spans="2:10" ht="33.75" x14ac:dyDescent="0.2">
      <c r="B5" s="4" t="s">
        <v>182</v>
      </c>
      <c r="C5" s="95" t="s">
        <v>463</v>
      </c>
      <c r="D5" s="95" t="s">
        <v>183</v>
      </c>
      <c r="E5" s="95" t="s">
        <v>184</v>
      </c>
      <c r="F5" s="95" t="s">
        <v>185</v>
      </c>
      <c r="G5" s="95" t="s">
        <v>186</v>
      </c>
    </row>
    <row r="6" spans="2:10" ht="12.95" customHeight="1" x14ac:dyDescent="0.2">
      <c r="B6" s="15" t="s">
        <v>187</v>
      </c>
    </row>
    <row r="7" spans="2:10" ht="12.95" customHeight="1" x14ac:dyDescent="0.2">
      <c r="B7" t="s">
        <v>464</v>
      </c>
      <c r="C7" s="7">
        <v>165442546</v>
      </c>
      <c r="D7" s="7">
        <v>98334133</v>
      </c>
      <c r="E7" s="7">
        <v>3310568</v>
      </c>
      <c r="F7" s="19"/>
      <c r="G7" s="7">
        <f>SUM(C7:F7)</f>
        <v>267087247</v>
      </c>
      <c r="H7" s="83"/>
      <c r="I7" s="63"/>
      <c r="J7" s="34"/>
    </row>
    <row r="8" spans="2:10" ht="12.95" customHeight="1" x14ac:dyDescent="0.2">
      <c r="B8" t="s">
        <v>465</v>
      </c>
      <c r="C8" s="7">
        <v>82623571</v>
      </c>
      <c r="D8" s="7">
        <v>4945202</v>
      </c>
      <c r="E8" s="7">
        <v>7494</v>
      </c>
      <c r="F8" s="7">
        <v>24366451</v>
      </c>
      <c r="G8" s="7">
        <f>SUM(C8:F8)</f>
        <v>111942718</v>
      </c>
      <c r="H8" s="83"/>
      <c r="I8" s="63"/>
    </row>
    <row r="9" spans="2:10" ht="12.95" customHeight="1" x14ac:dyDescent="0.2">
      <c r="B9" s="16" t="s">
        <v>188</v>
      </c>
      <c r="C9" s="17">
        <f>SUM(C7:C8)</f>
        <v>248066117</v>
      </c>
      <c r="D9" s="17">
        <f>SUM(D7:D8)</f>
        <v>103279335</v>
      </c>
      <c r="E9" s="17">
        <f>SUM(E7:E8)</f>
        <v>3318062</v>
      </c>
      <c r="F9" s="17">
        <v>24366451</v>
      </c>
      <c r="G9" s="17">
        <f>SUM(G7:G8)</f>
        <v>379029965</v>
      </c>
      <c r="H9" s="83"/>
      <c r="I9" s="69"/>
    </row>
    <row r="10" spans="2:10" ht="12.95" customHeight="1" x14ac:dyDescent="0.2">
      <c r="B10" s="15" t="s">
        <v>189</v>
      </c>
      <c r="C10" s="18"/>
      <c r="D10" s="18"/>
      <c r="E10" s="18"/>
      <c r="F10" s="18"/>
      <c r="G10" s="18"/>
      <c r="H10" s="7"/>
      <c r="I10" s="63"/>
    </row>
    <row r="11" spans="2:10" ht="12.95" customHeight="1" x14ac:dyDescent="0.2">
      <c r="B11" s="151" t="s">
        <v>464</v>
      </c>
      <c r="C11" s="7">
        <v>27823948160</v>
      </c>
      <c r="D11" s="7">
        <v>70443626298</v>
      </c>
      <c r="E11" s="7">
        <v>7209845669</v>
      </c>
      <c r="F11" s="19"/>
      <c r="G11" s="7">
        <f>SUM(C11:F11)</f>
        <v>105477420127</v>
      </c>
      <c r="H11" s="83"/>
      <c r="I11" s="63"/>
    </row>
    <row r="12" spans="2:10" ht="12.95" customHeight="1" x14ac:dyDescent="0.2">
      <c r="B12" s="151" t="s">
        <v>465</v>
      </c>
      <c r="C12" s="7">
        <v>20353846222</v>
      </c>
      <c r="D12" s="7">
        <v>4878637422</v>
      </c>
      <c r="E12" s="7">
        <v>8475283</v>
      </c>
      <c r="F12" s="7">
        <v>1186480791</v>
      </c>
      <c r="G12" s="7">
        <f>SUM(C12:F12)</f>
        <v>26427439718</v>
      </c>
      <c r="H12" s="83"/>
      <c r="I12" s="63"/>
    </row>
    <row r="13" spans="2:10" ht="12.95" customHeight="1" x14ac:dyDescent="0.2">
      <c r="B13" s="16" t="s">
        <v>190</v>
      </c>
      <c r="C13" s="17">
        <f>SUM(C11:C12)</f>
        <v>48177794382</v>
      </c>
      <c r="D13" s="17">
        <f>SUM(D11:D12)</f>
        <v>75322263720</v>
      </c>
      <c r="E13" s="17">
        <f>SUM(E11:E12)</f>
        <v>7218320952</v>
      </c>
      <c r="F13" s="17">
        <v>1186480791</v>
      </c>
      <c r="G13" s="17">
        <f>SUM(G11:G12)</f>
        <v>131904859845</v>
      </c>
      <c r="H13" s="110"/>
      <c r="I13" s="69"/>
    </row>
    <row r="14" spans="2:10" ht="12.95" customHeight="1" x14ac:dyDescent="0.2">
      <c r="B14" s="15" t="s">
        <v>191</v>
      </c>
      <c r="C14" s="18"/>
      <c r="D14" s="18"/>
      <c r="E14" s="18"/>
      <c r="F14" s="18"/>
      <c r="G14" s="18"/>
      <c r="H14" s="56"/>
      <c r="I14" s="56"/>
    </row>
    <row r="15" spans="2:10" ht="12.95" customHeight="1" x14ac:dyDescent="0.2">
      <c r="B15" s="151" t="s">
        <v>464</v>
      </c>
      <c r="C15" s="7">
        <f>C11/C7</f>
        <v>168.17891668567529</v>
      </c>
      <c r="D15" s="7">
        <f t="shared" ref="D15:G15" si="0">D11/D7</f>
        <v>716.37003499080015</v>
      </c>
      <c r="E15" s="7">
        <f t="shared" si="0"/>
        <v>2177.8273906471641</v>
      </c>
      <c r="F15" s="7"/>
      <c r="G15" s="7">
        <f t="shared" si="0"/>
        <v>394.91747102024681</v>
      </c>
      <c r="H15" s="56"/>
      <c r="I15" s="56"/>
      <c r="J15" s="34"/>
    </row>
    <row r="16" spans="2:10" ht="12.95" customHeight="1" x14ac:dyDescent="0.2">
      <c r="B16" s="151" t="s">
        <v>465</v>
      </c>
      <c r="C16" s="7">
        <f>C12/C8</f>
        <v>246.34430557352695</v>
      </c>
      <c r="D16" s="7">
        <f t="shared" ref="D16:G16" si="1">D12/D8</f>
        <v>986.539563399028</v>
      </c>
      <c r="E16" s="7">
        <f t="shared" si="1"/>
        <v>1130.9424873231919</v>
      </c>
      <c r="F16" s="7">
        <f t="shared" si="1"/>
        <v>48.693213098616617</v>
      </c>
      <c r="G16" s="7">
        <f t="shared" si="1"/>
        <v>236.08002548231855</v>
      </c>
      <c r="H16" s="7"/>
      <c r="I16" s="48"/>
      <c r="J16" s="34"/>
    </row>
    <row r="17" spans="2:10" ht="12.95" customHeight="1" x14ac:dyDescent="0.2">
      <c r="B17" s="5" t="s">
        <v>192</v>
      </c>
      <c r="C17" s="12">
        <f>C13/C9</f>
        <v>194.21352244571153</v>
      </c>
      <c r="D17" s="12">
        <f t="shared" ref="D17:G17" si="2">D13/D9</f>
        <v>729.30624233783067</v>
      </c>
      <c r="E17" s="12">
        <f t="shared" si="2"/>
        <v>2175.4629515663059</v>
      </c>
      <c r="F17" s="12">
        <f t="shared" si="2"/>
        <v>48.693213098616617</v>
      </c>
      <c r="G17" s="12">
        <f t="shared" si="2"/>
        <v>348.00641644520113</v>
      </c>
      <c r="H17" s="7"/>
      <c r="I17" s="54"/>
      <c r="J17" s="34"/>
    </row>
    <row r="18" spans="2:10" s="2" customFormat="1" ht="12.95" customHeight="1" x14ac:dyDescent="0.2">
      <c r="C18" s="34"/>
      <c r="D18" s="78"/>
      <c r="E18" s="78"/>
      <c r="J18" s="34"/>
    </row>
    <row r="19" spans="2:10" s="2" customFormat="1" ht="12.95" customHeight="1" x14ac:dyDescent="0.2">
      <c r="B19" s="151" t="s">
        <v>461</v>
      </c>
      <c r="C19" s="34"/>
      <c r="J19" s="34"/>
    </row>
    <row r="20" spans="2:10" ht="12.95" customHeight="1" x14ac:dyDescent="0.2">
      <c r="B20" s="151" t="s">
        <v>462</v>
      </c>
    </row>
    <row r="21" spans="2:10" ht="12.95" customHeight="1" x14ac:dyDescent="0.2">
      <c r="C21" s="73"/>
      <c r="D21" s="73"/>
      <c r="E21" s="73"/>
      <c r="F21" s="73"/>
      <c r="G21" s="73"/>
    </row>
    <row r="22" spans="2:10" ht="12.95" customHeight="1" x14ac:dyDescent="0.2">
      <c r="C22" s="73"/>
      <c r="D22" s="73"/>
      <c r="E22" s="73"/>
      <c r="F22" s="73"/>
      <c r="G22" s="73"/>
    </row>
    <row r="23" spans="2:10" ht="12.95" customHeight="1" x14ac:dyDescent="0.2">
      <c r="C23" s="73"/>
      <c r="D23" s="73"/>
      <c r="E23" s="73"/>
      <c r="F23" s="73"/>
      <c r="G23" s="73"/>
    </row>
    <row r="24" spans="2:10" ht="12.95" customHeight="1" x14ac:dyDescent="0.2">
      <c r="C24" s="73"/>
      <c r="D24" s="73"/>
      <c r="E24" s="73"/>
      <c r="F24" s="73"/>
      <c r="G24" s="73"/>
    </row>
    <row r="25" spans="2:10" ht="12.95" customHeight="1" x14ac:dyDescent="0.2">
      <c r="C25" s="73"/>
      <c r="D25" s="73"/>
      <c r="E25" s="73"/>
      <c r="F25" s="73"/>
      <c r="G25" s="73"/>
    </row>
    <row r="26" spans="2:10" ht="12.95" customHeight="1" x14ac:dyDescent="0.2">
      <c r="C26" s="73"/>
      <c r="D26" s="73"/>
      <c r="E26" s="73"/>
      <c r="F26" s="73"/>
      <c r="G26" s="73"/>
    </row>
    <row r="27" spans="2:10" ht="12.95" customHeight="1" x14ac:dyDescent="0.2">
      <c r="C27" s="73"/>
      <c r="D27" s="73"/>
      <c r="E27" s="73"/>
      <c r="F27" s="73"/>
      <c r="G27" s="73"/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4"/>
  <sheetViews>
    <sheetView showGridLines="0" zoomScale="130" zoomScaleNormal="130" workbookViewId="0"/>
  </sheetViews>
  <sheetFormatPr defaultColWidth="9.33203125" defaultRowHeight="12.95" customHeight="1" x14ac:dyDescent="0.2"/>
  <cols>
    <col min="1" max="1" width="2.83203125" style="78" customWidth="1"/>
    <col min="2" max="2" width="27.6640625" style="78" customWidth="1"/>
    <col min="3" max="3" width="16.33203125" style="78" customWidth="1"/>
    <col min="4" max="4" width="15.6640625" style="78" customWidth="1"/>
    <col min="5" max="5" width="13.6640625" style="78" customWidth="1"/>
    <col min="6" max="6" width="19.1640625" style="78" customWidth="1"/>
    <col min="7" max="7" width="14" style="78" customWidth="1"/>
    <col min="8" max="8" width="14.83203125" style="78" bestFit="1" customWidth="1"/>
    <col min="9" max="9" width="18.5" style="78" customWidth="1"/>
    <col min="10" max="16384" width="9.33203125" style="78"/>
  </cols>
  <sheetData>
    <row r="2" spans="2:9" ht="15.75" x14ac:dyDescent="0.2">
      <c r="B2" s="77" t="s">
        <v>193</v>
      </c>
    </row>
    <row r="5" spans="2:9" ht="33.75" x14ac:dyDescent="0.2">
      <c r="B5" s="79"/>
      <c r="C5" s="75" t="s">
        <v>194</v>
      </c>
      <c r="D5" s="75" t="s">
        <v>195</v>
      </c>
      <c r="E5" s="75" t="s">
        <v>196</v>
      </c>
      <c r="F5" s="75" t="s">
        <v>197</v>
      </c>
      <c r="G5" s="75" t="s">
        <v>198</v>
      </c>
      <c r="H5" s="75" t="s">
        <v>199</v>
      </c>
      <c r="I5" s="85" t="s">
        <v>200</v>
      </c>
    </row>
    <row r="6" spans="2:9" ht="20.25" customHeight="1" x14ac:dyDescent="0.2">
      <c r="B6" s="78" t="s">
        <v>201</v>
      </c>
      <c r="C6" s="57">
        <v>104078960</v>
      </c>
      <c r="D6" s="57">
        <v>243976045</v>
      </c>
      <c r="E6" s="57">
        <v>3565003</v>
      </c>
      <c r="F6" s="57">
        <v>2987722</v>
      </c>
      <c r="G6" s="57">
        <v>24609</v>
      </c>
      <c r="H6" s="57">
        <v>24397626</v>
      </c>
      <c r="I6" s="86">
        <f>SUM(C6:H6)</f>
        <v>379029965</v>
      </c>
    </row>
    <row r="7" spans="2:9" ht="20.25" customHeight="1" x14ac:dyDescent="0.2">
      <c r="B7" s="90" t="s">
        <v>202</v>
      </c>
      <c r="C7" s="91">
        <v>77543736258</v>
      </c>
      <c r="D7" s="91">
        <v>47133710918</v>
      </c>
      <c r="E7" s="91">
        <v>991157053</v>
      </c>
      <c r="F7" s="91">
        <v>4954303378</v>
      </c>
      <c r="G7" s="91">
        <v>2071569</v>
      </c>
      <c r="H7" s="91">
        <v>1279880669</v>
      </c>
      <c r="I7" s="92">
        <f>SUM(C7:H7)</f>
        <v>131904859845</v>
      </c>
    </row>
    <row r="8" spans="2:9" ht="12.95" customHeight="1" x14ac:dyDescent="0.2">
      <c r="C8" s="119"/>
      <c r="D8" s="119"/>
      <c r="E8" s="119"/>
      <c r="F8" s="119"/>
      <c r="G8" s="119"/>
      <c r="H8" s="119"/>
    </row>
    <row r="9" spans="2:9" ht="12.95" customHeight="1" x14ac:dyDescent="0.2">
      <c r="B9" s="78" t="s">
        <v>203</v>
      </c>
    </row>
    <row r="10" spans="2:9" ht="12.95" customHeight="1" x14ac:dyDescent="0.2">
      <c r="B10" s="78" t="s">
        <v>204</v>
      </c>
    </row>
    <row r="12" spans="2:9" ht="12.95" customHeight="1" x14ac:dyDescent="0.2">
      <c r="B12" s="77" t="s">
        <v>205</v>
      </c>
    </row>
    <row r="30" spans="2:2" ht="12.95" customHeight="1" x14ac:dyDescent="0.2">
      <c r="B30" s="78" t="s">
        <v>206</v>
      </c>
    </row>
    <row r="31" spans="2:2" ht="12.95" customHeight="1" x14ac:dyDescent="0.2">
      <c r="B31" s="78" t="s">
        <v>207</v>
      </c>
    </row>
    <row r="34" spans="2:2" ht="12.95" customHeight="1" x14ac:dyDescent="0.2">
      <c r="B34" s="77" t="s">
        <v>208</v>
      </c>
    </row>
    <row r="53" spans="2:2" ht="12.95" customHeight="1" x14ac:dyDescent="0.2">
      <c r="B53" s="78" t="s">
        <v>209</v>
      </c>
    </row>
    <row r="54" spans="2:2" ht="12.95" customHeight="1" x14ac:dyDescent="0.2">
      <c r="B54" s="78" t="s">
        <v>210</v>
      </c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44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211</v>
      </c>
    </row>
    <row r="3" spans="2:7" ht="12.95" customHeight="1" x14ac:dyDescent="0.2">
      <c r="B3" t="s">
        <v>212</v>
      </c>
    </row>
    <row r="5" spans="2:7" ht="48" customHeight="1" x14ac:dyDescent="0.2">
      <c r="B5" s="10" t="s">
        <v>213</v>
      </c>
      <c r="C5" s="70" t="s">
        <v>214</v>
      </c>
      <c r="D5" s="70" t="s">
        <v>215</v>
      </c>
      <c r="E5" s="81" t="s">
        <v>216</v>
      </c>
      <c r="F5" s="81" t="s">
        <v>217</v>
      </c>
      <c r="G5" s="81" t="s">
        <v>218</v>
      </c>
    </row>
    <row r="6" spans="2:7" ht="12.95" customHeight="1" x14ac:dyDescent="0.2">
      <c r="B6" s="152">
        <v>41670</v>
      </c>
      <c r="C6" s="7">
        <v>3836223</v>
      </c>
      <c r="D6" s="7">
        <v>24716415</v>
      </c>
      <c r="E6" s="7">
        <v>8801401226</v>
      </c>
      <c r="F6" s="60">
        <v>6.4429036059686835</v>
      </c>
      <c r="G6" s="60">
        <v>2294.2882168215979</v>
      </c>
    </row>
    <row r="7" spans="2:7" ht="12.95" customHeight="1" x14ac:dyDescent="0.2">
      <c r="B7" s="152">
        <v>41698</v>
      </c>
      <c r="C7" s="7">
        <v>3912476</v>
      </c>
      <c r="D7" s="7">
        <v>24203768</v>
      </c>
      <c r="E7" s="7">
        <v>8577231735</v>
      </c>
      <c r="F7" s="60">
        <v>6.1863045294079759</v>
      </c>
      <c r="G7" s="60">
        <v>2192.2771500706967</v>
      </c>
    </row>
    <row r="8" spans="2:7" ht="12.95" customHeight="1" x14ac:dyDescent="0.2">
      <c r="B8" s="152">
        <v>41729</v>
      </c>
      <c r="C8" s="7">
        <v>3998938</v>
      </c>
      <c r="D8" s="7">
        <v>27503553</v>
      </c>
      <c r="E8" s="7">
        <v>9671174607</v>
      </c>
      <c r="F8" s="60">
        <v>6.8777142831421738</v>
      </c>
      <c r="G8" s="60">
        <v>2418.4357464406798</v>
      </c>
    </row>
    <row r="9" spans="2:7" ht="12.95" customHeight="1" x14ac:dyDescent="0.2">
      <c r="B9" s="152">
        <v>41759</v>
      </c>
      <c r="C9" s="7">
        <v>4047703</v>
      </c>
      <c r="D9" s="7">
        <v>26658884</v>
      </c>
      <c r="E9" s="7">
        <v>9541800087</v>
      </c>
      <c r="F9" s="60">
        <v>6.5861759126101891</v>
      </c>
      <c r="G9" s="60">
        <v>2357.3370099041358</v>
      </c>
    </row>
    <row r="10" spans="2:7" ht="12.95" customHeight="1" x14ac:dyDescent="0.2">
      <c r="B10" s="152">
        <v>41790</v>
      </c>
      <c r="C10" s="7">
        <v>4099052</v>
      </c>
      <c r="D10" s="7">
        <v>28208799</v>
      </c>
      <c r="E10" s="7">
        <v>10149005521</v>
      </c>
      <c r="F10" s="60">
        <v>6.8817860812695226</v>
      </c>
      <c r="G10" s="60">
        <v>2475.93968581028</v>
      </c>
    </row>
    <row r="11" spans="2:7" ht="12.95" customHeight="1" x14ac:dyDescent="0.2">
      <c r="B11" s="152">
        <v>41820</v>
      </c>
      <c r="C11" s="7">
        <v>4112641</v>
      </c>
      <c r="D11" s="7">
        <v>27850982</v>
      </c>
      <c r="E11" s="7">
        <v>10195840232</v>
      </c>
      <c r="F11" s="60">
        <v>6.7720430740246957</v>
      </c>
      <c r="G11" s="60">
        <v>2479.1466680412905</v>
      </c>
    </row>
    <row r="12" spans="2:7" ht="12.95" customHeight="1" x14ac:dyDescent="0.2">
      <c r="B12" s="152">
        <v>41851</v>
      </c>
      <c r="C12" s="7">
        <v>4177537</v>
      </c>
      <c r="D12" s="7">
        <v>28397990</v>
      </c>
      <c r="E12" s="7">
        <v>10506578229</v>
      </c>
      <c r="F12" s="60">
        <v>6.7977829998872545</v>
      </c>
      <c r="G12" s="60">
        <v>2515.0173963749453</v>
      </c>
    </row>
    <row r="13" spans="2:7" ht="12.95" customHeight="1" x14ac:dyDescent="0.2">
      <c r="B13" s="152">
        <v>41882</v>
      </c>
      <c r="C13" s="7">
        <v>4197152</v>
      </c>
      <c r="D13" s="7">
        <v>26839737</v>
      </c>
      <c r="E13" s="7">
        <v>9936971883</v>
      </c>
      <c r="F13" s="60">
        <v>6.3947498208308868</v>
      </c>
      <c r="G13" s="60">
        <v>2367.5511115632694</v>
      </c>
    </row>
    <row r="14" spans="2:7" ht="12.95" customHeight="1" x14ac:dyDescent="0.2">
      <c r="B14" s="152">
        <v>41912</v>
      </c>
      <c r="C14" s="7">
        <v>4243834</v>
      </c>
      <c r="D14" s="7">
        <v>28373622</v>
      </c>
      <c r="E14" s="7">
        <v>10402087097</v>
      </c>
      <c r="F14" s="60">
        <v>6.6858463361196501</v>
      </c>
      <c r="G14" s="60">
        <v>2451.1060274742131</v>
      </c>
    </row>
    <row r="15" spans="2:7" ht="12.95" customHeight="1" x14ac:dyDescent="0.2">
      <c r="B15" s="152">
        <v>41943</v>
      </c>
      <c r="C15" s="7">
        <v>4266326</v>
      </c>
      <c r="D15" s="7">
        <v>28748143</v>
      </c>
      <c r="E15" s="7">
        <v>10426368557</v>
      </c>
      <c r="F15" s="60">
        <v>6.7383840334751728</v>
      </c>
      <c r="G15" s="60">
        <v>2443.875258712063</v>
      </c>
    </row>
    <row r="16" spans="2:7" ht="12.95" customHeight="1" x14ac:dyDescent="0.2">
      <c r="B16" s="152">
        <v>41973</v>
      </c>
      <c r="C16" s="7">
        <v>4250217</v>
      </c>
      <c r="D16" s="7">
        <v>27084839</v>
      </c>
      <c r="E16" s="7">
        <v>9750341402</v>
      </c>
      <c r="F16" s="60">
        <v>6.3725779177863151</v>
      </c>
      <c r="G16" s="60">
        <v>2294.080843872207</v>
      </c>
    </row>
    <row r="17" spans="2:7" ht="12.95" customHeight="1" x14ac:dyDescent="0.2">
      <c r="B17" s="157">
        <v>42004</v>
      </c>
      <c r="C17" s="44">
        <v>4309282</v>
      </c>
      <c r="D17" s="44">
        <v>30171484</v>
      </c>
      <c r="E17" s="7">
        <v>10948768099</v>
      </c>
      <c r="F17" s="60">
        <v>7.0015106925005144</v>
      </c>
      <c r="G17" s="60">
        <v>2540.7406846430567</v>
      </c>
    </row>
    <row r="18" spans="2:7" s="2" customFormat="1" ht="12.95" customHeight="1" x14ac:dyDescent="0.2">
      <c r="B18" s="152">
        <v>42035</v>
      </c>
      <c r="C18" s="7">
        <v>4229408</v>
      </c>
      <c r="D18" s="115">
        <v>25817094</v>
      </c>
      <c r="E18" s="115">
        <v>9192987635</v>
      </c>
      <c r="F18" s="60">
        <v>6.1041862123493402</v>
      </c>
      <c r="G18" s="60">
        <v>2173.5873282974826</v>
      </c>
    </row>
    <row r="19" spans="2:7" s="2" customFormat="1" ht="12.95" customHeight="1" x14ac:dyDescent="0.2">
      <c r="B19" s="152">
        <v>42063</v>
      </c>
      <c r="C19" s="7">
        <v>4247165</v>
      </c>
      <c r="D19" s="7">
        <v>25306582</v>
      </c>
      <c r="E19" s="7">
        <v>8922440763</v>
      </c>
      <c r="F19" s="60">
        <v>5.9584645286914917</v>
      </c>
      <c r="G19" s="60">
        <v>2100.7991832198654</v>
      </c>
    </row>
    <row r="20" spans="2:7" ht="12.95" customHeight="1" x14ac:dyDescent="0.2">
      <c r="B20" s="152">
        <v>42094</v>
      </c>
      <c r="C20" s="7">
        <v>4260522</v>
      </c>
      <c r="D20" s="7">
        <v>28922066</v>
      </c>
      <c r="E20" s="7">
        <v>10256127887</v>
      </c>
      <c r="F20" s="60">
        <v>6.7883855546339156</v>
      </c>
      <c r="G20" s="60">
        <v>2407.2467850183616</v>
      </c>
    </row>
    <row r="21" spans="2:7" ht="12.95" customHeight="1" x14ac:dyDescent="0.2">
      <c r="B21" s="152">
        <v>42124</v>
      </c>
      <c r="C21" s="7">
        <v>4335963</v>
      </c>
      <c r="D21" s="7">
        <v>28504093</v>
      </c>
      <c r="E21" s="7">
        <v>10293233375</v>
      </c>
      <c r="F21" s="60">
        <v>6.5738782826329469</v>
      </c>
      <c r="G21" s="60">
        <v>2373.9209432829571</v>
      </c>
    </row>
    <row r="22" spans="2:7" ht="12.95" customHeight="1" x14ac:dyDescent="0.2">
      <c r="B22" s="152">
        <v>42155</v>
      </c>
      <c r="C22" s="7">
        <v>4350712</v>
      </c>
      <c r="D22" s="7">
        <v>29915704</v>
      </c>
      <c r="E22" s="7">
        <v>10537954488</v>
      </c>
      <c r="F22" s="60">
        <v>6.8760478744628468</v>
      </c>
      <c r="G22" s="60">
        <v>2422.121824657665</v>
      </c>
    </row>
    <row r="23" spans="2:7" ht="12.95" customHeight="1" x14ac:dyDescent="0.2">
      <c r="B23" s="152">
        <v>42185</v>
      </c>
      <c r="C23" s="7">
        <v>4351179</v>
      </c>
      <c r="D23" s="7">
        <v>30025113</v>
      </c>
      <c r="E23" s="7">
        <v>10701362061</v>
      </c>
      <c r="F23" s="60">
        <v>6.9004545664519892</v>
      </c>
      <c r="G23" s="60">
        <v>2459.416645695339</v>
      </c>
    </row>
    <row r="24" spans="2:7" ht="12.95" customHeight="1" x14ac:dyDescent="0.2">
      <c r="B24" s="152">
        <v>42216</v>
      </c>
      <c r="C24" s="7">
        <v>4393558</v>
      </c>
      <c r="D24" s="7">
        <v>31129126</v>
      </c>
      <c r="E24" s="7">
        <v>11235420376</v>
      </c>
      <c r="F24" s="60">
        <v>7.0851747035090922</v>
      </c>
      <c r="G24" s="60">
        <v>2557.2486754470979</v>
      </c>
    </row>
    <row r="25" spans="2:7" ht="12.95" customHeight="1" x14ac:dyDescent="0.2">
      <c r="B25" s="152">
        <v>42247</v>
      </c>
      <c r="C25" s="7">
        <v>4338952</v>
      </c>
      <c r="D25" s="7">
        <v>29368357</v>
      </c>
      <c r="E25" s="7">
        <v>10545152185</v>
      </c>
      <c r="F25" s="60">
        <v>6.7685369646864038</v>
      </c>
      <c r="G25" s="60">
        <v>2430.3454347962365</v>
      </c>
    </row>
    <row r="26" spans="2:7" ht="12.95" customHeight="1" x14ac:dyDescent="0.2">
      <c r="B26" s="152">
        <v>42277</v>
      </c>
      <c r="C26" s="7">
        <v>4398831</v>
      </c>
      <c r="D26" s="7">
        <v>29814989</v>
      </c>
      <c r="E26" s="7">
        <v>10695852326</v>
      </c>
      <c r="F26" s="60">
        <v>6.7779346376344076</v>
      </c>
      <c r="G26" s="60">
        <v>2431.5215396999793</v>
      </c>
    </row>
    <row r="27" spans="2:7" ht="12.95" customHeight="1" x14ac:dyDescent="0.2">
      <c r="B27" s="152">
        <v>42308</v>
      </c>
      <c r="C27" s="7">
        <v>4415377</v>
      </c>
      <c r="D27" s="7">
        <v>30344013</v>
      </c>
      <c r="E27" s="7">
        <v>10811569803</v>
      </c>
      <c r="F27" s="60">
        <v>6.872349292031009</v>
      </c>
      <c r="G27" s="60">
        <v>2448.6175932428873</v>
      </c>
    </row>
    <row r="28" spans="2:7" ht="12.95" customHeight="1" x14ac:dyDescent="0.2">
      <c r="B28" s="152">
        <v>42338</v>
      </c>
      <c r="C28" s="7">
        <v>4432710</v>
      </c>
      <c r="D28" s="7">
        <v>29649511</v>
      </c>
      <c r="E28" s="7">
        <v>10426793577</v>
      </c>
      <c r="F28" s="60">
        <v>6.6888000794096616</v>
      </c>
      <c r="G28" s="60">
        <v>2352.2390539872899</v>
      </c>
    </row>
    <row r="29" spans="2:7" ht="12.95" customHeight="1" x14ac:dyDescent="0.2">
      <c r="B29" s="157">
        <v>42369</v>
      </c>
      <c r="C29" s="43">
        <v>4441122</v>
      </c>
      <c r="D29" s="43">
        <v>32118937</v>
      </c>
      <c r="E29" s="7">
        <v>11632371440</v>
      </c>
      <c r="F29" s="60">
        <v>7.2321672316139933</v>
      </c>
      <c r="G29" s="60">
        <v>2619.2415880491462</v>
      </c>
    </row>
    <row r="30" spans="2:7" ht="12.95" customHeight="1" x14ac:dyDescent="0.2">
      <c r="B30" s="152">
        <v>42400</v>
      </c>
      <c r="C30" s="7">
        <v>4332390</v>
      </c>
      <c r="D30" s="7">
        <v>27344885</v>
      </c>
      <c r="E30" s="7">
        <v>9396345527</v>
      </c>
      <c r="F30" s="60">
        <v>6.3117320924478175</v>
      </c>
      <c r="G30" s="60">
        <v>2168.8595733532761</v>
      </c>
    </row>
    <row r="31" spans="2:7" ht="12.95" customHeight="1" x14ac:dyDescent="0.2">
      <c r="B31" s="152">
        <v>42429</v>
      </c>
      <c r="C31" s="7">
        <v>4335492</v>
      </c>
      <c r="D31" s="7">
        <v>28311060</v>
      </c>
      <c r="E31" s="7">
        <v>9635823968</v>
      </c>
      <c r="F31" s="60">
        <v>6.5300685596928796</v>
      </c>
      <c r="G31" s="60">
        <v>2222.544515824271</v>
      </c>
    </row>
    <row r="32" spans="2:7" ht="12.95" customHeight="1" x14ac:dyDescent="0.2">
      <c r="B32" s="152">
        <v>42460</v>
      </c>
      <c r="C32" s="7">
        <v>4353588</v>
      </c>
      <c r="D32" s="7">
        <v>30311635</v>
      </c>
      <c r="E32" s="7">
        <v>10429932664</v>
      </c>
      <c r="F32" s="60">
        <v>6.9624491339097778</v>
      </c>
      <c r="G32" s="60">
        <v>2395.7096224998782</v>
      </c>
    </row>
    <row r="33" spans="2:7" ht="12.95" customHeight="1" x14ac:dyDescent="0.2">
      <c r="B33" s="152">
        <v>42490</v>
      </c>
      <c r="C33" s="7">
        <v>4364667</v>
      </c>
      <c r="D33" s="7">
        <v>30970906</v>
      </c>
      <c r="E33" s="7">
        <v>10912219975</v>
      </c>
      <c r="F33" s="60">
        <v>7.0958233468899232</v>
      </c>
      <c r="G33" s="60">
        <v>2500.1265789577992</v>
      </c>
    </row>
    <row r="34" spans="2:7" ht="12.95" customHeight="1" x14ac:dyDescent="0.2">
      <c r="B34" s="152">
        <v>42521</v>
      </c>
      <c r="C34" s="7">
        <v>4377599</v>
      </c>
      <c r="D34" s="7">
        <v>31987821</v>
      </c>
      <c r="E34" s="7">
        <v>11087003260</v>
      </c>
      <c r="F34" s="60">
        <v>7.307161071628534</v>
      </c>
      <c r="G34" s="60">
        <v>2532.667624421515</v>
      </c>
    </row>
    <row r="35" spans="2:7" ht="12.95" customHeight="1" x14ac:dyDescent="0.2">
      <c r="B35" s="152">
        <v>42551</v>
      </c>
      <c r="C35" s="7">
        <v>4397146</v>
      </c>
      <c r="D35" s="7">
        <v>31488176</v>
      </c>
      <c r="E35" s="7">
        <v>11102594357</v>
      </c>
      <c r="F35" s="60">
        <v>7.1610485528567844</v>
      </c>
      <c r="G35" s="60">
        <v>2524.954676738048</v>
      </c>
    </row>
    <row r="36" spans="2:7" ht="12.95" customHeight="1" x14ac:dyDescent="0.2">
      <c r="B36" s="152">
        <v>42582</v>
      </c>
      <c r="C36" s="7">
        <v>4353754</v>
      </c>
      <c r="D36" s="7">
        <v>32889390</v>
      </c>
      <c r="E36" s="7">
        <v>11600634925</v>
      </c>
      <c r="F36" s="60">
        <v>7.554260070734359</v>
      </c>
      <c r="G36" s="60">
        <v>2664.5131821871423</v>
      </c>
    </row>
    <row r="37" spans="2:7" ht="12.95" customHeight="1" x14ac:dyDescent="0.2">
      <c r="B37" s="152">
        <v>42613</v>
      </c>
      <c r="C37" s="7">
        <v>4385699</v>
      </c>
      <c r="D37" s="7">
        <v>32564672</v>
      </c>
      <c r="E37" s="7">
        <v>11502922956</v>
      </c>
      <c r="F37" s="60">
        <v>7.4251953907461505</v>
      </c>
      <c r="G37" s="60">
        <v>2622.8254506294206</v>
      </c>
    </row>
    <row r="38" spans="2:7" ht="12.95" customHeight="1" x14ac:dyDescent="0.2">
      <c r="B38" s="152">
        <v>42643</v>
      </c>
      <c r="C38" s="7">
        <v>4398873</v>
      </c>
      <c r="D38" s="7">
        <v>32790802</v>
      </c>
      <c r="E38" s="7">
        <v>11376801576</v>
      </c>
      <c r="F38" s="60">
        <v>7.4541995188313006</v>
      </c>
      <c r="G38" s="60">
        <v>2586.1132103609266</v>
      </c>
    </row>
    <row r="39" spans="2:7" ht="12.95" customHeight="1" x14ac:dyDescent="0.2">
      <c r="B39" s="152">
        <v>42674</v>
      </c>
      <c r="C39" s="7">
        <v>4413327</v>
      </c>
      <c r="D39" s="7">
        <v>33466007</v>
      </c>
      <c r="E39" s="7">
        <v>11572672390</v>
      </c>
      <c r="F39" s="60">
        <v>7.5825410846129335</v>
      </c>
      <c r="G39" s="60">
        <v>2621.88724046367</v>
      </c>
    </row>
    <row r="40" spans="2:7" ht="12.95" customHeight="1" x14ac:dyDescent="0.2">
      <c r="B40" s="152">
        <v>42704</v>
      </c>
      <c r="C40" s="7">
        <v>4424704</v>
      </c>
      <c r="D40" s="7">
        <v>31886546</v>
      </c>
      <c r="E40" s="7">
        <v>10947645120</v>
      </c>
      <c r="F40" s="60">
        <v>7.2063557502361935</v>
      </c>
      <c r="G40" s="60">
        <v>2474.1320902100651</v>
      </c>
    </row>
    <row r="41" spans="2:7" ht="12.95" customHeight="1" x14ac:dyDescent="0.2">
      <c r="B41" s="158">
        <v>42735</v>
      </c>
      <c r="C41" s="30">
        <v>4433927</v>
      </c>
      <c r="D41" s="30">
        <v>35018065</v>
      </c>
      <c r="E41" s="30">
        <v>12340263127</v>
      </c>
      <c r="F41" s="84">
        <v>7.8975504263290768</v>
      </c>
      <c r="G41" s="84">
        <v>2783.0415617563094</v>
      </c>
    </row>
    <row r="42" spans="2:7" ht="12.95" customHeight="1" x14ac:dyDescent="0.2">
      <c r="D42" s="7"/>
      <c r="E42" s="7"/>
      <c r="F42" s="60"/>
      <c r="G42" s="60"/>
    </row>
    <row r="43" spans="2:7" ht="12.95" customHeight="1" x14ac:dyDescent="0.2">
      <c r="B43" t="s">
        <v>219</v>
      </c>
    </row>
    <row r="44" spans="2:7" ht="12.95" customHeight="1" x14ac:dyDescent="0.2">
      <c r="B44" t="s">
        <v>220</v>
      </c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31.832031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</cols>
  <sheetData>
    <row r="2" spans="2:7" ht="15.75" x14ac:dyDescent="0.25">
      <c r="B2" s="1" t="s">
        <v>221</v>
      </c>
    </row>
    <row r="3" spans="2:7" ht="12.95" customHeight="1" x14ac:dyDescent="0.2">
      <c r="B3" t="s">
        <v>222</v>
      </c>
    </row>
    <row r="5" spans="2:7" ht="48" customHeight="1" x14ac:dyDescent="0.2">
      <c r="B5" s="4" t="s">
        <v>223</v>
      </c>
      <c r="C5" s="3" t="s">
        <v>224</v>
      </c>
      <c r="D5" s="70" t="s">
        <v>225</v>
      </c>
      <c r="E5" s="3" t="s">
        <v>226</v>
      </c>
    </row>
    <row r="6" spans="2:7" ht="12.95" customHeight="1" x14ac:dyDescent="0.2">
      <c r="B6" t="s">
        <v>227</v>
      </c>
      <c r="C6" s="7">
        <v>162521883</v>
      </c>
      <c r="D6" s="7">
        <v>25870382503</v>
      </c>
      <c r="E6" s="7">
        <f t="shared" ref="E6:E12" si="0">D6/C6</f>
        <v>159.18091782753956</v>
      </c>
      <c r="F6" s="34"/>
      <c r="G6" s="34"/>
    </row>
    <row r="7" spans="2:7" ht="12.95" customHeight="1" x14ac:dyDescent="0.2">
      <c r="B7" t="s">
        <v>228</v>
      </c>
      <c r="C7" s="7">
        <v>45277238</v>
      </c>
      <c r="D7" s="7">
        <v>9693595140</v>
      </c>
      <c r="E7" s="7">
        <f t="shared" si="0"/>
        <v>214.09422412206328</v>
      </c>
    </row>
    <row r="8" spans="2:7" ht="12.95" customHeight="1" x14ac:dyDescent="0.2">
      <c r="B8" t="s">
        <v>229</v>
      </c>
      <c r="C8" s="7">
        <v>6074664</v>
      </c>
      <c r="D8" s="7">
        <v>6556997583</v>
      </c>
      <c r="E8" s="7">
        <f t="shared" si="0"/>
        <v>1079.4008661219782</v>
      </c>
    </row>
    <row r="9" spans="2:7" ht="12.95" customHeight="1" x14ac:dyDescent="0.2">
      <c r="B9" t="s">
        <v>230</v>
      </c>
      <c r="C9" s="7">
        <v>22644088</v>
      </c>
      <c r="D9" s="7">
        <v>4015410292</v>
      </c>
      <c r="E9" s="7">
        <f t="shared" si="0"/>
        <v>177.32709270516878</v>
      </c>
    </row>
    <row r="10" spans="2:7" ht="12.95" customHeight="1" x14ac:dyDescent="0.2">
      <c r="B10" t="s">
        <v>231</v>
      </c>
      <c r="C10" s="7">
        <v>10032655</v>
      </c>
      <c r="D10" s="7">
        <v>1618307460</v>
      </c>
      <c r="E10" s="7">
        <f t="shared" si="0"/>
        <v>161.30400776265105</v>
      </c>
    </row>
    <row r="11" spans="2:7" ht="12.95" customHeight="1" x14ac:dyDescent="0.2">
      <c r="B11" t="s">
        <v>232</v>
      </c>
      <c r="C11" s="7">
        <v>1515589</v>
      </c>
      <c r="D11" s="7">
        <v>423101404</v>
      </c>
      <c r="E11" s="7">
        <f t="shared" si="0"/>
        <v>279.16632015671797</v>
      </c>
    </row>
    <row r="12" spans="2:7" ht="12.95" customHeight="1" x14ac:dyDescent="0.2">
      <c r="B12" s="5" t="s">
        <v>233</v>
      </c>
      <c r="C12" s="12">
        <f>SUM(C6:C11)</f>
        <v>248066117</v>
      </c>
      <c r="D12" s="12">
        <f>SUM(D6:D11)</f>
        <v>48177794382</v>
      </c>
      <c r="E12" s="12">
        <f t="shared" si="0"/>
        <v>194.21352244571153</v>
      </c>
    </row>
    <row r="13" spans="2:7" s="2" customFormat="1" ht="12.95" customHeight="1" x14ac:dyDescent="0.2">
      <c r="C13" s="34"/>
      <c r="D13" s="34"/>
    </row>
    <row r="14" spans="2:7" s="2" customFormat="1" ht="12.95" customHeight="1" x14ac:dyDescent="0.2"/>
    <row r="15" spans="2:7" ht="12.95" customHeight="1" x14ac:dyDescent="0.2">
      <c r="B15" t="s">
        <v>234</v>
      </c>
    </row>
    <row r="16" spans="2:7" ht="12.95" customHeight="1" x14ac:dyDescent="0.2">
      <c r="B16" t="s">
        <v>235</v>
      </c>
    </row>
    <row r="18" spans="4:5" ht="12.95" customHeight="1" x14ac:dyDescent="0.2">
      <c r="D18" s="78"/>
      <c r="E18" s="78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7</v>
      </c>
    </row>
    <row r="3" spans="2:3" ht="12.95" customHeight="1" x14ac:dyDescent="0.2">
      <c r="B3" s="71" t="s">
        <v>8</v>
      </c>
    </row>
    <row r="4" spans="2:3" s="2" customFormat="1" ht="12.95" customHeight="1" x14ac:dyDescent="0.2"/>
    <row r="6" spans="2:3" ht="12.95" customHeight="1" x14ac:dyDescent="0.2">
      <c r="B6" s="4" t="s">
        <v>9</v>
      </c>
      <c r="C6" s="3" t="s">
        <v>10</v>
      </c>
    </row>
    <row r="7" spans="2:3" ht="12.95" customHeight="1" x14ac:dyDescent="0.2">
      <c r="B7" t="s">
        <v>11</v>
      </c>
      <c r="C7" s="7">
        <v>232</v>
      </c>
    </row>
    <row r="8" spans="2:3" ht="12.95" customHeight="1" x14ac:dyDescent="0.2">
      <c r="B8" t="s">
        <v>12</v>
      </c>
      <c r="C8" s="7">
        <v>106</v>
      </c>
    </row>
    <row r="9" spans="2:3" ht="12.95" customHeight="1" x14ac:dyDescent="0.2">
      <c r="B9" t="s">
        <v>13</v>
      </c>
      <c r="C9" s="7">
        <v>113</v>
      </c>
    </row>
    <row r="10" spans="2:3" ht="12.95" customHeight="1" x14ac:dyDescent="0.2">
      <c r="B10" t="s">
        <v>14</v>
      </c>
      <c r="C10" s="7">
        <v>105</v>
      </c>
    </row>
    <row r="11" spans="2:3" ht="12.95" customHeight="1" x14ac:dyDescent="0.2">
      <c r="B11" t="s">
        <v>15</v>
      </c>
      <c r="C11" s="7">
        <v>135</v>
      </c>
    </row>
    <row r="12" spans="2:3" ht="12.95" customHeight="1" x14ac:dyDescent="0.2">
      <c r="B12" t="s">
        <v>16</v>
      </c>
      <c r="C12" s="7">
        <v>66</v>
      </c>
    </row>
    <row r="13" spans="2:3" ht="12.95" customHeight="1" x14ac:dyDescent="0.2">
      <c r="B13" t="s">
        <v>17</v>
      </c>
      <c r="C13" s="7">
        <v>73</v>
      </c>
    </row>
    <row r="14" spans="2:3" ht="12.95" customHeight="1" x14ac:dyDescent="0.2">
      <c r="B14" t="s">
        <v>18</v>
      </c>
      <c r="C14" s="7">
        <v>400</v>
      </c>
    </row>
    <row r="15" spans="2:3" ht="12.95" customHeight="1" x14ac:dyDescent="0.2">
      <c r="B15" t="s">
        <v>19</v>
      </c>
      <c r="C15" s="7">
        <v>68</v>
      </c>
    </row>
    <row r="16" spans="2:3" ht="12.95" customHeight="1" x14ac:dyDescent="0.2">
      <c r="B16" t="s">
        <v>20</v>
      </c>
      <c r="C16" s="7">
        <v>52</v>
      </c>
    </row>
    <row r="17" spans="2:5" ht="12.95" customHeight="1" x14ac:dyDescent="0.2">
      <c r="B17" t="s">
        <v>21</v>
      </c>
      <c r="C17" s="7">
        <v>54</v>
      </c>
    </row>
    <row r="18" spans="2:5" ht="12.95" customHeight="1" x14ac:dyDescent="0.2">
      <c r="B18" t="s">
        <v>22</v>
      </c>
      <c r="C18" s="7">
        <v>86</v>
      </c>
      <c r="D18" s="78"/>
      <c r="E18" s="78"/>
    </row>
    <row r="19" spans="2:5" ht="12.95" customHeight="1" x14ac:dyDescent="0.2">
      <c r="B19" t="s">
        <v>23</v>
      </c>
      <c r="C19" s="7">
        <v>257</v>
      </c>
    </row>
    <row r="20" spans="2:5" ht="12.95" customHeight="1" x14ac:dyDescent="0.2">
      <c r="B20" t="s">
        <v>24</v>
      </c>
      <c r="C20" s="7">
        <v>209</v>
      </c>
    </row>
    <row r="21" spans="2:5" ht="12.95" customHeight="1" x14ac:dyDescent="0.2">
      <c r="B21" t="s">
        <v>25</v>
      </c>
      <c r="C21" s="7">
        <v>173</v>
      </c>
    </row>
    <row r="22" spans="2:5" ht="12.95" customHeight="1" x14ac:dyDescent="0.2">
      <c r="B22" t="s">
        <v>26</v>
      </c>
      <c r="C22" s="7">
        <v>112</v>
      </c>
    </row>
    <row r="23" spans="2:5" ht="12.95" customHeight="1" x14ac:dyDescent="0.2">
      <c r="B23" t="s">
        <v>27</v>
      </c>
      <c r="C23" s="7">
        <v>588</v>
      </c>
    </row>
    <row r="24" spans="2:5" ht="12.95" customHeight="1" x14ac:dyDescent="0.2">
      <c r="B24" t="s">
        <v>28</v>
      </c>
      <c r="C24" s="7">
        <v>391</v>
      </c>
    </row>
    <row r="25" spans="2:5" ht="12.95" customHeight="1" x14ac:dyDescent="0.2">
      <c r="B25" t="s">
        <v>29</v>
      </c>
      <c r="C25" s="7">
        <v>212</v>
      </c>
    </row>
    <row r="26" spans="2:5" ht="12.95" customHeight="1" x14ac:dyDescent="0.2">
      <c r="B26" t="s">
        <v>30</v>
      </c>
      <c r="C26" s="7">
        <v>91</v>
      </c>
    </row>
    <row r="27" spans="2:5" ht="12.95" customHeight="1" x14ac:dyDescent="0.2">
      <c r="B27" t="s">
        <v>31</v>
      </c>
      <c r="C27" s="7">
        <v>1020</v>
      </c>
    </row>
    <row r="28" spans="2:5" ht="12.95" customHeight="1" x14ac:dyDescent="0.2">
      <c r="B28" s="5" t="s">
        <v>32</v>
      </c>
      <c r="C28" s="12">
        <f>SUM(C7:C27)</f>
        <v>4543</v>
      </c>
    </row>
    <row r="29" spans="2:5" s="2" customFormat="1" ht="12.95" customHeight="1" x14ac:dyDescent="0.2"/>
    <row r="30" spans="2:5" s="2" customFormat="1" ht="12.95" customHeight="1" x14ac:dyDescent="0.2"/>
    <row r="31" spans="2:5" ht="12.95" customHeight="1" x14ac:dyDescent="0.2">
      <c r="B31" t="s">
        <v>33</v>
      </c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8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50" customWidth="1"/>
    <col min="2" max="2" width="32.33203125" style="50" customWidth="1"/>
    <col min="3" max="5" width="21.83203125" style="50" customWidth="1"/>
    <col min="6" max="6" width="7.5" style="50" customWidth="1"/>
    <col min="7" max="7" width="9.5" style="50" customWidth="1"/>
    <col min="8" max="8" width="11.5" style="50" customWidth="1"/>
    <col min="9" max="9" width="16.83203125" style="50" customWidth="1"/>
    <col min="10" max="10" width="19" style="50" customWidth="1"/>
    <col min="11" max="16384" width="9.33203125" style="50"/>
  </cols>
  <sheetData>
    <row r="2" spans="2:8" ht="15.75" x14ac:dyDescent="0.25">
      <c r="B2" s="51" t="s">
        <v>466</v>
      </c>
    </row>
    <row r="3" spans="2:8" ht="12.95" customHeight="1" x14ac:dyDescent="0.2">
      <c r="B3" s="50" t="s">
        <v>236</v>
      </c>
    </row>
    <row r="5" spans="2:8" ht="46.5" customHeight="1" x14ac:dyDescent="0.2">
      <c r="B5" s="4" t="s">
        <v>237</v>
      </c>
      <c r="C5" s="49" t="s">
        <v>238</v>
      </c>
      <c r="D5" s="49" t="s">
        <v>239</v>
      </c>
      <c r="E5" s="49" t="s">
        <v>467</v>
      </c>
    </row>
    <row r="6" spans="2:8" ht="12.95" customHeight="1" x14ac:dyDescent="0.2">
      <c r="B6" s="50" t="s">
        <v>240</v>
      </c>
      <c r="C6" s="7">
        <v>98193942</v>
      </c>
      <c r="D6" s="7">
        <v>70333302118</v>
      </c>
      <c r="E6" s="7">
        <f t="shared" ref="E6:E12" si="0">D6/C6</f>
        <v>716.26925944168738</v>
      </c>
      <c r="G6" s="34"/>
      <c r="H6" s="34"/>
    </row>
    <row r="7" spans="2:8" ht="12.95" customHeight="1" x14ac:dyDescent="0.2">
      <c r="B7" s="50" t="s">
        <v>241</v>
      </c>
      <c r="C7" s="7">
        <v>1187061</v>
      </c>
      <c r="D7" s="7">
        <v>1524400075</v>
      </c>
      <c r="E7" s="7">
        <f t="shared" si="0"/>
        <v>1284.1800674101837</v>
      </c>
      <c r="G7" s="34"/>
      <c r="H7" s="34"/>
    </row>
    <row r="8" spans="2:8" ht="12.95" customHeight="1" x14ac:dyDescent="0.2">
      <c r="B8" s="50" t="s">
        <v>242</v>
      </c>
      <c r="C8" s="7">
        <v>141828</v>
      </c>
      <c r="D8" s="7">
        <v>111435028</v>
      </c>
      <c r="E8" s="7">
        <f t="shared" si="0"/>
        <v>785.70541783004762</v>
      </c>
      <c r="G8" s="34"/>
      <c r="H8" s="34"/>
    </row>
    <row r="9" spans="2:8" ht="12.95" customHeight="1" x14ac:dyDescent="0.2">
      <c r="B9" s="50" t="s">
        <v>243</v>
      </c>
      <c r="C9" s="7">
        <v>1833427</v>
      </c>
      <c r="D9" s="7">
        <v>2158866548</v>
      </c>
      <c r="E9" s="7">
        <f t="shared" si="0"/>
        <v>1177.5034119165912</v>
      </c>
      <c r="G9" s="34"/>
      <c r="H9" s="34"/>
    </row>
    <row r="10" spans="2:8" ht="12.95" customHeight="1" x14ac:dyDescent="0.2">
      <c r="B10" s="50" t="s">
        <v>244</v>
      </c>
      <c r="C10" s="7">
        <v>1460657</v>
      </c>
      <c r="D10" s="7">
        <v>775744851</v>
      </c>
      <c r="E10" s="7">
        <f t="shared" si="0"/>
        <v>531.09309783200297</v>
      </c>
      <c r="G10" s="34"/>
      <c r="H10" s="34"/>
    </row>
    <row r="11" spans="2:8" ht="12.95" customHeight="1" x14ac:dyDescent="0.2">
      <c r="B11" s="50" t="s">
        <v>245</v>
      </c>
      <c r="C11" s="7">
        <v>462420</v>
      </c>
      <c r="D11" s="7">
        <v>418515100</v>
      </c>
      <c r="E11" s="7">
        <f t="shared" si="0"/>
        <v>905.05406340556203</v>
      </c>
      <c r="G11" s="34"/>
      <c r="H11" s="34"/>
    </row>
    <row r="12" spans="2:8" ht="12.95" customHeight="1" x14ac:dyDescent="0.2">
      <c r="B12" s="5" t="s">
        <v>246</v>
      </c>
      <c r="C12" s="12">
        <f>SUM(C6:C11)</f>
        <v>103279335</v>
      </c>
      <c r="D12" s="12">
        <f>SUM(D6:D11)</f>
        <v>75322263720</v>
      </c>
      <c r="E12" s="12">
        <f t="shared" si="0"/>
        <v>729.30624233783067</v>
      </c>
    </row>
    <row r="13" spans="2:8" ht="12.95" customHeight="1" x14ac:dyDescent="0.2">
      <c r="C13" s="34"/>
      <c r="D13" s="34"/>
    </row>
    <row r="15" spans="2:8" ht="12.95" customHeight="1" x14ac:dyDescent="0.2">
      <c r="B15" s="50" t="s">
        <v>247</v>
      </c>
    </row>
    <row r="16" spans="2:8" ht="12.95" customHeight="1" x14ac:dyDescent="0.2">
      <c r="B16" s="50" t="s">
        <v>248</v>
      </c>
    </row>
    <row r="18" spans="4:5" ht="12.95" customHeight="1" x14ac:dyDescent="0.2">
      <c r="D18" s="78"/>
      <c r="E18" s="78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6"/>
  <sheetViews>
    <sheetView showGridLines="0" topLeftCell="A4" zoomScaleNormal="100" workbookViewId="0">
      <selection activeCell="A4" sqref="A4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249</v>
      </c>
    </row>
    <row r="5" spans="2:4" ht="49.5" customHeight="1" x14ac:dyDescent="0.2">
      <c r="B5" s="10" t="s">
        <v>250</v>
      </c>
      <c r="C5" s="70" t="s">
        <v>251</v>
      </c>
      <c r="D5" s="70" t="s">
        <v>252</v>
      </c>
    </row>
    <row r="6" spans="2:4" ht="12.95" customHeight="1" x14ac:dyDescent="0.2">
      <c r="B6" s="164">
        <v>41640</v>
      </c>
      <c r="C6" s="7">
        <v>7711687</v>
      </c>
      <c r="D6" s="7">
        <v>5272832195</v>
      </c>
    </row>
    <row r="7" spans="2:4" ht="12.95" customHeight="1" x14ac:dyDescent="0.2">
      <c r="B7" s="164">
        <v>41671</v>
      </c>
      <c r="C7" s="7">
        <v>7621725</v>
      </c>
      <c r="D7" s="7">
        <v>5217719073</v>
      </c>
    </row>
    <row r="8" spans="2:4" ht="12.95" customHeight="1" x14ac:dyDescent="0.2">
      <c r="B8" s="164">
        <v>41699</v>
      </c>
      <c r="C8" s="7">
        <v>8508721</v>
      </c>
      <c r="D8" s="7">
        <v>5724015061</v>
      </c>
    </row>
    <row r="9" spans="2:4" ht="12.95" customHeight="1" x14ac:dyDescent="0.2">
      <c r="B9" s="164">
        <v>41730</v>
      </c>
      <c r="C9" s="7">
        <v>8204199</v>
      </c>
      <c r="D9" s="7">
        <v>5698926512</v>
      </c>
    </row>
    <row r="10" spans="2:4" ht="12.95" customHeight="1" x14ac:dyDescent="0.2">
      <c r="B10" s="164">
        <v>41760</v>
      </c>
      <c r="C10" s="7">
        <v>8657161</v>
      </c>
      <c r="D10" s="7">
        <v>6001990751</v>
      </c>
    </row>
    <row r="11" spans="2:4" ht="12.95" customHeight="1" x14ac:dyDescent="0.2">
      <c r="B11" s="164">
        <v>41791</v>
      </c>
      <c r="C11" s="7">
        <v>8453173</v>
      </c>
      <c r="D11" s="7">
        <v>5993565769</v>
      </c>
    </row>
    <row r="12" spans="2:4" ht="12.95" customHeight="1" x14ac:dyDescent="0.2">
      <c r="B12" s="164">
        <v>41821</v>
      </c>
      <c r="C12" s="7">
        <v>8466027</v>
      </c>
      <c r="D12" s="7">
        <v>6160371954</v>
      </c>
    </row>
    <row r="13" spans="2:4" ht="12.95" customHeight="1" x14ac:dyDescent="0.2">
      <c r="B13" s="164">
        <v>41852</v>
      </c>
      <c r="C13" s="7">
        <v>8065424</v>
      </c>
      <c r="D13" s="7">
        <v>5870871418</v>
      </c>
    </row>
    <row r="14" spans="2:4" ht="12.95" customHeight="1" x14ac:dyDescent="0.2">
      <c r="B14" s="164">
        <v>41883</v>
      </c>
      <c r="C14" s="7">
        <v>8422881</v>
      </c>
      <c r="D14" s="7">
        <v>6000906784</v>
      </c>
    </row>
    <row r="15" spans="2:4" ht="12.95" customHeight="1" x14ac:dyDescent="0.2">
      <c r="B15" s="164">
        <v>41913</v>
      </c>
      <c r="C15" s="7">
        <v>8753724</v>
      </c>
      <c r="D15" s="7">
        <v>6113250340</v>
      </c>
    </row>
    <row r="16" spans="2:4" ht="12.95" customHeight="1" x14ac:dyDescent="0.2">
      <c r="B16" s="164">
        <v>41944</v>
      </c>
      <c r="C16" s="7">
        <v>8138089</v>
      </c>
      <c r="D16" s="7">
        <v>5715360378</v>
      </c>
    </row>
    <row r="17" spans="2:5" ht="12.95" customHeight="1" x14ac:dyDescent="0.2">
      <c r="B17" s="166">
        <v>41974</v>
      </c>
      <c r="C17" s="44">
        <v>8675256</v>
      </c>
      <c r="D17" s="44">
        <v>6276631519</v>
      </c>
    </row>
    <row r="18" spans="2:5" s="2" customFormat="1" ht="12.95" customHeight="1" x14ac:dyDescent="0.2">
      <c r="B18" s="164">
        <v>42005</v>
      </c>
      <c r="C18" s="7">
        <v>7759653</v>
      </c>
      <c r="D18" s="115">
        <v>5458088979</v>
      </c>
      <c r="E18" s="78"/>
    </row>
    <row r="19" spans="2:5" s="2" customFormat="1" ht="12.95" customHeight="1" x14ac:dyDescent="0.2">
      <c r="B19" s="164">
        <v>42036</v>
      </c>
      <c r="C19" s="7">
        <v>7609181</v>
      </c>
      <c r="D19" s="7">
        <v>5373333911</v>
      </c>
    </row>
    <row r="20" spans="2:5" ht="12.95" customHeight="1" x14ac:dyDescent="0.2">
      <c r="B20" s="164">
        <v>42064</v>
      </c>
      <c r="C20" s="7">
        <v>8591325</v>
      </c>
      <c r="D20" s="7">
        <v>5996120795</v>
      </c>
    </row>
    <row r="21" spans="2:5" ht="12.95" customHeight="1" x14ac:dyDescent="0.2">
      <c r="B21" s="164">
        <v>42095</v>
      </c>
      <c r="C21" s="7">
        <v>8472997</v>
      </c>
      <c r="D21" s="7">
        <v>6061776852</v>
      </c>
    </row>
    <row r="22" spans="2:5" ht="12.95" customHeight="1" x14ac:dyDescent="0.2">
      <c r="B22" s="164">
        <v>42125</v>
      </c>
      <c r="C22" s="7">
        <v>8752646</v>
      </c>
      <c r="D22" s="7">
        <v>6134160830</v>
      </c>
    </row>
    <row r="23" spans="2:5" ht="12.95" customHeight="1" x14ac:dyDescent="0.2">
      <c r="B23" s="164">
        <v>42156</v>
      </c>
      <c r="C23" s="7">
        <v>8634818</v>
      </c>
      <c r="D23" s="7">
        <v>6184116986</v>
      </c>
    </row>
    <row r="24" spans="2:5" ht="12.95" customHeight="1" x14ac:dyDescent="0.2">
      <c r="B24" s="164">
        <v>42186</v>
      </c>
      <c r="C24" s="7">
        <v>8805044</v>
      </c>
      <c r="D24" s="7">
        <v>6513775021</v>
      </c>
    </row>
    <row r="25" spans="2:5" ht="12.95" customHeight="1" x14ac:dyDescent="0.2">
      <c r="B25" s="164">
        <v>42217</v>
      </c>
      <c r="C25" s="7">
        <v>8304931</v>
      </c>
      <c r="D25" s="7">
        <v>6150274026</v>
      </c>
    </row>
    <row r="26" spans="2:5" ht="12.95" customHeight="1" x14ac:dyDescent="0.2">
      <c r="B26" s="164">
        <v>42248</v>
      </c>
      <c r="C26" s="7">
        <v>8530613</v>
      </c>
      <c r="D26" s="7">
        <v>6195261234</v>
      </c>
    </row>
    <row r="27" spans="2:5" ht="12.95" customHeight="1" x14ac:dyDescent="0.2">
      <c r="B27" s="164">
        <v>42278</v>
      </c>
      <c r="C27" s="7">
        <v>8692400</v>
      </c>
      <c r="D27" s="7">
        <v>6243935908</v>
      </c>
    </row>
    <row r="28" spans="2:5" ht="12.95" customHeight="1" x14ac:dyDescent="0.2">
      <c r="B28" s="164">
        <v>42309</v>
      </c>
      <c r="C28" s="7">
        <v>8435360</v>
      </c>
      <c r="D28" s="7">
        <v>6032039906</v>
      </c>
    </row>
    <row r="29" spans="2:5" ht="12.95" customHeight="1" x14ac:dyDescent="0.2">
      <c r="B29" s="166">
        <v>42339</v>
      </c>
      <c r="C29" s="43">
        <v>8986012</v>
      </c>
      <c r="D29" s="43">
        <v>6556319206</v>
      </c>
    </row>
    <row r="30" spans="2:5" ht="12.95" customHeight="1" x14ac:dyDescent="0.2">
      <c r="B30" s="164">
        <v>42370</v>
      </c>
      <c r="C30" s="7">
        <v>7753997</v>
      </c>
      <c r="D30" s="7">
        <v>5514464401</v>
      </c>
    </row>
    <row r="31" spans="2:5" ht="12.95" customHeight="1" x14ac:dyDescent="0.2">
      <c r="B31" s="164">
        <v>42401</v>
      </c>
      <c r="C31" s="7">
        <v>8112145</v>
      </c>
      <c r="D31" s="7">
        <v>5741517621</v>
      </c>
    </row>
    <row r="32" spans="2:5" ht="12.95" customHeight="1" x14ac:dyDescent="0.2">
      <c r="B32" s="164">
        <v>42430</v>
      </c>
      <c r="C32" s="7">
        <v>8558943</v>
      </c>
      <c r="D32" s="7">
        <v>6097170475</v>
      </c>
    </row>
    <row r="33" spans="2:4" ht="12.95" customHeight="1" x14ac:dyDescent="0.2">
      <c r="B33" s="164">
        <v>42461</v>
      </c>
      <c r="C33" s="7">
        <v>8766360</v>
      </c>
      <c r="D33" s="7">
        <v>6346534978</v>
      </c>
    </row>
    <row r="34" spans="2:4" ht="12.95" customHeight="1" x14ac:dyDescent="0.2">
      <c r="B34" s="164">
        <v>42491</v>
      </c>
      <c r="C34" s="7">
        <v>8885170</v>
      </c>
      <c r="D34" s="7">
        <v>6370574517</v>
      </c>
    </row>
    <row r="35" spans="2:4" ht="12.95" customHeight="1" x14ac:dyDescent="0.2">
      <c r="B35" s="164">
        <v>42522</v>
      </c>
      <c r="C35" s="7">
        <v>8702950</v>
      </c>
      <c r="D35" s="7">
        <v>6327736639</v>
      </c>
    </row>
    <row r="36" spans="2:4" ht="12.95" customHeight="1" x14ac:dyDescent="0.2">
      <c r="B36" s="164">
        <v>42552</v>
      </c>
      <c r="C36" s="7">
        <v>8644408</v>
      </c>
      <c r="D36" s="7">
        <v>6535488468</v>
      </c>
    </row>
    <row r="37" spans="2:4" ht="12.95" customHeight="1" x14ac:dyDescent="0.2">
      <c r="B37" s="164">
        <v>42583</v>
      </c>
      <c r="C37" s="7">
        <v>8658822</v>
      </c>
      <c r="D37" s="7">
        <v>6551751429</v>
      </c>
    </row>
    <row r="38" spans="2:4" ht="12.95" customHeight="1" x14ac:dyDescent="0.2">
      <c r="B38" s="164">
        <v>42614</v>
      </c>
      <c r="C38" s="7">
        <v>8773882</v>
      </c>
      <c r="D38" s="7">
        <v>6421891372</v>
      </c>
    </row>
    <row r="39" spans="2:4" ht="12.95" customHeight="1" x14ac:dyDescent="0.2">
      <c r="B39" s="164">
        <v>42644</v>
      </c>
      <c r="C39" s="7">
        <v>8880420</v>
      </c>
      <c r="D39" s="7">
        <v>6450142057</v>
      </c>
    </row>
    <row r="40" spans="2:4" ht="12.95" customHeight="1" x14ac:dyDescent="0.2">
      <c r="B40" s="164">
        <v>42675</v>
      </c>
      <c r="C40" s="7">
        <v>8446694</v>
      </c>
      <c r="D40" s="7">
        <v>6145659859</v>
      </c>
    </row>
    <row r="41" spans="2:4" ht="12.95" customHeight="1" x14ac:dyDescent="0.2">
      <c r="B41" s="167">
        <v>42705</v>
      </c>
      <c r="C41" s="30">
        <v>9095544</v>
      </c>
      <c r="D41" s="30">
        <v>6819331904</v>
      </c>
    </row>
    <row r="42" spans="2:4" ht="12.95" customHeight="1" x14ac:dyDescent="0.2">
      <c r="C42" s="7"/>
      <c r="D42" s="7"/>
    </row>
    <row r="45" spans="2:4" ht="12.95" customHeight="1" x14ac:dyDescent="0.2">
      <c r="B45" s="50" t="s">
        <v>253</v>
      </c>
    </row>
    <row r="46" spans="2:4" ht="12.95" customHeight="1" x14ac:dyDescent="0.2">
      <c r="B46" s="50" t="s">
        <v>254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45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</cols>
  <sheetData>
    <row r="2" spans="2:4" ht="15.75" x14ac:dyDescent="0.25">
      <c r="B2" s="1" t="s">
        <v>255</v>
      </c>
    </row>
    <row r="5" spans="2:4" ht="33.75" x14ac:dyDescent="0.2">
      <c r="B5" s="10" t="s">
        <v>256</v>
      </c>
      <c r="C5" s="70" t="s">
        <v>257</v>
      </c>
      <c r="D5" s="70" t="s">
        <v>258</v>
      </c>
    </row>
    <row r="6" spans="2:4" ht="12.95" customHeight="1" x14ac:dyDescent="0.2">
      <c r="B6" s="164">
        <v>41640</v>
      </c>
      <c r="C6" s="7">
        <v>223272</v>
      </c>
      <c r="D6" s="7">
        <v>404095097</v>
      </c>
    </row>
    <row r="7" spans="2:4" ht="12.95" customHeight="1" x14ac:dyDescent="0.2">
      <c r="B7" s="164">
        <v>41671</v>
      </c>
      <c r="C7" s="7">
        <v>209911</v>
      </c>
      <c r="D7" s="7">
        <v>389139918</v>
      </c>
    </row>
    <row r="8" spans="2:4" ht="12.95" customHeight="1" x14ac:dyDescent="0.2">
      <c r="B8" s="164">
        <v>41699</v>
      </c>
      <c r="C8" s="7">
        <v>236559</v>
      </c>
      <c r="D8" s="7">
        <v>449761733</v>
      </c>
    </row>
    <row r="9" spans="2:4" ht="12.95" customHeight="1" x14ac:dyDescent="0.2">
      <c r="B9" s="164">
        <v>41730</v>
      </c>
      <c r="C9" s="7">
        <v>194358</v>
      </c>
      <c r="D9" s="7">
        <v>310005125</v>
      </c>
    </row>
    <row r="10" spans="2:4" ht="12.95" customHeight="1" x14ac:dyDescent="0.2">
      <c r="B10" s="164">
        <v>41760</v>
      </c>
      <c r="C10" s="7">
        <v>228884</v>
      </c>
      <c r="D10" s="7">
        <v>441856519</v>
      </c>
    </row>
    <row r="11" spans="2:4" ht="12.95" customHeight="1" x14ac:dyDescent="0.2">
      <c r="B11" s="164">
        <v>41791</v>
      </c>
      <c r="C11" s="7">
        <v>232455</v>
      </c>
      <c r="D11" s="7">
        <v>491734940</v>
      </c>
    </row>
    <row r="12" spans="2:4" ht="12.95" customHeight="1" x14ac:dyDescent="0.2">
      <c r="B12" s="164">
        <v>41821</v>
      </c>
      <c r="C12" s="7">
        <v>248338</v>
      </c>
      <c r="D12" s="7">
        <v>554007087</v>
      </c>
    </row>
    <row r="13" spans="2:4" ht="12.95" customHeight="1" x14ac:dyDescent="0.2">
      <c r="B13" s="164">
        <v>41852</v>
      </c>
      <c r="C13" s="7">
        <v>217724</v>
      </c>
      <c r="D13" s="7">
        <v>529298872</v>
      </c>
    </row>
    <row r="14" spans="2:4" ht="12.95" customHeight="1" x14ac:dyDescent="0.2">
      <c r="B14" s="164">
        <v>41883</v>
      </c>
      <c r="C14" s="7">
        <v>245833</v>
      </c>
      <c r="D14" s="7">
        <v>536620073</v>
      </c>
    </row>
    <row r="15" spans="2:4" ht="12.95" customHeight="1" x14ac:dyDescent="0.2">
      <c r="B15" s="164">
        <v>41913</v>
      </c>
      <c r="C15" s="7">
        <v>255191</v>
      </c>
      <c r="D15" s="7">
        <v>515169584</v>
      </c>
    </row>
    <row r="16" spans="2:4" ht="12.95" customHeight="1" x14ac:dyDescent="0.2">
      <c r="B16" s="164">
        <v>41944</v>
      </c>
      <c r="C16" s="7">
        <v>235177</v>
      </c>
      <c r="D16" s="7">
        <v>464292929</v>
      </c>
    </row>
    <row r="17" spans="2:5" ht="12.95" customHeight="1" x14ac:dyDescent="0.2">
      <c r="B17" s="166">
        <v>41974</v>
      </c>
      <c r="C17" s="44">
        <v>246971</v>
      </c>
      <c r="D17" s="44">
        <v>501162426</v>
      </c>
    </row>
    <row r="18" spans="2:5" s="2" customFormat="1" ht="12.95" customHeight="1" x14ac:dyDescent="0.2">
      <c r="B18" s="164">
        <v>42005</v>
      </c>
      <c r="C18" s="7">
        <v>238582</v>
      </c>
      <c r="D18" s="115">
        <v>437462560</v>
      </c>
      <c r="E18" s="78"/>
    </row>
    <row r="19" spans="2:5" s="2" customFormat="1" ht="12.95" customHeight="1" x14ac:dyDescent="0.2">
      <c r="B19" s="164">
        <v>42036</v>
      </c>
      <c r="C19" s="7">
        <v>222264</v>
      </c>
      <c r="D19" s="7">
        <v>417761716</v>
      </c>
    </row>
    <row r="20" spans="2:5" ht="12.95" customHeight="1" x14ac:dyDescent="0.2">
      <c r="B20" s="164">
        <v>42064</v>
      </c>
      <c r="C20" s="7">
        <v>252647</v>
      </c>
      <c r="D20" s="7">
        <v>492701186</v>
      </c>
    </row>
    <row r="21" spans="2:5" ht="12.95" customHeight="1" x14ac:dyDescent="0.2">
      <c r="B21" s="164">
        <v>42095</v>
      </c>
      <c r="C21" s="7">
        <v>252894</v>
      </c>
      <c r="D21" s="7">
        <v>514748639</v>
      </c>
    </row>
    <row r="22" spans="2:5" ht="12.95" customHeight="1" x14ac:dyDescent="0.2">
      <c r="B22" s="164">
        <v>42125</v>
      </c>
      <c r="C22" s="7">
        <v>247559</v>
      </c>
      <c r="D22" s="7">
        <v>523356216</v>
      </c>
    </row>
    <row r="23" spans="2:5" ht="12.95" customHeight="1" x14ac:dyDescent="0.2">
      <c r="B23" s="164">
        <v>42156</v>
      </c>
      <c r="C23" s="7">
        <v>250709</v>
      </c>
      <c r="D23" s="7">
        <v>565057359</v>
      </c>
    </row>
    <row r="24" spans="2:5" ht="12.95" customHeight="1" x14ac:dyDescent="0.2">
      <c r="B24" s="164">
        <v>42186</v>
      </c>
      <c r="C24" s="7">
        <v>268065</v>
      </c>
      <c r="D24" s="7">
        <v>656724490</v>
      </c>
    </row>
    <row r="25" spans="2:5" ht="12.95" customHeight="1" x14ac:dyDescent="0.2">
      <c r="B25" s="164">
        <v>42217</v>
      </c>
      <c r="C25" s="7">
        <v>241745</v>
      </c>
      <c r="D25" s="7">
        <v>633881607</v>
      </c>
    </row>
    <row r="26" spans="2:5" ht="12.95" customHeight="1" x14ac:dyDescent="0.2">
      <c r="B26" s="164">
        <v>42248</v>
      </c>
      <c r="C26" s="7">
        <v>260043</v>
      </c>
      <c r="D26" s="7">
        <v>600851477</v>
      </c>
    </row>
    <row r="27" spans="2:5" ht="12.95" customHeight="1" x14ac:dyDescent="0.2">
      <c r="B27" s="164">
        <v>42278</v>
      </c>
      <c r="C27" s="7">
        <v>266509</v>
      </c>
      <c r="D27" s="7">
        <v>566406333</v>
      </c>
    </row>
    <row r="28" spans="2:5" ht="12.95" customHeight="1" x14ac:dyDescent="0.2">
      <c r="B28" s="164">
        <v>42309</v>
      </c>
      <c r="C28" s="7">
        <v>257933</v>
      </c>
      <c r="D28" s="7">
        <v>536919616</v>
      </c>
    </row>
    <row r="29" spans="2:5" ht="12.95" customHeight="1" x14ac:dyDescent="0.2">
      <c r="B29" s="166">
        <v>42339</v>
      </c>
      <c r="C29" s="43">
        <v>269325</v>
      </c>
      <c r="D29" s="43">
        <v>570165983</v>
      </c>
    </row>
    <row r="30" spans="2:5" ht="12.95" customHeight="1" x14ac:dyDescent="0.2">
      <c r="B30" s="164">
        <v>42370</v>
      </c>
      <c r="C30" s="7">
        <v>250000</v>
      </c>
      <c r="D30" s="7">
        <v>478170461</v>
      </c>
    </row>
    <row r="31" spans="2:5" ht="12.95" customHeight="1" x14ac:dyDescent="0.2">
      <c r="B31" s="164">
        <v>42401</v>
      </c>
      <c r="C31" s="7">
        <v>258500</v>
      </c>
      <c r="D31" s="7">
        <v>512639713</v>
      </c>
    </row>
    <row r="32" spans="2:5" ht="12.95" customHeight="1" x14ac:dyDescent="0.2">
      <c r="B32" s="164">
        <v>42430</v>
      </c>
      <c r="C32" s="7">
        <v>271573</v>
      </c>
      <c r="D32" s="7">
        <v>549693473</v>
      </c>
    </row>
    <row r="33" spans="2:4" ht="12.95" customHeight="1" x14ac:dyDescent="0.2">
      <c r="B33" s="164">
        <v>42461</v>
      </c>
      <c r="C33" s="7">
        <v>277460</v>
      </c>
      <c r="D33" s="7">
        <v>582699966</v>
      </c>
    </row>
    <row r="34" spans="2:4" ht="12.95" customHeight="1" x14ac:dyDescent="0.2">
      <c r="B34" s="164">
        <v>42491</v>
      </c>
      <c r="C34" s="7">
        <v>277652</v>
      </c>
      <c r="D34" s="7">
        <v>604174778</v>
      </c>
    </row>
    <row r="35" spans="2:4" ht="12.95" customHeight="1" x14ac:dyDescent="0.2">
      <c r="B35" s="164">
        <v>42522</v>
      </c>
      <c r="C35" s="7">
        <v>277389</v>
      </c>
      <c r="D35" s="7">
        <v>622450135</v>
      </c>
    </row>
    <row r="36" spans="2:4" ht="12.95" customHeight="1" x14ac:dyDescent="0.2">
      <c r="B36" s="164">
        <v>42552</v>
      </c>
      <c r="C36" s="7">
        <v>283650</v>
      </c>
      <c r="D36" s="7">
        <v>692048756</v>
      </c>
    </row>
    <row r="37" spans="2:4" ht="12.95" customHeight="1" x14ac:dyDescent="0.2">
      <c r="B37" s="164">
        <v>42583</v>
      </c>
      <c r="C37" s="7">
        <v>270295</v>
      </c>
      <c r="D37" s="7">
        <v>705028115</v>
      </c>
    </row>
    <row r="38" spans="2:4" ht="12.95" customHeight="1" x14ac:dyDescent="0.2">
      <c r="B38" s="164">
        <v>42614</v>
      </c>
      <c r="C38" s="7">
        <v>287193</v>
      </c>
      <c r="D38" s="7">
        <v>656237175</v>
      </c>
    </row>
    <row r="39" spans="2:4" ht="12.95" customHeight="1" x14ac:dyDescent="0.2">
      <c r="B39" s="164">
        <v>42644</v>
      </c>
      <c r="C39" s="7">
        <v>295356</v>
      </c>
      <c r="D39" s="7">
        <v>623918776</v>
      </c>
    </row>
    <row r="40" spans="2:4" ht="12.95" customHeight="1" x14ac:dyDescent="0.2">
      <c r="B40" s="164">
        <v>42675</v>
      </c>
      <c r="C40" s="7">
        <v>278779</v>
      </c>
      <c r="D40" s="7">
        <v>576348944</v>
      </c>
    </row>
    <row r="41" spans="2:4" ht="12.95" customHeight="1" x14ac:dyDescent="0.2">
      <c r="B41" s="167">
        <v>42705</v>
      </c>
      <c r="C41" s="30">
        <v>290215</v>
      </c>
      <c r="D41" s="30">
        <v>614910660</v>
      </c>
    </row>
    <row r="42" spans="2:4" ht="12.95" customHeight="1" x14ac:dyDescent="0.2">
      <c r="C42" s="7"/>
      <c r="D42" s="7"/>
    </row>
    <row r="44" spans="2:4" ht="12.95" customHeight="1" x14ac:dyDescent="0.2">
      <c r="B44" t="s">
        <v>259</v>
      </c>
    </row>
    <row r="45" spans="2:4" ht="12.95" customHeight="1" x14ac:dyDescent="0.2">
      <c r="B45" t="s">
        <v>260</v>
      </c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8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6" ht="15.75" x14ac:dyDescent="0.25">
      <c r="B2" s="1" t="s">
        <v>261</v>
      </c>
    </row>
    <row r="3" spans="2:6" ht="12.95" customHeight="1" x14ac:dyDescent="0.2">
      <c r="B3" s="150" t="s">
        <v>262</v>
      </c>
    </row>
    <row r="5" spans="2:6" ht="12.95" customHeight="1" x14ac:dyDescent="0.2">
      <c r="B5" s="175" t="s">
        <v>263</v>
      </c>
      <c r="C5" s="171" t="s">
        <v>264</v>
      </c>
      <c r="D5" s="171"/>
    </row>
    <row r="6" spans="2:6" ht="22.5" x14ac:dyDescent="0.2">
      <c r="B6" s="176"/>
      <c r="C6" s="70" t="s">
        <v>265</v>
      </c>
      <c r="D6" s="70" t="s">
        <v>266</v>
      </c>
    </row>
    <row r="7" spans="2:6" ht="12.95" customHeight="1" x14ac:dyDescent="0.2">
      <c r="B7" s="164">
        <v>41640</v>
      </c>
      <c r="C7" s="7">
        <v>1141615</v>
      </c>
      <c r="D7" s="7">
        <v>682486357</v>
      </c>
      <c r="E7" s="52"/>
      <c r="F7" s="52"/>
    </row>
    <row r="8" spans="2:6" ht="12.95" customHeight="1" x14ac:dyDescent="0.2">
      <c r="B8" s="164">
        <v>41671</v>
      </c>
      <c r="C8" s="7">
        <v>991304</v>
      </c>
      <c r="D8" s="7">
        <v>554509462</v>
      </c>
      <c r="E8" s="52"/>
      <c r="F8" s="52"/>
    </row>
    <row r="9" spans="2:6" ht="12.95" customHeight="1" x14ac:dyDescent="0.2">
      <c r="B9" s="164">
        <v>41699</v>
      </c>
      <c r="C9" s="7">
        <v>1127816</v>
      </c>
      <c r="D9" s="7">
        <v>597655513</v>
      </c>
      <c r="E9" s="52"/>
      <c r="F9" s="52"/>
    </row>
    <row r="10" spans="2:6" ht="12.95" customHeight="1" x14ac:dyDescent="0.2">
      <c r="B10" s="164">
        <v>41730</v>
      </c>
      <c r="C10" s="7">
        <v>1131258</v>
      </c>
      <c r="D10" s="7">
        <v>677759015</v>
      </c>
      <c r="E10" s="52"/>
      <c r="F10" s="52"/>
    </row>
    <row r="11" spans="2:6" ht="12.95" customHeight="1" x14ac:dyDescent="0.2">
      <c r="B11" s="164">
        <v>41760</v>
      </c>
      <c r="C11" s="7">
        <v>1039555</v>
      </c>
      <c r="D11" s="7">
        <v>583455556</v>
      </c>
      <c r="E11" s="52"/>
      <c r="F11" s="52"/>
    </row>
    <row r="12" spans="2:6" ht="12.95" customHeight="1" x14ac:dyDescent="0.2">
      <c r="B12" s="164">
        <v>41791</v>
      </c>
      <c r="C12" s="7">
        <v>1090621</v>
      </c>
      <c r="D12" s="7">
        <v>619050411</v>
      </c>
      <c r="E12" s="52"/>
      <c r="F12" s="52"/>
    </row>
    <row r="13" spans="2:6" ht="12.95" customHeight="1" x14ac:dyDescent="0.2">
      <c r="B13" s="164">
        <v>41821</v>
      </c>
      <c r="C13" s="7">
        <v>1100670</v>
      </c>
      <c r="D13" s="7">
        <v>610679964</v>
      </c>
      <c r="E13" s="52"/>
      <c r="F13" s="52"/>
    </row>
    <row r="14" spans="2:6" ht="12.95" customHeight="1" x14ac:dyDescent="0.2">
      <c r="B14" s="164">
        <v>41852</v>
      </c>
      <c r="C14" s="7">
        <v>1011658</v>
      </c>
      <c r="D14" s="7">
        <v>581652263</v>
      </c>
      <c r="E14" s="52"/>
      <c r="F14" s="52"/>
    </row>
    <row r="15" spans="2:6" ht="12.95" customHeight="1" x14ac:dyDescent="0.2">
      <c r="B15" s="164">
        <v>41883</v>
      </c>
      <c r="C15" s="7">
        <v>1146320</v>
      </c>
      <c r="D15" s="7">
        <v>695420615</v>
      </c>
      <c r="E15" s="52"/>
      <c r="F15" s="52"/>
    </row>
    <row r="16" spans="2:6" ht="12.95" customHeight="1" x14ac:dyDescent="0.2">
      <c r="B16" s="164">
        <v>41913</v>
      </c>
      <c r="C16" s="7">
        <v>1258775</v>
      </c>
      <c r="D16" s="7">
        <v>729293580</v>
      </c>
      <c r="E16" s="52"/>
      <c r="F16" s="52"/>
    </row>
    <row r="17" spans="2:6" ht="12.95" customHeight="1" x14ac:dyDescent="0.2">
      <c r="B17" s="164">
        <v>41944</v>
      </c>
      <c r="C17" s="7">
        <v>1207677</v>
      </c>
      <c r="D17" s="7">
        <v>672028830</v>
      </c>
      <c r="E17" s="52"/>
      <c r="F17" s="52"/>
    </row>
    <row r="18" spans="2:6" ht="12.95" customHeight="1" x14ac:dyDescent="0.2">
      <c r="B18" s="166">
        <v>41974</v>
      </c>
      <c r="C18" s="44">
        <v>1268386</v>
      </c>
      <c r="D18" s="140">
        <v>761376397</v>
      </c>
      <c r="E18" s="141"/>
      <c r="F18" s="52"/>
    </row>
    <row r="19" spans="2:6" s="2" customFormat="1" ht="12.95" customHeight="1" x14ac:dyDescent="0.2">
      <c r="B19" s="164">
        <v>42005</v>
      </c>
      <c r="C19" s="52">
        <v>1262690</v>
      </c>
      <c r="D19" s="52">
        <v>641299671</v>
      </c>
    </row>
    <row r="20" spans="2:6" s="2" customFormat="1" ht="12.95" customHeight="1" x14ac:dyDescent="0.2">
      <c r="B20" s="164">
        <v>42036</v>
      </c>
      <c r="C20" s="52">
        <v>1064398</v>
      </c>
      <c r="D20" s="52">
        <v>511688951</v>
      </c>
    </row>
    <row r="21" spans="2:6" ht="12.95" customHeight="1" x14ac:dyDescent="0.2">
      <c r="B21" s="164">
        <v>42064</v>
      </c>
      <c r="C21" s="52">
        <v>1242956</v>
      </c>
      <c r="D21" s="52">
        <v>615585263</v>
      </c>
    </row>
    <row r="22" spans="2:6" ht="12.95" customHeight="1" x14ac:dyDescent="0.2">
      <c r="B22" s="164">
        <v>42095</v>
      </c>
      <c r="C22" s="52">
        <v>1193408</v>
      </c>
      <c r="D22" s="52">
        <v>576421064</v>
      </c>
    </row>
    <row r="23" spans="2:6" ht="12.95" customHeight="1" x14ac:dyDescent="0.2">
      <c r="B23" s="164">
        <v>42125</v>
      </c>
      <c r="C23" s="52">
        <v>1203584</v>
      </c>
      <c r="D23" s="52">
        <v>581511130</v>
      </c>
    </row>
    <row r="24" spans="2:6" ht="12.95" customHeight="1" x14ac:dyDescent="0.2">
      <c r="B24" s="164">
        <v>42156</v>
      </c>
      <c r="C24" s="52">
        <v>1298678</v>
      </c>
      <c r="D24" s="52">
        <v>627062614</v>
      </c>
    </row>
    <row r="25" spans="2:6" ht="12.95" customHeight="1" x14ac:dyDescent="0.2">
      <c r="B25" s="164">
        <v>42186</v>
      </c>
      <c r="C25" s="52">
        <v>1131080</v>
      </c>
      <c r="D25" s="52">
        <v>580709895</v>
      </c>
    </row>
    <row r="26" spans="2:6" ht="12.95" customHeight="1" x14ac:dyDescent="0.2">
      <c r="B26" s="164">
        <v>42217</v>
      </c>
      <c r="C26" s="52">
        <v>1189871</v>
      </c>
      <c r="D26" s="52">
        <v>568948581</v>
      </c>
    </row>
    <row r="27" spans="2:6" ht="12.95" customHeight="1" x14ac:dyDescent="0.2">
      <c r="B27" s="164">
        <v>42248</v>
      </c>
      <c r="C27" s="52">
        <v>1336401</v>
      </c>
      <c r="D27" s="52">
        <v>643329372</v>
      </c>
    </row>
    <row r="28" spans="2:6" ht="12.95" customHeight="1" x14ac:dyDescent="0.2">
      <c r="B28" s="164">
        <v>42278</v>
      </c>
      <c r="C28" s="52">
        <v>1479001</v>
      </c>
      <c r="D28" s="52">
        <v>700607232</v>
      </c>
    </row>
    <row r="29" spans="2:6" ht="12.95" customHeight="1" x14ac:dyDescent="0.2">
      <c r="B29" s="164">
        <v>42309</v>
      </c>
      <c r="C29" s="52">
        <v>1480865</v>
      </c>
      <c r="D29" s="52">
        <v>653154508</v>
      </c>
    </row>
    <row r="30" spans="2:6" ht="12.95" customHeight="1" x14ac:dyDescent="0.2">
      <c r="B30" s="166">
        <v>42339</v>
      </c>
      <c r="C30" s="52">
        <v>1424253</v>
      </c>
      <c r="D30" s="52">
        <v>659735271</v>
      </c>
    </row>
    <row r="31" spans="2:6" ht="12.95" customHeight="1" x14ac:dyDescent="0.2">
      <c r="B31" s="164">
        <v>42370</v>
      </c>
      <c r="C31" s="7">
        <v>1529541</v>
      </c>
      <c r="D31" s="7">
        <v>623719958</v>
      </c>
      <c r="E31" s="56"/>
    </row>
    <row r="32" spans="2:6" ht="12.95" customHeight="1" x14ac:dyDescent="0.2">
      <c r="B32" s="164">
        <v>42401</v>
      </c>
      <c r="C32" s="7">
        <v>1398146</v>
      </c>
      <c r="D32" s="7">
        <v>532385709</v>
      </c>
    </row>
    <row r="33" spans="2:4" ht="12.95" customHeight="1" x14ac:dyDescent="0.2">
      <c r="B33" s="164">
        <v>42430</v>
      </c>
      <c r="C33" s="7">
        <v>1515968</v>
      </c>
      <c r="D33" s="7">
        <v>582836319</v>
      </c>
    </row>
    <row r="34" spans="2:4" ht="12.95" customHeight="1" x14ac:dyDescent="0.2">
      <c r="B34" s="164">
        <v>42461</v>
      </c>
      <c r="C34" s="7">
        <v>1436445</v>
      </c>
      <c r="D34" s="7">
        <v>515291890</v>
      </c>
    </row>
    <row r="35" spans="2:4" ht="12.95" customHeight="1" x14ac:dyDescent="0.2">
      <c r="B35" s="164">
        <v>42491</v>
      </c>
      <c r="C35" s="7">
        <v>1526593</v>
      </c>
      <c r="D35" s="7">
        <v>553441839</v>
      </c>
    </row>
    <row r="36" spans="2:4" ht="12.95" customHeight="1" x14ac:dyDescent="0.2">
      <c r="B36" s="164">
        <v>42522</v>
      </c>
      <c r="C36" s="7">
        <v>1500832</v>
      </c>
      <c r="D36" s="7">
        <v>556836864</v>
      </c>
    </row>
    <row r="37" spans="2:4" ht="12.95" customHeight="1" x14ac:dyDescent="0.2">
      <c r="B37" s="164">
        <v>42552</v>
      </c>
      <c r="C37" s="7">
        <v>1373994</v>
      </c>
      <c r="D37" s="7">
        <v>575613675</v>
      </c>
    </row>
    <row r="38" spans="2:4" ht="12.95" customHeight="1" x14ac:dyDescent="0.2">
      <c r="B38" s="164">
        <v>42583</v>
      </c>
      <c r="C38" s="83">
        <v>1550871</v>
      </c>
      <c r="D38" s="83">
        <v>560806298</v>
      </c>
    </row>
    <row r="39" spans="2:4" ht="12.95" customHeight="1" x14ac:dyDescent="0.2">
      <c r="B39" s="164">
        <v>42614</v>
      </c>
      <c r="C39" s="7">
        <v>1663514</v>
      </c>
      <c r="D39" s="7">
        <v>588038057</v>
      </c>
    </row>
    <row r="40" spans="2:4" ht="12.95" customHeight="1" x14ac:dyDescent="0.2">
      <c r="B40" s="164">
        <v>42644</v>
      </c>
      <c r="C40" s="7">
        <v>1833930</v>
      </c>
      <c r="D40" s="7">
        <v>647245989</v>
      </c>
    </row>
    <row r="41" spans="2:4" ht="12.95" customHeight="1" x14ac:dyDescent="0.2">
      <c r="B41" s="164">
        <v>42675</v>
      </c>
      <c r="C41" s="7">
        <v>1859160</v>
      </c>
      <c r="D41" s="7">
        <v>635952032</v>
      </c>
    </row>
    <row r="42" spans="2:4" ht="12.95" customHeight="1" x14ac:dyDescent="0.2">
      <c r="B42" s="167">
        <v>42705</v>
      </c>
      <c r="C42" s="30">
        <v>1748408</v>
      </c>
      <c r="D42" s="30">
        <v>635268256</v>
      </c>
    </row>
    <row r="43" spans="2:4" ht="12.95" customHeight="1" x14ac:dyDescent="0.2">
      <c r="C43" s="7"/>
      <c r="D43" s="7"/>
    </row>
    <row r="45" spans="2:4" ht="12.95" customHeight="1" x14ac:dyDescent="0.2">
      <c r="B45" s="74" t="s">
        <v>267</v>
      </c>
    </row>
    <row r="46" spans="2:4" ht="12.95" customHeight="1" x14ac:dyDescent="0.2">
      <c r="B46" t="s">
        <v>268</v>
      </c>
    </row>
    <row r="47" spans="2:4" ht="12.95" customHeight="1" x14ac:dyDescent="0.2">
      <c r="C47" s="7"/>
      <c r="D47" s="7"/>
    </row>
    <row r="48" spans="2:4" ht="12.95" customHeight="1" x14ac:dyDescent="0.2">
      <c r="C48" s="7"/>
      <c r="D48" s="7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1.164062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6" ht="15.75" x14ac:dyDescent="0.25">
      <c r="B2" s="51" t="s">
        <v>269</v>
      </c>
    </row>
    <row r="5" spans="2:6" ht="21" customHeight="1" x14ac:dyDescent="0.2">
      <c r="B5" s="3"/>
      <c r="C5" s="70" t="s">
        <v>270</v>
      </c>
      <c r="D5" s="70" t="s">
        <v>271</v>
      </c>
    </row>
    <row r="6" spans="2:6" ht="12.95" customHeight="1" x14ac:dyDescent="0.2">
      <c r="B6" s="55" t="s">
        <v>272</v>
      </c>
      <c r="C6" s="7">
        <v>1107783</v>
      </c>
      <c r="D6" s="7">
        <v>544075714</v>
      </c>
    </row>
    <row r="7" spans="2:6" ht="12.95" customHeight="1" x14ac:dyDescent="0.2">
      <c r="B7" s="55" t="s">
        <v>273</v>
      </c>
      <c r="C7" s="7">
        <v>2646924</v>
      </c>
      <c r="D7" s="7">
        <v>927329888</v>
      </c>
    </row>
    <row r="8" spans="2:6" ht="12.95" customHeight="1" x14ac:dyDescent="0.2">
      <c r="B8" s="55" t="s">
        <v>274</v>
      </c>
      <c r="C8" s="7">
        <v>904885</v>
      </c>
      <c r="D8" s="7">
        <v>697841476</v>
      </c>
    </row>
    <row r="9" spans="2:6" ht="12.95" customHeight="1" x14ac:dyDescent="0.2">
      <c r="B9" s="55" t="s">
        <v>275</v>
      </c>
      <c r="C9" s="7">
        <v>2171117</v>
      </c>
      <c r="D9" s="7">
        <v>703151564</v>
      </c>
    </row>
    <row r="10" spans="2:6" ht="12.95" customHeight="1" x14ac:dyDescent="0.2">
      <c r="B10" s="55" t="s">
        <v>276</v>
      </c>
      <c r="C10" s="7">
        <v>1815017</v>
      </c>
      <c r="D10" s="7">
        <v>486807194</v>
      </c>
    </row>
    <row r="11" spans="2:6" ht="12.95" customHeight="1" x14ac:dyDescent="0.2">
      <c r="B11" s="55" t="s">
        <v>277</v>
      </c>
      <c r="C11" s="7">
        <v>821262</v>
      </c>
      <c r="D11" s="7">
        <v>544246726</v>
      </c>
    </row>
    <row r="12" spans="2:6" s="53" customFormat="1" ht="12.95" customHeight="1" x14ac:dyDescent="0.2">
      <c r="B12" s="55" t="s">
        <v>278</v>
      </c>
      <c r="C12" s="7">
        <v>3804361</v>
      </c>
      <c r="D12" s="7">
        <v>548108015</v>
      </c>
      <c r="E12" s="48"/>
    </row>
    <row r="13" spans="2:6" ht="12.95" customHeight="1" x14ac:dyDescent="0.2">
      <c r="B13" s="9" t="s">
        <v>279</v>
      </c>
      <c r="C13" s="8">
        <v>479857</v>
      </c>
      <c r="D13" s="8">
        <v>305208679</v>
      </c>
    </row>
    <row r="14" spans="2:6" s="2" customFormat="1" ht="12.95" customHeight="1" x14ac:dyDescent="0.2">
      <c r="C14" s="7"/>
      <c r="D14" s="7"/>
      <c r="E14" s="34"/>
      <c r="F14" s="34"/>
    </row>
    <row r="15" spans="2:6" s="2" customFormat="1" ht="12.95" customHeight="1" x14ac:dyDescent="0.2">
      <c r="C15" s="7"/>
      <c r="D15" s="7"/>
    </row>
    <row r="16" spans="2:6" ht="12.95" customHeight="1" x14ac:dyDescent="0.2">
      <c r="B16" s="71" t="s">
        <v>280</v>
      </c>
    </row>
    <row r="17" spans="2:6" ht="12.95" customHeight="1" x14ac:dyDescent="0.2">
      <c r="B17" t="s">
        <v>281</v>
      </c>
    </row>
    <row r="18" spans="2:6" ht="12.95" customHeight="1" x14ac:dyDescent="0.2">
      <c r="C18" s="34"/>
      <c r="D18" s="132"/>
      <c r="E18" s="78"/>
    </row>
    <row r="22" spans="2:6" ht="12.95" customHeight="1" x14ac:dyDescent="0.2">
      <c r="F22" s="34"/>
    </row>
    <row r="23" spans="2:6" ht="12.95" customHeight="1" x14ac:dyDescent="0.2">
      <c r="F23" s="34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9"/>
  <sheetViews>
    <sheetView showGridLines="0" zoomScaleNormal="100" workbookViewId="0">
      <selection activeCell="B1" sqref="B1"/>
    </sheetView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7" width="9.1640625" customWidth="1"/>
    <col min="8" max="10" width="13.6640625" customWidth="1"/>
  </cols>
  <sheetData>
    <row r="2" spans="2:4" ht="15.75" x14ac:dyDescent="0.25">
      <c r="B2" s="1" t="s">
        <v>468</v>
      </c>
    </row>
    <row r="5" spans="2:4" ht="22.5" x14ac:dyDescent="0.2">
      <c r="B5" s="10" t="s">
        <v>282</v>
      </c>
      <c r="C5" s="70" t="s">
        <v>283</v>
      </c>
      <c r="D5" s="70" t="s">
        <v>284</v>
      </c>
    </row>
    <row r="6" spans="2:4" ht="12.95" customHeight="1" x14ac:dyDescent="0.2">
      <c r="B6" s="168">
        <v>41640</v>
      </c>
      <c r="C6" s="7">
        <v>21651050</v>
      </c>
      <c r="D6" s="7">
        <v>7914042185</v>
      </c>
    </row>
    <row r="7" spans="2:4" ht="12.95" customHeight="1" x14ac:dyDescent="0.2">
      <c r="B7" s="168">
        <v>41671</v>
      </c>
      <c r="C7" s="7">
        <v>23136817</v>
      </c>
      <c r="D7" s="7">
        <v>9031922572</v>
      </c>
    </row>
    <row r="8" spans="2:4" ht="12.95" customHeight="1" x14ac:dyDescent="0.2">
      <c r="B8" s="168">
        <v>41699</v>
      </c>
      <c r="C8" s="7">
        <v>26328647</v>
      </c>
      <c r="D8" s="7">
        <v>10220232881</v>
      </c>
    </row>
    <row r="9" spans="2:4" ht="12.95" customHeight="1" x14ac:dyDescent="0.2">
      <c r="B9" s="168">
        <v>41730</v>
      </c>
      <c r="C9" s="7">
        <v>26535402</v>
      </c>
      <c r="D9" s="7">
        <v>10693230609</v>
      </c>
    </row>
    <row r="10" spans="2:4" ht="12.95" customHeight="1" x14ac:dyDescent="0.2">
      <c r="B10" s="168">
        <v>41760</v>
      </c>
      <c r="C10" s="7">
        <v>28259424</v>
      </c>
      <c r="D10" s="7">
        <v>11289320296</v>
      </c>
    </row>
    <row r="11" spans="2:4" ht="12.95" customHeight="1" x14ac:dyDescent="0.2">
      <c r="B11" s="168">
        <v>41791</v>
      </c>
      <c r="C11" s="7">
        <v>29465292</v>
      </c>
      <c r="D11" s="7">
        <v>12437142542</v>
      </c>
    </row>
    <row r="12" spans="2:4" ht="12.95" customHeight="1" x14ac:dyDescent="0.2">
      <c r="B12" s="168">
        <v>41821</v>
      </c>
      <c r="C12" s="7">
        <v>33056061</v>
      </c>
      <c r="D12" s="7">
        <v>14870474891</v>
      </c>
    </row>
    <row r="13" spans="2:4" ht="12.95" customHeight="1" x14ac:dyDescent="0.2">
      <c r="B13" s="168">
        <v>41852</v>
      </c>
      <c r="C13" s="7">
        <v>33216644</v>
      </c>
      <c r="D13" s="7">
        <v>15072059150</v>
      </c>
    </row>
    <row r="14" spans="2:4" ht="12.95" customHeight="1" x14ac:dyDescent="0.2">
      <c r="B14" s="168">
        <v>41883</v>
      </c>
      <c r="C14" s="7">
        <v>29643285</v>
      </c>
      <c r="D14" s="7">
        <v>12525454185</v>
      </c>
    </row>
    <row r="15" spans="2:4" ht="12.95" customHeight="1" x14ac:dyDescent="0.2">
      <c r="B15" s="168">
        <v>41913</v>
      </c>
      <c r="C15" s="7">
        <v>28635130</v>
      </c>
      <c r="D15" s="7">
        <v>11307047722</v>
      </c>
    </row>
    <row r="16" spans="2:4" ht="12.95" customHeight="1" x14ac:dyDescent="0.2">
      <c r="B16" s="168">
        <v>41944</v>
      </c>
      <c r="C16" s="7">
        <v>26019636</v>
      </c>
      <c r="D16" s="7">
        <v>10133723149</v>
      </c>
    </row>
    <row r="17" spans="2:6" ht="12.95" customHeight="1" x14ac:dyDescent="0.2">
      <c r="B17" s="169">
        <v>41974</v>
      </c>
      <c r="C17" s="44">
        <v>28714752</v>
      </c>
      <c r="D17" s="44">
        <v>11307174663</v>
      </c>
    </row>
    <row r="18" spans="2:6" s="2" customFormat="1" ht="12.95" customHeight="1" x14ac:dyDescent="0.2">
      <c r="B18" s="168">
        <v>42005</v>
      </c>
      <c r="C18" s="7">
        <v>24677755</v>
      </c>
      <c r="D18" s="115">
        <v>9386912314</v>
      </c>
      <c r="E18" s="78"/>
    </row>
    <row r="19" spans="2:6" s="2" customFormat="1" ht="12.95" customHeight="1" x14ac:dyDescent="0.2">
      <c r="B19" s="168">
        <v>42036</v>
      </c>
      <c r="C19" s="7">
        <v>24056187</v>
      </c>
      <c r="D19" s="7">
        <v>9160614175</v>
      </c>
    </row>
    <row r="20" spans="2:6" ht="12.95" customHeight="1" x14ac:dyDescent="0.2">
      <c r="B20" s="168">
        <v>42064</v>
      </c>
      <c r="C20" s="7">
        <v>27727783</v>
      </c>
      <c r="D20" s="7">
        <v>10612974667</v>
      </c>
    </row>
    <row r="21" spans="2:6" ht="12.95" customHeight="1" x14ac:dyDescent="0.2">
      <c r="B21" s="168">
        <v>42095</v>
      </c>
      <c r="C21" s="7">
        <v>28412816</v>
      </c>
      <c r="D21" s="7">
        <v>11214694440</v>
      </c>
    </row>
    <row r="22" spans="2:6" ht="12.95" customHeight="1" x14ac:dyDescent="0.2">
      <c r="B22" s="168">
        <v>42125</v>
      </c>
      <c r="C22" s="7">
        <v>30427246</v>
      </c>
      <c r="D22" s="7">
        <v>12018763667</v>
      </c>
    </row>
    <row r="23" spans="2:6" ht="12.95" customHeight="1" x14ac:dyDescent="0.2">
      <c r="B23" s="168">
        <v>42156</v>
      </c>
      <c r="C23" s="7">
        <v>31649925</v>
      </c>
      <c r="D23" s="7">
        <v>13214163248</v>
      </c>
    </row>
    <row r="24" spans="2:6" ht="12.95" customHeight="1" x14ac:dyDescent="0.2">
      <c r="B24" s="168">
        <v>42186</v>
      </c>
      <c r="C24" s="7">
        <v>36817179</v>
      </c>
      <c r="D24" s="7">
        <v>16387336064</v>
      </c>
    </row>
    <row r="25" spans="2:6" ht="12.95" customHeight="1" x14ac:dyDescent="0.2">
      <c r="B25" s="168">
        <v>42217</v>
      </c>
      <c r="C25" s="7">
        <v>35831472</v>
      </c>
      <c r="D25" s="7">
        <v>16326356127</v>
      </c>
    </row>
    <row r="26" spans="2:6" ht="12.95" customHeight="1" x14ac:dyDescent="0.2">
      <c r="B26" s="168">
        <v>42248</v>
      </c>
      <c r="C26" s="7">
        <v>31849670</v>
      </c>
      <c r="D26" s="7">
        <v>13297685009</v>
      </c>
    </row>
    <row r="27" spans="2:6" ht="12.95" customHeight="1" x14ac:dyDescent="0.2">
      <c r="B27" s="168">
        <v>42278</v>
      </c>
      <c r="C27" s="7">
        <v>29922454</v>
      </c>
      <c r="D27" s="7">
        <v>11765913930</v>
      </c>
    </row>
    <row r="28" spans="2:6" ht="12.95" customHeight="1" x14ac:dyDescent="0.2">
      <c r="B28" s="168">
        <v>42309</v>
      </c>
      <c r="C28" s="7">
        <v>28278159</v>
      </c>
      <c r="D28" s="7">
        <v>10866644751</v>
      </c>
    </row>
    <row r="29" spans="2:6" ht="12.95" customHeight="1" x14ac:dyDescent="0.2">
      <c r="B29" s="169">
        <v>42339</v>
      </c>
      <c r="C29" s="43">
        <v>30874185</v>
      </c>
      <c r="D29" s="43">
        <v>12056172703</v>
      </c>
    </row>
    <row r="30" spans="2:6" ht="12.95" customHeight="1" x14ac:dyDescent="0.2">
      <c r="B30" s="168">
        <v>42370</v>
      </c>
      <c r="C30" s="7">
        <v>26101398</v>
      </c>
      <c r="D30" s="7">
        <v>9759602843</v>
      </c>
    </row>
    <row r="31" spans="2:6" ht="12.95" customHeight="1" x14ac:dyDescent="0.2">
      <c r="B31" s="168">
        <v>42401</v>
      </c>
      <c r="C31" s="7">
        <v>26715821</v>
      </c>
      <c r="D31" s="7">
        <v>10015590417</v>
      </c>
      <c r="E31" s="73"/>
      <c r="F31" s="73"/>
    </row>
    <row r="32" spans="2:6" ht="12.95" customHeight="1" x14ac:dyDescent="0.2">
      <c r="B32" s="168">
        <v>42430</v>
      </c>
      <c r="C32" s="7">
        <v>28798519</v>
      </c>
      <c r="D32" s="7">
        <v>10986665753</v>
      </c>
    </row>
    <row r="33" spans="2:4" ht="12.95" customHeight="1" x14ac:dyDescent="0.2">
      <c r="B33" s="168">
        <v>42461</v>
      </c>
      <c r="C33" s="7">
        <v>29933931</v>
      </c>
      <c r="D33" s="7">
        <v>11710392473</v>
      </c>
    </row>
    <row r="34" spans="2:4" ht="12.95" customHeight="1" x14ac:dyDescent="0.2">
      <c r="B34" s="168">
        <v>42491</v>
      </c>
      <c r="C34" s="7">
        <v>31931086</v>
      </c>
      <c r="D34" s="7">
        <v>12684892572</v>
      </c>
    </row>
    <row r="35" spans="2:4" ht="12.95" customHeight="1" x14ac:dyDescent="0.2">
      <c r="B35" s="168">
        <v>42522</v>
      </c>
      <c r="C35" s="7">
        <v>33289663</v>
      </c>
      <c r="D35" s="7">
        <v>13695129318</v>
      </c>
    </row>
    <row r="36" spans="2:4" ht="12.95" customHeight="1" x14ac:dyDescent="0.2">
      <c r="B36" s="168">
        <v>42552</v>
      </c>
      <c r="C36" s="7">
        <v>39037252</v>
      </c>
      <c r="D36" s="7">
        <v>17289715055</v>
      </c>
    </row>
    <row r="37" spans="2:4" ht="12.95" customHeight="1" x14ac:dyDescent="0.2">
      <c r="B37" s="168">
        <v>42583</v>
      </c>
      <c r="C37" s="7">
        <v>39397134</v>
      </c>
      <c r="D37" s="7">
        <v>17804659243</v>
      </c>
    </row>
    <row r="38" spans="2:4" ht="12.95" customHeight="1" x14ac:dyDescent="0.2">
      <c r="B38" s="168">
        <v>42614</v>
      </c>
      <c r="C38" s="7">
        <v>34344894</v>
      </c>
      <c r="D38" s="7">
        <v>14152394312</v>
      </c>
    </row>
    <row r="39" spans="2:4" ht="12.95" customHeight="1" x14ac:dyDescent="0.2">
      <c r="B39" s="168">
        <v>42644</v>
      </c>
      <c r="C39" s="7">
        <v>32137134</v>
      </c>
      <c r="D39" s="7">
        <v>12495649089</v>
      </c>
    </row>
    <row r="40" spans="2:4" ht="12.95" customHeight="1" x14ac:dyDescent="0.2">
      <c r="B40" s="168">
        <v>42675</v>
      </c>
      <c r="C40" s="7">
        <v>29588364</v>
      </c>
      <c r="D40" s="7">
        <v>11242882731</v>
      </c>
    </row>
    <row r="41" spans="2:4" ht="12.95" customHeight="1" x14ac:dyDescent="0.2">
      <c r="B41" s="170">
        <v>42705</v>
      </c>
      <c r="C41" s="30">
        <v>32756588</v>
      </c>
      <c r="D41" s="30">
        <v>12669662952</v>
      </c>
    </row>
    <row r="42" spans="2:4" ht="12.95" customHeight="1" x14ac:dyDescent="0.2">
      <c r="C42" s="7"/>
      <c r="D42" s="7"/>
    </row>
    <row r="43" spans="2:4" ht="12.95" customHeight="1" x14ac:dyDescent="0.2">
      <c r="C43" s="7"/>
      <c r="D43" s="7"/>
    </row>
    <row r="44" spans="2:4" ht="12.95" customHeight="1" x14ac:dyDescent="0.2">
      <c r="C44" s="73"/>
      <c r="D44" s="73"/>
    </row>
    <row r="45" spans="2:4" ht="12.95" customHeight="1" x14ac:dyDescent="0.2">
      <c r="B45" t="s">
        <v>285</v>
      </c>
    </row>
    <row r="46" spans="2:4" ht="12.95" customHeight="1" x14ac:dyDescent="0.2">
      <c r="B46" t="s">
        <v>286</v>
      </c>
    </row>
    <row r="47" spans="2:4" ht="12.95" customHeight="1" x14ac:dyDescent="0.2">
      <c r="C47" s="7"/>
      <c r="D47" s="7"/>
    </row>
    <row r="48" spans="2:4" ht="12.95" customHeight="1" x14ac:dyDescent="0.2">
      <c r="C48" s="7"/>
      <c r="D48" s="7"/>
    </row>
    <row r="49" spans="3:4" ht="12.95" customHeight="1" x14ac:dyDescent="0.2">
      <c r="C49" s="73"/>
      <c r="D49" s="73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9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6" customWidth="1"/>
    <col min="3" max="3" width="20.1640625" customWidth="1"/>
    <col min="4" max="4" width="16.83203125" customWidth="1"/>
    <col min="5" max="5" width="14.33203125" customWidth="1"/>
    <col min="6" max="6" width="21" customWidth="1"/>
    <col min="7" max="7" width="16.5" customWidth="1"/>
    <col min="8" max="8" width="19.33203125" customWidth="1"/>
  </cols>
  <sheetData>
    <row r="2" spans="2:8" ht="15.75" x14ac:dyDescent="0.25">
      <c r="B2" s="1" t="s">
        <v>287</v>
      </c>
    </row>
    <row r="5" spans="2:8" ht="12.95" customHeight="1" x14ac:dyDescent="0.2">
      <c r="B5" s="15" t="s">
        <v>288</v>
      </c>
    </row>
    <row r="6" spans="2:8" ht="33.75" x14ac:dyDescent="0.2">
      <c r="B6" s="4" t="s">
        <v>289</v>
      </c>
      <c r="C6" s="3" t="s">
        <v>290</v>
      </c>
      <c r="D6" s="3" t="s">
        <v>291</v>
      </c>
      <c r="E6" s="3" t="s">
        <v>292</v>
      </c>
      <c r="F6" s="3" t="s">
        <v>293</v>
      </c>
      <c r="G6" s="59" t="s">
        <v>294</v>
      </c>
      <c r="H6" s="3" t="s">
        <v>295</v>
      </c>
    </row>
    <row r="7" spans="2:8" ht="12.95" customHeight="1" x14ac:dyDescent="0.2">
      <c r="B7" t="s">
        <v>296</v>
      </c>
      <c r="C7" s="7">
        <v>112602364</v>
      </c>
      <c r="D7" s="7">
        <v>87065572</v>
      </c>
      <c r="E7" s="7">
        <v>169718</v>
      </c>
      <c r="F7" s="7">
        <v>3092807</v>
      </c>
      <c r="G7" s="19" t="s">
        <v>297</v>
      </c>
      <c r="H7" s="7">
        <f>SUM(C7:G7)</f>
        <v>202930461</v>
      </c>
    </row>
    <row r="8" spans="2:8" ht="12.95" customHeight="1" x14ac:dyDescent="0.2">
      <c r="B8" t="s">
        <v>298</v>
      </c>
      <c r="C8" s="7">
        <v>1115161</v>
      </c>
      <c r="D8" s="7">
        <v>175658601</v>
      </c>
      <c r="E8" s="7">
        <v>4148003</v>
      </c>
      <c r="F8" s="7">
        <v>154825</v>
      </c>
      <c r="G8" s="7">
        <v>24733</v>
      </c>
      <c r="H8" s="7">
        <f>SUM(C8:G8)</f>
        <v>181101323</v>
      </c>
    </row>
    <row r="9" spans="2:8" ht="12.95" customHeight="1" x14ac:dyDescent="0.2">
      <c r="B9" s="5" t="s">
        <v>299</v>
      </c>
      <c r="C9" s="12">
        <f t="shared" ref="C9:H9" si="0">SUM(C7:C8)</f>
        <v>113717525</v>
      </c>
      <c r="D9" s="12">
        <f t="shared" si="0"/>
        <v>262724173</v>
      </c>
      <c r="E9" s="12">
        <f t="shared" si="0"/>
        <v>4317721</v>
      </c>
      <c r="F9" s="12">
        <f t="shared" si="0"/>
        <v>3247632</v>
      </c>
      <c r="G9" s="12">
        <f t="shared" si="0"/>
        <v>24733</v>
      </c>
      <c r="H9" s="12">
        <f t="shared" si="0"/>
        <v>384031784</v>
      </c>
    </row>
    <row r="10" spans="2:8" s="2" customFormat="1" ht="12.95" customHeight="1" x14ac:dyDescent="0.2">
      <c r="C10" s="69"/>
      <c r="D10" s="69"/>
      <c r="E10" s="69"/>
      <c r="F10" s="69"/>
      <c r="G10" s="69"/>
      <c r="H10" s="145"/>
    </row>
    <row r="11" spans="2:8" ht="12.95" customHeight="1" x14ac:dyDescent="0.2">
      <c r="C11" s="34"/>
      <c r="D11" s="34"/>
      <c r="E11" s="34"/>
      <c r="F11" s="34"/>
    </row>
    <row r="12" spans="2:8" ht="12.95" customHeight="1" x14ac:dyDescent="0.2">
      <c r="B12" s="177" t="s">
        <v>300</v>
      </c>
      <c r="C12" s="177"/>
      <c r="D12" s="177"/>
      <c r="E12" s="177"/>
      <c r="F12" s="177"/>
      <c r="G12" s="177"/>
    </row>
    <row r="13" spans="2:8" ht="33.75" x14ac:dyDescent="0.2">
      <c r="B13" s="4" t="s">
        <v>301</v>
      </c>
      <c r="C13" s="3" t="s">
        <v>302</v>
      </c>
      <c r="D13" s="3" t="s">
        <v>303</v>
      </c>
      <c r="E13" s="3" t="s">
        <v>304</v>
      </c>
      <c r="F13" s="3" t="s">
        <v>305</v>
      </c>
      <c r="G13" s="59" t="s">
        <v>306</v>
      </c>
      <c r="H13" s="3" t="s">
        <v>307</v>
      </c>
    </row>
    <row r="14" spans="2:8" ht="12.95" customHeight="1" x14ac:dyDescent="0.2">
      <c r="B14" t="s">
        <v>308</v>
      </c>
      <c r="C14" s="7">
        <v>87454433816</v>
      </c>
      <c r="D14" s="7">
        <v>20404871184</v>
      </c>
      <c r="E14" s="7">
        <v>113365808</v>
      </c>
      <c r="F14" s="7">
        <v>5037449231</v>
      </c>
      <c r="G14" s="19" t="s">
        <v>309</v>
      </c>
      <c r="H14" s="7">
        <f>SUM(C14:G14)</f>
        <v>113010120039</v>
      </c>
    </row>
    <row r="15" spans="2:8" ht="12.95" customHeight="1" x14ac:dyDescent="0.2">
      <c r="B15" t="s">
        <v>310</v>
      </c>
      <c r="C15" s="7">
        <v>1259315081</v>
      </c>
      <c r="D15" s="7">
        <v>38315084226</v>
      </c>
      <c r="E15" s="7">
        <v>1407136319</v>
      </c>
      <c r="F15" s="7">
        <v>427504156</v>
      </c>
      <c r="G15" s="7">
        <v>88076937</v>
      </c>
      <c r="H15" s="7">
        <f>SUM(C15:G15)</f>
        <v>41497116719</v>
      </c>
    </row>
    <row r="16" spans="2:8" ht="12.95" customHeight="1" x14ac:dyDescent="0.2">
      <c r="B16" s="5" t="s">
        <v>311</v>
      </c>
      <c r="C16" s="12">
        <f>SUM(C14:C15)</f>
        <v>88713748897</v>
      </c>
      <c r="D16" s="12">
        <f>SUM(D14:D15)</f>
        <v>58719955410</v>
      </c>
      <c r="E16" s="12">
        <f>SUM(E14:E15)</f>
        <v>1520502127</v>
      </c>
      <c r="F16" s="12">
        <f>SUM(F14:F15)</f>
        <v>5464953387</v>
      </c>
      <c r="G16" s="12">
        <f>SUM(G15)</f>
        <v>88076937</v>
      </c>
      <c r="H16" s="12">
        <f>SUM(H14:H15)</f>
        <v>154507236758</v>
      </c>
    </row>
    <row r="17" spans="2:8" s="2" customFormat="1" ht="12.95" customHeight="1" x14ac:dyDescent="0.2">
      <c r="C17" s="69"/>
      <c r="D17" s="69"/>
      <c r="E17" s="69"/>
      <c r="F17" s="69"/>
      <c r="G17" s="69"/>
    </row>
    <row r="18" spans="2:8" s="2" customFormat="1" ht="12.95" customHeight="1" x14ac:dyDescent="0.2">
      <c r="C18" s="34"/>
      <c r="D18" s="132"/>
      <c r="E18" s="132"/>
      <c r="F18" s="34"/>
    </row>
    <row r="19" spans="2:8" ht="12.95" customHeight="1" x14ac:dyDescent="0.2">
      <c r="B19" t="s">
        <v>312</v>
      </c>
    </row>
    <row r="20" spans="2:8" ht="12.95" customHeight="1" x14ac:dyDescent="0.2">
      <c r="B20" t="s">
        <v>313</v>
      </c>
    </row>
    <row r="21" spans="2:8" ht="12.95" customHeight="1" x14ac:dyDescent="0.2">
      <c r="D21" s="130"/>
      <c r="E21" s="130"/>
      <c r="F21" s="130"/>
      <c r="G21" s="130"/>
    </row>
    <row r="22" spans="2:8" ht="12.95" customHeight="1" x14ac:dyDescent="0.2">
      <c r="C22" s="83"/>
      <c r="D22" s="83"/>
      <c r="E22" s="83"/>
      <c r="F22" s="83"/>
      <c r="G22" s="83"/>
      <c r="H22" s="83"/>
    </row>
    <row r="23" spans="2:8" ht="12.95" customHeight="1" x14ac:dyDescent="0.2">
      <c r="D23" s="34"/>
      <c r="E23" s="34"/>
    </row>
    <row r="24" spans="2:8" ht="12.95" customHeight="1" x14ac:dyDescent="0.2">
      <c r="C24" s="54"/>
      <c r="D24" s="54"/>
      <c r="E24" s="54"/>
      <c r="F24" s="54"/>
    </row>
    <row r="29" spans="2:8" ht="12.95" customHeight="1" x14ac:dyDescent="0.2">
      <c r="C29" s="69"/>
      <c r="D29" s="69"/>
      <c r="E29" s="69"/>
      <c r="F29" s="69"/>
      <c r="G29" s="69"/>
      <c r="H29" s="34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7"/>
  <sheetViews>
    <sheetView showGridLines="0" topLeftCell="A4" zoomScaleNormal="100" workbookViewId="0">
      <selection activeCell="B41" sqref="B41"/>
    </sheetView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</cols>
  <sheetData>
    <row r="2" spans="2:6" ht="15.75" x14ac:dyDescent="0.25">
      <c r="B2" s="51" t="s">
        <v>314</v>
      </c>
    </row>
    <row r="5" spans="2:6" ht="33.75" x14ac:dyDescent="0.2">
      <c r="B5" s="10" t="s">
        <v>315</v>
      </c>
      <c r="C5" s="131" t="s">
        <v>316</v>
      </c>
      <c r="D5" s="131" t="s">
        <v>317</v>
      </c>
      <c r="E5" s="131" t="s">
        <v>318</v>
      </c>
      <c r="F5" s="131" t="s">
        <v>319</v>
      </c>
    </row>
    <row r="6" spans="2:6" ht="12.95" customHeight="1" x14ac:dyDescent="0.2">
      <c r="B6" s="164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5" customHeight="1" x14ac:dyDescent="0.2">
      <c r="B7" s="164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5" customHeight="1" x14ac:dyDescent="0.2">
      <c r="B8" s="164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5" customHeight="1" x14ac:dyDescent="0.2">
      <c r="B9" s="164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5" customHeight="1" x14ac:dyDescent="0.2">
      <c r="B10" s="164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5" customHeight="1" x14ac:dyDescent="0.2">
      <c r="B11" s="164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5" customHeight="1" x14ac:dyDescent="0.2">
      <c r="B12" s="164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5" customHeight="1" x14ac:dyDescent="0.2">
      <c r="B13" s="164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5" customHeight="1" x14ac:dyDescent="0.2">
      <c r="B14" s="164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5" customHeight="1" x14ac:dyDescent="0.2">
      <c r="B15" s="164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5" customHeight="1" x14ac:dyDescent="0.2">
      <c r="B16" s="164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5" customHeight="1" x14ac:dyDescent="0.2">
      <c r="B17" s="166">
        <v>41974</v>
      </c>
      <c r="C17" s="44">
        <v>27968199</v>
      </c>
      <c r="D17" s="44">
        <v>10859944205</v>
      </c>
      <c r="E17" s="44">
        <v>746553</v>
      </c>
      <c r="F17" s="44">
        <v>447230458</v>
      </c>
    </row>
    <row r="18" spans="2:7" s="2" customFormat="1" ht="12.95" customHeight="1" x14ac:dyDescent="0.2">
      <c r="B18" s="164">
        <v>42005</v>
      </c>
      <c r="C18" s="7">
        <v>24033598</v>
      </c>
      <c r="D18" s="115">
        <v>8994025271</v>
      </c>
      <c r="E18" s="115">
        <v>644157</v>
      </c>
      <c r="F18" s="7">
        <v>392887043</v>
      </c>
    </row>
    <row r="19" spans="2:7" s="2" customFormat="1" ht="12.95" customHeight="1" x14ac:dyDescent="0.2">
      <c r="B19" s="164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5" customHeight="1" x14ac:dyDescent="0.2">
      <c r="B20" s="164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5" customHeight="1" x14ac:dyDescent="0.2">
      <c r="B21" s="164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5" customHeight="1" x14ac:dyDescent="0.2">
      <c r="B22" s="164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5" customHeight="1" x14ac:dyDescent="0.2">
      <c r="B23" s="164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5" customHeight="1" x14ac:dyDescent="0.2">
      <c r="B24" s="164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5" customHeight="1" x14ac:dyDescent="0.2">
      <c r="B25" s="164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5" customHeight="1" x14ac:dyDescent="0.2">
      <c r="B26" s="164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5" customHeight="1" x14ac:dyDescent="0.2">
      <c r="B27" s="164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5" customHeight="1" x14ac:dyDescent="0.2">
      <c r="B28" s="164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5" customHeight="1" x14ac:dyDescent="0.2">
      <c r="B29" s="166">
        <v>42339</v>
      </c>
      <c r="C29" s="43">
        <v>29030150</v>
      </c>
      <c r="D29" s="43">
        <v>11345706350</v>
      </c>
      <c r="E29" s="43">
        <v>1844035</v>
      </c>
      <c r="F29" s="43">
        <v>710466353</v>
      </c>
    </row>
    <row r="30" spans="2:7" ht="12.95" customHeight="1" x14ac:dyDescent="0.2">
      <c r="B30" s="164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4"/>
    </row>
    <row r="31" spans="2:7" ht="12.95" customHeight="1" x14ac:dyDescent="0.2">
      <c r="B31" s="164">
        <v>42401</v>
      </c>
      <c r="C31" s="7">
        <v>25984269</v>
      </c>
      <c r="D31" s="7">
        <v>9576821038</v>
      </c>
      <c r="E31" s="7">
        <v>731552</v>
      </c>
      <c r="F31" s="120">
        <v>438769379</v>
      </c>
    </row>
    <row r="32" spans="2:7" ht="12.95" customHeight="1" x14ac:dyDescent="0.2">
      <c r="B32" s="164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2.95" customHeight="1" x14ac:dyDescent="0.2">
      <c r="B33" s="164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2.95" customHeight="1" x14ac:dyDescent="0.2">
      <c r="B34" s="164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2.95" customHeight="1" x14ac:dyDescent="0.2">
      <c r="B35" s="164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2.95" customHeight="1" x14ac:dyDescent="0.2">
      <c r="B36" s="164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2.95" customHeight="1" x14ac:dyDescent="0.2">
      <c r="B37" s="164">
        <v>42583</v>
      </c>
      <c r="C37" s="7">
        <v>29222735</v>
      </c>
      <c r="D37" s="7">
        <v>11252543958</v>
      </c>
      <c r="E37" s="83">
        <v>10174399</v>
      </c>
      <c r="F37" s="83">
        <v>6552115285</v>
      </c>
    </row>
    <row r="38" spans="2:8" ht="12.95" customHeight="1" x14ac:dyDescent="0.2">
      <c r="B38" s="164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2.95" customHeight="1" x14ac:dyDescent="0.2">
      <c r="B39" s="164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2.95" customHeight="1" x14ac:dyDescent="0.2">
      <c r="B40" s="164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2.95" customHeight="1" x14ac:dyDescent="0.2">
      <c r="B41" s="167">
        <v>42705</v>
      </c>
      <c r="C41" s="30">
        <v>31687217</v>
      </c>
      <c r="D41" s="30">
        <v>12058984612</v>
      </c>
      <c r="E41" s="30">
        <v>1069371</v>
      </c>
      <c r="F41" s="30">
        <v>610678340</v>
      </c>
    </row>
    <row r="42" spans="2:8" ht="12.95" customHeight="1" x14ac:dyDescent="0.2">
      <c r="C42" s="7"/>
      <c r="D42" s="7"/>
      <c r="E42" s="7"/>
      <c r="F42" s="7"/>
      <c r="G42" s="7"/>
      <c r="H42" s="7"/>
    </row>
    <row r="43" spans="2:8" ht="12.95" customHeight="1" x14ac:dyDescent="0.2">
      <c r="C43" s="83"/>
      <c r="D43" s="83"/>
      <c r="E43" s="83"/>
      <c r="F43" s="83"/>
    </row>
    <row r="44" spans="2:8" ht="12.95" customHeight="1" x14ac:dyDescent="0.2">
      <c r="B44" t="s">
        <v>320</v>
      </c>
      <c r="F44" s="7"/>
    </row>
    <row r="45" spans="2:8" ht="12.95" customHeight="1" x14ac:dyDescent="0.2">
      <c r="B45" t="s">
        <v>321</v>
      </c>
      <c r="C45" s="34"/>
      <c r="D45" s="34"/>
      <c r="F45" s="7"/>
    </row>
    <row r="46" spans="2:8" ht="12.95" customHeight="1" x14ac:dyDescent="0.2">
      <c r="C46" s="69"/>
      <c r="D46" s="69"/>
      <c r="E46" s="69"/>
      <c r="F46" s="69"/>
    </row>
    <row r="47" spans="2:8" ht="12.95" customHeight="1" x14ac:dyDescent="0.2">
      <c r="C47" s="69"/>
      <c r="D47" s="69"/>
      <c r="E47" s="69"/>
      <c r="F47" s="69"/>
    </row>
    <row r="48" spans="2:8" ht="12.95" customHeight="1" x14ac:dyDescent="0.2">
      <c r="C48" s="7"/>
      <c r="D48" s="7"/>
      <c r="E48" s="7"/>
      <c r="F48" s="7"/>
    </row>
    <row r="49" spans="3:6" ht="12.95" customHeight="1" x14ac:dyDescent="0.2">
      <c r="E49" s="7"/>
      <c r="F49" s="7"/>
    </row>
    <row r="50" spans="3:6" ht="12.95" customHeight="1" x14ac:dyDescent="0.2">
      <c r="C50" s="73"/>
      <c r="D50" s="73"/>
      <c r="E50" s="73"/>
      <c r="F50" s="73"/>
    </row>
    <row r="52" spans="3:6" ht="12.95" customHeight="1" x14ac:dyDescent="0.2">
      <c r="F52" s="7"/>
    </row>
    <row r="53" spans="3:6" ht="12.95" customHeight="1" x14ac:dyDescent="0.2">
      <c r="F53" s="7"/>
    </row>
    <row r="56" spans="3:6" ht="12.95" customHeight="1" x14ac:dyDescent="0.2">
      <c r="F56" s="73"/>
    </row>
    <row r="57" spans="3:6" ht="12.95" customHeight="1" x14ac:dyDescent="0.2">
      <c r="F57" s="73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showGridLines="0" zoomScale="130" zoomScaleNormal="130" workbookViewId="0">
      <selection activeCell="B1" sqref="B1"/>
    </sheetView>
  </sheetViews>
  <sheetFormatPr defaultColWidth="19.33203125" defaultRowHeight="12.95" customHeight="1" x14ac:dyDescent="0.2"/>
  <cols>
    <col min="1" max="1" width="2.83203125" style="98" customWidth="1"/>
    <col min="2" max="2" width="19.33203125" style="98"/>
    <col min="3" max="8" width="17.1640625" style="98" customWidth="1"/>
    <col min="9" max="16384" width="19.33203125" style="98"/>
  </cols>
  <sheetData>
    <row r="2" spans="2:8" ht="15.75" x14ac:dyDescent="0.25">
      <c r="B2" s="51" t="s">
        <v>469</v>
      </c>
    </row>
    <row r="5" spans="2:8" ht="46.15" customHeight="1" x14ac:dyDescent="0.2">
      <c r="B5" s="96" t="s">
        <v>322</v>
      </c>
      <c r="C5" s="127" t="s">
        <v>323</v>
      </c>
      <c r="D5" s="127" t="s">
        <v>324</v>
      </c>
      <c r="E5" s="127" t="s">
        <v>325</v>
      </c>
      <c r="F5" s="127" t="s">
        <v>326</v>
      </c>
      <c r="G5" s="127" t="s">
        <v>327</v>
      </c>
      <c r="H5" s="127" t="s">
        <v>328</v>
      </c>
    </row>
    <row r="6" spans="2:8" ht="12.95" customHeight="1" x14ac:dyDescent="0.2">
      <c r="B6" s="164">
        <v>42370</v>
      </c>
      <c r="C6" s="7">
        <v>24176160</v>
      </c>
      <c r="D6" s="7">
        <v>8503384212</v>
      </c>
      <c r="E6" s="7">
        <v>1178770</v>
      </c>
      <c r="F6" s="7">
        <v>814362603</v>
      </c>
      <c r="G6" s="7">
        <f>SUM(C6+E6)</f>
        <v>25354930</v>
      </c>
      <c r="H6" s="7">
        <f>SUM(D6+F6)</f>
        <v>9317746815</v>
      </c>
    </row>
    <row r="7" spans="2:8" ht="12.95" customHeight="1" x14ac:dyDescent="0.2">
      <c r="B7" s="164">
        <v>42401</v>
      </c>
      <c r="C7" s="7">
        <v>24682005</v>
      </c>
      <c r="D7" s="7">
        <v>8685787550</v>
      </c>
      <c r="E7" s="7">
        <v>1302264</v>
      </c>
      <c r="F7" s="7">
        <v>891033488</v>
      </c>
      <c r="G7" s="7">
        <f t="shared" ref="G7:G17" si="0">SUM(C7+E7)</f>
        <v>25984269</v>
      </c>
      <c r="H7" s="7">
        <f t="shared" ref="H7:H17" si="1">SUM(D7+F7)</f>
        <v>9576821038</v>
      </c>
    </row>
    <row r="8" spans="2:8" ht="12.95" customHeight="1" x14ac:dyDescent="0.2">
      <c r="B8" s="164">
        <v>42430</v>
      </c>
      <c r="C8" s="7">
        <v>26550571</v>
      </c>
      <c r="D8" s="7">
        <v>9380654075</v>
      </c>
      <c r="E8" s="7">
        <v>1191344</v>
      </c>
      <c r="F8" s="7">
        <v>958672650</v>
      </c>
      <c r="G8" s="7">
        <f t="shared" si="0"/>
        <v>27741915</v>
      </c>
      <c r="H8" s="7">
        <f t="shared" si="1"/>
        <v>10339326725</v>
      </c>
    </row>
    <row r="9" spans="2:8" ht="12.95" customHeight="1" x14ac:dyDescent="0.2">
      <c r="B9" s="164">
        <v>42461</v>
      </c>
      <c r="C9" s="7">
        <v>27171532</v>
      </c>
      <c r="D9" s="7">
        <v>9766278592</v>
      </c>
      <c r="E9" s="7">
        <v>1280346</v>
      </c>
      <c r="F9" s="7">
        <v>1059530726</v>
      </c>
      <c r="G9" s="7">
        <f t="shared" si="0"/>
        <v>28451878</v>
      </c>
      <c r="H9" s="7">
        <f t="shared" si="1"/>
        <v>10825809318</v>
      </c>
    </row>
    <row r="10" spans="2:8" ht="12.95" customHeight="1" x14ac:dyDescent="0.2">
      <c r="B10" s="164">
        <v>42491</v>
      </c>
      <c r="C10" s="7">
        <v>27866087</v>
      </c>
      <c r="D10" s="7">
        <v>9786206584</v>
      </c>
      <c r="E10" s="7">
        <v>1369899</v>
      </c>
      <c r="F10" s="7">
        <v>1169191591</v>
      </c>
      <c r="G10" s="7">
        <f t="shared" si="0"/>
        <v>29235986</v>
      </c>
      <c r="H10" s="7">
        <f t="shared" si="1"/>
        <v>10955398175</v>
      </c>
    </row>
    <row r="11" spans="2:8" ht="12.95" customHeight="1" x14ac:dyDescent="0.2">
      <c r="B11" s="164">
        <v>42522</v>
      </c>
      <c r="C11" s="7">
        <v>27729959</v>
      </c>
      <c r="D11" s="7">
        <v>9822074048</v>
      </c>
      <c r="E11" s="7">
        <v>1439506</v>
      </c>
      <c r="F11" s="7">
        <v>1196903493</v>
      </c>
      <c r="G11" s="7">
        <f t="shared" si="0"/>
        <v>29169465</v>
      </c>
      <c r="H11" s="7">
        <f t="shared" si="1"/>
        <v>11018977541</v>
      </c>
    </row>
    <row r="12" spans="2:8" ht="12.95" customHeight="1" x14ac:dyDescent="0.2">
      <c r="B12" s="164">
        <v>42552</v>
      </c>
      <c r="C12" s="7">
        <v>28355026</v>
      </c>
      <c r="D12" s="7">
        <v>10074730707</v>
      </c>
      <c r="E12" s="7">
        <v>1482977</v>
      </c>
      <c r="F12" s="7">
        <v>1332666592</v>
      </c>
      <c r="G12" s="7">
        <f t="shared" si="0"/>
        <v>29838003</v>
      </c>
      <c r="H12" s="7">
        <f t="shared" si="1"/>
        <v>11407397299</v>
      </c>
    </row>
    <row r="13" spans="2:8" ht="12.95" customHeight="1" x14ac:dyDescent="0.2">
      <c r="B13" s="164">
        <v>42583</v>
      </c>
      <c r="C13" s="7">
        <v>27811071</v>
      </c>
      <c r="D13" s="7">
        <v>9897099500</v>
      </c>
      <c r="E13" s="7">
        <v>1411664</v>
      </c>
      <c r="F13" s="7">
        <v>1355444458</v>
      </c>
      <c r="G13" s="7">
        <f t="shared" si="0"/>
        <v>29222735</v>
      </c>
      <c r="H13" s="7">
        <f t="shared" si="1"/>
        <v>11252543958</v>
      </c>
    </row>
    <row r="14" spans="2:8" ht="12.95" customHeight="1" x14ac:dyDescent="0.2">
      <c r="B14" s="164">
        <v>42614</v>
      </c>
      <c r="C14" s="7">
        <v>28094564</v>
      </c>
      <c r="D14" s="7">
        <v>9886129463</v>
      </c>
      <c r="E14" s="7">
        <v>1467161</v>
      </c>
      <c r="F14" s="7">
        <v>1266138224</v>
      </c>
      <c r="G14" s="7">
        <f t="shared" si="0"/>
        <v>29561725</v>
      </c>
      <c r="H14" s="7">
        <f t="shared" si="1"/>
        <v>11152267687</v>
      </c>
    </row>
    <row r="15" spans="2:8" ht="12.95" customHeight="1" x14ac:dyDescent="0.2">
      <c r="B15" s="164">
        <v>42644</v>
      </c>
      <c r="C15" s="7">
        <v>28705626</v>
      </c>
      <c r="D15" s="7">
        <v>10132378858</v>
      </c>
      <c r="E15" s="7">
        <v>1419074</v>
      </c>
      <c r="F15" s="7">
        <v>1190916249</v>
      </c>
      <c r="G15" s="7">
        <f t="shared" si="0"/>
        <v>30124700</v>
      </c>
      <c r="H15" s="7">
        <f t="shared" si="1"/>
        <v>11323295107</v>
      </c>
    </row>
    <row r="16" spans="2:8" ht="12.95" customHeight="1" x14ac:dyDescent="0.2">
      <c r="B16" s="164">
        <v>42675</v>
      </c>
      <c r="C16" s="7">
        <v>27221251</v>
      </c>
      <c r="D16" s="7">
        <v>9567411820</v>
      </c>
      <c r="E16" s="7">
        <v>1369207</v>
      </c>
      <c r="F16" s="7">
        <v>1122603347</v>
      </c>
      <c r="G16" s="7">
        <f t="shared" si="0"/>
        <v>28590458</v>
      </c>
      <c r="H16" s="7">
        <f t="shared" si="1"/>
        <v>10690015167</v>
      </c>
    </row>
    <row r="17" spans="2:8" ht="12.95" customHeight="1" x14ac:dyDescent="0.2">
      <c r="B17" s="167">
        <v>42705</v>
      </c>
      <c r="C17" s="30">
        <v>30253891</v>
      </c>
      <c r="D17" s="30">
        <v>10774509864</v>
      </c>
      <c r="E17" s="30">
        <v>1433326</v>
      </c>
      <c r="F17" s="30">
        <v>1284474748</v>
      </c>
      <c r="G17" s="30">
        <f t="shared" si="0"/>
        <v>31687217</v>
      </c>
      <c r="H17" s="30">
        <f t="shared" si="1"/>
        <v>12058984612</v>
      </c>
    </row>
    <row r="18" spans="2:8" ht="12.95" customHeight="1" x14ac:dyDescent="0.2">
      <c r="B18" s="101" t="s">
        <v>329</v>
      </c>
      <c r="C18" s="30">
        <f t="shared" ref="C18:F18" si="2">SUM(C6:C17)</f>
        <v>328617743</v>
      </c>
      <c r="D18" s="91">
        <f t="shared" si="2"/>
        <v>116276645273</v>
      </c>
      <c r="E18" s="91">
        <f t="shared" si="2"/>
        <v>16345538</v>
      </c>
      <c r="F18" s="30">
        <f t="shared" si="2"/>
        <v>13641938169</v>
      </c>
      <c r="G18" s="30">
        <f>SUM(G6:G17)</f>
        <v>344963281</v>
      </c>
      <c r="H18" s="30">
        <f>SUM(H6:H17)</f>
        <v>129918583442</v>
      </c>
    </row>
    <row r="19" spans="2:8" ht="12.95" customHeight="1" x14ac:dyDescent="0.2">
      <c r="C19" s="60"/>
      <c r="D19" s="60"/>
      <c r="E19" s="60"/>
      <c r="F19" s="60"/>
      <c r="G19" s="60"/>
      <c r="H19" s="60"/>
    </row>
    <row r="20" spans="2:8" ht="12.95" customHeight="1" x14ac:dyDescent="0.2">
      <c r="B20" s="98" t="s">
        <v>470</v>
      </c>
    </row>
    <row r="21" spans="2:8" ht="12.95" customHeight="1" x14ac:dyDescent="0.2">
      <c r="B21" s="98" t="s">
        <v>330</v>
      </c>
    </row>
    <row r="22" spans="2:8" ht="12.95" customHeight="1" x14ac:dyDescent="0.2">
      <c r="G22" s="60"/>
      <c r="H22" s="60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>
      <selection activeCell="B6" sqref="B6:B17"/>
    </sheetView>
  </sheetViews>
  <sheetFormatPr defaultColWidth="19.33203125" defaultRowHeight="12.95" customHeight="1" x14ac:dyDescent="0.2"/>
  <cols>
    <col min="1" max="1" width="2.83203125" style="98" customWidth="1"/>
    <col min="2" max="2" width="19.33203125" style="98"/>
    <col min="3" max="8" width="15.5" style="98" customWidth="1"/>
    <col min="9" max="16384" width="19.33203125" style="98"/>
  </cols>
  <sheetData>
    <row r="2" spans="2:8" ht="15.75" x14ac:dyDescent="0.25">
      <c r="B2" s="51" t="s">
        <v>331</v>
      </c>
    </row>
    <row r="5" spans="2:8" ht="45" x14ac:dyDescent="0.2">
      <c r="B5" s="96" t="s">
        <v>332</v>
      </c>
      <c r="C5" s="97" t="s">
        <v>333</v>
      </c>
      <c r="D5" s="97" t="s">
        <v>334</v>
      </c>
      <c r="E5" s="97" t="s">
        <v>335</v>
      </c>
      <c r="F5" s="97" t="s">
        <v>336</v>
      </c>
      <c r="G5" s="97" t="s">
        <v>337</v>
      </c>
      <c r="H5" s="97" t="s">
        <v>338</v>
      </c>
    </row>
    <row r="6" spans="2:8" ht="12.95" customHeight="1" x14ac:dyDescent="0.2">
      <c r="B6" s="164">
        <v>42370</v>
      </c>
      <c r="C6" s="7">
        <v>679239</v>
      </c>
      <c r="D6" s="7">
        <v>408601754</v>
      </c>
      <c r="E6" s="7">
        <v>67229</v>
      </c>
      <c r="F6" s="7">
        <v>33254274</v>
      </c>
      <c r="G6" s="7">
        <f>SUM(C6+E6)</f>
        <v>746468</v>
      </c>
      <c r="H6" s="7">
        <f>SUM(D6+F6)</f>
        <v>441856028</v>
      </c>
    </row>
    <row r="7" spans="2:8" ht="12.95" customHeight="1" x14ac:dyDescent="0.2">
      <c r="B7" s="164">
        <v>42401</v>
      </c>
      <c r="C7" s="7">
        <v>654817</v>
      </c>
      <c r="D7" s="7">
        <v>402364495</v>
      </c>
      <c r="E7" s="7">
        <v>76735</v>
      </c>
      <c r="F7" s="120">
        <v>36404884</v>
      </c>
      <c r="G7" s="7">
        <f t="shared" ref="G7:G17" si="0">SUM(C7+E7)</f>
        <v>731552</v>
      </c>
      <c r="H7" s="7">
        <f t="shared" ref="H7:H17" si="1">SUM(D7+F7)</f>
        <v>438769379</v>
      </c>
    </row>
    <row r="8" spans="2:8" ht="12.95" customHeight="1" x14ac:dyDescent="0.2">
      <c r="B8" s="164">
        <v>42430</v>
      </c>
      <c r="C8" s="7">
        <v>965387</v>
      </c>
      <c r="D8" s="7">
        <v>599845846</v>
      </c>
      <c r="E8" s="7">
        <v>91217</v>
      </c>
      <c r="F8" s="7">
        <v>47493182</v>
      </c>
      <c r="G8" s="7">
        <f t="shared" si="0"/>
        <v>1056604</v>
      </c>
      <c r="H8" s="7">
        <f t="shared" si="1"/>
        <v>647339028</v>
      </c>
    </row>
    <row r="9" spans="2:8" ht="12.95" customHeight="1" x14ac:dyDescent="0.2">
      <c r="B9" s="164">
        <v>42461</v>
      </c>
      <c r="C9" s="7">
        <v>1373559</v>
      </c>
      <c r="D9" s="7">
        <v>823183726</v>
      </c>
      <c r="E9" s="7">
        <v>108494</v>
      </c>
      <c r="F9" s="7">
        <v>61399429</v>
      </c>
      <c r="G9" s="7">
        <f t="shared" si="0"/>
        <v>1482053</v>
      </c>
      <c r="H9" s="7">
        <f t="shared" si="1"/>
        <v>884583155</v>
      </c>
    </row>
    <row r="10" spans="2:8" ht="12.95" customHeight="1" x14ac:dyDescent="0.2">
      <c r="B10" s="164">
        <v>42491</v>
      </c>
      <c r="C10" s="7">
        <v>2554458</v>
      </c>
      <c r="D10" s="7">
        <v>1637369451</v>
      </c>
      <c r="E10" s="7">
        <v>140642</v>
      </c>
      <c r="F10" s="7">
        <v>92124946</v>
      </c>
      <c r="G10" s="7">
        <f t="shared" si="0"/>
        <v>2695100</v>
      </c>
      <c r="H10" s="7">
        <f t="shared" si="1"/>
        <v>1729494397</v>
      </c>
    </row>
    <row r="11" spans="2:8" ht="12.95" customHeight="1" x14ac:dyDescent="0.2">
      <c r="B11" s="164">
        <v>42522</v>
      </c>
      <c r="C11" s="7">
        <v>3947241</v>
      </c>
      <c r="D11" s="7">
        <v>2555504923</v>
      </c>
      <c r="E11" s="7">
        <v>172957</v>
      </c>
      <c r="F11" s="7">
        <v>120646854</v>
      </c>
      <c r="G11" s="7">
        <f t="shared" si="0"/>
        <v>4120198</v>
      </c>
      <c r="H11" s="7">
        <f t="shared" si="1"/>
        <v>2676151777</v>
      </c>
    </row>
    <row r="12" spans="2:8" ht="12.95" customHeight="1" x14ac:dyDescent="0.2">
      <c r="B12" s="164">
        <v>42552</v>
      </c>
      <c r="C12" s="7">
        <v>8939449</v>
      </c>
      <c r="D12" s="7">
        <v>5684342966</v>
      </c>
      <c r="E12" s="7">
        <v>259800</v>
      </c>
      <c r="F12" s="7">
        <v>197974790</v>
      </c>
      <c r="G12" s="7">
        <f t="shared" si="0"/>
        <v>9199249</v>
      </c>
      <c r="H12" s="7">
        <f t="shared" si="1"/>
        <v>5882317756</v>
      </c>
    </row>
    <row r="13" spans="2:8" ht="12.95" customHeight="1" x14ac:dyDescent="0.2">
      <c r="B13" s="164">
        <v>42583</v>
      </c>
      <c r="C13" s="7">
        <v>9890490</v>
      </c>
      <c r="D13" s="7">
        <v>6329188412</v>
      </c>
      <c r="E13" s="83">
        <v>283909</v>
      </c>
      <c r="F13" s="83">
        <v>222926873</v>
      </c>
      <c r="G13" s="7">
        <f t="shared" si="0"/>
        <v>10174399</v>
      </c>
      <c r="H13" s="7">
        <f t="shared" si="1"/>
        <v>6552115285</v>
      </c>
    </row>
    <row r="14" spans="2:8" ht="12.95" customHeight="1" x14ac:dyDescent="0.2">
      <c r="B14" s="164">
        <v>42614</v>
      </c>
      <c r="C14" s="7">
        <v>4587474</v>
      </c>
      <c r="D14" s="7">
        <v>2865274578</v>
      </c>
      <c r="E14" s="7">
        <v>195695</v>
      </c>
      <c r="F14" s="7">
        <v>134852047</v>
      </c>
      <c r="G14" s="7">
        <f t="shared" si="0"/>
        <v>4783169</v>
      </c>
      <c r="H14" s="7">
        <f t="shared" si="1"/>
        <v>3000126625</v>
      </c>
    </row>
    <row r="15" spans="2:8" ht="12.95" customHeight="1" x14ac:dyDescent="0.2">
      <c r="B15" s="164">
        <v>42644</v>
      </c>
      <c r="C15" s="7">
        <v>1886561</v>
      </c>
      <c r="D15" s="7">
        <v>1097746741</v>
      </c>
      <c r="E15" s="7">
        <v>125873</v>
      </c>
      <c r="F15" s="7">
        <v>74607241</v>
      </c>
      <c r="G15" s="7">
        <f t="shared" si="0"/>
        <v>2012434</v>
      </c>
      <c r="H15" s="7">
        <f t="shared" si="1"/>
        <v>1172353982</v>
      </c>
    </row>
    <row r="16" spans="2:8" ht="12.95" customHeight="1" x14ac:dyDescent="0.2">
      <c r="B16" s="164">
        <v>42675</v>
      </c>
      <c r="C16" s="7">
        <v>905403</v>
      </c>
      <c r="D16" s="7">
        <v>506485011</v>
      </c>
      <c r="E16" s="7">
        <v>92503</v>
      </c>
      <c r="F16" s="7">
        <v>46382553</v>
      </c>
      <c r="G16" s="7">
        <f t="shared" si="0"/>
        <v>997906</v>
      </c>
      <c r="H16" s="7">
        <f t="shared" si="1"/>
        <v>552867564</v>
      </c>
    </row>
    <row r="17" spans="2:8" ht="12.95" customHeight="1" x14ac:dyDescent="0.2">
      <c r="B17" s="167">
        <v>42705</v>
      </c>
      <c r="C17" s="30">
        <v>986370</v>
      </c>
      <c r="D17" s="30">
        <v>569418210</v>
      </c>
      <c r="E17" s="30">
        <v>83001</v>
      </c>
      <c r="F17" s="30">
        <v>41260130</v>
      </c>
      <c r="G17" s="30">
        <f t="shared" si="0"/>
        <v>1069371</v>
      </c>
      <c r="H17" s="30">
        <f t="shared" si="1"/>
        <v>610678340</v>
      </c>
    </row>
    <row r="18" spans="2:8" ht="12.95" customHeight="1" x14ac:dyDescent="0.2">
      <c r="B18" s="101" t="s">
        <v>339</v>
      </c>
      <c r="C18" s="30">
        <f t="shared" ref="C18:H18" si="2">SUM(C6:C17)</f>
        <v>37370448</v>
      </c>
      <c r="D18" s="91">
        <f t="shared" si="2"/>
        <v>23479326113</v>
      </c>
      <c r="E18" s="91">
        <f t="shared" si="2"/>
        <v>1698055</v>
      </c>
      <c r="F18" s="30">
        <f t="shared" si="2"/>
        <v>1109327203</v>
      </c>
      <c r="G18" s="30">
        <f t="shared" si="2"/>
        <v>39068503</v>
      </c>
      <c r="H18" s="30">
        <f t="shared" si="2"/>
        <v>24588653316</v>
      </c>
    </row>
    <row r="19" spans="2:8" ht="12.95" customHeight="1" x14ac:dyDescent="0.2">
      <c r="C19" s="60"/>
      <c r="D19" s="60"/>
      <c r="E19" s="60"/>
      <c r="F19" s="60"/>
      <c r="G19" s="60"/>
      <c r="H19" s="60"/>
    </row>
    <row r="20" spans="2:8" ht="12.95" customHeight="1" x14ac:dyDescent="0.2">
      <c r="B20" s="98" t="s">
        <v>340</v>
      </c>
    </row>
    <row r="21" spans="2:8" ht="12.95" customHeight="1" x14ac:dyDescent="0.2">
      <c r="B21" s="98" t="s">
        <v>341</v>
      </c>
    </row>
    <row r="23" spans="2:8" ht="12.95" customHeight="1" x14ac:dyDescent="0.2">
      <c r="G23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5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11.5" customWidth="1"/>
    <col min="5" max="5" width="16.33203125" customWidth="1"/>
    <col min="6" max="6" width="12.5" customWidth="1"/>
    <col min="7" max="7" width="15.83203125" customWidth="1"/>
    <col min="8" max="8" width="14" customWidth="1"/>
  </cols>
  <sheetData>
    <row r="2" spans="2:8" ht="15.75" x14ac:dyDescent="0.25">
      <c r="B2" s="1" t="s">
        <v>34</v>
      </c>
    </row>
    <row r="5" spans="2:8" ht="45" x14ac:dyDescent="0.2">
      <c r="B5" s="10" t="s">
        <v>35</v>
      </c>
      <c r="C5" s="3" t="s">
        <v>36</v>
      </c>
      <c r="D5" s="3" t="s">
        <v>37</v>
      </c>
      <c r="E5" s="3" t="s">
        <v>38</v>
      </c>
      <c r="F5" s="3" t="s">
        <v>39</v>
      </c>
      <c r="G5" s="80" t="s">
        <v>40</v>
      </c>
      <c r="H5" s="99" t="s">
        <v>41</v>
      </c>
    </row>
    <row r="6" spans="2:8" ht="12.95" customHeight="1" x14ac:dyDescent="0.2">
      <c r="B6" s="152">
        <v>42400</v>
      </c>
      <c r="C6" s="38">
        <v>4078</v>
      </c>
      <c r="D6" s="38">
        <v>10</v>
      </c>
      <c r="E6" s="104">
        <v>287</v>
      </c>
      <c r="F6" s="104">
        <v>68</v>
      </c>
      <c r="G6" s="104">
        <v>1</v>
      </c>
      <c r="H6" s="7">
        <v>4444</v>
      </c>
    </row>
    <row r="7" spans="2:8" ht="12.95" customHeight="1" x14ac:dyDescent="0.2">
      <c r="B7" s="152">
        <v>42428</v>
      </c>
      <c r="C7" s="38">
        <v>4067</v>
      </c>
      <c r="D7" s="38">
        <v>10</v>
      </c>
      <c r="E7" s="104">
        <v>292</v>
      </c>
      <c r="F7" s="104">
        <v>68</v>
      </c>
      <c r="G7" s="104">
        <v>1</v>
      </c>
      <c r="H7" s="7">
        <v>4438</v>
      </c>
    </row>
    <row r="8" spans="2:8" ht="12.95" customHeight="1" x14ac:dyDescent="0.2">
      <c r="B8" s="152">
        <v>42460</v>
      </c>
      <c r="C8" s="38">
        <v>4083</v>
      </c>
      <c r="D8" s="38">
        <v>10</v>
      </c>
      <c r="E8" s="104">
        <v>324</v>
      </c>
      <c r="F8" s="104">
        <v>68</v>
      </c>
      <c r="G8" s="104">
        <v>1</v>
      </c>
      <c r="H8" s="7">
        <v>4486</v>
      </c>
    </row>
    <row r="9" spans="2:8" ht="12.95" customHeight="1" x14ac:dyDescent="0.2">
      <c r="B9" s="152">
        <v>42490</v>
      </c>
      <c r="C9" s="38">
        <v>4189</v>
      </c>
      <c r="D9" s="38">
        <v>10</v>
      </c>
      <c r="E9" s="104">
        <v>326</v>
      </c>
      <c r="F9" s="104">
        <v>66</v>
      </c>
      <c r="G9" s="104">
        <v>1</v>
      </c>
      <c r="H9" s="7">
        <v>4592</v>
      </c>
    </row>
    <row r="10" spans="2:8" ht="12.95" customHeight="1" x14ac:dyDescent="0.2">
      <c r="B10" s="152">
        <v>42521</v>
      </c>
      <c r="C10" s="38">
        <v>4236</v>
      </c>
      <c r="D10" s="38">
        <v>10</v>
      </c>
      <c r="E10" s="104">
        <v>327</v>
      </c>
      <c r="F10" s="104">
        <v>66</v>
      </c>
      <c r="G10" s="104">
        <v>1</v>
      </c>
      <c r="H10" s="7">
        <v>4640</v>
      </c>
    </row>
    <row r="11" spans="2:8" ht="12.95" customHeight="1" x14ac:dyDescent="0.2">
      <c r="B11" s="152">
        <v>42551</v>
      </c>
      <c r="C11" s="38">
        <v>4269</v>
      </c>
      <c r="D11" s="38">
        <v>10</v>
      </c>
      <c r="E11" s="104">
        <v>328</v>
      </c>
      <c r="F11" s="104">
        <v>66</v>
      </c>
      <c r="G11" s="104">
        <v>1</v>
      </c>
      <c r="H11" s="7">
        <v>4674</v>
      </c>
    </row>
    <row r="12" spans="2:8" ht="12.95" customHeight="1" x14ac:dyDescent="0.2">
      <c r="B12" s="152">
        <v>42582</v>
      </c>
      <c r="C12" s="38">
        <v>4275</v>
      </c>
      <c r="D12" s="38">
        <v>10</v>
      </c>
      <c r="E12" s="104">
        <v>341</v>
      </c>
      <c r="F12" s="104">
        <v>66</v>
      </c>
      <c r="G12" s="104">
        <v>1</v>
      </c>
      <c r="H12" s="7">
        <v>4693</v>
      </c>
    </row>
    <row r="13" spans="2:8" ht="12.95" customHeight="1" x14ac:dyDescent="0.2">
      <c r="B13" s="152">
        <v>42613</v>
      </c>
      <c r="C13" s="38">
        <v>4290</v>
      </c>
      <c r="D13" s="38">
        <v>10</v>
      </c>
      <c r="E13" s="104">
        <v>329</v>
      </c>
      <c r="F13" s="104">
        <v>66</v>
      </c>
      <c r="G13" s="104">
        <v>2</v>
      </c>
      <c r="H13" s="7">
        <v>4697</v>
      </c>
    </row>
    <row r="14" spans="2:8" ht="12.95" customHeight="1" x14ac:dyDescent="0.2">
      <c r="B14" s="152">
        <v>42643</v>
      </c>
      <c r="C14" s="38">
        <v>4251</v>
      </c>
      <c r="D14" s="38">
        <v>10</v>
      </c>
      <c r="E14" s="104">
        <v>329</v>
      </c>
      <c r="F14" s="104">
        <v>66</v>
      </c>
      <c r="G14" s="104">
        <v>8</v>
      </c>
      <c r="H14" s="7">
        <v>4664</v>
      </c>
    </row>
    <row r="15" spans="2:8" ht="12.95" customHeight="1" x14ac:dyDescent="0.2">
      <c r="B15" s="152">
        <v>42674</v>
      </c>
      <c r="C15" s="38">
        <v>4130</v>
      </c>
      <c r="D15" s="38">
        <v>10</v>
      </c>
      <c r="E15" s="104">
        <v>337</v>
      </c>
      <c r="F15" s="104">
        <v>66</v>
      </c>
      <c r="G15" s="104">
        <v>8</v>
      </c>
      <c r="H15" s="7">
        <v>4551</v>
      </c>
    </row>
    <row r="16" spans="2:8" ht="12.95" customHeight="1" x14ac:dyDescent="0.2">
      <c r="B16" s="152">
        <v>42704</v>
      </c>
      <c r="C16" s="38">
        <v>4101</v>
      </c>
      <c r="D16" s="38">
        <v>10</v>
      </c>
      <c r="E16" s="104">
        <v>341</v>
      </c>
      <c r="F16" s="104">
        <v>66</v>
      </c>
      <c r="G16" s="104">
        <v>8</v>
      </c>
      <c r="H16" s="7">
        <v>4526</v>
      </c>
    </row>
    <row r="17" spans="2:9" ht="12.95" customHeight="1" x14ac:dyDescent="0.2">
      <c r="B17" s="153">
        <v>42735</v>
      </c>
      <c r="C17" s="105">
        <v>4113</v>
      </c>
      <c r="D17" s="105">
        <v>10</v>
      </c>
      <c r="E17" s="106">
        <v>346</v>
      </c>
      <c r="F17" s="106">
        <v>66</v>
      </c>
      <c r="G17" s="106">
        <v>8</v>
      </c>
      <c r="H17" s="30">
        <v>4543</v>
      </c>
    </row>
    <row r="18" spans="2:9" s="2" customFormat="1" ht="12.95" customHeight="1" x14ac:dyDescent="0.2">
      <c r="D18" s="78"/>
      <c r="E18" s="78"/>
      <c r="H18" s="107"/>
    </row>
    <row r="19" spans="2:9" s="2" customFormat="1" ht="12.95" customHeight="1" x14ac:dyDescent="0.2">
      <c r="H19" s="73"/>
    </row>
    <row r="20" spans="2:9" ht="12.95" customHeight="1" x14ac:dyDescent="0.2">
      <c r="B20" t="s">
        <v>42</v>
      </c>
    </row>
    <row r="21" spans="2:9" ht="12.95" customHeight="1" x14ac:dyDescent="0.2">
      <c r="B21" t="s">
        <v>43</v>
      </c>
    </row>
    <row r="24" spans="2:9" ht="12.95" customHeight="1" x14ac:dyDescent="0.2">
      <c r="D24" s="82"/>
      <c r="E24" s="7"/>
    </row>
    <row r="25" spans="2:9" ht="12.95" customHeight="1" x14ac:dyDescent="0.2">
      <c r="D25" s="82"/>
      <c r="E25" s="7"/>
    </row>
    <row r="26" spans="2:9" ht="12.95" customHeight="1" x14ac:dyDescent="0.2">
      <c r="D26" s="82"/>
      <c r="E26" s="7"/>
      <c r="I26" s="73"/>
    </row>
    <row r="27" spans="2:9" ht="12.95" customHeight="1" x14ac:dyDescent="0.2">
      <c r="D27" s="82"/>
      <c r="E27" s="7"/>
      <c r="I27" s="73"/>
    </row>
    <row r="28" spans="2:9" ht="12.95" customHeight="1" x14ac:dyDescent="0.2">
      <c r="D28" s="82"/>
      <c r="E28" s="7"/>
    </row>
    <row r="29" spans="2:9" ht="12.95" customHeight="1" x14ac:dyDescent="0.2">
      <c r="D29" s="82"/>
      <c r="E29" s="7"/>
    </row>
    <row r="30" spans="2:9" ht="12.95" customHeight="1" x14ac:dyDescent="0.2">
      <c r="D30" s="82"/>
      <c r="E30" s="7"/>
    </row>
    <row r="31" spans="2:9" ht="12.95" customHeight="1" x14ac:dyDescent="0.2">
      <c r="D31" s="82"/>
      <c r="E31" s="7"/>
    </row>
    <row r="32" spans="2:9" ht="12.95" customHeight="1" x14ac:dyDescent="0.2">
      <c r="D32" s="82"/>
      <c r="E32" s="7"/>
    </row>
    <row r="33" spans="4:5" ht="12.95" customHeight="1" x14ac:dyDescent="0.2">
      <c r="D33" s="82"/>
      <c r="E33" s="7"/>
    </row>
    <row r="34" spans="4:5" ht="12.95" customHeight="1" x14ac:dyDescent="0.2">
      <c r="D34" s="82"/>
      <c r="E34" s="7"/>
    </row>
    <row r="35" spans="4:5" ht="12.95" customHeight="1" x14ac:dyDescent="0.2">
      <c r="D35" s="82"/>
      <c r="E35" s="7"/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7"/>
  <sheetViews>
    <sheetView showGridLines="0" topLeftCell="A3" zoomScaleNormal="100" workbookViewId="0">
      <selection activeCell="B6" sqref="B6:B41"/>
    </sheetView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2:8" ht="15.75" x14ac:dyDescent="0.25">
      <c r="B2" s="1" t="s">
        <v>342</v>
      </c>
    </row>
    <row r="5" spans="2:8" ht="33.75" x14ac:dyDescent="0.2">
      <c r="B5" s="10" t="s">
        <v>343</v>
      </c>
      <c r="C5" s="70" t="s">
        <v>344</v>
      </c>
      <c r="D5" s="70" t="s">
        <v>345</v>
      </c>
      <c r="E5" s="70" t="s">
        <v>346</v>
      </c>
      <c r="F5" s="70" t="s">
        <v>347</v>
      </c>
    </row>
    <row r="6" spans="2:8" ht="12.95" customHeight="1" x14ac:dyDescent="0.2">
      <c r="B6" s="164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5" customHeight="1" x14ac:dyDescent="0.2">
      <c r="B7" s="164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5" customHeight="1" x14ac:dyDescent="0.2">
      <c r="B8" s="164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5" customHeight="1" x14ac:dyDescent="0.2">
      <c r="B9" s="164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5" customHeight="1" x14ac:dyDescent="0.2">
      <c r="B10" s="164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5" customHeight="1" x14ac:dyDescent="0.2">
      <c r="B11" s="164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5" customHeight="1" x14ac:dyDescent="0.2">
      <c r="B12" s="164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5" customHeight="1" x14ac:dyDescent="0.2">
      <c r="B13" s="164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5" customHeight="1" x14ac:dyDescent="0.2">
      <c r="B14" s="164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5" customHeight="1" x14ac:dyDescent="0.2">
      <c r="B15" s="164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5" customHeight="1" x14ac:dyDescent="0.2">
      <c r="B16" s="164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5" customHeight="1" x14ac:dyDescent="0.2">
      <c r="B17" s="166">
        <v>41974</v>
      </c>
      <c r="C17" s="44">
        <v>15127229</v>
      </c>
      <c r="D17" s="44">
        <v>12840970</v>
      </c>
      <c r="E17" s="44">
        <v>8313079111</v>
      </c>
      <c r="F17" s="44">
        <v>2546865094</v>
      </c>
      <c r="G17" s="7"/>
      <c r="H17" s="7"/>
    </row>
    <row r="18" spans="2:8" s="2" customFormat="1" ht="12.95" customHeight="1" x14ac:dyDescent="0.2">
      <c r="B18" s="164">
        <v>42005</v>
      </c>
      <c r="C18" s="7">
        <v>13083428</v>
      </c>
      <c r="D18" s="115">
        <v>10950170</v>
      </c>
      <c r="E18" s="115">
        <v>7064994843</v>
      </c>
      <c r="F18" s="7">
        <v>1929030428</v>
      </c>
      <c r="G18" s="7"/>
      <c r="H18" s="7"/>
    </row>
    <row r="19" spans="2:8" s="2" customFormat="1" ht="12.95" customHeight="1" x14ac:dyDescent="0.2">
      <c r="B19" s="164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5" customHeight="1" x14ac:dyDescent="0.2">
      <c r="B20" s="164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5" customHeight="1" x14ac:dyDescent="0.2">
      <c r="B21" s="164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5" customHeight="1" x14ac:dyDescent="0.2">
      <c r="B22" s="164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5" customHeight="1" x14ac:dyDescent="0.2">
      <c r="B23" s="164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5" customHeight="1" x14ac:dyDescent="0.2">
      <c r="B24" s="164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5" customHeight="1" x14ac:dyDescent="0.2">
      <c r="B25" s="164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5" customHeight="1" x14ac:dyDescent="0.2">
      <c r="B26" s="164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5" customHeight="1" x14ac:dyDescent="0.2">
      <c r="B27" s="164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5" customHeight="1" x14ac:dyDescent="0.2">
      <c r="B28" s="164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5" customHeight="1" x14ac:dyDescent="0.2">
      <c r="B29" s="166">
        <v>42339</v>
      </c>
      <c r="C29" s="43">
        <v>16552010</v>
      </c>
      <c r="D29" s="43">
        <v>12478140</v>
      </c>
      <c r="E29" s="43">
        <v>8921936214</v>
      </c>
      <c r="F29" s="43">
        <v>2423770136</v>
      </c>
      <c r="G29" s="7"/>
      <c r="H29" s="7"/>
    </row>
    <row r="30" spans="2:8" ht="12.95" customHeight="1" x14ac:dyDescent="0.2">
      <c r="B30" s="164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2.95" customHeight="1" x14ac:dyDescent="0.2">
      <c r="B31" s="164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2.95" customHeight="1" x14ac:dyDescent="0.2">
      <c r="B32" s="164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2.95" customHeight="1" x14ac:dyDescent="0.2">
      <c r="B33" s="164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2.95" customHeight="1" x14ac:dyDescent="0.2">
      <c r="B34" s="164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2.95" customHeight="1" x14ac:dyDescent="0.2">
      <c r="B35" s="164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2.95" customHeight="1" x14ac:dyDescent="0.2">
      <c r="B36" s="164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2.95" customHeight="1" x14ac:dyDescent="0.2">
      <c r="B37" s="164">
        <v>42583</v>
      </c>
      <c r="C37" s="7">
        <v>15897382</v>
      </c>
      <c r="D37" s="83">
        <v>13325353</v>
      </c>
      <c r="E37" s="7">
        <v>8753008570</v>
      </c>
      <c r="F37" s="83">
        <v>2499535388</v>
      </c>
    </row>
    <row r="38" spans="2:7" ht="12.95" customHeight="1" x14ac:dyDescent="0.2">
      <c r="B38" s="164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2.95" customHeight="1" x14ac:dyDescent="0.2">
      <c r="B39" s="164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2.95" customHeight="1" x14ac:dyDescent="0.2">
      <c r="B40" s="164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2.95" customHeight="1" x14ac:dyDescent="0.2">
      <c r="B41" s="167">
        <v>42705</v>
      </c>
      <c r="C41" s="30">
        <v>17321138</v>
      </c>
      <c r="D41" s="30">
        <v>14366079</v>
      </c>
      <c r="E41" s="30">
        <v>9332637687</v>
      </c>
      <c r="F41" s="30">
        <v>2726346925</v>
      </c>
    </row>
    <row r="42" spans="2:7" ht="12.95" customHeight="1" x14ac:dyDescent="0.2">
      <c r="C42" s="7"/>
      <c r="D42" s="7"/>
      <c r="E42" s="7"/>
      <c r="F42" s="7"/>
      <c r="G42" s="7"/>
    </row>
    <row r="43" spans="2:7" ht="12.95" customHeight="1" x14ac:dyDescent="0.2">
      <c r="B43" t="s">
        <v>348</v>
      </c>
    </row>
    <row r="44" spans="2:7" ht="12.95" customHeight="1" x14ac:dyDescent="0.2">
      <c r="B44" t="s">
        <v>349</v>
      </c>
      <c r="C44" s="56"/>
      <c r="D44" s="56"/>
      <c r="E44" s="56"/>
      <c r="F44" s="56"/>
    </row>
    <row r="45" spans="2:7" ht="12.95" customHeight="1" x14ac:dyDescent="0.2">
      <c r="C45" s="7"/>
      <c r="D45" s="7"/>
      <c r="E45" s="7"/>
      <c r="F45" s="7"/>
      <c r="G45" s="7"/>
    </row>
    <row r="46" spans="2:7" ht="12.95" customHeight="1" x14ac:dyDescent="0.2">
      <c r="E46" s="7"/>
    </row>
    <row r="47" spans="2:7" ht="12.95" customHeight="1" x14ac:dyDescent="0.2">
      <c r="C47" s="7"/>
      <c r="D47" s="60"/>
      <c r="E47" s="7"/>
      <c r="F47" s="60"/>
    </row>
    <row r="49" spans="3:7" ht="12.95" customHeight="1" x14ac:dyDescent="0.2">
      <c r="C49" s="7"/>
      <c r="D49" s="7"/>
      <c r="E49" s="7"/>
      <c r="F49" s="7"/>
    </row>
    <row r="50" spans="3:7" ht="12.95" customHeight="1" x14ac:dyDescent="0.2">
      <c r="C50" s="7"/>
      <c r="E50" s="7"/>
    </row>
    <row r="51" spans="3:7" ht="12.95" customHeight="1" x14ac:dyDescent="0.2">
      <c r="C51" s="73"/>
      <c r="D51" s="73"/>
      <c r="E51" s="73"/>
    </row>
    <row r="57" spans="3:7" ht="12.95" customHeight="1" x14ac:dyDescent="0.2">
      <c r="F57" s="73"/>
      <c r="G57" s="73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0"/>
  <sheetViews>
    <sheetView showGridLines="0" topLeftCell="A5" zoomScaleNormal="100" workbookViewId="0">
      <selection activeCell="B6" sqref="B6:B41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9" ht="15.75" x14ac:dyDescent="0.25">
      <c r="B2" s="1" t="s">
        <v>350</v>
      </c>
    </row>
    <row r="5" spans="2:9" ht="33.75" x14ac:dyDescent="0.2">
      <c r="B5" s="127" t="s">
        <v>351</v>
      </c>
      <c r="C5" s="127" t="s">
        <v>352</v>
      </c>
      <c r="D5" s="127" t="s">
        <v>353</v>
      </c>
      <c r="E5" s="127" t="s">
        <v>354</v>
      </c>
      <c r="F5" s="127" t="s">
        <v>355</v>
      </c>
    </row>
    <row r="6" spans="2:9" ht="12.95" customHeight="1" x14ac:dyDescent="0.2">
      <c r="B6" s="164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5" customHeight="1" x14ac:dyDescent="0.2">
      <c r="B7" s="164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5" customHeight="1" x14ac:dyDescent="0.2">
      <c r="B8" s="164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5" customHeight="1" x14ac:dyDescent="0.2">
      <c r="B9" s="164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5" customHeight="1" x14ac:dyDescent="0.2">
      <c r="B10" s="164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5" customHeight="1" x14ac:dyDescent="0.2">
      <c r="B11" s="164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5" customHeight="1" x14ac:dyDescent="0.2">
      <c r="B12" s="164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5" customHeight="1" x14ac:dyDescent="0.2">
      <c r="B13" s="164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5" customHeight="1" x14ac:dyDescent="0.2">
      <c r="B14" s="164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5" customHeight="1" x14ac:dyDescent="0.2">
      <c r="B15" s="164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5" customHeight="1" x14ac:dyDescent="0.2">
      <c r="B16" s="164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5" customHeight="1" x14ac:dyDescent="0.2">
      <c r="B17" s="166">
        <v>41974</v>
      </c>
      <c r="C17" s="44">
        <v>19073897</v>
      </c>
      <c r="D17" s="44">
        <v>8645332</v>
      </c>
      <c r="E17" s="44">
        <v>248970</v>
      </c>
      <c r="F17" s="44">
        <v>27968199</v>
      </c>
      <c r="I17" s="7"/>
    </row>
    <row r="18" spans="2:9" s="2" customFormat="1" ht="12.95" customHeight="1" x14ac:dyDescent="0.2">
      <c r="B18" s="164">
        <v>42005</v>
      </c>
      <c r="C18" s="7">
        <v>16033872</v>
      </c>
      <c r="D18" s="115">
        <v>7760139</v>
      </c>
      <c r="E18" s="115">
        <v>239587</v>
      </c>
      <c r="F18" s="7">
        <v>24033598</v>
      </c>
    </row>
    <row r="19" spans="2:9" s="2" customFormat="1" ht="12.95" customHeight="1" x14ac:dyDescent="0.2">
      <c r="B19" s="164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5" customHeight="1" x14ac:dyDescent="0.2">
      <c r="B20" s="164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5" customHeight="1" x14ac:dyDescent="0.2">
      <c r="B21" s="164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5" customHeight="1" x14ac:dyDescent="0.2">
      <c r="B22" s="164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5" customHeight="1" x14ac:dyDescent="0.2">
      <c r="B23" s="164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5" customHeight="1" x14ac:dyDescent="0.2">
      <c r="B24" s="164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5" customHeight="1" x14ac:dyDescent="0.2">
      <c r="B25" s="164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5" customHeight="1" x14ac:dyDescent="0.2">
      <c r="B26" s="164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5" customHeight="1" x14ac:dyDescent="0.2">
      <c r="B27" s="164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5" customHeight="1" x14ac:dyDescent="0.2">
      <c r="B28" s="164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5" customHeight="1" x14ac:dyDescent="0.2">
      <c r="B29" s="166">
        <v>42339</v>
      </c>
      <c r="C29" s="43">
        <v>19702648</v>
      </c>
      <c r="D29" s="43">
        <v>9057084</v>
      </c>
      <c r="E29" s="43">
        <v>270418</v>
      </c>
      <c r="F29" s="43">
        <v>29030150</v>
      </c>
    </row>
    <row r="30" spans="2:9" ht="12.95" customHeight="1" x14ac:dyDescent="0.2">
      <c r="B30" s="164">
        <v>42370</v>
      </c>
      <c r="C30" s="7">
        <v>17398064</v>
      </c>
      <c r="D30" s="7">
        <v>7705887</v>
      </c>
      <c r="E30" s="7">
        <v>250979</v>
      </c>
      <c r="F30" s="43">
        <f>SUM(C30:E30)</f>
        <v>25354930</v>
      </c>
    </row>
    <row r="31" spans="2:9" ht="12.95" customHeight="1" x14ac:dyDescent="0.2">
      <c r="B31" s="164">
        <v>42401</v>
      </c>
      <c r="C31" s="83">
        <v>17577786</v>
      </c>
      <c r="D31" s="83">
        <v>8146928</v>
      </c>
      <c r="E31" s="83">
        <v>259555</v>
      </c>
      <c r="F31" s="43">
        <f t="shared" ref="F31:F40" si="0">SUM(C31:E31)</f>
        <v>25984269</v>
      </c>
    </row>
    <row r="32" spans="2:9" ht="12.95" customHeight="1" x14ac:dyDescent="0.2">
      <c r="B32" s="164">
        <v>42430</v>
      </c>
      <c r="C32" s="7">
        <v>18875299</v>
      </c>
      <c r="D32" s="7">
        <v>8593920</v>
      </c>
      <c r="E32" s="7">
        <v>272696</v>
      </c>
      <c r="F32" s="43">
        <f t="shared" si="0"/>
        <v>27741915</v>
      </c>
    </row>
    <row r="33" spans="2:6" ht="12.95" customHeight="1" x14ac:dyDescent="0.2">
      <c r="B33" s="164">
        <v>42461</v>
      </c>
      <c r="C33" s="7">
        <v>19369964</v>
      </c>
      <c r="D33" s="7">
        <v>8804418</v>
      </c>
      <c r="E33" s="7">
        <v>277496</v>
      </c>
      <c r="F33" s="43">
        <f t="shared" si="0"/>
        <v>28451878</v>
      </c>
    </row>
    <row r="34" spans="2:6" ht="12.95" customHeight="1" x14ac:dyDescent="0.2">
      <c r="B34" s="164">
        <v>42491</v>
      </c>
      <c r="C34" s="7">
        <v>20037862</v>
      </c>
      <c r="D34" s="7">
        <v>8919523</v>
      </c>
      <c r="E34" s="7">
        <v>278601</v>
      </c>
      <c r="F34" s="43">
        <f t="shared" si="0"/>
        <v>29235986</v>
      </c>
    </row>
    <row r="35" spans="2:6" ht="12.95" customHeight="1" x14ac:dyDescent="0.2">
      <c r="B35" s="164">
        <v>42522</v>
      </c>
      <c r="C35" s="7">
        <v>20150390</v>
      </c>
      <c r="D35" s="7">
        <v>8741649</v>
      </c>
      <c r="E35" s="7">
        <v>277426</v>
      </c>
      <c r="F35" s="43">
        <f t="shared" si="0"/>
        <v>29169465</v>
      </c>
    </row>
    <row r="36" spans="2:6" ht="12.95" customHeight="1" x14ac:dyDescent="0.2">
      <c r="B36" s="164">
        <v>42552</v>
      </c>
      <c r="C36" s="7">
        <v>20870879</v>
      </c>
      <c r="D36" s="7">
        <v>8683541</v>
      </c>
      <c r="E36" s="7">
        <v>283583</v>
      </c>
      <c r="F36" s="43">
        <f t="shared" si="0"/>
        <v>29838003</v>
      </c>
    </row>
    <row r="37" spans="2:6" ht="12.95" customHeight="1" x14ac:dyDescent="0.2">
      <c r="B37" s="164">
        <v>42583</v>
      </c>
      <c r="C37" s="7">
        <v>20259924</v>
      </c>
      <c r="D37" s="7">
        <v>8691419</v>
      </c>
      <c r="E37" s="7">
        <v>271392</v>
      </c>
      <c r="F37" s="43">
        <f t="shared" si="0"/>
        <v>29222735</v>
      </c>
    </row>
    <row r="38" spans="2:6" ht="12.95" customHeight="1" x14ac:dyDescent="0.2">
      <c r="B38" s="164">
        <v>42614</v>
      </c>
      <c r="C38" s="7">
        <v>20465635</v>
      </c>
      <c r="D38" s="7">
        <v>8807988</v>
      </c>
      <c r="E38" s="7">
        <v>288102</v>
      </c>
      <c r="F38" s="43">
        <f t="shared" si="0"/>
        <v>29561725</v>
      </c>
    </row>
    <row r="39" spans="2:6" ht="12.95" customHeight="1" x14ac:dyDescent="0.2">
      <c r="B39" s="164">
        <v>42644</v>
      </c>
      <c r="C39" s="7">
        <v>20920878</v>
      </c>
      <c r="D39" s="7">
        <v>8907964</v>
      </c>
      <c r="E39" s="7">
        <v>295858</v>
      </c>
      <c r="F39" s="43">
        <f t="shared" si="0"/>
        <v>30124700</v>
      </c>
    </row>
    <row r="40" spans="2:6" ht="12.95" customHeight="1" x14ac:dyDescent="0.2">
      <c r="B40" s="164">
        <v>42675</v>
      </c>
      <c r="C40" s="7">
        <v>19849686</v>
      </c>
      <c r="D40" s="7">
        <v>8457454</v>
      </c>
      <c r="E40" s="7">
        <v>283318</v>
      </c>
      <c r="F40" s="43">
        <f t="shared" si="0"/>
        <v>28590458</v>
      </c>
    </row>
    <row r="41" spans="2:6" ht="12.95" customHeight="1" x14ac:dyDescent="0.2">
      <c r="B41" s="167">
        <v>42705</v>
      </c>
      <c r="C41" s="30">
        <v>22297704</v>
      </c>
      <c r="D41" s="30">
        <v>9100521</v>
      </c>
      <c r="E41" s="30">
        <v>288992</v>
      </c>
      <c r="F41" s="30">
        <f>SUM(C41:E41)</f>
        <v>31687217</v>
      </c>
    </row>
    <row r="42" spans="2:6" ht="12.95" customHeight="1" x14ac:dyDescent="0.2">
      <c r="C42" s="7"/>
      <c r="D42" s="7"/>
      <c r="E42" s="7"/>
      <c r="F42" s="7"/>
    </row>
    <row r="43" spans="2:6" ht="12.95" customHeight="1" x14ac:dyDescent="0.2">
      <c r="C43" s="73"/>
      <c r="D43" s="73"/>
      <c r="E43" s="73"/>
    </row>
    <row r="44" spans="2:6" ht="12.95" customHeight="1" x14ac:dyDescent="0.2">
      <c r="B44" t="s">
        <v>356</v>
      </c>
    </row>
    <row r="45" spans="2:6" ht="12.95" customHeight="1" x14ac:dyDescent="0.2">
      <c r="B45" t="s">
        <v>357</v>
      </c>
    </row>
    <row r="46" spans="2:6" ht="12.95" customHeight="1" x14ac:dyDescent="0.2">
      <c r="C46" s="7"/>
    </row>
    <row r="47" spans="2:6" ht="12.95" customHeight="1" x14ac:dyDescent="0.2">
      <c r="C47" s="7"/>
    </row>
    <row r="48" spans="2:6" ht="12.95" customHeight="1" x14ac:dyDescent="0.2">
      <c r="C48" s="7"/>
      <c r="D48" s="7"/>
      <c r="E48" s="7"/>
      <c r="F48" s="7"/>
    </row>
    <row r="50" spans="3:6" ht="12.95" customHeight="1" x14ac:dyDescent="0.2">
      <c r="C50" s="73"/>
      <c r="D50" s="73"/>
      <c r="E50" s="73"/>
      <c r="F50" s="73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0"/>
  <sheetViews>
    <sheetView showGridLines="0" topLeftCell="A3" zoomScaleNormal="100" workbookViewId="0">
      <selection activeCell="B6" sqref="B6:B41"/>
    </sheetView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6" ht="15.75" x14ac:dyDescent="0.25">
      <c r="B2" s="1" t="s">
        <v>358</v>
      </c>
    </row>
    <row r="5" spans="2:6" ht="33.75" x14ac:dyDescent="0.2">
      <c r="B5" s="10" t="s">
        <v>359</v>
      </c>
      <c r="C5" s="127" t="s">
        <v>360</v>
      </c>
      <c r="D5" s="127" t="s">
        <v>361</v>
      </c>
      <c r="E5" s="127" t="s">
        <v>362</v>
      </c>
      <c r="F5" s="127" t="s">
        <v>363</v>
      </c>
    </row>
    <row r="6" spans="2:6" ht="12.95" customHeight="1" x14ac:dyDescent="0.2">
      <c r="B6" s="164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5" customHeight="1" x14ac:dyDescent="0.2">
      <c r="B7" s="164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5" customHeight="1" x14ac:dyDescent="0.2">
      <c r="B8" s="164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5" customHeight="1" x14ac:dyDescent="0.2">
      <c r="B9" s="164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5" customHeight="1" x14ac:dyDescent="0.2">
      <c r="B10" s="164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5" customHeight="1" x14ac:dyDescent="0.2">
      <c r="B11" s="164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5" customHeight="1" x14ac:dyDescent="0.2">
      <c r="B12" s="164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5" customHeight="1" x14ac:dyDescent="0.2">
      <c r="B13" s="164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5" customHeight="1" x14ac:dyDescent="0.2">
      <c r="B14" s="164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5" customHeight="1" x14ac:dyDescent="0.2">
      <c r="B15" s="164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5" customHeight="1" x14ac:dyDescent="0.2">
      <c r="B16" s="164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5" customHeight="1" x14ac:dyDescent="0.2">
      <c r="B17" s="166">
        <v>41974</v>
      </c>
      <c r="C17" s="44">
        <v>4056822940</v>
      </c>
      <c r="D17" s="44">
        <v>6301275832</v>
      </c>
      <c r="E17" s="44">
        <v>501845433</v>
      </c>
      <c r="F17" s="44">
        <v>10859944205</v>
      </c>
    </row>
    <row r="18" spans="2:6" s="2" customFormat="1" ht="12.95" customHeight="1" x14ac:dyDescent="0.2">
      <c r="B18" s="164">
        <v>42005</v>
      </c>
      <c r="C18" s="7">
        <v>3080564316</v>
      </c>
      <c r="D18" s="115">
        <v>5476843516</v>
      </c>
      <c r="E18" s="115">
        <v>436617439</v>
      </c>
      <c r="F18" s="7">
        <v>8994025271</v>
      </c>
    </row>
    <row r="19" spans="2:6" s="2" customFormat="1" ht="12.95" customHeight="1" x14ac:dyDescent="0.2">
      <c r="B19" s="164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5" customHeight="1" x14ac:dyDescent="0.2">
      <c r="B20" s="164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5" customHeight="1" x14ac:dyDescent="0.2">
      <c r="B21" s="164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5" customHeight="1" x14ac:dyDescent="0.2">
      <c r="B22" s="164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5" customHeight="1" x14ac:dyDescent="0.2">
      <c r="B23" s="164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5" customHeight="1" x14ac:dyDescent="0.2">
      <c r="B24" s="164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5" customHeight="1" x14ac:dyDescent="0.2">
      <c r="B25" s="164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5" customHeight="1" x14ac:dyDescent="0.2">
      <c r="B26" s="164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5" customHeight="1" x14ac:dyDescent="0.2">
      <c r="B27" s="164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5" customHeight="1" x14ac:dyDescent="0.2">
      <c r="B28" s="164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5" customHeight="1" x14ac:dyDescent="0.2">
      <c r="B29" s="166">
        <v>42339</v>
      </c>
      <c r="C29" s="43">
        <v>4134324224</v>
      </c>
      <c r="D29" s="43">
        <v>6641008685</v>
      </c>
      <c r="E29" s="43">
        <v>570373441</v>
      </c>
      <c r="F29" s="43">
        <v>11345706350</v>
      </c>
    </row>
    <row r="30" spans="2:6" ht="12.95" customHeight="1" x14ac:dyDescent="0.2">
      <c r="B30" s="164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2.95" customHeight="1" x14ac:dyDescent="0.2">
      <c r="B31" s="164">
        <v>42401</v>
      </c>
      <c r="C31" s="83">
        <v>3248269214</v>
      </c>
      <c r="D31" s="83">
        <v>5816226861</v>
      </c>
      <c r="E31" s="83">
        <v>512324963</v>
      </c>
      <c r="F31" s="7">
        <f>SUM(C31:E31)</f>
        <v>9576821038</v>
      </c>
    </row>
    <row r="32" spans="2:6" ht="12.95" customHeight="1" x14ac:dyDescent="0.2">
      <c r="B32" s="164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2.95" customHeight="1" x14ac:dyDescent="0.2">
      <c r="B33" s="164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2.95" customHeight="1" x14ac:dyDescent="0.2">
      <c r="B34" s="164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2.95" customHeight="1" x14ac:dyDescent="0.2">
      <c r="B35" s="164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2.95" customHeight="1" x14ac:dyDescent="0.2">
      <c r="B36" s="164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2.95" customHeight="1" x14ac:dyDescent="0.2">
      <c r="B37" s="164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2.95" customHeight="1" x14ac:dyDescent="0.2">
      <c r="B38" s="164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2.95" customHeight="1" x14ac:dyDescent="0.2">
      <c r="B39" s="164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H39" s="82"/>
      <c r="I39" s="82"/>
    </row>
    <row r="40" spans="2:9" ht="12.95" customHeight="1" x14ac:dyDescent="0.2">
      <c r="B40" s="164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H40" s="82"/>
      <c r="I40" s="82"/>
    </row>
    <row r="41" spans="2:9" ht="12.95" customHeight="1" x14ac:dyDescent="0.2">
      <c r="B41" s="167">
        <v>42705</v>
      </c>
      <c r="C41" s="30">
        <v>4585676699</v>
      </c>
      <c r="D41" s="30">
        <v>6860960168</v>
      </c>
      <c r="E41" s="30">
        <v>612347745</v>
      </c>
      <c r="F41" s="30">
        <f>SUM(C41:E41)</f>
        <v>12058984612</v>
      </c>
      <c r="H41" s="82"/>
      <c r="I41" s="82"/>
    </row>
    <row r="42" spans="2:9" ht="12.95" customHeight="1" x14ac:dyDescent="0.2">
      <c r="C42" s="7"/>
      <c r="D42" s="7"/>
      <c r="E42" s="7"/>
      <c r="F42" s="7"/>
      <c r="H42" s="82"/>
      <c r="I42" s="82"/>
    </row>
    <row r="43" spans="2:9" ht="12.95" customHeight="1" x14ac:dyDescent="0.2">
      <c r="C43" s="69"/>
      <c r="D43" s="69"/>
      <c r="E43" s="69"/>
      <c r="F43" s="13"/>
      <c r="H43" s="82"/>
      <c r="I43" s="82"/>
    </row>
    <row r="44" spans="2:9" ht="12.95" customHeight="1" x14ac:dyDescent="0.2">
      <c r="B44" t="s">
        <v>364</v>
      </c>
      <c r="H44" s="82"/>
      <c r="I44" s="82"/>
    </row>
    <row r="45" spans="2:9" ht="12.95" customHeight="1" x14ac:dyDescent="0.2">
      <c r="B45" t="s">
        <v>365</v>
      </c>
      <c r="H45" s="82"/>
      <c r="I45" s="82"/>
    </row>
    <row r="46" spans="2:9" ht="12.95" customHeight="1" x14ac:dyDescent="0.2">
      <c r="C46" s="7"/>
      <c r="D46" s="7"/>
      <c r="E46" s="7"/>
      <c r="F46" s="7"/>
      <c r="H46" s="82"/>
      <c r="I46" s="82"/>
    </row>
    <row r="47" spans="2:9" ht="12.95" customHeight="1" x14ac:dyDescent="0.2">
      <c r="H47" s="82"/>
      <c r="I47" s="82"/>
    </row>
    <row r="48" spans="2:9" ht="12.95" customHeight="1" x14ac:dyDescent="0.2">
      <c r="C48" s="73"/>
      <c r="D48" s="73"/>
      <c r="E48" s="73"/>
      <c r="F48" s="73"/>
      <c r="H48" s="82"/>
      <c r="I48" s="82"/>
    </row>
    <row r="49" spans="8:9" ht="12.95" customHeight="1" x14ac:dyDescent="0.2">
      <c r="H49" s="82"/>
      <c r="I49" s="82"/>
    </row>
    <row r="50" spans="8:9" ht="12.95" customHeight="1" x14ac:dyDescent="0.2">
      <c r="H50" s="82"/>
      <c r="I50" s="82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zoomScale="160" zoomScaleNormal="160" workbookViewId="0">
      <selection activeCell="B6" sqref="B6:B17"/>
    </sheetView>
  </sheetViews>
  <sheetFormatPr defaultColWidth="19.33203125" defaultRowHeight="12.95" customHeight="1" x14ac:dyDescent="0.2"/>
  <cols>
    <col min="1" max="1" width="2.83203125" style="98" customWidth="1"/>
    <col min="2" max="2" width="19.33203125" style="98"/>
    <col min="3" max="8" width="17.5" style="98" customWidth="1"/>
    <col min="9" max="16384" width="19.33203125" style="98"/>
  </cols>
  <sheetData>
    <row r="2" spans="2:8" ht="15.75" x14ac:dyDescent="0.25">
      <c r="B2" s="51" t="s">
        <v>366</v>
      </c>
    </row>
    <row r="5" spans="2:8" ht="30.75" customHeight="1" x14ac:dyDescent="0.2">
      <c r="B5" s="96" t="s">
        <v>367</v>
      </c>
      <c r="C5" s="97" t="s">
        <v>368</v>
      </c>
      <c r="D5" s="97" t="s">
        <v>369</v>
      </c>
      <c r="E5" s="97" t="s">
        <v>370</v>
      </c>
      <c r="F5" s="97" t="s">
        <v>371</v>
      </c>
      <c r="G5" s="97" t="s">
        <v>372</v>
      </c>
      <c r="H5" s="97" t="s">
        <v>373</v>
      </c>
    </row>
    <row r="6" spans="2:8" ht="12.95" customHeight="1" x14ac:dyDescent="0.2">
      <c r="B6" s="164">
        <v>42370</v>
      </c>
      <c r="C6" s="7">
        <v>16459264</v>
      </c>
      <c r="D6" s="7">
        <v>3001354360</v>
      </c>
      <c r="E6" s="7">
        <v>938800</v>
      </c>
      <c r="F6" s="7">
        <v>312001821</v>
      </c>
      <c r="G6" s="7">
        <f>SUM(C6+E6)</f>
        <v>17398064</v>
      </c>
      <c r="H6" s="7">
        <f>SUM(D6+F6)</f>
        <v>3313356181</v>
      </c>
    </row>
    <row r="7" spans="2:8" ht="12.95" customHeight="1" x14ac:dyDescent="0.2">
      <c r="B7" s="164">
        <v>42401</v>
      </c>
      <c r="C7" s="7">
        <v>16537003</v>
      </c>
      <c r="D7" s="7">
        <v>2907569232</v>
      </c>
      <c r="E7" s="7">
        <v>1040783</v>
      </c>
      <c r="F7" s="120">
        <v>340699982</v>
      </c>
      <c r="G7" s="7">
        <f t="shared" ref="G7:G17" si="0">SUM(C7+E7)</f>
        <v>17577786</v>
      </c>
      <c r="H7" s="7">
        <f t="shared" ref="H7:H17" si="1">SUM(D7+F7)</f>
        <v>3248269214</v>
      </c>
    </row>
    <row r="8" spans="2:8" ht="12.95" customHeight="1" x14ac:dyDescent="0.2">
      <c r="B8" s="164">
        <v>42430</v>
      </c>
      <c r="C8" s="7">
        <v>17965247</v>
      </c>
      <c r="D8" s="7">
        <v>3267543588</v>
      </c>
      <c r="E8" s="7">
        <v>910052</v>
      </c>
      <c r="F8" s="7">
        <v>352135650</v>
      </c>
      <c r="G8" s="7">
        <f t="shared" si="0"/>
        <v>18875299</v>
      </c>
      <c r="H8" s="7">
        <f t="shared" si="1"/>
        <v>3619679238</v>
      </c>
    </row>
    <row r="9" spans="2:8" ht="12.95" customHeight="1" x14ac:dyDescent="0.2">
      <c r="B9" s="164">
        <v>42461</v>
      </c>
      <c r="C9" s="7">
        <v>18388375</v>
      </c>
      <c r="D9" s="7">
        <v>3429513685</v>
      </c>
      <c r="E9" s="7">
        <v>981589</v>
      </c>
      <c r="F9" s="7">
        <v>394486133</v>
      </c>
      <c r="G9" s="7">
        <f t="shared" si="0"/>
        <v>19369964</v>
      </c>
      <c r="H9" s="7">
        <f t="shared" si="1"/>
        <v>3823999818</v>
      </c>
    </row>
    <row r="10" spans="2:8" ht="12.95" customHeight="1" x14ac:dyDescent="0.2">
      <c r="B10" s="164">
        <v>42491</v>
      </c>
      <c r="C10" s="7">
        <v>19009577</v>
      </c>
      <c r="D10" s="7">
        <v>3492207443</v>
      </c>
      <c r="E10" s="7">
        <v>1028285</v>
      </c>
      <c r="F10" s="7">
        <v>415293100</v>
      </c>
      <c r="G10" s="7">
        <f t="shared" si="0"/>
        <v>20037862</v>
      </c>
      <c r="H10" s="7">
        <f t="shared" si="1"/>
        <v>3907500543</v>
      </c>
    </row>
    <row r="11" spans="2:8" ht="12.95" customHeight="1" x14ac:dyDescent="0.2">
      <c r="B11" s="164">
        <v>42522</v>
      </c>
      <c r="C11" s="7">
        <v>19022578</v>
      </c>
      <c r="D11" s="7">
        <v>3522099061</v>
      </c>
      <c r="E11" s="7">
        <v>1127812</v>
      </c>
      <c r="F11" s="7">
        <v>470704671</v>
      </c>
      <c r="G11" s="7">
        <f t="shared" si="0"/>
        <v>20150390</v>
      </c>
      <c r="H11" s="7">
        <f t="shared" si="1"/>
        <v>3992803732</v>
      </c>
    </row>
    <row r="12" spans="2:8" ht="12.95" customHeight="1" x14ac:dyDescent="0.2">
      <c r="B12" s="164">
        <v>42552</v>
      </c>
      <c r="C12" s="7">
        <v>19711394</v>
      </c>
      <c r="D12" s="7">
        <v>3612953793</v>
      </c>
      <c r="E12" s="7">
        <v>1159485</v>
      </c>
      <c r="F12" s="7">
        <v>491489599</v>
      </c>
      <c r="G12" s="7">
        <f t="shared" si="0"/>
        <v>20870879</v>
      </c>
      <c r="H12" s="7">
        <f t="shared" si="1"/>
        <v>4104443392</v>
      </c>
    </row>
    <row r="13" spans="2:8" ht="12.95" customHeight="1" x14ac:dyDescent="0.2">
      <c r="B13" s="164">
        <v>42583</v>
      </c>
      <c r="C13" s="7">
        <v>19181932</v>
      </c>
      <c r="D13" s="7">
        <v>3473569802</v>
      </c>
      <c r="E13" s="83">
        <v>1077992</v>
      </c>
      <c r="F13" s="83">
        <v>452390186</v>
      </c>
      <c r="G13" s="7">
        <f t="shared" si="0"/>
        <v>20259924</v>
      </c>
      <c r="H13" s="7">
        <f t="shared" si="1"/>
        <v>3925959988</v>
      </c>
    </row>
    <row r="14" spans="2:8" ht="12.95" customHeight="1" x14ac:dyDescent="0.2">
      <c r="B14" s="164">
        <v>42614</v>
      </c>
      <c r="C14" s="7">
        <v>19334411</v>
      </c>
      <c r="D14" s="7">
        <v>3539416437</v>
      </c>
      <c r="E14" s="7">
        <v>1131224</v>
      </c>
      <c r="F14" s="7">
        <v>465878956</v>
      </c>
      <c r="G14" s="7">
        <f t="shared" si="0"/>
        <v>20465635</v>
      </c>
      <c r="H14" s="7">
        <f t="shared" si="1"/>
        <v>4005295393</v>
      </c>
    </row>
    <row r="15" spans="2:8" ht="12.95" customHeight="1" x14ac:dyDescent="0.2">
      <c r="B15" s="164">
        <v>42644</v>
      </c>
      <c r="C15" s="7">
        <v>19830034</v>
      </c>
      <c r="D15" s="7">
        <v>3736097787</v>
      </c>
      <c r="E15" s="7">
        <v>1090844</v>
      </c>
      <c r="F15" s="7">
        <v>448212508</v>
      </c>
      <c r="G15" s="7">
        <f t="shared" si="0"/>
        <v>20920878</v>
      </c>
      <c r="H15" s="7">
        <f t="shared" si="1"/>
        <v>4184310295</v>
      </c>
    </row>
    <row r="16" spans="2:8" ht="12.95" customHeight="1" x14ac:dyDescent="0.2">
      <c r="B16" s="164">
        <v>42675</v>
      </c>
      <c r="C16" s="7">
        <v>18797754</v>
      </c>
      <c r="D16" s="7">
        <v>3489339727</v>
      </c>
      <c r="E16" s="7">
        <v>1051932</v>
      </c>
      <c r="F16" s="7">
        <v>427283247</v>
      </c>
      <c r="G16" s="7">
        <f t="shared" si="0"/>
        <v>19849686</v>
      </c>
      <c r="H16" s="7">
        <f t="shared" si="1"/>
        <v>3916622974</v>
      </c>
    </row>
    <row r="17" spans="2:8" ht="12.95" customHeight="1" x14ac:dyDescent="0.2">
      <c r="B17" s="167">
        <v>42705</v>
      </c>
      <c r="C17" s="30">
        <v>21207873</v>
      </c>
      <c r="D17" s="30">
        <v>4106103503</v>
      </c>
      <c r="E17" s="30">
        <v>1089831</v>
      </c>
      <c r="F17" s="30">
        <v>479573196</v>
      </c>
      <c r="G17" s="30">
        <f t="shared" si="0"/>
        <v>22297704</v>
      </c>
      <c r="H17" s="30">
        <f t="shared" si="1"/>
        <v>4585676699</v>
      </c>
    </row>
    <row r="18" spans="2:8" ht="12.95" customHeight="1" x14ac:dyDescent="0.2">
      <c r="B18" s="101" t="s">
        <v>374</v>
      </c>
      <c r="C18" s="30">
        <f t="shared" ref="C18:H18" si="2">SUM(C6:C17)</f>
        <v>225445442</v>
      </c>
      <c r="D18" s="91">
        <f t="shared" si="2"/>
        <v>41577768418</v>
      </c>
      <c r="E18" s="91">
        <f t="shared" si="2"/>
        <v>12628629</v>
      </c>
      <c r="F18" s="30">
        <f>SUM(F6:F17)</f>
        <v>5050149049</v>
      </c>
      <c r="G18" s="30">
        <f>SUM(G6:G17)</f>
        <v>238074071</v>
      </c>
      <c r="H18" s="30">
        <f t="shared" si="2"/>
        <v>46627917467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98" t="s">
        <v>471</v>
      </c>
    </row>
    <row r="21" spans="2:8" ht="12.95" customHeight="1" x14ac:dyDescent="0.2">
      <c r="B21" s="98" t="s">
        <v>375</v>
      </c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zoomScaleNormal="100" workbookViewId="0">
      <selection activeCell="B6" sqref="B6:B17"/>
    </sheetView>
  </sheetViews>
  <sheetFormatPr defaultColWidth="19.33203125" defaultRowHeight="12.95" customHeight="1" x14ac:dyDescent="0.2"/>
  <cols>
    <col min="1" max="1" width="2.83203125" style="98" customWidth="1"/>
    <col min="2" max="2" width="19.33203125" style="98"/>
    <col min="3" max="3" width="17.6640625" style="98" customWidth="1"/>
    <col min="4" max="8" width="18.5" style="98" customWidth="1"/>
    <col min="9" max="16384" width="19.33203125" style="98"/>
  </cols>
  <sheetData>
    <row r="2" spans="2:8" ht="15.75" x14ac:dyDescent="0.25">
      <c r="B2" s="51" t="s">
        <v>376</v>
      </c>
    </row>
    <row r="5" spans="2:8" ht="30.75" customHeight="1" x14ac:dyDescent="0.2">
      <c r="B5" s="96" t="s">
        <v>377</v>
      </c>
      <c r="C5" s="97" t="s">
        <v>378</v>
      </c>
      <c r="D5" s="97" t="s">
        <v>379</v>
      </c>
      <c r="E5" s="97" t="s">
        <v>380</v>
      </c>
      <c r="F5" s="97" t="s">
        <v>381</v>
      </c>
      <c r="G5" s="97" t="s">
        <v>382</v>
      </c>
      <c r="H5" s="97" t="s">
        <v>383</v>
      </c>
    </row>
    <row r="6" spans="2:8" ht="12.95" customHeight="1" x14ac:dyDescent="0.2">
      <c r="B6" s="164">
        <v>42370</v>
      </c>
      <c r="C6" s="7">
        <v>7522222</v>
      </c>
      <c r="D6" s="7">
        <v>5226330848</v>
      </c>
      <c r="E6" s="7">
        <v>183665</v>
      </c>
      <c r="F6" s="7">
        <v>300109813</v>
      </c>
      <c r="G6" s="7">
        <f>SUM(C6+E6)</f>
        <v>7705887</v>
      </c>
      <c r="H6" s="7">
        <f>SUM(D6+F6)</f>
        <v>5526440661</v>
      </c>
    </row>
    <row r="7" spans="2:8" ht="12.95" customHeight="1" x14ac:dyDescent="0.2">
      <c r="B7" s="164">
        <v>42401</v>
      </c>
      <c r="C7" s="7">
        <v>7946792</v>
      </c>
      <c r="D7" s="7">
        <v>5488782511</v>
      </c>
      <c r="E7" s="7">
        <v>200136</v>
      </c>
      <c r="F7" s="120">
        <v>327444350</v>
      </c>
      <c r="G7" s="7">
        <f t="shared" ref="G7:G17" si="0">SUM(C7+E7)</f>
        <v>8146928</v>
      </c>
      <c r="H7" s="7">
        <f t="shared" ref="H7:H17" si="1">SUM(D7+F7)</f>
        <v>5816226861</v>
      </c>
    </row>
    <row r="8" spans="2:8" ht="12.95" customHeight="1" x14ac:dyDescent="0.2">
      <c r="B8" s="164">
        <v>42430</v>
      </c>
      <c r="C8" s="7">
        <v>8377965</v>
      </c>
      <c r="D8" s="7">
        <v>5811189705</v>
      </c>
      <c r="E8" s="7">
        <v>215955</v>
      </c>
      <c r="F8" s="7">
        <v>358794842</v>
      </c>
      <c r="G8" s="7">
        <f t="shared" si="0"/>
        <v>8593920</v>
      </c>
      <c r="H8" s="7">
        <f t="shared" si="1"/>
        <v>6169984547</v>
      </c>
    </row>
    <row r="9" spans="2:8" ht="12.95" customHeight="1" x14ac:dyDescent="0.2">
      <c r="B9" s="164">
        <v>42461</v>
      </c>
      <c r="C9" s="7">
        <v>8573313</v>
      </c>
      <c r="D9" s="7">
        <v>6031139999</v>
      </c>
      <c r="E9" s="7">
        <v>231105</v>
      </c>
      <c r="F9" s="7">
        <v>388293108</v>
      </c>
      <c r="G9" s="7">
        <f t="shared" si="0"/>
        <v>8804418</v>
      </c>
      <c r="H9" s="7">
        <f t="shared" si="1"/>
        <v>6419433107</v>
      </c>
    </row>
    <row r="10" spans="2:8" ht="12.95" customHeight="1" x14ac:dyDescent="0.2">
      <c r="B10" s="164">
        <v>42491</v>
      </c>
      <c r="C10" s="7">
        <v>8649015</v>
      </c>
      <c r="D10" s="7">
        <v>5987220696</v>
      </c>
      <c r="E10" s="7">
        <v>270508</v>
      </c>
      <c r="F10" s="7">
        <v>456526784</v>
      </c>
      <c r="G10" s="7">
        <f t="shared" si="0"/>
        <v>8919523</v>
      </c>
      <c r="H10" s="7">
        <f t="shared" si="1"/>
        <v>6443747480</v>
      </c>
    </row>
    <row r="11" spans="2:8" ht="12.95" customHeight="1" x14ac:dyDescent="0.2">
      <c r="B11" s="164">
        <v>42522</v>
      </c>
      <c r="C11" s="7">
        <v>8501666</v>
      </c>
      <c r="D11" s="7">
        <v>5987315978</v>
      </c>
      <c r="E11" s="7">
        <v>239983</v>
      </c>
      <c r="F11" s="7">
        <v>416693872</v>
      </c>
      <c r="G11" s="7">
        <f t="shared" si="0"/>
        <v>8741649</v>
      </c>
      <c r="H11" s="7">
        <f t="shared" si="1"/>
        <v>6404009850</v>
      </c>
    </row>
    <row r="12" spans="2:8" ht="12.95" customHeight="1" x14ac:dyDescent="0.2">
      <c r="B12" s="164">
        <v>42552</v>
      </c>
      <c r="C12" s="7">
        <v>8436703</v>
      </c>
      <c r="D12" s="7">
        <v>6136757826</v>
      </c>
      <c r="E12" s="7">
        <v>246838</v>
      </c>
      <c r="F12" s="7">
        <v>474506012</v>
      </c>
      <c r="G12" s="7">
        <f t="shared" si="0"/>
        <v>8683541</v>
      </c>
      <c r="H12" s="7">
        <f t="shared" si="1"/>
        <v>6611263838</v>
      </c>
    </row>
    <row r="13" spans="2:8" ht="12.95" customHeight="1" x14ac:dyDescent="0.2">
      <c r="B13" s="164">
        <v>42583</v>
      </c>
      <c r="C13" s="7">
        <v>8433319</v>
      </c>
      <c r="D13" s="7">
        <v>6114542171</v>
      </c>
      <c r="E13" s="83">
        <v>258100</v>
      </c>
      <c r="F13" s="83">
        <v>506808994</v>
      </c>
      <c r="G13" s="7">
        <f t="shared" si="0"/>
        <v>8691419</v>
      </c>
      <c r="H13" s="7">
        <f t="shared" si="1"/>
        <v>6621351165</v>
      </c>
    </row>
    <row r="14" spans="2:8" ht="12.95" customHeight="1" x14ac:dyDescent="0.2">
      <c r="B14" s="164">
        <v>42614</v>
      </c>
      <c r="C14" s="7">
        <v>8548326</v>
      </c>
      <c r="D14" s="7">
        <v>6021827645</v>
      </c>
      <c r="E14" s="7">
        <v>259662</v>
      </c>
      <c r="F14" s="7">
        <v>469696807</v>
      </c>
      <c r="G14" s="7">
        <f t="shared" si="0"/>
        <v>8807988</v>
      </c>
      <c r="H14" s="7">
        <f t="shared" si="1"/>
        <v>6491524452</v>
      </c>
    </row>
    <row r="15" spans="2:8" ht="12.95" customHeight="1" x14ac:dyDescent="0.2">
      <c r="B15" s="164">
        <v>42644</v>
      </c>
      <c r="C15" s="7">
        <v>8651015</v>
      </c>
      <c r="D15" s="7">
        <v>6061465844</v>
      </c>
      <c r="E15" s="7">
        <v>256949</v>
      </c>
      <c r="F15" s="7">
        <v>454712788</v>
      </c>
      <c r="G15" s="7">
        <f t="shared" si="0"/>
        <v>8907964</v>
      </c>
      <c r="H15" s="7">
        <f t="shared" si="1"/>
        <v>6516178632</v>
      </c>
    </row>
    <row r="16" spans="2:8" ht="12.95" customHeight="1" x14ac:dyDescent="0.2">
      <c r="B16" s="164">
        <v>42675</v>
      </c>
      <c r="C16" s="7">
        <v>8206883</v>
      </c>
      <c r="D16" s="7">
        <v>5754005870</v>
      </c>
      <c r="E16" s="7">
        <v>250571</v>
      </c>
      <c r="F16" s="7">
        <v>438071124</v>
      </c>
      <c r="G16" s="7">
        <f t="shared" si="0"/>
        <v>8457454</v>
      </c>
      <c r="H16" s="7">
        <f t="shared" si="1"/>
        <v>6192076994</v>
      </c>
    </row>
    <row r="17" spans="2:8" ht="12.95" customHeight="1" x14ac:dyDescent="0.2">
      <c r="B17" s="167">
        <v>42705</v>
      </c>
      <c r="C17" s="30">
        <v>8826324</v>
      </c>
      <c r="D17" s="30">
        <v>6327295262</v>
      </c>
      <c r="E17" s="30">
        <v>274197</v>
      </c>
      <c r="F17" s="30">
        <v>533664906</v>
      </c>
      <c r="G17" s="30">
        <f t="shared" si="0"/>
        <v>9100521</v>
      </c>
      <c r="H17" s="30">
        <f t="shared" si="1"/>
        <v>6860960168</v>
      </c>
    </row>
    <row r="18" spans="2:8" ht="12.95" customHeight="1" x14ac:dyDescent="0.2">
      <c r="B18" s="101" t="s">
        <v>384</v>
      </c>
      <c r="C18" s="30">
        <f t="shared" ref="C18:H18" si="2">SUM(C6:C17)</f>
        <v>100673543</v>
      </c>
      <c r="D18" s="91">
        <f t="shared" si="2"/>
        <v>70947874355</v>
      </c>
      <c r="E18" s="91">
        <f t="shared" si="2"/>
        <v>2887669</v>
      </c>
      <c r="F18" s="30">
        <f t="shared" si="2"/>
        <v>5125323400</v>
      </c>
      <c r="G18" s="30">
        <f t="shared" si="2"/>
        <v>103561212</v>
      </c>
      <c r="H18" s="30">
        <f t="shared" si="2"/>
        <v>76073197755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98" t="s">
        <v>472</v>
      </c>
    </row>
    <row r="21" spans="2:8" ht="12.95" customHeight="1" x14ac:dyDescent="0.2">
      <c r="B21" s="98" t="s">
        <v>385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1"/>
  <sheetViews>
    <sheetView showGridLines="0" zoomScaleNormal="100" workbookViewId="0">
      <selection activeCell="B6" sqref="B6:B17"/>
    </sheetView>
  </sheetViews>
  <sheetFormatPr defaultColWidth="19.33203125" defaultRowHeight="12.95" customHeight="1" x14ac:dyDescent="0.2"/>
  <cols>
    <col min="1" max="1" width="2.83203125" style="98" customWidth="1"/>
    <col min="2" max="2" width="15.83203125" style="98" customWidth="1"/>
    <col min="3" max="8" width="18.6640625" style="98" customWidth="1"/>
    <col min="9" max="16384" width="19.33203125" style="98"/>
  </cols>
  <sheetData>
    <row r="2" spans="2:8" ht="15.75" x14ac:dyDescent="0.25">
      <c r="B2" s="51" t="s">
        <v>386</v>
      </c>
    </row>
    <row r="4" spans="2:8" ht="9" customHeight="1" x14ac:dyDescent="0.2"/>
    <row r="5" spans="2:8" ht="36.75" customHeight="1" x14ac:dyDescent="0.2">
      <c r="B5" s="96" t="s">
        <v>387</v>
      </c>
      <c r="C5" s="97" t="s">
        <v>388</v>
      </c>
      <c r="D5" s="97" t="s">
        <v>389</v>
      </c>
      <c r="E5" s="97" t="s">
        <v>390</v>
      </c>
      <c r="F5" s="97" t="s">
        <v>391</v>
      </c>
      <c r="G5" s="97" t="s">
        <v>392</v>
      </c>
      <c r="H5" s="97" t="s">
        <v>393</v>
      </c>
    </row>
    <row r="6" spans="2:8" ht="12.95" customHeight="1" x14ac:dyDescent="0.2">
      <c r="B6" s="164">
        <v>42370</v>
      </c>
      <c r="C6" s="7">
        <v>194674</v>
      </c>
      <c r="D6" s="7">
        <v>275699004</v>
      </c>
      <c r="E6" s="7">
        <v>56305</v>
      </c>
      <c r="F6" s="7">
        <v>202250969</v>
      </c>
      <c r="G6" s="7">
        <f>SUM(C6+E6)</f>
        <v>250979</v>
      </c>
      <c r="H6" s="7">
        <f>SUM(D6+F6)</f>
        <v>477949973</v>
      </c>
    </row>
    <row r="7" spans="2:8" ht="12.95" customHeight="1" x14ac:dyDescent="0.2">
      <c r="B7" s="164">
        <v>42401</v>
      </c>
      <c r="C7" s="7">
        <v>198210</v>
      </c>
      <c r="D7" s="7">
        <v>289435807</v>
      </c>
      <c r="E7" s="7">
        <v>61345</v>
      </c>
      <c r="F7" s="120">
        <v>222889156</v>
      </c>
      <c r="G7" s="7">
        <f t="shared" ref="G7:G12" si="0">SUM(C7+E7)</f>
        <v>259555</v>
      </c>
      <c r="H7" s="7">
        <f t="shared" ref="H7:H17" si="1">SUM(D7+F7)</f>
        <v>512324963</v>
      </c>
    </row>
    <row r="8" spans="2:8" ht="12.95" customHeight="1" x14ac:dyDescent="0.2">
      <c r="B8" s="164">
        <v>42430</v>
      </c>
      <c r="C8" s="7">
        <v>207359</v>
      </c>
      <c r="D8" s="7">
        <v>301920782</v>
      </c>
      <c r="E8" s="7">
        <v>65337</v>
      </c>
      <c r="F8" s="7">
        <v>247742158</v>
      </c>
      <c r="G8" s="7">
        <f t="shared" si="0"/>
        <v>272696</v>
      </c>
      <c r="H8" s="7">
        <f t="shared" si="1"/>
        <v>549662940</v>
      </c>
    </row>
    <row r="9" spans="2:8" ht="12.95" customHeight="1" x14ac:dyDescent="0.2">
      <c r="B9" s="164">
        <v>42461</v>
      </c>
      <c r="C9" s="7">
        <v>209844</v>
      </c>
      <c r="D9" s="7">
        <v>305624908</v>
      </c>
      <c r="E9" s="7">
        <v>67652</v>
      </c>
      <c r="F9" s="7">
        <v>276751485</v>
      </c>
      <c r="G9" s="7">
        <f t="shared" si="0"/>
        <v>277496</v>
      </c>
      <c r="H9" s="7">
        <f t="shared" si="1"/>
        <v>582376393</v>
      </c>
    </row>
    <row r="10" spans="2:8" ht="12.95" customHeight="1" x14ac:dyDescent="0.2">
      <c r="B10" s="164">
        <v>42491</v>
      </c>
      <c r="C10" s="7">
        <v>207495</v>
      </c>
      <c r="D10" s="7">
        <v>306778445</v>
      </c>
      <c r="E10" s="7">
        <v>71106</v>
      </c>
      <c r="F10" s="7">
        <v>297371707</v>
      </c>
      <c r="G10" s="7">
        <f t="shared" si="0"/>
        <v>278601</v>
      </c>
      <c r="H10" s="7">
        <f t="shared" si="1"/>
        <v>604150152</v>
      </c>
    </row>
    <row r="11" spans="2:8" ht="12.95" customHeight="1" x14ac:dyDescent="0.2">
      <c r="B11" s="164">
        <v>42522</v>
      </c>
      <c r="C11" s="7">
        <v>205715</v>
      </c>
      <c r="D11" s="7">
        <v>312659009</v>
      </c>
      <c r="E11" s="7">
        <v>71711</v>
      </c>
      <c r="F11" s="7">
        <v>309504950</v>
      </c>
      <c r="G11" s="7">
        <f t="shared" si="0"/>
        <v>277426</v>
      </c>
      <c r="H11" s="7">
        <f t="shared" si="1"/>
        <v>622163959</v>
      </c>
    </row>
    <row r="12" spans="2:8" ht="12.95" customHeight="1" x14ac:dyDescent="0.2">
      <c r="B12" s="164">
        <v>42552</v>
      </c>
      <c r="C12" s="7">
        <v>206929</v>
      </c>
      <c r="D12" s="7">
        <v>325019088</v>
      </c>
      <c r="E12" s="7">
        <v>76654</v>
      </c>
      <c r="F12" s="7">
        <v>366670981</v>
      </c>
      <c r="G12" s="7">
        <f t="shared" si="0"/>
        <v>283583</v>
      </c>
      <c r="H12" s="7">
        <f t="shared" si="1"/>
        <v>691690069</v>
      </c>
    </row>
    <row r="13" spans="2:8" ht="12.95" customHeight="1" x14ac:dyDescent="0.2">
      <c r="B13" s="164">
        <v>42583</v>
      </c>
      <c r="C13" s="7">
        <v>195820</v>
      </c>
      <c r="D13" s="7">
        <v>308987527</v>
      </c>
      <c r="E13" s="83">
        <v>75572</v>
      </c>
      <c r="F13" s="83">
        <v>396245278</v>
      </c>
      <c r="G13" s="7">
        <f t="shared" ref="G13:G17" si="2">SUM(C13+E13)</f>
        <v>271392</v>
      </c>
      <c r="H13" s="7">
        <f t="shared" si="1"/>
        <v>705232805</v>
      </c>
    </row>
    <row r="14" spans="2:8" ht="12.95" customHeight="1" x14ac:dyDescent="0.2">
      <c r="B14" s="164">
        <v>42614</v>
      </c>
      <c r="C14" s="7">
        <v>211827</v>
      </c>
      <c r="D14" s="7">
        <v>324885381</v>
      </c>
      <c r="E14" s="7">
        <v>76275</v>
      </c>
      <c r="F14" s="7">
        <v>330562461</v>
      </c>
      <c r="G14" s="7">
        <f t="shared" si="2"/>
        <v>288102</v>
      </c>
      <c r="H14" s="7">
        <f t="shared" si="1"/>
        <v>655447842</v>
      </c>
    </row>
    <row r="15" spans="2:8" ht="12.95" customHeight="1" x14ac:dyDescent="0.2">
      <c r="B15" s="164">
        <v>42644</v>
      </c>
      <c r="C15" s="7">
        <v>224577</v>
      </c>
      <c r="D15" s="7">
        <v>334815227</v>
      </c>
      <c r="E15" s="7">
        <v>71281</v>
      </c>
      <c r="F15" s="7">
        <v>287990953</v>
      </c>
      <c r="G15" s="7">
        <f t="shared" si="2"/>
        <v>295858</v>
      </c>
      <c r="H15" s="7">
        <f t="shared" si="1"/>
        <v>622806180</v>
      </c>
    </row>
    <row r="16" spans="2:8" ht="12.95" customHeight="1" x14ac:dyDescent="0.2">
      <c r="B16" s="164">
        <v>42675</v>
      </c>
      <c r="C16" s="7">
        <v>216614</v>
      </c>
      <c r="D16" s="7">
        <v>324066223</v>
      </c>
      <c r="E16" s="7">
        <v>66704</v>
      </c>
      <c r="F16" s="7">
        <v>257248976</v>
      </c>
      <c r="G16" s="7">
        <f t="shared" si="2"/>
        <v>283318</v>
      </c>
      <c r="H16" s="7">
        <f t="shared" si="1"/>
        <v>581315199</v>
      </c>
    </row>
    <row r="17" spans="2:8" ht="12.95" customHeight="1" x14ac:dyDescent="0.2">
      <c r="B17" s="167">
        <v>42705</v>
      </c>
      <c r="C17" s="30">
        <v>219694</v>
      </c>
      <c r="D17" s="30">
        <v>341111099</v>
      </c>
      <c r="E17" s="30">
        <v>69298</v>
      </c>
      <c r="F17" s="30">
        <v>271236646</v>
      </c>
      <c r="G17" s="30">
        <f t="shared" si="2"/>
        <v>288992</v>
      </c>
      <c r="H17" s="30">
        <f t="shared" si="1"/>
        <v>612347745</v>
      </c>
    </row>
    <row r="18" spans="2:8" ht="12.95" customHeight="1" x14ac:dyDescent="0.2">
      <c r="B18" s="101" t="s">
        <v>394</v>
      </c>
      <c r="C18" s="30">
        <f t="shared" ref="C18:H18" si="3">SUM(C6:C17)</f>
        <v>2498758</v>
      </c>
      <c r="D18" s="91">
        <f t="shared" si="3"/>
        <v>3751002500</v>
      </c>
      <c r="E18" s="91">
        <f t="shared" si="3"/>
        <v>829240</v>
      </c>
      <c r="F18" s="30">
        <f t="shared" si="3"/>
        <v>3466465720</v>
      </c>
      <c r="G18" s="30">
        <f t="shared" si="3"/>
        <v>3327998</v>
      </c>
      <c r="H18" s="30">
        <f t="shared" si="3"/>
        <v>7217468220</v>
      </c>
    </row>
    <row r="19" spans="2:8" ht="12.95" customHeight="1" x14ac:dyDescent="0.2">
      <c r="C19" s="34"/>
      <c r="D19" s="34"/>
      <c r="E19" s="34"/>
      <c r="F19" s="34"/>
    </row>
    <row r="20" spans="2:8" ht="12.95" customHeight="1" x14ac:dyDescent="0.2">
      <c r="B20" s="122" t="s">
        <v>473</v>
      </c>
    </row>
    <row r="21" spans="2:8" ht="12.95" customHeight="1" x14ac:dyDescent="0.2">
      <c r="B21" s="122" t="s">
        <v>395</v>
      </c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Normal="100" workbookViewId="0">
      <selection activeCell="B6" sqref="B6:B17"/>
    </sheetView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396</v>
      </c>
    </row>
    <row r="5" spans="2:8" ht="33.75" x14ac:dyDescent="0.2">
      <c r="B5" s="10" t="s">
        <v>397</v>
      </c>
      <c r="C5" s="3" t="s">
        <v>398</v>
      </c>
      <c r="D5" s="3" t="s">
        <v>399</v>
      </c>
      <c r="E5" s="3" t="s">
        <v>400</v>
      </c>
      <c r="F5" s="3" t="s">
        <v>401</v>
      </c>
      <c r="G5" s="121" t="s">
        <v>402</v>
      </c>
    </row>
    <row r="6" spans="2:8" ht="12.95" customHeight="1" x14ac:dyDescent="0.2">
      <c r="B6" s="164">
        <v>42370</v>
      </c>
      <c r="C6" s="7">
        <v>158221</v>
      </c>
      <c r="D6" s="7">
        <v>561110</v>
      </c>
      <c r="E6" s="7">
        <v>22525</v>
      </c>
      <c r="F6" s="7">
        <v>4612</v>
      </c>
      <c r="G6" s="7">
        <v>746468</v>
      </c>
    </row>
    <row r="7" spans="2:8" ht="12.95" customHeight="1" x14ac:dyDescent="0.2">
      <c r="B7" s="164">
        <v>42401</v>
      </c>
      <c r="C7" s="7">
        <v>152606</v>
      </c>
      <c r="D7" s="7">
        <v>547902</v>
      </c>
      <c r="E7" s="7">
        <v>26431</v>
      </c>
      <c r="F7" s="7">
        <v>4613</v>
      </c>
      <c r="G7" s="7">
        <v>731552</v>
      </c>
      <c r="H7" s="7"/>
    </row>
    <row r="8" spans="2:8" ht="12.95" customHeight="1" x14ac:dyDescent="0.2">
      <c r="B8" s="164">
        <v>42430</v>
      </c>
      <c r="C8" s="7">
        <v>227551</v>
      </c>
      <c r="D8" s="7">
        <v>789681</v>
      </c>
      <c r="E8" s="7">
        <v>33344</v>
      </c>
      <c r="F8" s="7">
        <v>6028</v>
      </c>
      <c r="G8" s="7">
        <v>1056604</v>
      </c>
      <c r="H8" s="7"/>
    </row>
    <row r="9" spans="2:8" ht="12.95" customHeight="1" x14ac:dyDescent="0.2">
      <c r="B9" s="164">
        <v>42461</v>
      </c>
      <c r="C9" s="7">
        <v>326007</v>
      </c>
      <c r="D9" s="7">
        <v>1107997</v>
      </c>
      <c r="E9" s="7">
        <v>40765</v>
      </c>
      <c r="F9" s="7">
        <v>7284</v>
      </c>
      <c r="G9" s="7">
        <v>1482053</v>
      </c>
    </row>
    <row r="10" spans="2:8" ht="12.95" customHeight="1" x14ac:dyDescent="0.2">
      <c r="B10" s="164">
        <v>42491</v>
      </c>
      <c r="C10" s="7">
        <v>648836</v>
      </c>
      <c r="D10" s="7">
        <v>1978284</v>
      </c>
      <c r="E10" s="7">
        <v>58977</v>
      </c>
      <c r="F10" s="7">
        <v>9003</v>
      </c>
      <c r="G10" s="7">
        <v>2695100</v>
      </c>
    </row>
    <row r="11" spans="2:8" ht="12.95" customHeight="1" x14ac:dyDescent="0.2">
      <c r="B11" s="164">
        <v>42522</v>
      </c>
      <c r="C11" s="7">
        <v>1002059</v>
      </c>
      <c r="D11" s="7">
        <v>3025468</v>
      </c>
      <c r="E11" s="7">
        <v>80465</v>
      </c>
      <c r="F11" s="7">
        <v>12206</v>
      </c>
      <c r="G11" s="7">
        <v>4120198</v>
      </c>
    </row>
    <row r="12" spans="2:8" ht="12.95" customHeight="1" x14ac:dyDescent="0.2">
      <c r="B12" s="164">
        <v>42552</v>
      </c>
      <c r="C12" s="7">
        <v>2250212</v>
      </c>
      <c r="D12" s="7">
        <v>6814584</v>
      </c>
      <c r="E12" s="7">
        <v>113282</v>
      </c>
      <c r="F12" s="7">
        <v>21171</v>
      </c>
      <c r="G12" s="7">
        <v>9199249</v>
      </c>
    </row>
    <row r="13" spans="2:8" ht="12.95" customHeight="1" x14ac:dyDescent="0.2">
      <c r="B13" s="164">
        <v>42583</v>
      </c>
      <c r="C13" s="7">
        <v>2554239</v>
      </c>
      <c r="D13" s="7">
        <v>7491575</v>
      </c>
      <c r="E13" s="7">
        <v>103743</v>
      </c>
      <c r="F13" s="7">
        <v>24842</v>
      </c>
      <c r="G13" s="7">
        <v>10174399</v>
      </c>
    </row>
    <row r="14" spans="2:8" ht="12.95" customHeight="1" x14ac:dyDescent="0.2">
      <c r="B14" s="164">
        <v>42614</v>
      </c>
      <c r="C14" s="7">
        <v>1120171</v>
      </c>
      <c r="D14" s="7">
        <v>3596540</v>
      </c>
      <c r="E14" s="7">
        <v>52412</v>
      </c>
      <c r="F14" s="7">
        <v>14046</v>
      </c>
      <c r="G14" s="7">
        <v>4783169</v>
      </c>
    </row>
    <row r="15" spans="2:8" ht="12.95" customHeight="1" x14ac:dyDescent="0.2">
      <c r="B15" s="164">
        <v>42644</v>
      </c>
      <c r="C15" s="7">
        <v>414179</v>
      </c>
      <c r="D15" s="7">
        <v>1556266</v>
      </c>
      <c r="E15" s="7">
        <v>34114</v>
      </c>
      <c r="F15" s="7">
        <v>7875</v>
      </c>
      <c r="G15" s="7">
        <v>2012434</v>
      </c>
    </row>
    <row r="16" spans="2:8" ht="12.95" customHeight="1" x14ac:dyDescent="0.2">
      <c r="B16" s="164">
        <v>42675</v>
      </c>
      <c r="C16" s="7">
        <v>190209</v>
      </c>
      <c r="D16" s="7">
        <v>776427</v>
      </c>
      <c r="E16" s="7">
        <v>25819</v>
      </c>
      <c r="F16" s="7">
        <v>5451</v>
      </c>
      <c r="G16" s="7">
        <v>997906</v>
      </c>
    </row>
    <row r="17" spans="2:7" ht="12.95" customHeight="1" x14ac:dyDescent="0.2">
      <c r="B17" s="165">
        <v>42705</v>
      </c>
      <c r="C17" s="8">
        <v>231829</v>
      </c>
      <c r="D17" s="8">
        <v>806032</v>
      </c>
      <c r="E17" s="8">
        <v>25887</v>
      </c>
      <c r="F17" s="8">
        <v>5623</v>
      </c>
      <c r="G17" s="8">
        <v>1069371</v>
      </c>
    </row>
    <row r="18" spans="2:7" s="2" customFormat="1" ht="12.95" customHeight="1" x14ac:dyDescent="0.2">
      <c r="B18" s="64" t="s">
        <v>403</v>
      </c>
      <c r="C18" s="65">
        <v>9276119</v>
      </c>
      <c r="D18" s="139">
        <v>29051866</v>
      </c>
      <c r="E18" s="139">
        <v>617764</v>
      </c>
      <c r="F18" s="65">
        <v>122754</v>
      </c>
      <c r="G18" s="65">
        <v>39068503</v>
      </c>
    </row>
    <row r="19" spans="2:7" s="2" customFormat="1" ht="12.95" customHeight="1" x14ac:dyDescent="0.2">
      <c r="C19" s="56"/>
      <c r="D19" s="56"/>
      <c r="E19" s="56"/>
      <c r="F19" s="56"/>
    </row>
    <row r="20" spans="2:7" ht="12.95" customHeight="1" x14ac:dyDescent="0.2">
      <c r="B20" s="74" t="s">
        <v>404</v>
      </c>
    </row>
    <row r="21" spans="2:7" ht="12.95" customHeight="1" x14ac:dyDescent="0.2">
      <c r="B21" t="s">
        <v>405</v>
      </c>
      <c r="C21" s="34"/>
    </row>
    <row r="28" spans="2:7" ht="12.95" customHeight="1" x14ac:dyDescent="0.2">
      <c r="C28" s="7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Normal="100" workbookViewId="0">
      <selection activeCell="B6" sqref="B6:B17"/>
    </sheetView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1" t="s">
        <v>406</v>
      </c>
    </row>
    <row r="3" spans="2:8" ht="12.95" customHeight="1" x14ac:dyDescent="0.2">
      <c r="B3" t="s">
        <v>407</v>
      </c>
    </row>
    <row r="5" spans="2:8" ht="33.75" x14ac:dyDescent="0.2">
      <c r="B5" s="10" t="s">
        <v>408</v>
      </c>
      <c r="C5" s="3" t="s">
        <v>409</v>
      </c>
      <c r="D5" s="3" t="s">
        <v>410</v>
      </c>
      <c r="E5" s="3" t="s">
        <v>411</v>
      </c>
      <c r="F5" s="3" t="s">
        <v>412</v>
      </c>
      <c r="G5" s="112" t="s">
        <v>413</v>
      </c>
    </row>
    <row r="6" spans="2:8" ht="12.95" customHeight="1" x14ac:dyDescent="0.2">
      <c r="B6" s="164">
        <v>42370</v>
      </c>
      <c r="C6" s="7">
        <v>187407215</v>
      </c>
      <c r="D6" s="7">
        <v>216581450</v>
      </c>
      <c r="E6" s="7">
        <v>25606945</v>
      </c>
      <c r="F6" s="7">
        <v>12260418</v>
      </c>
      <c r="G6" s="7">
        <v>441856028</v>
      </c>
    </row>
    <row r="7" spans="2:8" ht="12.95" customHeight="1" x14ac:dyDescent="0.2">
      <c r="B7" s="164">
        <v>42401</v>
      </c>
      <c r="C7" s="7">
        <v>174583816</v>
      </c>
      <c r="D7" s="7">
        <v>222612611</v>
      </c>
      <c r="E7" s="7">
        <v>28821146</v>
      </c>
      <c r="F7" s="7">
        <v>12751806</v>
      </c>
      <c r="G7" s="7">
        <v>438769379</v>
      </c>
    </row>
    <row r="8" spans="2:8" ht="12.95" customHeight="1" x14ac:dyDescent="0.2">
      <c r="B8" s="164">
        <v>42430</v>
      </c>
      <c r="C8" s="7">
        <v>263665730</v>
      </c>
      <c r="D8" s="7">
        <v>334643792</v>
      </c>
      <c r="E8" s="7">
        <v>33820646</v>
      </c>
      <c r="F8" s="7">
        <v>15208860</v>
      </c>
      <c r="G8" s="7">
        <v>647339028</v>
      </c>
      <c r="H8" s="7"/>
    </row>
    <row r="9" spans="2:8" ht="12.95" customHeight="1" x14ac:dyDescent="0.2">
      <c r="B9" s="164">
        <v>42461</v>
      </c>
      <c r="C9" s="7">
        <v>354756245</v>
      </c>
      <c r="D9" s="7">
        <v>473458243</v>
      </c>
      <c r="E9" s="7">
        <v>37855319</v>
      </c>
      <c r="F9" s="7">
        <v>18513348</v>
      </c>
      <c r="G9" s="7">
        <v>884583155</v>
      </c>
    </row>
    <row r="10" spans="2:8" ht="12.95" customHeight="1" x14ac:dyDescent="0.2">
      <c r="B10" s="164">
        <v>42491</v>
      </c>
      <c r="C10" s="7">
        <v>732685766</v>
      </c>
      <c r="D10" s="7">
        <v>928446107</v>
      </c>
      <c r="E10" s="7">
        <v>45813382</v>
      </c>
      <c r="F10" s="7">
        <v>22549142</v>
      </c>
      <c r="G10" s="7">
        <v>1729494397</v>
      </c>
    </row>
    <row r="11" spans="2:8" ht="12.95" customHeight="1" x14ac:dyDescent="0.2">
      <c r="B11" s="164">
        <v>42522</v>
      </c>
      <c r="C11" s="7">
        <v>1174193106</v>
      </c>
      <c r="D11" s="7">
        <v>1416761415</v>
      </c>
      <c r="E11" s="7">
        <v>57248690</v>
      </c>
      <c r="F11" s="7">
        <v>27948566</v>
      </c>
      <c r="G11" s="7">
        <v>2676151777</v>
      </c>
    </row>
    <row r="12" spans="2:8" ht="12.95" customHeight="1" x14ac:dyDescent="0.2">
      <c r="B12" s="164">
        <v>42552</v>
      </c>
      <c r="C12" s="7">
        <v>2640735935</v>
      </c>
      <c r="D12" s="7">
        <v>3122211064</v>
      </c>
      <c r="E12" s="7">
        <v>71807966</v>
      </c>
      <c r="F12" s="7">
        <v>47562791</v>
      </c>
      <c r="G12" s="7">
        <v>5882317756</v>
      </c>
    </row>
    <row r="13" spans="2:8" ht="12.95" customHeight="1" x14ac:dyDescent="0.2">
      <c r="B13" s="164">
        <v>42583</v>
      </c>
      <c r="C13" s="7">
        <v>2881786918</v>
      </c>
      <c r="D13" s="7">
        <v>3564405387</v>
      </c>
      <c r="E13" s="7">
        <v>55730001</v>
      </c>
      <c r="F13" s="7">
        <v>50192979</v>
      </c>
      <c r="G13" s="7">
        <v>6552115285</v>
      </c>
    </row>
    <row r="14" spans="2:8" ht="12.95" customHeight="1" x14ac:dyDescent="0.2">
      <c r="B14" s="164">
        <v>42614</v>
      </c>
      <c r="C14" s="7">
        <v>1268091764</v>
      </c>
      <c r="D14" s="7">
        <v>1672401064</v>
      </c>
      <c r="E14" s="7">
        <v>28964654</v>
      </c>
      <c r="F14" s="7">
        <v>30669143</v>
      </c>
      <c r="G14" s="7">
        <v>3000126625</v>
      </c>
    </row>
    <row r="15" spans="2:8" ht="12.95" customHeight="1" x14ac:dyDescent="0.2">
      <c r="B15" s="164">
        <v>42644</v>
      </c>
      <c r="C15" s="7">
        <v>471579118</v>
      </c>
      <c r="D15" s="7">
        <v>657542006</v>
      </c>
      <c r="E15" s="7">
        <v>24517506</v>
      </c>
      <c r="F15" s="7">
        <v>18715352</v>
      </c>
      <c r="G15" s="7">
        <v>1172353982</v>
      </c>
    </row>
    <row r="16" spans="2:8" ht="12.95" customHeight="1" x14ac:dyDescent="0.2">
      <c r="B16" s="164">
        <v>42675</v>
      </c>
      <c r="C16" s="7">
        <v>226835240</v>
      </c>
      <c r="D16" s="7">
        <v>290477451</v>
      </c>
      <c r="E16" s="7">
        <v>21690535</v>
      </c>
      <c r="F16" s="7">
        <v>13864338</v>
      </c>
      <c r="G16" s="7">
        <v>552867564</v>
      </c>
    </row>
    <row r="17" spans="2:7" ht="12.95" customHeight="1" x14ac:dyDescent="0.2">
      <c r="B17" s="165">
        <v>42705</v>
      </c>
      <c r="C17" s="8">
        <v>285218643</v>
      </c>
      <c r="D17" s="8">
        <v>290608121</v>
      </c>
      <c r="E17" s="8">
        <v>21073971</v>
      </c>
      <c r="F17" s="8">
        <v>13777605</v>
      </c>
      <c r="G17" s="7">
        <v>610678340</v>
      </c>
    </row>
    <row r="18" spans="2:7" s="2" customFormat="1" ht="12.95" customHeight="1" x14ac:dyDescent="0.2">
      <c r="B18" s="64" t="s">
        <v>414</v>
      </c>
      <c r="C18" s="65">
        <v>10661539496</v>
      </c>
      <c r="D18" s="139">
        <v>13190148711</v>
      </c>
      <c r="E18" s="139">
        <v>452950761</v>
      </c>
      <c r="F18" s="65">
        <v>284014348</v>
      </c>
      <c r="G18" s="65">
        <v>24588653316</v>
      </c>
    </row>
    <row r="19" spans="2:7" s="2" customFormat="1" ht="12.95" customHeight="1" x14ac:dyDescent="0.2">
      <c r="C19" s="56"/>
      <c r="D19" s="56"/>
      <c r="E19" s="56"/>
      <c r="F19" s="56"/>
    </row>
    <row r="20" spans="2:7" ht="12.95" customHeight="1" x14ac:dyDescent="0.2">
      <c r="B20" s="74" t="s">
        <v>415</v>
      </c>
    </row>
    <row r="21" spans="2:7" ht="12.95" customHeight="1" x14ac:dyDescent="0.2">
      <c r="B21" t="s">
        <v>416</v>
      </c>
    </row>
    <row r="27" spans="2:7" ht="12.95" customHeight="1" x14ac:dyDescent="0.2">
      <c r="C27" s="7"/>
    </row>
    <row r="28" spans="2:7" ht="12.95" customHeight="1" x14ac:dyDescent="0.2">
      <c r="C28" s="7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6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98" customWidth="1"/>
    <col min="2" max="2" width="13.5" style="113" customWidth="1"/>
    <col min="3" max="3" width="24" style="113" customWidth="1"/>
    <col min="4" max="4" width="30.5" style="98" customWidth="1"/>
    <col min="5" max="5" width="13.83203125" style="98" bestFit="1" customWidth="1"/>
    <col min="6" max="6" width="14.5" style="98" bestFit="1" customWidth="1"/>
    <col min="7" max="7" width="11.1640625" style="98" bestFit="1" customWidth="1"/>
    <col min="8" max="8" width="17" style="98" bestFit="1" customWidth="1"/>
    <col min="9" max="9" width="13.83203125" style="98" bestFit="1" customWidth="1"/>
    <col min="10" max="16384" width="9.33203125" style="98"/>
  </cols>
  <sheetData>
    <row r="2" spans="2:10" ht="15.75" x14ac:dyDescent="0.25">
      <c r="B2" s="51" t="s">
        <v>417</v>
      </c>
    </row>
    <row r="5" spans="2:10" ht="33.75" x14ac:dyDescent="0.2">
      <c r="B5" s="111" t="s">
        <v>418</v>
      </c>
      <c r="C5" s="111"/>
      <c r="D5" s="111" t="s">
        <v>419</v>
      </c>
      <c r="E5" s="111" t="s">
        <v>420</v>
      </c>
      <c r="F5" s="111" t="s">
        <v>421</v>
      </c>
      <c r="G5" s="111" t="s">
        <v>422</v>
      </c>
      <c r="H5" s="111" t="s">
        <v>423</v>
      </c>
      <c r="I5" s="111" t="s">
        <v>474</v>
      </c>
    </row>
    <row r="6" spans="2:10" ht="12.95" customHeight="1" x14ac:dyDescent="0.2">
      <c r="B6" s="181" t="s">
        <v>424</v>
      </c>
      <c r="C6" s="181" t="s">
        <v>425</v>
      </c>
      <c r="D6" s="114" t="s">
        <v>426</v>
      </c>
      <c r="E6" s="115">
        <v>12563</v>
      </c>
      <c r="F6" s="115">
        <v>27473067</v>
      </c>
      <c r="G6" s="115">
        <v>583705</v>
      </c>
      <c r="H6" s="115"/>
      <c r="I6" s="117">
        <v>28069335</v>
      </c>
    </row>
    <row r="7" spans="2:10" ht="12.95" customHeight="1" x14ac:dyDescent="0.2">
      <c r="B7" s="181"/>
      <c r="C7" s="181"/>
      <c r="D7" s="114" t="s">
        <v>427</v>
      </c>
      <c r="E7" s="115">
        <v>9175315</v>
      </c>
      <c r="F7" s="115">
        <v>6034</v>
      </c>
      <c r="G7" s="115"/>
      <c r="H7" s="115">
        <v>119764</v>
      </c>
      <c r="I7" s="117">
        <v>9301113</v>
      </c>
    </row>
    <row r="8" spans="2:10" ht="12.95" customHeight="1" x14ac:dyDescent="0.2">
      <c r="B8" s="181"/>
      <c r="C8" s="181" t="s">
        <v>428</v>
      </c>
      <c r="D8" s="114" t="s">
        <v>429</v>
      </c>
      <c r="E8" s="115">
        <v>993403</v>
      </c>
      <c r="F8" s="115">
        <v>12270017633</v>
      </c>
      <c r="G8" s="115">
        <v>401647916</v>
      </c>
      <c r="H8" s="115"/>
      <c r="I8" s="117">
        <v>12672658952</v>
      </c>
    </row>
    <row r="9" spans="2:10" ht="12.95" customHeight="1" x14ac:dyDescent="0.2">
      <c r="B9" s="181"/>
      <c r="C9" s="181"/>
      <c r="D9" s="114" t="s">
        <v>430</v>
      </c>
      <c r="E9" s="115">
        <v>10530093141</v>
      </c>
      <c r="F9" s="115">
        <v>3206484</v>
      </c>
      <c r="G9" s="115"/>
      <c r="H9" s="115">
        <v>273367536</v>
      </c>
      <c r="I9" s="117">
        <v>10806667161</v>
      </c>
    </row>
    <row r="10" spans="2:10" ht="12.95" customHeight="1" x14ac:dyDescent="0.2">
      <c r="B10" s="181" t="s">
        <v>431</v>
      </c>
      <c r="C10" s="181" t="s">
        <v>432</v>
      </c>
      <c r="D10" s="114" t="s">
        <v>433</v>
      </c>
      <c r="E10" s="115">
        <v>255</v>
      </c>
      <c r="F10" s="115">
        <v>1572664</v>
      </c>
      <c r="G10" s="115">
        <v>34059</v>
      </c>
      <c r="H10" s="115"/>
      <c r="I10" s="117">
        <v>1606978</v>
      </c>
    </row>
    <row r="11" spans="2:10" ht="12.95" customHeight="1" x14ac:dyDescent="0.2">
      <c r="B11" s="181"/>
      <c r="C11" s="181"/>
      <c r="D11" s="114" t="s">
        <v>434</v>
      </c>
      <c r="E11" s="115">
        <v>87986</v>
      </c>
      <c r="F11" s="115">
        <v>101</v>
      </c>
      <c r="G11" s="115"/>
      <c r="H11" s="115">
        <v>2990</v>
      </c>
      <c r="I11" s="117">
        <v>91077</v>
      </c>
    </row>
    <row r="12" spans="2:10" ht="12.95" customHeight="1" x14ac:dyDescent="0.2">
      <c r="B12" s="181"/>
      <c r="C12" s="181" t="s">
        <v>435</v>
      </c>
      <c r="D12" s="114" t="s">
        <v>436</v>
      </c>
      <c r="E12" s="115">
        <v>31277</v>
      </c>
      <c r="F12" s="115">
        <v>916865544</v>
      </c>
      <c r="G12" s="115">
        <v>51302845</v>
      </c>
      <c r="H12" s="115"/>
      <c r="I12" s="117">
        <v>968199666</v>
      </c>
    </row>
    <row r="13" spans="2:10" ht="12.95" customHeight="1" x14ac:dyDescent="0.2">
      <c r="B13" s="182"/>
      <c r="C13" s="181"/>
      <c r="D13" s="124" t="s">
        <v>437</v>
      </c>
      <c r="E13" s="116">
        <v>130421675</v>
      </c>
      <c r="F13" s="116">
        <v>59050</v>
      </c>
      <c r="G13" s="116"/>
      <c r="H13" s="116">
        <v>10646812</v>
      </c>
      <c r="I13" s="118">
        <v>141127537</v>
      </c>
    </row>
    <row r="14" spans="2:10" ht="12.95" customHeight="1" x14ac:dyDescent="0.2">
      <c r="B14" s="178" t="s">
        <v>438</v>
      </c>
      <c r="C14" s="178"/>
      <c r="D14" s="114" t="s">
        <v>439</v>
      </c>
      <c r="E14" s="125">
        <f t="shared" ref="E14:I15" si="0">E6+E10</f>
        <v>12818</v>
      </c>
      <c r="F14" s="125">
        <f t="shared" si="0"/>
        <v>29045731</v>
      </c>
      <c r="G14" s="125">
        <f t="shared" si="0"/>
        <v>617764</v>
      </c>
      <c r="H14" s="125">
        <f t="shared" si="0"/>
        <v>0</v>
      </c>
      <c r="I14" s="125">
        <f t="shared" si="0"/>
        <v>29676313</v>
      </c>
      <c r="J14" s="128"/>
    </row>
    <row r="15" spans="2:10" s="122" customFormat="1" ht="12.95" customHeight="1" x14ac:dyDescent="0.2">
      <c r="B15" s="179"/>
      <c r="C15" s="179"/>
      <c r="D15" s="114" t="s">
        <v>440</v>
      </c>
      <c r="E15" s="126">
        <f t="shared" si="0"/>
        <v>9263301</v>
      </c>
      <c r="F15" s="126">
        <f t="shared" si="0"/>
        <v>6135</v>
      </c>
      <c r="G15" s="126">
        <f t="shared" si="0"/>
        <v>0</v>
      </c>
      <c r="H15" s="126">
        <f t="shared" si="0"/>
        <v>122754</v>
      </c>
      <c r="I15" s="126">
        <f t="shared" si="0"/>
        <v>9392190</v>
      </c>
      <c r="J15" s="128"/>
    </row>
    <row r="16" spans="2:10" s="122" customFormat="1" ht="12.95" customHeight="1" x14ac:dyDescent="0.2">
      <c r="B16" s="180"/>
      <c r="C16" s="180"/>
      <c r="D16" s="124" t="s">
        <v>441</v>
      </c>
      <c r="E16" s="92">
        <f>SUM(E14:E15)</f>
        <v>9276119</v>
      </c>
      <c r="F16" s="92">
        <f>SUM(F14:F15)</f>
        <v>29051866</v>
      </c>
      <c r="G16" s="92">
        <f>SUM(G14:G15)</f>
        <v>617764</v>
      </c>
      <c r="H16" s="92">
        <f>SUM(H14:H15)</f>
        <v>122754</v>
      </c>
      <c r="I16" s="92">
        <f>SUM(I14:I15)</f>
        <v>39068503</v>
      </c>
    </row>
    <row r="17" spans="2:10" ht="12.95" customHeight="1" x14ac:dyDescent="0.2">
      <c r="B17" s="178" t="s">
        <v>442</v>
      </c>
      <c r="C17" s="178"/>
      <c r="D17" s="114" t="s">
        <v>443</v>
      </c>
      <c r="E17" s="125">
        <f t="shared" ref="E17:I18" si="1">E8+E12</f>
        <v>1024680</v>
      </c>
      <c r="F17" s="125">
        <f t="shared" si="1"/>
        <v>13186883177</v>
      </c>
      <c r="G17" s="125">
        <f t="shared" si="1"/>
        <v>452950761</v>
      </c>
      <c r="H17" s="125">
        <f t="shared" si="1"/>
        <v>0</v>
      </c>
      <c r="I17" s="125">
        <f t="shared" si="1"/>
        <v>13640858618</v>
      </c>
      <c r="J17" s="128"/>
    </row>
    <row r="18" spans="2:10" ht="12.95" customHeight="1" x14ac:dyDescent="0.2">
      <c r="B18" s="179"/>
      <c r="C18" s="179"/>
      <c r="D18" s="114" t="s">
        <v>444</v>
      </c>
      <c r="E18" s="126">
        <f t="shared" si="1"/>
        <v>10660514816</v>
      </c>
      <c r="F18" s="126">
        <f t="shared" si="1"/>
        <v>3265534</v>
      </c>
      <c r="G18" s="126">
        <f t="shared" si="1"/>
        <v>0</v>
      </c>
      <c r="H18" s="126">
        <f t="shared" si="1"/>
        <v>284014348</v>
      </c>
      <c r="I18" s="126">
        <f t="shared" si="1"/>
        <v>10947794698</v>
      </c>
      <c r="J18" s="128"/>
    </row>
    <row r="19" spans="2:10" ht="12.95" customHeight="1" x14ac:dyDescent="0.2">
      <c r="B19" s="180"/>
      <c r="C19" s="180"/>
      <c r="D19" s="124" t="s">
        <v>445</v>
      </c>
      <c r="E19" s="92">
        <f>SUM(E17:E18)</f>
        <v>10661539496</v>
      </c>
      <c r="F19" s="92">
        <f>SUM(F17:F18)</f>
        <v>13190148711</v>
      </c>
      <c r="G19" s="92">
        <f>SUM(G17:G18)</f>
        <v>452950761</v>
      </c>
      <c r="H19" s="92">
        <f>SUM(H17:H18)</f>
        <v>284014348</v>
      </c>
      <c r="I19" s="92">
        <f>SUM(I17:I18)</f>
        <v>24588653316</v>
      </c>
    </row>
    <row r="21" spans="2:10" ht="12.95" customHeight="1" x14ac:dyDescent="0.2">
      <c r="B21" s="98" t="s">
        <v>446</v>
      </c>
    </row>
    <row r="22" spans="2:10" ht="12.95" customHeight="1" x14ac:dyDescent="0.2">
      <c r="B22" s="98" t="s">
        <v>447</v>
      </c>
    </row>
    <row r="26" spans="2:10" ht="12.95" customHeight="1" x14ac:dyDescent="0.2">
      <c r="E26" s="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0"/>
  <sheetViews>
    <sheetView showGridLines="0" tabSelected="1" zoomScaleNormal="100" workbookViewId="0"/>
  </sheetViews>
  <sheetFormatPr defaultRowHeight="12.95" customHeight="1" x14ac:dyDescent="0.2"/>
  <cols>
    <col min="1" max="1" width="2.83203125" customWidth="1"/>
    <col min="2" max="2" width="18.33203125" customWidth="1"/>
    <col min="3" max="3" width="20.33203125" customWidth="1"/>
    <col min="4" max="4" width="24.83203125" customWidth="1"/>
    <col min="5" max="5" width="9.5" customWidth="1"/>
  </cols>
  <sheetData>
    <row r="2" spans="2:15" ht="15.75" x14ac:dyDescent="0.25">
      <c r="B2" s="66" t="s">
        <v>448</v>
      </c>
      <c r="C2" s="67"/>
      <c r="D2" s="67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5" spans="2:15" ht="22.5" x14ac:dyDescent="0.2">
      <c r="B5" s="3"/>
      <c r="C5" s="111" t="s">
        <v>449</v>
      </c>
      <c r="D5" s="111" t="s">
        <v>450</v>
      </c>
    </row>
    <row r="6" spans="2:15" ht="12.95" customHeight="1" x14ac:dyDescent="0.2">
      <c r="B6" t="s">
        <v>451</v>
      </c>
      <c r="C6" s="7">
        <v>5393553</v>
      </c>
      <c r="D6" s="7">
        <v>4909163304</v>
      </c>
    </row>
    <row r="7" spans="2:15" ht="12.95" customHeight="1" x14ac:dyDescent="0.2">
      <c r="B7" t="s">
        <v>452</v>
      </c>
      <c r="C7" s="7">
        <v>2779498</v>
      </c>
      <c r="D7" s="7">
        <v>2307156474</v>
      </c>
      <c r="E7" s="123"/>
    </row>
    <row r="8" spans="2:15" ht="12.95" customHeight="1" x14ac:dyDescent="0.2">
      <c r="B8" t="s">
        <v>453</v>
      </c>
      <c r="C8" s="7">
        <v>2458199</v>
      </c>
      <c r="D8" s="7">
        <v>1653810274</v>
      </c>
      <c r="E8" s="123"/>
    </row>
    <row r="9" spans="2:15" ht="12.95" customHeight="1" x14ac:dyDescent="0.2">
      <c r="B9" t="s">
        <v>454</v>
      </c>
      <c r="C9" s="7">
        <v>4132348</v>
      </c>
      <c r="D9" s="7">
        <v>1478177758</v>
      </c>
      <c r="E9" s="123"/>
    </row>
    <row r="10" spans="2:15" ht="12.95" customHeight="1" x14ac:dyDescent="0.2">
      <c r="B10" t="s">
        <v>455</v>
      </c>
      <c r="C10" s="7">
        <v>2216908</v>
      </c>
      <c r="D10" s="7">
        <v>1837593967</v>
      </c>
      <c r="E10" s="123"/>
    </row>
    <row r="11" spans="2:15" ht="12.95" customHeight="1" x14ac:dyDescent="0.2">
      <c r="B11" s="9" t="s">
        <v>456</v>
      </c>
      <c r="C11" s="8">
        <v>1869153</v>
      </c>
      <c r="D11" s="8">
        <v>1443710439</v>
      </c>
      <c r="E11" s="123"/>
    </row>
    <row r="12" spans="2:15" s="2" customFormat="1" ht="12.95" customHeight="1" x14ac:dyDescent="0.2">
      <c r="C12" s="7"/>
      <c r="D12" s="7"/>
      <c r="G12" s="62"/>
      <c r="H12" s="62"/>
    </row>
    <row r="13" spans="2:15" s="2" customFormat="1" ht="12.95" customHeight="1" x14ac:dyDescent="0.2">
      <c r="F13" s="34"/>
      <c r="G13" s="34"/>
    </row>
    <row r="14" spans="2:15" ht="12.95" customHeight="1" x14ac:dyDescent="0.2">
      <c r="B14" s="74" t="s">
        <v>475</v>
      </c>
    </row>
    <row r="15" spans="2:15" ht="12.95" customHeight="1" x14ac:dyDescent="0.2">
      <c r="B15" t="s">
        <v>457</v>
      </c>
    </row>
    <row r="18" spans="3:5" ht="12.95" customHeight="1" x14ac:dyDescent="0.2">
      <c r="C18" s="73"/>
      <c r="D18" s="133"/>
      <c r="E18" s="78"/>
    </row>
    <row r="30" spans="3:5" ht="12.95" customHeight="1" x14ac:dyDescent="0.2">
      <c r="C30" s="183"/>
      <c r="D30" s="183"/>
    </row>
    <row r="50" spans="3:4" ht="12.95" customHeight="1" x14ac:dyDescent="0.2">
      <c r="C50" s="183"/>
      <c r="D50" s="183"/>
    </row>
  </sheetData>
  <mergeCells count="2">
    <mergeCell ref="C30:D30"/>
    <mergeCell ref="C50:D50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30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44</v>
      </c>
    </row>
    <row r="5" spans="2:6" ht="22.5" x14ac:dyDescent="0.2">
      <c r="B5" s="10" t="s">
        <v>45</v>
      </c>
      <c r="C5" s="31" t="s">
        <v>46</v>
      </c>
      <c r="D5" s="32" t="s">
        <v>47</v>
      </c>
      <c r="E5" s="32" t="s">
        <v>48</v>
      </c>
      <c r="F5" s="32" t="s">
        <v>49</v>
      </c>
    </row>
    <row r="6" spans="2:6" s="27" customFormat="1" ht="12.95" customHeight="1" x14ac:dyDescent="0.2">
      <c r="B6" s="152">
        <v>42400</v>
      </c>
      <c r="C6" s="7">
        <v>75516</v>
      </c>
      <c r="D6" s="7">
        <v>28886</v>
      </c>
      <c r="E6" s="7">
        <v>2</v>
      </c>
      <c r="F6" s="7">
        <f t="shared" ref="F6:F17" si="0">SUM(C6:E6)</f>
        <v>104404</v>
      </c>
    </row>
    <row r="7" spans="2:6" s="27" customFormat="1" ht="12.95" customHeight="1" x14ac:dyDescent="0.2">
      <c r="B7" s="152">
        <v>42428</v>
      </c>
      <c r="C7" s="7">
        <v>75317</v>
      </c>
      <c r="D7" s="7">
        <v>29684</v>
      </c>
      <c r="E7" s="7">
        <v>2</v>
      </c>
      <c r="F7" s="7">
        <f t="shared" si="0"/>
        <v>105003</v>
      </c>
    </row>
    <row r="8" spans="2:6" s="27" customFormat="1" ht="12.95" customHeight="1" x14ac:dyDescent="0.2">
      <c r="B8" s="152">
        <v>42460</v>
      </c>
      <c r="C8" s="7">
        <v>75014</v>
      </c>
      <c r="D8" s="7">
        <v>30602</v>
      </c>
      <c r="E8" s="7">
        <v>2</v>
      </c>
      <c r="F8" s="7">
        <f t="shared" si="0"/>
        <v>105618</v>
      </c>
    </row>
    <row r="9" spans="2:6" s="27" customFormat="1" ht="12.95" customHeight="1" x14ac:dyDescent="0.2">
      <c r="B9" s="152">
        <v>42490</v>
      </c>
      <c r="C9" s="7">
        <v>74883</v>
      </c>
      <c r="D9" s="7">
        <v>31534</v>
      </c>
      <c r="E9" s="7"/>
      <c r="F9" s="7">
        <f t="shared" si="0"/>
        <v>106417</v>
      </c>
    </row>
    <row r="10" spans="2:6" s="27" customFormat="1" ht="12.95" customHeight="1" x14ac:dyDescent="0.2">
      <c r="B10" s="152">
        <v>42521</v>
      </c>
      <c r="C10" s="7">
        <v>75238</v>
      </c>
      <c r="D10" s="7">
        <v>33168</v>
      </c>
      <c r="E10" s="7">
        <v>2</v>
      </c>
      <c r="F10" s="7">
        <f t="shared" si="0"/>
        <v>108408</v>
      </c>
    </row>
    <row r="11" spans="2:6" s="27" customFormat="1" ht="12.95" customHeight="1" x14ac:dyDescent="0.2">
      <c r="B11" s="152">
        <v>42551</v>
      </c>
      <c r="C11" s="7">
        <v>74401</v>
      </c>
      <c r="D11" s="7">
        <v>34200</v>
      </c>
      <c r="E11" s="7">
        <v>2</v>
      </c>
      <c r="F11" s="7">
        <f t="shared" si="0"/>
        <v>108603</v>
      </c>
    </row>
    <row r="12" spans="2:6" s="27" customFormat="1" ht="12.95" customHeight="1" x14ac:dyDescent="0.2">
      <c r="B12" s="152">
        <v>42582</v>
      </c>
      <c r="C12" s="7">
        <v>73115</v>
      </c>
      <c r="D12" s="7">
        <v>35239</v>
      </c>
      <c r="E12" s="7">
        <v>2</v>
      </c>
      <c r="F12" s="7">
        <f t="shared" si="0"/>
        <v>108356</v>
      </c>
    </row>
    <row r="13" spans="2:6" s="27" customFormat="1" ht="12.95" customHeight="1" x14ac:dyDescent="0.2">
      <c r="B13" s="152">
        <v>42613</v>
      </c>
      <c r="C13" s="7">
        <v>72479</v>
      </c>
      <c r="D13" s="7">
        <v>35983</v>
      </c>
      <c r="E13" s="7">
        <v>2</v>
      </c>
      <c r="F13" s="7">
        <f t="shared" si="0"/>
        <v>108464</v>
      </c>
    </row>
    <row r="14" spans="2:6" s="27" customFormat="1" ht="12.95" customHeight="1" x14ac:dyDescent="0.2">
      <c r="B14" s="152">
        <v>42643</v>
      </c>
      <c r="C14" s="7">
        <v>71200</v>
      </c>
      <c r="D14" s="7">
        <v>36419</v>
      </c>
      <c r="E14" s="7">
        <v>2</v>
      </c>
      <c r="F14" s="7">
        <f t="shared" si="0"/>
        <v>107621</v>
      </c>
    </row>
    <row r="15" spans="2:6" s="27" customFormat="1" ht="12.95" customHeight="1" x14ac:dyDescent="0.2">
      <c r="B15" s="152">
        <v>42674</v>
      </c>
      <c r="C15" s="7">
        <v>69602</v>
      </c>
      <c r="D15" s="7">
        <v>36774</v>
      </c>
      <c r="E15" s="7">
        <v>2</v>
      </c>
      <c r="F15" s="7">
        <f t="shared" si="0"/>
        <v>106378</v>
      </c>
    </row>
    <row r="16" spans="2:6" s="27" customFormat="1" ht="12.95" customHeight="1" x14ac:dyDescent="0.2">
      <c r="B16" s="152">
        <v>42704</v>
      </c>
      <c r="C16" s="7">
        <v>67509</v>
      </c>
      <c r="D16" s="7">
        <v>38396</v>
      </c>
      <c r="E16" s="7">
        <v>2</v>
      </c>
      <c r="F16" s="7">
        <f t="shared" si="0"/>
        <v>105907</v>
      </c>
    </row>
    <row r="17" spans="2:7" s="27" customFormat="1" ht="12.95" customHeight="1" x14ac:dyDescent="0.2">
      <c r="B17" s="153">
        <v>42735</v>
      </c>
      <c r="C17" s="30">
        <v>66621</v>
      </c>
      <c r="D17" s="30">
        <v>39458</v>
      </c>
      <c r="E17" s="30">
        <v>2</v>
      </c>
      <c r="F17" s="30">
        <f t="shared" si="0"/>
        <v>106081</v>
      </c>
    </row>
    <row r="18" spans="2:7" s="2" customFormat="1" ht="12.95" customHeight="1" x14ac:dyDescent="0.2">
      <c r="B18" s="6"/>
      <c r="D18" s="133"/>
      <c r="E18" s="78"/>
    </row>
    <row r="19" spans="2:7" s="2" customFormat="1" ht="12.95" customHeight="1" x14ac:dyDescent="0.2">
      <c r="B19" s="6"/>
    </row>
    <row r="20" spans="2:7" ht="12.95" customHeight="1" x14ac:dyDescent="0.2">
      <c r="B20" s="71" t="s">
        <v>50</v>
      </c>
    </row>
    <row r="21" spans="2:7" ht="12.95" customHeight="1" x14ac:dyDescent="0.2">
      <c r="B21" t="s">
        <v>51</v>
      </c>
    </row>
    <row r="27" spans="2:7" ht="12.95" customHeight="1" x14ac:dyDescent="0.2">
      <c r="G27" s="73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2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27" customWidth="1"/>
    <col min="2" max="2" width="15.1640625" style="27" customWidth="1"/>
    <col min="3" max="3" width="20.6640625" style="27" customWidth="1"/>
    <col min="4" max="4" width="23" style="27" customWidth="1"/>
    <col min="5" max="5" width="20.6640625" style="27" customWidth="1"/>
    <col min="6" max="7" width="9.33203125" style="27" customWidth="1"/>
    <col min="8" max="16384" width="9.33203125" style="27"/>
  </cols>
  <sheetData>
    <row r="2" spans="2:5" ht="15.75" x14ac:dyDescent="0.25">
      <c r="B2" s="26" t="s">
        <v>52</v>
      </c>
    </row>
    <row r="5" spans="2:5" ht="22.5" x14ac:dyDescent="0.2">
      <c r="B5" s="28" t="s">
        <v>53</v>
      </c>
      <c r="C5" s="31" t="s">
        <v>54</v>
      </c>
      <c r="D5" s="32" t="s">
        <v>55</v>
      </c>
      <c r="E5" s="32" t="s">
        <v>56</v>
      </c>
    </row>
    <row r="6" spans="2:5" ht="12.95" customHeight="1" x14ac:dyDescent="0.2">
      <c r="B6" s="11" t="s">
        <v>57</v>
      </c>
      <c r="C6" s="7">
        <v>4765</v>
      </c>
      <c r="D6" s="7">
        <v>18341</v>
      </c>
      <c r="E6" s="7">
        <v>28886</v>
      </c>
    </row>
    <row r="7" spans="2:5" ht="12.95" customHeight="1" x14ac:dyDescent="0.2">
      <c r="B7" s="11" t="s">
        <v>58</v>
      </c>
      <c r="C7" s="7">
        <v>5714</v>
      </c>
      <c r="D7" s="7">
        <v>19278</v>
      </c>
      <c r="E7" s="7">
        <v>29684</v>
      </c>
    </row>
    <row r="8" spans="2:5" ht="12.95" customHeight="1" x14ac:dyDescent="0.2">
      <c r="B8" s="11" t="s">
        <v>59</v>
      </c>
      <c r="C8" s="7">
        <v>6914</v>
      </c>
      <c r="D8" s="7">
        <v>19564</v>
      </c>
      <c r="E8" s="7">
        <v>30602</v>
      </c>
    </row>
    <row r="9" spans="2:5" ht="12.95" customHeight="1" x14ac:dyDescent="0.2">
      <c r="B9" s="11" t="s">
        <v>60</v>
      </c>
      <c r="C9" s="7">
        <v>8061</v>
      </c>
      <c r="D9" s="7">
        <v>20217</v>
      </c>
      <c r="E9" s="7">
        <v>31534</v>
      </c>
    </row>
    <row r="10" spans="2:5" ht="12.95" customHeight="1" x14ac:dyDescent="0.2">
      <c r="B10" s="11" t="s">
        <v>61</v>
      </c>
      <c r="C10" s="7">
        <v>9132</v>
      </c>
      <c r="D10" s="7">
        <v>20970</v>
      </c>
      <c r="E10" s="7">
        <v>33168</v>
      </c>
    </row>
    <row r="11" spans="2:5" ht="12.95" customHeight="1" x14ac:dyDescent="0.2">
      <c r="B11" s="11" t="s">
        <v>62</v>
      </c>
      <c r="C11" s="7">
        <v>10683</v>
      </c>
      <c r="D11" s="7">
        <v>21843</v>
      </c>
      <c r="E11" s="7">
        <v>34200</v>
      </c>
    </row>
    <row r="12" spans="2:5" ht="12.95" customHeight="1" x14ac:dyDescent="0.2">
      <c r="B12" s="11" t="s">
        <v>63</v>
      </c>
      <c r="C12" s="7">
        <v>12248</v>
      </c>
      <c r="D12" s="7">
        <v>25885</v>
      </c>
      <c r="E12" s="7">
        <v>35239</v>
      </c>
    </row>
    <row r="13" spans="2:5" ht="12.95" customHeight="1" x14ac:dyDescent="0.2">
      <c r="B13" s="11" t="s">
        <v>64</v>
      </c>
      <c r="C13" s="7">
        <v>13464</v>
      </c>
      <c r="D13" s="7">
        <v>26480</v>
      </c>
      <c r="E13" s="7">
        <v>35983</v>
      </c>
    </row>
    <row r="14" spans="2:5" ht="12.95" customHeight="1" x14ac:dyDescent="0.2">
      <c r="B14" s="11" t="s">
        <v>65</v>
      </c>
      <c r="C14" s="7">
        <v>14770</v>
      </c>
      <c r="D14" s="7">
        <v>26811</v>
      </c>
      <c r="E14" s="7">
        <v>36419</v>
      </c>
    </row>
    <row r="15" spans="2:5" ht="12.95" customHeight="1" x14ac:dyDescent="0.2">
      <c r="B15" s="11" t="s">
        <v>66</v>
      </c>
      <c r="C15" s="7">
        <v>16691</v>
      </c>
      <c r="D15" s="7">
        <v>27205</v>
      </c>
      <c r="E15" s="7">
        <v>36774</v>
      </c>
    </row>
    <row r="16" spans="2:5" ht="12.95" customHeight="1" x14ac:dyDescent="0.2">
      <c r="B16" s="11" t="s">
        <v>67</v>
      </c>
      <c r="C16" s="7">
        <v>18062</v>
      </c>
      <c r="D16" s="7">
        <v>27824</v>
      </c>
      <c r="E16" s="7">
        <v>38396</v>
      </c>
    </row>
    <row r="17" spans="2:5" ht="12.95" customHeight="1" x14ac:dyDescent="0.2">
      <c r="B17" s="29" t="s">
        <v>68</v>
      </c>
      <c r="C17" s="30">
        <v>17851</v>
      </c>
      <c r="D17" s="30">
        <v>28407</v>
      </c>
      <c r="E17" s="30">
        <v>39458</v>
      </c>
    </row>
    <row r="18" spans="2:5" ht="12.95" customHeight="1" x14ac:dyDescent="0.2">
      <c r="B18" s="6"/>
      <c r="D18" s="132"/>
      <c r="E18" s="132"/>
    </row>
    <row r="19" spans="2:5" ht="12.95" customHeight="1" x14ac:dyDescent="0.2">
      <c r="B19" s="6"/>
    </row>
    <row r="20" spans="2:5" ht="12.95" customHeight="1" x14ac:dyDescent="0.2">
      <c r="B20" s="71" t="s">
        <v>69</v>
      </c>
    </row>
    <row r="21" spans="2:5" ht="12.95" customHeight="1" x14ac:dyDescent="0.2">
      <c r="B21" s="27" t="s">
        <v>70</v>
      </c>
    </row>
    <row r="22" spans="2:5" ht="12.95" customHeight="1" x14ac:dyDescent="0.2">
      <c r="D22" s="34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44"/>
  <sheetViews>
    <sheetView showGridLines="0" zoomScale="85" zoomScaleNormal="85" workbookViewId="0"/>
  </sheetViews>
  <sheetFormatPr defaultColWidth="9.33203125" defaultRowHeight="12.95" customHeight="1" x14ac:dyDescent="0.2"/>
  <cols>
    <col min="1" max="1" width="2.83203125" style="78" customWidth="1"/>
    <col min="2" max="2" width="15.1640625" style="78" customWidth="1"/>
    <col min="3" max="3" width="16.33203125" style="78" customWidth="1"/>
    <col min="4" max="4" width="15" style="78" customWidth="1"/>
    <col min="5" max="5" width="16.6640625" style="78" customWidth="1"/>
    <col min="6" max="6" width="11.6640625" style="78" customWidth="1"/>
    <col min="7" max="7" width="10.33203125" style="78" customWidth="1"/>
    <col min="8" max="16384" width="9.33203125" style="78"/>
  </cols>
  <sheetData>
    <row r="2" spans="2:5" ht="15.75" x14ac:dyDescent="0.2">
      <c r="B2" s="77" t="s">
        <v>71</v>
      </c>
    </row>
    <row r="5" spans="2:5" ht="22.5" x14ac:dyDescent="0.2">
      <c r="B5" s="129" t="s">
        <v>72</v>
      </c>
      <c r="C5" s="129" t="s">
        <v>73</v>
      </c>
      <c r="D5" s="129" t="s">
        <v>74</v>
      </c>
      <c r="E5" s="129" t="s">
        <v>75</v>
      </c>
    </row>
    <row r="6" spans="2:5" ht="12.95" customHeight="1" x14ac:dyDescent="0.2">
      <c r="B6" s="154">
        <v>41670</v>
      </c>
      <c r="C6" s="115">
        <v>6546779</v>
      </c>
      <c r="D6" s="115">
        <v>1954442</v>
      </c>
      <c r="E6" s="115">
        <v>8501221</v>
      </c>
    </row>
    <row r="7" spans="2:5" ht="12.95" customHeight="1" x14ac:dyDescent="0.2">
      <c r="B7" s="154">
        <v>41698</v>
      </c>
      <c r="C7" s="115">
        <v>6562690</v>
      </c>
      <c r="D7" s="115">
        <v>1925820</v>
      </c>
      <c r="E7" s="115">
        <v>8488510</v>
      </c>
    </row>
    <row r="8" spans="2:5" ht="12.95" customHeight="1" x14ac:dyDescent="0.2">
      <c r="B8" s="154">
        <v>41729</v>
      </c>
      <c r="C8" s="115">
        <v>6581337</v>
      </c>
      <c r="D8" s="115">
        <v>1949036</v>
      </c>
      <c r="E8" s="115">
        <v>8530373</v>
      </c>
    </row>
    <row r="9" spans="2:5" ht="12.95" customHeight="1" x14ac:dyDescent="0.2">
      <c r="B9" s="154">
        <v>41759</v>
      </c>
      <c r="C9" s="115">
        <v>6614659</v>
      </c>
      <c r="D9" s="115">
        <v>1940028</v>
      </c>
      <c r="E9" s="115">
        <v>8554687</v>
      </c>
    </row>
    <row r="10" spans="2:5" ht="12.95" customHeight="1" x14ac:dyDescent="0.2">
      <c r="B10" s="154">
        <v>41790</v>
      </c>
      <c r="C10" s="115">
        <v>6648039</v>
      </c>
      <c r="D10" s="115">
        <v>1949860</v>
      </c>
      <c r="E10" s="115">
        <v>8597899</v>
      </c>
    </row>
    <row r="11" spans="2:5" ht="12.95" customHeight="1" x14ac:dyDescent="0.2">
      <c r="B11" s="154">
        <v>41820</v>
      </c>
      <c r="C11" s="115">
        <v>6677480</v>
      </c>
      <c r="D11" s="115">
        <v>1939820</v>
      </c>
      <c r="E11" s="115">
        <v>8617300</v>
      </c>
    </row>
    <row r="12" spans="2:5" ht="12.95" customHeight="1" x14ac:dyDescent="0.2">
      <c r="B12" s="154">
        <v>41851</v>
      </c>
      <c r="C12" s="115">
        <v>6697820</v>
      </c>
      <c r="D12" s="115">
        <v>1939238</v>
      </c>
      <c r="E12" s="115">
        <v>8637058</v>
      </c>
    </row>
    <row r="13" spans="2:5" ht="12.95" customHeight="1" x14ac:dyDescent="0.2">
      <c r="B13" s="154">
        <v>41882</v>
      </c>
      <c r="C13" s="115">
        <v>6775834</v>
      </c>
      <c r="D13" s="115">
        <v>1915865</v>
      </c>
      <c r="E13" s="115">
        <v>8691699</v>
      </c>
    </row>
    <row r="14" spans="2:5" ht="12.95" customHeight="1" x14ac:dyDescent="0.2">
      <c r="B14" s="154">
        <v>41912</v>
      </c>
      <c r="C14" s="115">
        <v>6802670</v>
      </c>
      <c r="D14" s="115">
        <v>1929466</v>
      </c>
      <c r="E14" s="115">
        <v>8732136</v>
      </c>
    </row>
    <row r="15" spans="2:5" ht="12.95" customHeight="1" x14ac:dyDescent="0.2">
      <c r="B15" s="154">
        <v>41943</v>
      </c>
      <c r="C15" s="115">
        <v>6811219</v>
      </c>
      <c r="D15" s="115">
        <v>1942283</v>
      </c>
      <c r="E15" s="115">
        <v>8753502</v>
      </c>
    </row>
    <row r="16" spans="2:5" ht="12.95" customHeight="1" x14ac:dyDescent="0.2">
      <c r="B16" s="154">
        <v>41973</v>
      </c>
      <c r="C16" s="115">
        <v>6797564</v>
      </c>
      <c r="D16" s="115">
        <v>1947964</v>
      </c>
      <c r="E16" s="115">
        <v>8745528</v>
      </c>
    </row>
    <row r="17" spans="2:5" ht="12.95" customHeight="1" x14ac:dyDescent="0.2">
      <c r="B17" s="155">
        <v>42004</v>
      </c>
      <c r="C17" s="115">
        <v>6834248</v>
      </c>
      <c r="D17" s="115">
        <v>1825782</v>
      </c>
      <c r="E17" s="115">
        <v>8660030</v>
      </c>
    </row>
    <row r="18" spans="2:5" ht="12.95" customHeight="1" x14ac:dyDescent="0.2">
      <c r="B18" s="154">
        <v>42035</v>
      </c>
      <c r="C18" s="136">
        <v>6733597</v>
      </c>
      <c r="D18" s="115">
        <v>1836987</v>
      </c>
      <c r="E18" s="115">
        <v>8501221</v>
      </c>
    </row>
    <row r="19" spans="2:5" ht="12.95" customHeight="1" x14ac:dyDescent="0.2">
      <c r="B19" s="154">
        <v>42063</v>
      </c>
      <c r="C19" s="137">
        <v>6737309</v>
      </c>
      <c r="D19" s="137">
        <v>1824482</v>
      </c>
      <c r="E19" s="137">
        <v>8488510</v>
      </c>
    </row>
    <row r="20" spans="2:5" ht="12.95" customHeight="1" x14ac:dyDescent="0.2">
      <c r="B20" s="154">
        <v>42094</v>
      </c>
      <c r="C20" s="115">
        <v>6730158</v>
      </c>
      <c r="D20" s="115">
        <v>1834314</v>
      </c>
      <c r="E20" s="115">
        <v>8530373</v>
      </c>
    </row>
    <row r="21" spans="2:5" ht="12.95" customHeight="1" x14ac:dyDescent="0.2">
      <c r="B21" s="154">
        <v>42124</v>
      </c>
      <c r="C21" s="115">
        <v>6813148</v>
      </c>
      <c r="D21" s="115">
        <v>1843046</v>
      </c>
      <c r="E21" s="115">
        <v>8554687</v>
      </c>
    </row>
    <row r="22" spans="2:5" ht="12.95" customHeight="1" x14ac:dyDescent="0.2">
      <c r="B22" s="154">
        <v>42155</v>
      </c>
      <c r="C22" s="115">
        <v>6820338</v>
      </c>
      <c r="D22" s="115">
        <v>1845782</v>
      </c>
      <c r="E22" s="115">
        <v>8597899</v>
      </c>
    </row>
    <row r="23" spans="2:5" ht="12.95" customHeight="1" x14ac:dyDescent="0.2">
      <c r="B23" s="154">
        <v>42185</v>
      </c>
      <c r="C23" s="115">
        <v>6842683</v>
      </c>
      <c r="D23" s="115">
        <v>1850337</v>
      </c>
      <c r="E23" s="115">
        <v>8617300</v>
      </c>
    </row>
    <row r="24" spans="2:5" ht="12.95" customHeight="1" x14ac:dyDescent="0.2">
      <c r="B24" s="154">
        <v>42216</v>
      </c>
      <c r="C24" s="115">
        <v>6860978</v>
      </c>
      <c r="D24" s="115">
        <v>1852757</v>
      </c>
      <c r="E24" s="115">
        <v>8637058</v>
      </c>
    </row>
    <row r="25" spans="2:5" ht="12.95" customHeight="1" x14ac:dyDescent="0.2">
      <c r="B25" s="154">
        <v>42247</v>
      </c>
      <c r="C25" s="115">
        <v>6769502</v>
      </c>
      <c r="D25" s="115">
        <v>1855233</v>
      </c>
      <c r="E25" s="115">
        <v>8691699</v>
      </c>
    </row>
    <row r="26" spans="2:5" ht="12.95" customHeight="1" x14ac:dyDescent="0.2">
      <c r="B26" s="154">
        <v>42277</v>
      </c>
      <c r="C26" s="115">
        <v>6881455</v>
      </c>
      <c r="D26" s="115">
        <v>1854320</v>
      </c>
      <c r="E26" s="115">
        <v>8732136</v>
      </c>
    </row>
    <row r="27" spans="2:5" ht="12.95" customHeight="1" x14ac:dyDescent="0.2">
      <c r="B27" s="154">
        <v>42308</v>
      </c>
      <c r="C27" s="115">
        <v>6896769</v>
      </c>
      <c r="D27" s="115">
        <v>1857929</v>
      </c>
      <c r="E27" s="115">
        <v>8753502</v>
      </c>
    </row>
    <row r="28" spans="2:5" ht="12.95" customHeight="1" x14ac:dyDescent="0.2">
      <c r="B28" s="154">
        <v>42338</v>
      </c>
      <c r="C28" s="115">
        <v>6895068</v>
      </c>
      <c r="D28" s="115">
        <v>1861024</v>
      </c>
      <c r="E28" s="115">
        <v>8745528</v>
      </c>
    </row>
    <row r="29" spans="2:5" ht="12.95" customHeight="1" x14ac:dyDescent="0.2">
      <c r="B29" s="155">
        <v>42369</v>
      </c>
      <c r="C29" s="115">
        <v>6879381</v>
      </c>
      <c r="D29" s="102">
        <v>1859612</v>
      </c>
      <c r="E29" s="115">
        <v>8660030</v>
      </c>
    </row>
    <row r="30" spans="2:5" ht="12.95" customHeight="1" x14ac:dyDescent="0.2">
      <c r="B30" s="154">
        <v>42400</v>
      </c>
      <c r="C30" s="102">
        <v>6871715</v>
      </c>
      <c r="D30" s="102">
        <v>1870448</v>
      </c>
      <c r="E30" s="115">
        <f>C30+D30</f>
        <v>8742163</v>
      </c>
    </row>
    <row r="31" spans="2:5" ht="12.95" customHeight="1" x14ac:dyDescent="0.2">
      <c r="B31" s="154">
        <v>42429</v>
      </c>
      <c r="C31" s="102">
        <v>6863998</v>
      </c>
      <c r="D31" s="102">
        <v>1839395</v>
      </c>
      <c r="E31" s="115">
        <f t="shared" ref="E31:E41" si="0">C31+D31</f>
        <v>8703393</v>
      </c>
    </row>
    <row r="32" spans="2:5" ht="12.95" customHeight="1" x14ac:dyDescent="0.2">
      <c r="B32" s="154">
        <v>42460</v>
      </c>
      <c r="C32" s="102">
        <v>6868674</v>
      </c>
      <c r="D32" s="102">
        <v>1872768</v>
      </c>
      <c r="E32" s="115">
        <f t="shared" si="0"/>
        <v>8741442</v>
      </c>
    </row>
    <row r="33" spans="2:8" ht="12.95" customHeight="1" x14ac:dyDescent="0.2">
      <c r="B33" s="154">
        <v>42490</v>
      </c>
      <c r="C33" s="102">
        <v>6881735</v>
      </c>
      <c r="D33" s="102">
        <v>1874715</v>
      </c>
      <c r="E33" s="115">
        <f t="shared" si="0"/>
        <v>8756450</v>
      </c>
    </row>
    <row r="34" spans="2:8" ht="12.95" customHeight="1" x14ac:dyDescent="0.2">
      <c r="B34" s="154">
        <v>42521</v>
      </c>
      <c r="C34" s="102">
        <v>6906936</v>
      </c>
      <c r="D34" s="102">
        <v>1873945</v>
      </c>
      <c r="E34" s="115">
        <f t="shared" si="0"/>
        <v>8780881</v>
      </c>
    </row>
    <row r="35" spans="2:8" ht="12.95" customHeight="1" x14ac:dyDescent="0.2">
      <c r="B35" s="154">
        <v>42551</v>
      </c>
      <c r="C35" s="102">
        <v>6943474</v>
      </c>
      <c r="D35" s="102">
        <v>1878621</v>
      </c>
      <c r="E35" s="115">
        <f t="shared" si="0"/>
        <v>8822095</v>
      </c>
    </row>
    <row r="36" spans="2:8" ht="12.95" customHeight="1" x14ac:dyDescent="0.2">
      <c r="B36" s="154">
        <v>42582</v>
      </c>
      <c r="C36" s="102">
        <v>6945024</v>
      </c>
      <c r="D36" s="102">
        <v>1872211</v>
      </c>
      <c r="E36" s="115">
        <f t="shared" si="0"/>
        <v>8817235</v>
      </c>
    </row>
    <row r="37" spans="2:8" ht="12.95" customHeight="1" x14ac:dyDescent="0.2">
      <c r="B37" s="154">
        <v>42613</v>
      </c>
      <c r="C37" s="102">
        <v>6988808</v>
      </c>
      <c r="D37" s="102">
        <v>1878626</v>
      </c>
      <c r="E37" s="115">
        <f t="shared" si="0"/>
        <v>8867434</v>
      </c>
    </row>
    <row r="38" spans="2:8" ht="12.95" customHeight="1" x14ac:dyDescent="0.2">
      <c r="B38" s="154">
        <v>42643</v>
      </c>
      <c r="C38" s="102">
        <v>6931731</v>
      </c>
      <c r="D38" s="102">
        <v>1879552</v>
      </c>
      <c r="E38" s="115">
        <f t="shared" si="0"/>
        <v>8811283</v>
      </c>
    </row>
    <row r="39" spans="2:8" ht="12.95" customHeight="1" x14ac:dyDescent="0.2">
      <c r="B39" s="154">
        <v>42674</v>
      </c>
      <c r="C39" s="102">
        <v>6951022</v>
      </c>
      <c r="D39" s="102">
        <v>1878009</v>
      </c>
      <c r="E39" s="115">
        <f t="shared" si="0"/>
        <v>8829031</v>
      </c>
    </row>
    <row r="40" spans="2:8" ht="12.95" customHeight="1" x14ac:dyDescent="0.2">
      <c r="B40" s="154">
        <v>42704</v>
      </c>
      <c r="C40" s="102">
        <v>6935749</v>
      </c>
      <c r="D40" s="102">
        <v>1883222</v>
      </c>
      <c r="E40" s="115">
        <f t="shared" si="0"/>
        <v>8818971</v>
      </c>
      <c r="G40" s="133"/>
    </row>
    <row r="41" spans="2:8" ht="12.95" customHeight="1" x14ac:dyDescent="0.2">
      <c r="B41" s="156">
        <v>42735</v>
      </c>
      <c r="C41" s="103">
        <v>6944246</v>
      </c>
      <c r="D41" s="138">
        <v>1878574</v>
      </c>
      <c r="E41" s="91">
        <f t="shared" si="0"/>
        <v>8822820</v>
      </c>
      <c r="F41" s="133"/>
      <c r="G41" s="133"/>
      <c r="H41" s="133"/>
    </row>
    <row r="42" spans="2:8" ht="12.95" customHeight="1" x14ac:dyDescent="0.2">
      <c r="C42" s="133"/>
      <c r="D42" s="133"/>
    </row>
    <row r="43" spans="2:8" ht="12.95" customHeight="1" x14ac:dyDescent="0.2">
      <c r="B43" s="78" t="s">
        <v>76</v>
      </c>
    </row>
    <row r="44" spans="2:8" ht="12.95" customHeight="1" x14ac:dyDescent="0.2">
      <c r="B44" s="78" t="s">
        <v>77</v>
      </c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4"/>
  <sheetViews>
    <sheetView showGridLines="0" zoomScaleNormal="100" workbookViewId="0"/>
  </sheetViews>
  <sheetFormatPr defaultColWidth="9.33203125" defaultRowHeight="12.95" customHeight="1" x14ac:dyDescent="0.2"/>
  <cols>
    <col min="1" max="1" width="2.83203125" style="78" customWidth="1"/>
    <col min="2" max="2" width="25.1640625" style="78" customWidth="1"/>
    <col min="3" max="3" width="9.5" style="78" customWidth="1"/>
    <col min="4" max="4" width="10.6640625" style="78" customWidth="1"/>
    <col min="5" max="5" width="15.83203125" style="78" customWidth="1"/>
    <col min="6" max="6" width="12" style="78" customWidth="1"/>
    <col min="7" max="16384" width="9.33203125" style="78"/>
  </cols>
  <sheetData>
    <row r="2" spans="2:8" ht="15.75" x14ac:dyDescent="0.2">
      <c r="B2" s="77" t="s">
        <v>78</v>
      </c>
    </row>
    <row r="3" spans="2:8" ht="12.95" customHeight="1" x14ac:dyDescent="0.2">
      <c r="B3" s="78" t="s">
        <v>79</v>
      </c>
    </row>
    <row r="6" spans="2:8" ht="12.95" customHeight="1" x14ac:dyDescent="0.2">
      <c r="B6" s="173" t="s">
        <v>80</v>
      </c>
      <c r="C6" s="171" t="s">
        <v>81</v>
      </c>
      <c r="D6" s="171"/>
      <c r="E6" s="79" t="s">
        <v>82</v>
      </c>
      <c r="F6" s="172" t="s">
        <v>83</v>
      </c>
    </row>
    <row r="7" spans="2:8" ht="12.95" customHeight="1" x14ac:dyDescent="0.2">
      <c r="B7" s="174"/>
      <c r="C7" s="79" t="s">
        <v>84</v>
      </c>
      <c r="D7" s="79" t="s">
        <v>85</v>
      </c>
      <c r="E7" s="79" t="s">
        <v>86</v>
      </c>
      <c r="F7" s="172"/>
    </row>
    <row r="8" spans="2:8" ht="12.95" customHeight="1" x14ac:dyDescent="0.2">
      <c r="B8" s="78" t="s">
        <v>87</v>
      </c>
      <c r="C8" s="115">
        <v>5519722</v>
      </c>
      <c r="D8" s="115">
        <v>1088701</v>
      </c>
      <c r="E8" s="115">
        <v>335823</v>
      </c>
      <c r="F8" s="115">
        <v>6944246</v>
      </c>
      <c r="G8" s="132"/>
      <c r="H8" s="133"/>
    </row>
    <row r="9" spans="2:8" ht="12.95" customHeight="1" x14ac:dyDescent="0.2">
      <c r="B9" s="78" t="s">
        <v>88</v>
      </c>
      <c r="C9" s="115">
        <v>1634878</v>
      </c>
      <c r="D9" s="115">
        <v>171521</v>
      </c>
      <c r="E9" s="115">
        <v>72175</v>
      </c>
      <c r="F9" s="115">
        <v>1878574</v>
      </c>
      <c r="G9" s="132"/>
      <c r="H9" s="133"/>
    </row>
    <row r="10" spans="2:8" ht="12.95" customHeight="1" x14ac:dyDescent="0.2">
      <c r="B10" s="134" t="s">
        <v>89</v>
      </c>
      <c r="C10" s="135">
        <f>SUM(C8:C9)</f>
        <v>7154600</v>
      </c>
      <c r="D10" s="135">
        <f>SUM(D8:D9)</f>
        <v>1260222</v>
      </c>
      <c r="E10" s="135">
        <f>SUM(E8:E9)</f>
        <v>407998</v>
      </c>
      <c r="F10" s="135">
        <f>SUM(F8:F9)</f>
        <v>8822820</v>
      </c>
    </row>
    <row r="11" spans="2:8" ht="12.95" customHeight="1" x14ac:dyDescent="0.2">
      <c r="C11" s="132"/>
      <c r="D11" s="115"/>
    </row>
    <row r="12" spans="2:8" ht="12.95" customHeight="1" x14ac:dyDescent="0.2">
      <c r="D12" s="115"/>
    </row>
    <row r="13" spans="2:8" ht="12.95" customHeight="1" x14ac:dyDescent="0.2">
      <c r="B13" s="78" t="s">
        <v>90</v>
      </c>
    </row>
    <row r="14" spans="2:8" ht="12.95" customHeight="1" x14ac:dyDescent="0.2">
      <c r="B14" s="78" t="s">
        <v>91</v>
      </c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27.1640625" customWidth="1"/>
    <col min="3" max="3" width="24.832031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92</v>
      </c>
    </row>
    <row r="3" spans="2:4" ht="12.95" customHeight="1" x14ac:dyDescent="0.2">
      <c r="B3" t="s">
        <v>93</v>
      </c>
    </row>
    <row r="4" spans="2:4" s="2" customFormat="1" ht="12.95" customHeight="1" x14ac:dyDescent="0.2"/>
    <row r="6" spans="2:4" ht="12.95" customHeight="1" x14ac:dyDescent="0.2">
      <c r="B6" s="4" t="s">
        <v>94</v>
      </c>
      <c r="C6" s="3" t="s">
        <v>95</v>
      </c>
      <c r="D6" s="3" t="s">
        <v>96</v>
      </c>
    </row>
    <row r="7" spans="2:4" ht="12.95" customHeight="1" x14ac:dyDescent="0.2">
      <c r="B7" t="s">
        <v>97</v>
      </c>
      <c r="C7" s="7">
        <v>6944246</v>
      </c>
      <c r="D7" s="13">
        <f>C7/C13</f>
        <v>0.78707782772401569</v>
      </c>
    </row>
    <row r="8" spans="2:4" ht="12.95" customHeight="1" x14ac:dyDescent="0.2">
      <c r="B8" t="s">
        <v>98</v>
      </c>
      <c r="C8" s="7">
        <v>670997</v>
      </c>
      <c r="D8" s="13">
        <f>C8/C13</f>
        <v>7.6052441282945818E-2</v>
      </c>
    </row>
    <row r="9" spans="2:4" ht="12.95" customHeight="1" x14ac:dyDescent="0.2">
      <c r="B9" t="s">
        <v>99</v>
      </c>
      <c r="C9" s="7">
        <v>491224</v>
      </c>
      <c r="D9" s="13">
        <f>C9/C13</f>
        <v>5.567652972632333E-2</v>
      </c>
    </row>
    <row r="10" spans="2:4" ht="12.95" customHeight="1" x14ac:dyDescent="0.2">
      <c r="B10" t="s">
        <v>100</v>
      </c>
      <c r="C10" s="7">
        <v>409551</v>
      </c>
      <c r="D10" s="13">
        <f>C10/C13</f>
        <v>4.6419512128775153E-2</v>
      </c>
    </row>
    <row r="11" spans="2:4" ht="12.95" customHeight="1" x14ac:dyDescent="0.2">
      <c r="B11" t="s">
        <v>101</v>
      </c>
      <c r="C11" s="7">
        <v>187246</v>
      </c>
      <c r="D11" s="13">
        <f>C11/C13</f>
        <v>2.1222919656073681E-2</v>
      </c>
    </row>
    <row r="12" spans="2:4" ht="12.95" customHeight="1" x14ac:dyDescent="0.2">
      <c r="B12" t="s">
        <v>102</v>
      </c>
      <c r="C12" s="7">
        <v>119556</v>
      </c>
      <c r="D12" s="13">
        <f>C12/C13</f>
        <v>1.3550769481866343E-2</v>
      </c>
    </row>
    <row r="13" spans="2:4" ht="12.95" customHeight="1" x14ac:dyDescent="0.2">
      <c r="B13" s="5" t="s">
        <v>103</v>
      </c>
      <c r="C13" s="12">
        <f>SUM(C7:C12)</f>
        <v>8822820</v>
      </c>
      <c r="D13" s="14">
        <f>SUM(D7:D12)</f>
        <v>1</v>
      </c>
    </row>
    <row r="14" spans="2:4" s="2" customFormat="1" ht="12.95" customHeight="1" x14ac:dyDescent="0.2">
      <c r="C14" s="7"/>
      <c r="D14" s="13"/>
    </row>
    <row r="15" spans="2:4" s="2" customFormat="1" ht="12.95" customHeight="1" x14ac:dyDescent="0.2"/>
    <row r="16" spans="2:4" ht="12.95" customHeight="1" x14ac:dyDescent="0.2">
      <c r="B16" s="71" t="s">
        <v>104</v>
      </c>
    </row>
    <row r="17" spans="2:5" ht="12.95" customHeight="1" x14ac:dyDescent="0.2">
      <c r="B17" t="s">
        <v>105</v>
      </c>
    </row>
    <row r="18" spans="2:5" ht="12.95" customHeight="1" x14ac:dyDescent="0.2">
      <c r="D18" s="78"/>
      <c r="E18" s="78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6"/>
  <sheetViews>
    <sheetView showGridLines="0" zoomScale="130" zoomScaleNormal="130" workbookViewId="0"/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6" ht="15.75" x14ac:dyDescent="0.25">
      <c r="B2" s="1" t="s">
        <v>106</v>
      </c>
    </row>
    <row r="5" spans="2:6" ht="22.5" x14ac:dyDescent="0.2">
      <c r="B5" s="10" t="s">
        <v>107</v>
      </c>
      <c r="C5" s="70" t="s">
        <v>108</v>
      </c>
      <c r="D5" s="70" t="s">
        <v>109</v>
      </c>
      <c r="E5" s="70" t="s">
        <v>110</v>
      </c>
      <c r="F5" s="81" t="s">
        <v>111</v>
      </c>
    </row>
    <row r="6" spans="2:6" s="33" customFormat="1" ht="11.25" x14ac:dyDescent="0.2">
      <c r="B6" s="152">
        <v>41670</v>
      </c>
      <c r="C6" s="39">
        <v>3836223</v>
      </c>
      <c r="D6" s="39">
        <v>4168119</v>
      </c>
      <c r="E6" s="39">
        <v>496879</v>
      </c>
      <c r="F6" s="39">
        <f>SUM(C6:E6)</f>
        <v>8501221</v>
      </c>
    </row>
    <row r="7" spans="2:6" s="33" customFormat="1" ht="11.25" x14ac:dyDescent="0.2">
      <c r="B7" s="152">
        <v>41698</v>
      </c>
      <c r="C7" s="40">
        <v>3912476</v>
      </c>
      <c r="D7" s="40">
        <v>4092450</v>
      </c>
      <c r="E7" s="40">
        <v>483584</v>
      </c>
      <c r="F7" s="7">
        <f>SUM(C7:E7)</f>
        <v>8488510</v>
      </c>
    </row>
    <row r="8" spans="2:6" s="33" customFormat="1" ht="11.25" x14ac:dyDescent="0.2">
      <c r="B8" s="152">
        <v>41729</v>
      </c>
      <c r="C8" s="40">
        <v>3998938</v>
      </c>
      <c r="D8" s="40">
        <v>4041785</v>
      </c>
      <c r="E8" s="40">
        <v>489650</v>
      </c>
      <c r="F8" s="7">
        <f t="shared" ref="F8:F29" si="0">SUM(C8:E8)</f>
        <v>8530373</v>
      </c>
    </row>
    <row r="9" spans="2:6" s="33" customFormat="1" ht="11.25" x14ac:dyDescent="0.2">
      <c r="B9" s="152">
        <v>41759</v>
      </c>
      <c r="C9" s="40">
        <v>4047703</v>
      </c>
      <c r="D9" s="40">
        <v>4027792</v>
      </c>
      <c r="E9" s="40">
        <v>479192</v>
      </c>
      <c r="F9" s="7">
        <f t="shared" si="0"/>
        <v>8554687</v>
      </c>
    </row>
    <row r="10" spans="2:6" s="33" customFormat="1" ht="11.25" x14ac:dyDescent="0.2">
      <c r="B10" s="152">
        <v>41790</v>
      </c>
      <c r="C10" s="40">
        <v>4099052</v>
      </c>
      <c r="D10" s="40">
        <v>4017826</v>
      </c>
      <c r="E10" s="40">
        <v>481021</v>
      </c>
      <c r="F10" s="7">
        <f t="shared" si="0"/>
        <v>8597899</v>
      </c>
    </row>
    <row r="11" spans="2:6" s="33" customFormat="1" ht="11.25" x14ac:dyDescent="0.2">
      <c r="B11" s="152">
        <v>41820</v>
      </c>
      <c r="C11" s="40">
        <v>4112641</v>
      </c>
      <c r="D11" s="40">
        <v>4010796</v>
      </c>
      <c r="E11" s="40">
        <v>493863</v>
      </c>
      <c r="F11" s="7">
        <f t="shared" si="0"/>
        <v>8617300</v>
      </c>
    </row>
    <row r="12" spans="2:6" s="33" customFormat="1" ht="11.25" x14ac:dyDescent="0.2">
      <c r="B12" s="152">
        <v>41851</v>
      </c>
      <c r="C12" s="40">
        <v>4177537</v>
      </c>
      <c r="D12" s="40">
        <v>3991566</v>
      </c>
      <c r="E12" s="40">
        <v>467955</v>
      </c>
      <c r="F12" s="7">
        <f t="shared" si="0"/>
        <v>8637058</v>
      </c>
    </row>
    <row r="13" spans="2:6" s="33" customFormat="1" ht="11.25" x14ac:dyDescent="0.2">
      <c r="B13" s="152">
        <v>41882</v>
      </c>
      <c r="C13" s="40">
        <v>4197152</v>
      </c>
      <c r="D13" s="40">
        <v>4032029</v>
      </c>
      <c r="E13" s="40">
        <v>462518</v>
      </c>
      <c r="F13" s="7">
        <f t="shared" si="0"/>
        <v>8691699</v>
      </c>
    </row>
    <row r="14" spans="2:6" s="33" customFormat="1" ht="11.25" x14ac:dyDescent="0.2">
      <c r="B14" s="152">
        <v>41912</v>
      </c>
      <c r="C14" s="40">
        <v>4243834</v>
      </c>
      <c r="D14" s="40">
        <v>4029659</v>
      </c>
      <c r="E14" s="40">
        <v>458643</v>
      </c>
      <c r="F14" s="7">
        <f t="shared" si="0"/>
        <v>8732136</v>
      </c>
    </row>
    <row r="15" spans="2:6" s="33" customFormat="1" ht="11.25" x14ac:dyDescent="0.2">
      <c r="B15" s="152">
        <v>41943</v>
      </c>
      <c r="C15" s="40">
        <v>4266326</v>
      </c>
      <c r="D15" s="40">
        <v>4012706</v>
      </c>
      <c r="E15" s="40">
        <v>474470</v>
      </c>
      <c r="F15" s="7">
        <f t="shared" si="0"/>
        <v>8753502</v>
      </c>
    </row>
    <row r="16" spans="2:6" s="33" customFormat="1" ht="11.25" x14ac:dyDescent="0.2">
      <c r="B16" s="152">
        <v>41973</v>
      </c>
      <c r="C16" s="40">
        <v>4250217</v>
      </c>
      <c r="D16" s="40">
        <v>4027993</v>
      </c>
      <c r="E16" s="40">
        <v>467318</v>
      </c>
      <c r="F16" s="7">
        <f t="shared" si="0"/>
        <v>8745528</v>
      </c>
    </row>
    <row r="17" spans="2:6" s="33" customFormat="1" ht="11.25" x14ac:dyDescent="0.2">
      <c r="B17" s="152">
        <v>42004</v>
      </c>
      <c r="C17" s="40">
        <v>4309282</v>
      </c>
      <c r="D17" s="40">
        <v>3913019</v>
      </c>
      <c r="E17" s="40">
        <v>437729</v>
      </c>
      <c r="F17" s="7">
        <f t="shared" si="0"/>
        <v>8660030</v>
      </c>
    </row>
    <row r="18" spans="2:6" ht="12.95" customHeight="1" x14ac:dyDescent="0.2">
      <c r="B18" s="152">
        <v>42035</v>
      </c>
      <c r="C18" s="38">
        <v>4229408</v>
      </c>
      <c r="D18" s="143">
        <v>3892960</v>
      </c>
      <c r="E18" s="143">
        <v>448216</v>
      </c>
      <c r="F18" s="7">
        <f t="shared" si="0"/>
        <v>8570584</v>
      </c>
    </row>
    <row r="19" spans="2:6" ht="12.95" customHeight="1" x14ac:dyDescent="0.2">
      <c r="B19" s="152">
        <v>42063</v>
      </c>
      <c r="C19" s="38">
        <v>4247165</v>
      </c>
      <c r="D19" s="38">
        <v>3868610</v>
      </c>
      <c r="E19" s="38">
        <v>446016</v>
      </c>
      <c r="F19" s="7">
        <f t="shared" si="0"/>
        <v>8561791</v>
      </c>
    </row>
    <row r="20" spans="2:6" ht="12.95" customHeight="1" x14ac:dyDescent="0.2">
      <c r="B20" s="152">
        <v>42094</v>
      </c>
      <c r="C20" s="38">
        <v>4260522</v>
      </c>
      <c r="D20" s="38">
        <v>3853338</v>
      </c>
      <c r="E20" s="38">
        <v>450612</v>
      </c>
      <c r="F20" s="7">
        <f t="shared" si="0"/>
        <v>8564472</v>
      </c>
    </row>
    <row r="21" spans="2:6" ht="12.95" customHeight="1" x14ac:dyDescent="0.2">
      <c r="B21" s="152">
        <v>42124</v>
      </c>
      <c r="C21" s="38">
        <v>4335963</v>
      </c>
      <c r="D21" s="38">
        <v>3886894</v>
      </c>
      <c r="E21" s="38">
        <v>433337</v>
      </c>
      <c r="F21" s="7">
        <f t="shared" si="0"/>
        <v>8656194</v>
      </c>
    </row>
    <row r="22" spans="2:6" ht="12.95" customHeight="1" x14ac:dyDescent="0.2">
      <c r="B22" s="152">
        <v>42155</v>
      </c>
      <c r="C22" s="38">
        <v>4350712</v>
      </c>
      <c r="D22" s="38">
        <v>3879402</v>
      </c>
      <c r="E22" s="38">
        <v>436006</v>
      </c>
      <c r="F22" s="7">
        <f t="shared" si="0"/>
        <v>8666120</v>
      </c>
    </row>
    <row r="23" spans="2:6" ht="12.95" customHeight="1" x14ac:dyDescent="0.2">
      <c r="B23" s="152">
        <v>42185</v>
      </c>
      <c r="C23" s="38">
        <v>4351179</v>
      </c>
      <c r="D23" s="38">
        <v>3899077</v>
      </c>
      <c r="E23" s="38">
        <v>442764</v>
      </c>
      <c r="F23" s="7">
        <f t="shared" si="0"/>
        <v>8693020</v>
      </c>
    </row>
    <row r="24" spans="2:6" ht="12.95" customHeight="1" x14ac:dyDescent="0.2">
      <c r="B24" s="152">
        <v>42216</v>
      </c>
      <c r="C24" s="38">
        <v>4393558</v>
      </c>
      <c r="D24" s="38">
        <v>3892978</v>
      </c>
      <c r="E24" s="38">
        <v>427199</v>
      </c>
      <c r="F24" s="7">
        <f t="shared" si="0"/>
        <v>8713735</v>
      </c>
    </row>
    <row r="25" spans="2:6" ht="12.95" customHeight="1" x14ac:dyDescent="0.2">
      <c r="B25" s="152">
        <v>42247</v>
      </c>
      <c r="C25" s="38">
        <v>4338952</v>
      </c>
      <c r="D25" s="38">
        <v>3846770</v>
      </c>
      <c r="E25" s="38">
        <v>439013</v>
      </c>
      <c r="F25" s="7">
        <f t="shared" si="0"/>
        <v>8624735</v>
      </c>
    </row>
    <row r="26" spans="2:6" ht="12.95" customHeight="1" x14ac:dyDescent="0.2">
      <c r="B26" s="152">
        <v>42277</v>
      </c>
      <c r="C26" s="38">
        <v>4398831</v>
      </c>
      <c r="D26" s="38">
        <v>3886560</v>
      </c>
      <c r="E26" s="38">
        <v>450384</v>
      </c>
      <c r="F26" s="7">
        <f t="shared" si="0"/>
        <v>8735775</v>
      </c>
    </row>
    <row r="27" spans="2:6" ht="12.95" customHeight="1" x14ac:dyDescent="0.2">
      <c r="B27" s="152">
        <v>42308</v>
      </c>
      <c r="C27" s="38">
        <v>4415377</v>
      </c>
      <c r="D27" s="38">
        <v>3884162</v>
      </c>
      <c r="E27" s="38">
        <v>455159</v>
      </c>
      <c r="F27" s="7">
        <f t="shared" si="0"/>
        <v>8754698</v>
      </c>
    </row>
    <row r="28" spans="2:6" ht="12.95" customHeight="1" x14ac:dyDescent="0.2">
      <c r="B28" s="152">
        <v>42338</v>
      </c>
      <c r="C28" s="38">
        <v>4432710</v>
      </c>
      <c r="D28" s="38">
        <v>3878924</v>
      </c>
      <c r="E28" s="38">
        <v>444458</v>
      </c>
      <c r="F28" s="7">
        <f t="shared" si="0"/>
        <v>8756092</v>
      </c>
    </row>
    <row r="29" spans="2:6" ht="12.95" customHeight="1" x14ac:dyDescent="0.2">
      <c r="B29" s="157">
        <v>42369</v>
      </c>
      <c r="C29" s="76">
        <v>4441122</v>
      </c>
      <c r="D29" s="76">
        <v>3852949</v>
      </c>
      <c r="E29" s="76">
        <v>444922</v>
      </c>
      <c r="F29" s="7">
        <f t="shared" si="0"/>
        <v>8738993</v>
      </c>
    </row>
    <row r="30" spans="2:6" s="2" customFormat="1" ht="12.95" customHeight="1" x14ac:dyDescent="0.2">
      <c r="B30" s="152">
        <v>42400</v>
      </c>
      <c r="C30" s="83">
        <v>4332390</v>
      </c>
      <c r="D30" s="83">
        <v>3951033</v>
      </c>
      <c r="E30" s="83">
        <v>458740</v>
      </c>
      <c r="F30" s="7">
        <v>8742163</v>
      </c>
    </row>
    <row r="31" spans="2:6" s="2" customFormat="1" ht="12.95" customHeight="1" x14ac:dyDescent="0.2">
      <c r="B31" s="152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2.95" customHeight="1" x14ac:dyDescent="0.2">
      <c r="B32" s="152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2.95" customHeight="1" x14ac:dyDescent="0.2">
      <c r="B33" s="152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2.95" customHeight="1" x14ac:dyDescent="0.2">
      <c r="B34" s="152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2.95" customHeight="1" x14ac:dyDescent="0.2">
      <c r="B35" s="152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2.95" customHeight="1" x14ac:dyDescent="0.2">
      <c r="B36" s="152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2.95" customHeight="1" x14ac:dyDescent="0.2">
      <c r="B37" s="152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2.95" customHeight="1" x14ac:dyDescent="0.2">
      <c r="B38" s="152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2.95" customHeight="1" x14ac:dyDescent="0.2">
      <c r="B39" s="152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2.95" customHeight="1" x14ac:dyDescent="0.2">
      <c r="B40" s="152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2.95" customHeight="1" x14ac:dyDescent="0.2">
      <c r="B41" s="158">
        <v>42735</v>
      </c>
      <c r="C41" s="30">
        <v>4433927</v>
      </c>
      <c r="D41" s="30">
        <v>3910471</v>
      </c>
      <c r="E41" s="30">
        <v>478422</v>
      </c>
      <c r="F41" s="30">
        <v>8822820</v>
      </c>
    </row>
    <row r="42" spans="2:6" ht="12.95" customHeight="1" x14ac:dyDescent="0.2">
      <c r="C42" s="110"/>
      <c r="D42" s="110"/>
      <c r="E42" s="110"/>
      <c r="F42" s="110"/>
    </row>
    <row r="43" spans="2:6" ht="12.95" customHeight="1" x14ac:dyDescent="0.2">
      <c r="B43" s="71" t="s">
        <v>112</v>
      </c>
    </row>
    <row r="44" spans="2:6" ht="12.95" customHeight="1" x14ac:dyDescent="0.2">
      <c r="B44" t="s">
        <v>113</v>
      </c>
      <c r="C44" s="73"/>
      <c r="D44" s="73"/>
      <c r="E44" s="73"/>
    </row>
    <row r="45" spans="2:6" ht="12.95" customHeight="1" x14ac:dyDescent="0.2">
      <c r="C45" s="110"/>
      <c r="D45" s="110"/>
      <c r="E45" s="110"/>
      <c r="F45" s="60"/>
    </row>
    <row r="46" spans="2:6" ht="12.95" customHeight="1" x14ac:dyDescent="0.2">
      <c r="C46" s="73"/>
      <c r="D46" s="73"/>
      <c r="E46" s="73"/>
      <c r="F46" s="144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Table 1</vt:lpstr>
      <vt:lpstr>Table 2</vt:lpstr>
      <vt:lpstr>Figure 1</vt:lpstr>
      <vt:lpstr>Figure 2</vt:lpstr>
      <vt:lpstr>Figure 3</vt:lpstr>
      <vt:lpstr>Figure 4</vt:lpstr>
      <vt:lpstr>Table 3</vt:lpstr>
      <vt:lpstr>Table 4</vt:lpstr>
      <vt:lpstr>Figure 5</vt:lpstr>
      <vt:lpstr>Table 5</vt:lpstr>
      <vt:lpstr>Figure 6</vt:lpstr>
      <vt:lpstr>Figure 7</vt:lpstr>
      <vt:lpstr>Table 6</vt:lpstr>
      <vt:lpstr>Table 7</vt:lpstr>
      <vt:lpstr>Figure 8</vt:lpstr>
      <vt:lpstr>Table 8</vt:lpstr>
      <vt:lpstr>Figure 9 and 10</vt:lpstr>
      <vt:lpstr>Figure 11 </vt:lpstr>
      <vt:lpstr>Table 9</vt:lpstr>
      <vt:lpstr>Table 10</vt:lpstr>
      <vt:lpstr>Figure 12 </vt:lpstr>
      <vt:lpstr>Figure 13</vt:lpstr>
      <vt:lpstr>Figure 14</vt:lpstr>
      <vt:lpstr>Figure 15 </vt:lpstr>
      <vt:lpstr>Figure 16</vt:lpstr>
      <vt:lpstr>Table 11</vt:lpstr>
      <vt:lpstr>Figure 17</vt:lpstr>
      <vt:lpstr>Figure 18</vt:lpstr>
      <vt:lpstr>Figure 19</vt:lpstr>
      <vt:lpstr>Figure 20</vt:lpstr>
      <vt:lpstr>Figure 21</vt:lpstr>
      <vt:lpstr>Figure 22</vt:lpstr>
      <vt:lpstr>Figure 23</vt:lpstr>
      <vt:lpstr>Figure 24</vt:lpstr>
      <vt:lpstr>Figure 25</vt:lpstr>
      <vt:lpstr>Figure 26</vt:lpstr>
      <vt:lpstr>Figure 27</vt:lpstr>
      <vt:lpstr>Table 12</vt:lpstr>
      <vt:lpstr>Figure 28</vt:lpstr>
      <vt:lpstr>'Table 1'!_Toc416770595</vt:lpstr>
      <vt:lpstr>'Table 2'!_Toc416770596</vt:lpstr>
      <vt:lpstr>'Table 3'!_Toc416770597</vt:lpstr>
      <vt:lpstr>'Table 5'!_Toc416770597</vt:lpstr>
      <vt:lpstr>'Figure 7'!_Toc416770620</vt:lpstr>
      <vt:lpstr>'Figure 28'!_Toc416770643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Svjetlana Čolak</cp:lastModifiedBy>
  <cp:lastPrinted>2017-05-26T09:10:54Z</cp:lastPrinted>
  <dcterms:created xsi:type="dcterms:W3CDTF">2014-11-26T13:56:26Z</dcterms:created>
  <dcterms:modified xsi:type="dcterms:W3CDTF">2017-09-01T07:45:36Z</dcterms:modified>
</cp:coreProperties>
</file>