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5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9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1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4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25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2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Users01$\scolak\My Documents\000_razni dokumenti\publikacije\"/>
    </mc:Choice>
  </mc:AlternateContent>
  <bookViews>
    <workbookView xWindow="0" yWindow="0" windowWidth="18960" windowHeight="5730" tabRatio="601"/>
  </bookViews>
  <sheets>
    <sheet name="Tablica 1." sheetId="13" r:id="rId1"/>
    <sheet name="Slika 1, 2, 3 i 4." sheetId="15" r:id="rId2"/>
    <sheet name="Slika 5." sheetId="14" r:id="rId3"/>
    <sheet name="Slika 6, 7 i 8." sheetId="29" r:id="rId4"/>
    <sheet name="Slika 9, 10 i 11." sheetId="28" r:id="rId5"/>
    <sheet name="Slika 12, 13 i 14." sheetId="27" r:id="rId6"/>
    <sheet name="Slika 15, 16, 17 i 18." sheetId="26" r:id="rId7"/>
    <sheet name="Tablica 2 i 3." sheetId="25" r:id="rId8"/>
    <sheet name="Tablica 4." sheetId="24" r:id="rId9"/>
    <sheet name="Slika 19." sheetId="23" r:id="rId10"/>
    <sheet name="Slika 20, 21 i 22." sheetId="22" r:id="rId11"/>
    <sheet name="Slika 23." sheetId="21" r:id="rId12"/>
    <sheet name="Slika 24, 25 i 26." sheetId="20" r:id="rId13"/>
    <sheet name="Slika 27 i 28." sheetId="30" r:id="rId14"/>
    <sheet name="Slika 29." sheetId="31" r:id="rId15"/>
    <sheet name="Slika 30." sheetId="32" r:id="rId16"/>
    <sheet name="Slika 31 i 32." sheetId="33" r:id="rId17"/>
    <sheet name="Slika 33." sheetId="54" r:id="rId18"/>
    <sheet name="Slika 34." sheetId="53" r:id="rId19"/>
    <sheet name="Slika 35." sheetId="52" r:id="rId20"/>
    <sheet name="Slika 36." sheetId="51" r:id="rId21"/>
    <sheet name="Slika 37." sheetId="50" r:id="rId22"/>
    <sheet name="Slika 38." sheetId="49" r:id="rId23"/>
    <sheet name="Slika 39." sheetId="48" r:id="rId24"/>
    <sheet name="Slika 40." sheetId="47" r:id="rId25"/>
    <sheet name="Slika 41 i 42." sheetId="46" r:id="rId26"/>
    <sheet name="Tablica 5." sheetId="45" r:id="rId27"/>
    <sheet name="Slika 43." sheetId="44" r:id="rId28"/>
    <sheet name="Tablica 6." sheetId="43" r:id="rId29"/>
    <sheet name="Tablica 7." sheetId="42" r:id="rId30"/>
    <sheet name="Slika 44 i 45." sheetId="41" r:id="rId31"/>
    <sheet name="Slika 46." sheetId="40" r:id="rId32"/>
    <sheet name="Slika 47." sheetId="39" r:id="rId33"/>
    <sheet name="Tablica 8." sheetId="38" r:id="rId34"/>
  </sheets>
  <externalReferences>
    <externalReference r:id="rId35"/>
  </externalReferences>
  <calcPr calcId="152511"/>
</workbook>
</file>

<file path=xl/calcChain.xml><?xml version="1.0" encoding="utf-8"?>
<calcChain xmlns="http://schemas.openxmlformats.org/spreadsheetml/2006/main">
  <c r="D9" i="38" l="1"/>
  <c r="C9" i="38"/>
  <c r="E79" i="39"/>
  <c r="E78" i="39"/>
  <c r="E77" i="39"/>
  <c r="E76" i="39"/>
  <c r="E75" i="39"/>
  <c r="E74" i="39"/>
  <c r="E73" i="39"/>
  <c r="E72" i="39"/>
  <c r="E71" i="39"/>
  <c r="E70" i="39"/>
  <c r="E69" i="39"/>
  <c r="E68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79" i="40"/>
  <c r="E78" i="40"/>
  <c r="E77" i="40"/>
  <c r="E76" i="40"/>
  <c r="E75" i="40"/>
  <c r="E74" i="40"/>
  <c r="E73" i="40"/>
  <c r="E72" i="40"/>
  <c r="E71" i="40"/>
  <c r="E70" i="40"/>
  <c r="D69" i="40"/>
  <c r="E69" i="40" s="1"/>
  <c r="E68" i="40"/>
  <c r="E59" i="40"/>
  <c r="E58" i="40"/>
  <c r="E57" i="40"/>
  <c r="E56" i="40"/>
  <c r="E55" i="40"/>
  <c r="E54" i="40"/>
  <c r="E53" i="40"/>
  <c r="E52" i="40"/>
  <c r="E51" i="40"/>
  <c r="E50" i="40"/>
  <c r="E49" i="40"/>
  <c r="E48" i="40"/>
  <c r="E59" i="41"/>
  <c r="E58" i="41"/>
  <c r="E57" i="41"/>
  <c r="E56" i="41"/>
  <c r="E55" i="41"/>
  <c r="E54" i="41"/>
  <c r="E53" i="41"/>
  <c r="E52" i="41"/>
  <c r="E51" i="41"/>
  <c r="E50" i="41"/>
  <c r="E49" i="41"/>
  <c r="E4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H35" i="44"/>
  <c r="D35" i="44"/>
  <c r="H34" i="44"/>
  <c r="D34" i="44"/>
  <c r="H33" i="44"/>
  <c r="D33" i="44"/>
  <c r="H32" i="44"/>
  <c r="D32" i="44"/>
  <c r="H31" i="44"/>
  <c r="D31" i="44"/>
  <c r="H30" i="44"/>
  <c r="D30" i="44"/>
  <c r="H29" i="44"/>
  <c r="D29" i="44"/>
  <c r="H28" i="44"/>
  <c r="D28" i="44"/>
  <c r="H27" i="44"/>
  <c r="D27" i="44"/>
  <c r="H26" i="44"/>
  <c r="D26" i="44"/>
  <c r="H25" i="44"/>
  <c r="D25" i="44"/>
  <c r="H24" i="44"/>
  <c r="D24" i="44"/>
  <c r="D9" i="45"/>
  <c r="C9" i="45"/>
  <c r="D62" i="46"/>
  <c r="C62" i="46"/>
  <c r="D21" i="46"/>
  <c r="C21" i="46"/>
  <c r="D19" i="47"/>
  <c r="C19" i="47"/>
  <c r="E18" i="48"/>
  <c r="E17" i="48"/>
  <c r="E16" i="48"/>
  <c r="E15" i="48"/>
  <c r="E14" i="48"/>
  <c r="E13" i="48"/>
  <c r="E12" i="48"/>
  <c r="E11" i="48"/>
  <c r="E10" i="48"/>
  <c r="E9" i="48"/>
  <c r="E8" i="48"/>
  <c r="E7" i="48"/>
  <c r="F12" i="49"/>
  <c r="D12" i="49"/>
  <c r="F11" i="49"/>
  <c r="D11" i="49"/>
  <c r="F10" i="49"/>
  <c r="D10" i="49"/>
  <c r="F9" i="49"/>
  <c r="D9" i="49"/>
  <c r="F8" i="49"/>
  <c r="D8" i="49"/>
  <c r="F7" i="49"/>
  <c r="D7" i="49"/>
  <c r="D20" i="50"/>
  <c r="C20" i="50"/>
  <c r="D20" i="51"/>
  <c r="C20" i="51"/>
  <c r="D20" i="52"/>
  <c r="C20" i="52"/>
  <c r="D20" i="53"/>
  <c r="C20" i="53"/>
  <c r="D18" i="54"/>
  <c r="C18" i="54"/>
  <c r="G19" i="26" l="1"/>
  <c r="H18" i="27" l="1"/>
  <c r="H17" i="27"/>
  <c r="H16" i="27"/>
  <c r="H15" i="27"/>
  <c r="H14" i="27"/>
  <c r="H13" i="27"/>
  <c r="H12" i="27"/>
  <c r="H11" i="27"/>
  <c r="H10" i="27"/>
  <c r="H9" i="27"/>
  <c r="H8" i="27"/>
  <c r="H7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H20" i="29" l="1"/>
  <c r="G20" i="29"/>
  <c r="C20" i="29" l="1"/>
  <c r="O11" i="15" l="1"/>
  <c r="F14" i="13" l="1"/>
  <c r="H20" i="32" l="1"/>
  <c r="D20" i="32" l="1"/>
  <c r="D20" i="29" l="1"/>
  <c r="C19" i="20" l="1"/>
  <c r="D19" i="20"/>
  <c r="E19" i="20"/>
  <c r="F19" i="20"/>
  <c r="H19" i="20"/>
  <c r="G19" i="20"/>
  <c r="F20" i="29" l="1"/>
  <c r="E20" i="29"/>
  <c r="F20" i="32" l="1"/>
  <c r="E20" i="32"/>
  <c r="C20" i="32"/>
  <c r="G20" i="32"/>
  <c r="F19" i="31" l="1"/>
  <c r="E19" i="31"/>
  <c r="D19" i="31"/>
  <c r="C19" i="31"/>
  <c r="H19" i="31"/>
  <c r="G19" i="31"/>
  <c r="H19" i="21" l="1"/>
  <c r="G19" i="21"/>
  <c r="F19" i="21"/>
  <c r="E19" i="21"/>
  <c r="D19" i="21"/>
  <c r="C19" i="21"/>
  <c r="F19" i="22" l="1"/>
  <c r="E19" i="22"/>
  <c r="D19" i="22"/>
  <c r="C19" i="22"/>
  <c r="G19" i="22"/>
  <c r="H19" i="22" l="1"/>
  <c r="F82" i="26"/>
  <c r="F83" i="26" s="1"/>
  <c r="E82" i="26"/>
  <c r="E83" i="26" s="1"/>
  <c r="D82" i="26"/>
  <c r="D83" i="26" s="1"/>
  <c r="C82" i="26"/>
  <c r="C83" i="26" s="1"/>
  <c r="F19" i="26"/>
  <c r="F20" i="26" s="1"/>
  <c r="E19" i="26"/>
  <c r="E20" i="26" s="1"/>
  <c r="D19" i="26"/>
  <c r="D20" i="26" s="1"/>
  <c r="C19" i="26"/>
  <c r="C20" i="26" s="1"/>
  <c r="F19" i="27"/>
  <c r="E19" i="27"/>
  <c r="D19" i="27"/>
  <c r="C19" i="27"/>
  <c r="F19" i="28"/>
  <c r="E19" i="28"/>
  <c r="D19" i="28"/>
  <c r="C19" i="28"/>
  <c r="G19" i="28"/>
  <c r="H19" i="28" l="1"/>
  <c r="G20" i="26"/>
  <c r="G19" i="27"/>
  <c r="H19" i="27"/>
  <c r="G82" i="26"/>
  <c r="G83" i="26" s="1"/>
  <c r="H82" i="26"/>
  <c r="H83" i="26" s="1"/>
  <c r="H19" i="26"/>
  <c r="H20" i="26" s="1"/>
  <c r="N15" i="15" l="1"/>
  <c r="L15" i="15"/>
  <c r="N9" i="15"/>
  <c r="O7" i="15" s="1"/>
  <c r="L9" i="15"/>
  <c r="M7" i="15" s="1"/>
  <c r="M13" i="15" l="1"/>
  <c r="M14" i="15"/>
  <c r="O12" i="15"/>
  <c r="M5" i="15"/>
  <c r="N16" i="15"/>
  <c r="M11" i="15"/>
  <c r="M12" i="15"/>
  <c r="O5" i="15"/>
  <c r="L16" i="15"/>
  <c r="M4" i="15"/>
  <c r="M8" i="15"/>
  <c r="O4" i="15"/>
  <c r="O6" i="15"/>
  <c r="O8" i="15"/>
  <c r="E18" i="13" l="1"/>
  <c r="C18" i="13"/>
  <c r="D17" i="13" s="1"/>
  <c r="D15" i="13" l="1"/>
  <c r="D16" i="13"/>
  <c r="F15" i="13"/>
  <c r="D14" i="13"/>
  <c r="E12" i="13"/>
  <c r="C12" i="13"/>
  <c r="C19" i="13" s="1"/>
  <c r="F8" i="13" l="1"/>
  <c r="F11" i="13"/>
  <c r="F7" i="13"/>
  <c r="E19" i="13"/>
  <c r="F10" i="13"/>
  <c r="F9" i="13"/>
  <c r="D11" i="13"/>
  <c r="D10" i="13"/>
  <c r="D8" i="13"/>
  <c r="D7" i="13"/>
</calcChain>
</file>

<file path=xl/sharedStrings.xml><?xml version="1.0" encoding="utf-8"?>
<sst xmlns="http://schemas.openxmlformats.org/spreadsheetml/2006/main" count="865" uniqueCount="243">
  <si>
    <t/>
  </si>
  <si>
    <t>Izvršene platne transakcije {1}</t>
  </si>
  <si>
    <t>Broj transakcija</t>
  </si>
  <si>
    <t>%</t>
  </si>
  <si>
    <t>Vrijednost transakcija</t>
  </si>
  <si>
    <t>A) NACIONALNE PLATNE TRANSAKCIJE</t>
  </si>
  <si>
    <t>B) MEĐUNARODNE PLATNE TRANSAKCIJE</t>
  </si>
  <si>
    <t>UKUPNO (A+B)</t>
  </si>
  <si>
    <t>UKUPNO NACIONALNE PLATNE TRANSAKCIJE (1.- 5.)</t>
  </si>
  <si>
    <t>UKUPNO MEĐUNARODNE PLATNE TRANSAKCIJE (6.-8.)</t>
  </si>
  <si>
    <t xml:space="preserve">Poslani kreditni transferi </t>
  </si>
  <si>
    <t xml:space="preserve">Trajni nalozi  </t>
  </si>
  <si>
    <t xml:space="preserve">Usluga plaćanja računa </t>
  </si>
  <si>
    <t xml:space="preserve">Izravna terećenja 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</si>
  <si>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</si>
  <si>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</si>
  <si>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</si>
  <si>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</si>
  <si>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Slika 1. Struktura nacionalnih platnih transakcija prema broju izvršenih transakcija</t>
  </si>
  <si>
    <t>Slika 2. Struktura nacionalnih platnih transakcija prema vrijednosti izvršenih transakcija</t>
  </si>
  <si>
    <t>Slika 5. Struktura kreditnih transfera</t>
  </si>
  <si>
    <t>Izvještajno razdoblje</t>
  </si>
  <si>
    <t xml:space="preserve">Slika 8. Poslani nacionalni i prekogranični/međunarodni kreditni transferi poslovnih subjekata (nepotrošača) </t>
  </si>
  <si>
    <t xml:space="preserve">Slika 12. Ukupni poslani nacionalni kreditni transferi potrošača i poslovnih subjekata (nepotrošača) </t>
  </si>
  <si>
    <t>Slika 14. Poslani nacionalni kreditni transferi poslovnih subjekata (nepotrošača)</t>
  </si>
  <si>
    <t>Poslovni subjekt (nepotrošač)</t>
  </si>
  <si>
    <t>Šalter</t>
  </si>
  <si>
    <t>Internet</t>
  </si>
  <si>
    <t>Telebanking</t>
  </si>
  <si>
    <t>Mobilni telefon</t>
  </si>
  <si>
    <t>E-račun</t>
  </si>
  <si>
    <t>Ostalo</t>
  </si>
  <si>
    <t xml:space="preserve">Poslovni subjekt (nepotrošač) </t>
  </si>
  <si>
    <t>Usluge</t>
  </si>
  <si>
    <t>Broj 
transakcija</t>
  </si>
  <si>
    <t>Vrijednost 
transakcija</t>
  </si>
  <si>
    <t>Vrijednost
 transakcija</t>
  </si>
  <si>
    <t>Mobilno bankarstvo</t>
  </si>
  <si>
    <t>Slika 19. Broj ugovora trajnog naloga</t>
  </si>
  <si>
    <t>UKUPNO</t>
  </si>
  <si>
    <t>Slika 20. Ukupan broj i vrijednost transakcija trajnog naloga potrošača i poslovnih subjekata</t>
  </si>
  <si>
    <t>Valuta</t>
  </si>
  <si>
    <t xml:space="preserve"> </t>
  </si>
  <si>
    <t>Izvor: HNB</t>
  </si>
  <si>
    <t>Potrošač</t>
  </si>
  <si>
    <t>UKUPNO NACIONALNE PLATNE TRANSAKCIJE (1. – 5.)</t>
  </si>
  <si>
    <t>UKUPNO MEĐUNARODNE PLATNE TRANSAKCIJE (6. – 9.)</t>
  </si>
  <si>
    <t>Slika 3. Struktura međunarodnih platnih transakcija prema broju izvršenih transakcija</t>
  </si>
  <si>
    <t>Bankomat / bankarski kiosk</t>
  </si>
  <si>
    <t>Internetsko bankarstvo</t>
  </si>
  <si>
    <t>Izvršene platne transakcije</t>
  </si>
  <si>
    <t>1. Poslani kreditni transferi</t>
  </si>
  <si>
    <t>2. Trajni nalozi</t>
  </si>
  <si>
    <t>3. Usluga plaćanja računa</t>
  </si>
  <si>
    <t>4. Izravna terećenja</t>
  </si>
  <si>
    <t>6. Poslani kreditni transferi</t>
  </si>
  <si>
    <t>7. Primljeni kreditni transferi</t>
  </si>
  <si>
    <t>8. Poslane novčane pošiljke</t>
  </si>
  <si>
    <t>9. Primljene novčane pošiljke</t>
  </si>
  <si>
    <t>5. Poslane novčane pošiljke</t>
  </si>
  <si>
    <t xml:space="preserve">Slika 7. Poslani nacionalni i prekogranični/međunarodni kreditni transferi potrošača </t>
  </si>
  <si>
    <t xml:space="preserve">Slika 13. Poslani nacionalni kreditni transferi potrošača </t>
  </si>
  <si>
    <t>Tablica 2. Ukupan broj nacionalnih kreditnih transfera  izvršenih elektronički</t>
  </si>
  <si>
    <t>Tablica 3. Ukupna vrijednost nacionalnih kreditnih transfera izvršenih elektronički</t>
  </si>
  <si>
    <t>Slika 6. Ukupni poslani nacionalni i prekogranični/međunarodni kreditni transferi potrošača i poslovnih subjekata (nepotrošača)</t>
  </si>
  <si>
    <t>Slika 16. Ukupna vrijednost nacionalnih kreditnih transfera potrošača prema načinu zadavanja</t>
  </si>
  <si>
    <t>Slika 18. Ukupna vrijednost nacionalnih kreditnih transfera poslovnih subjekata prema načinu zadavanja</t>
  </si>
  <si>
    <t>Slika 15. Ukupan broj nacionalnih kreditnih transfera potrošača prema načinu zadavanja</t>
  </si>
  <si>
    <t>Slika 17. Ukupan broj nacionalnih kreditnih transfera poslovnih subjekata (nepotrošača)  prema načinu zadavanja</t>
  </si>
  <si>
    <t xml:space="preserve">Tablica 4. Prosječan broj i vrijednost transakcija nacionalnih kreditnih transfera prema broju korisnika platnih usluga </t>
  </si>
  <si>
    <t xml:space="preserve">Slika 9. Ukupni poslani nacionalni kreditni transferi potrošača i poslovnih subjekata (nepotrošača) </t>
  </si>
  <si>
    <t xml:space="preserve">Slika 10. Poslani nacionalni kreditni transferi potrošača </t>
  </si>
  <si>
    <t xml:space="preserve">Slika 11. Poslani nacionalni kreditni transferi poslovnih subjekata (nepotrošača) </t>
  </si>
  <si>
    <t xml:space="preserve">Slika 21. Broj i vrijednost transakcija trajnog naloga potrošača </t>
  </si>
  <si>
    <t xml:space="preserve">Slika 22. Broj i vrijednost transakcija trajnog naloga poslovnih subjekata (nepotrošača) </t>
  </si>
  <si>
    <t xml:space="preserve">Slika 23. Ukupni poslani prekogranični/međunarodni kreditni transferi potrošača i poslovnih subjekata (nepotrošača) </t>
  </si>
  <si>
    <t xml:space="preserve">Slika 24. Ukupni poslani prekogranični/međunarodni kreditni transferi potrošača i poslovnih subjekata (nepotrošača) </t>
  </si>
  <si>
    <t>Slika 25. Poslani prekogranični/međunarodni kreditni transferi potrošača</t>
  </si>
  <si>
    <t xml:space="preserve">Slika 26. Poslani prekogranični/međunarodni kreditni transferi poslovnih subjekata (nepotrošača) </t>
  </si>
  <si>
    <t xml:space="preserve">Slika 29. Ukupni primljeni prekogranični/međunarodni kreditni transferi potrošača i poslovnih subjekata (nepotrošača) </t>
  </si>
  <si>
    <t>Ukupno</t>
  </si>
  <si>
    <r>
      <rPr>
        <b/>
        <sz val="8"/>
        <color theme="1"/>
        <rFont val="Arial"/>
        <family val="2"/>
        <charset val="238"/>
      </rPr>
      <t>Izvršene platne transakcije</t>
    </r>
    <r>
      <rPr>
        <sz val="8"/>
        <color theme="1"/>
        <rFont val="Arial"/>
        <family val="2"/>
        <charset val="238"/>
      </rPr>
      <t xml:space="preserve"> obuhvaćaju izvršene platne transakcije kreditnih transfera, trajnog naloga, izravnog terećenja, novčane pošiljke i usluge plaćanja računa u svim valutama.</t>
    </r>
  </si>
  <si>
    <r>
      <rPr>
        <b/>
        <sz val="8"/>
        <color theme="1"/>
        <rFont val="Arial"/>
        <family val="2"/>
        <charset val="238"/>
      </rPr>
      <t>Poslani kreditni transferi</t>
    </r>
    <r>
      <rPr>
        <sz val="8"/>
        <color theme="1"/>
        <rFont val="Arial"/>
        <family val="2"/>
        <charset val="238"/>
      </rPr>
      <t xml:space="preserve"> obuhvaćaju sve nacionalne kreditne transfere izvršene na teret računa za plaćanje potrošača, poslovnih subjekata (nepotrošača) i kreditnih institucija.</t>
    </r>
  </si>
  <si>
    <r>
      <rPr>
        <b/>
        <sz val="8"/>
        <color theme="1"/>
        <rFont val="Arial"/>
        <family val="2"/>
        <charset val="238"/>
      </rPr>
      <t>Trajni nalozi</t>
    </r>
    <r>
      <rPr>
        <sz val="8"/>
        <color theme="1"/>
        <rFont val="Arial"/>
        <family val="2"/>
        <charset val="238"/>
      </rPr>
      <t xml:space="preserve"> obuhvaćaju sve nacionalne trajne naloge izvršene na teret računa za plaćanje potrošača i poslovnih subjekata (nepotrošača).</t>
    </r>
  </si>
  <si>
    <r>
      <rPr>
        <b/>
        <sz val="8"/>
        <color theme="1"/>
        <rFont val="Arial"/>
        <family val="2"/>
        <charset val="238"/>
      </rPr>
      <t>Usluga plaćanja računa</t>
    </r>
    <r>
      <rPr>
        <sz val="8"/>
        <color theme="1"/>
        <rFont val="Arial"/>
        <family val="2"/>
        <charset val="238"/>
      </rPr>
      <t xml:space="preserve"> obuhvaća sve nacionalne usluge plaćanja računa za plaćanje izvršene na teret potrošača i poslovnih subjekata (nepotrošača).</t>
    </r>
  </si>
  <si>
    <r>
      <rPr>
        <b/>
        <sz val="8"/>
        <color theme="1"/>
        <rFont val="Arial"/>
        <family val="2"/>
        <charset val="238"/>
      </rPr>
      <t xml:space="preserve">Izravna terećenja </t>
    </r>
    <r>
      <rPr>
        <sz val="8"/>
        <color theme="1"/>
        <rFont val="Arial"/>
        <family val="2"/>
        <charset val="238"/>
      </rPr>
      <t>obuhvaćaju sva nacionalna izravna terećenja izvršena na teret računa za plaćanje potrošača i poslovnih subjekata (nepotrošača).</t>
    </r>
  </si>
  <si>
    <r>
      <rPr>
        <b/>
        <sz val="8"/>
        <color theme="1"/>
        <rFont val="Arial"/>
        <family val="2"/>
        <charset val="238"/>
      </rPr>
      <t>Poslane novčane pošiljke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obuhvaćaju sve nacionalne novčane pošiljke izvršene na teret potrošača i poslovnih subjekata (nepotrošača).</t>
    </r>
  </si>
  <si>
    <r>
      <rPr>
        <b/>
        <sz val="8"/>
        <color theme="1"/>
        <rFont val="Arial"/>
        <family val="2"/>
        <charset val="238"/>
      </rPr>
      <t>Poslani kreditni transferi</t>
    </r>
    <r>
      <rPr>
        <sz val="8"/>
        <color theme="1"/>
        <rFont val="Arial"/>
        <family val="2"/>
        <charset val="238"/>
      </rPr>
      <t xml:space="preserve"> obuhvaćaju sve međunarodne kreditne transfere izvršene na teret računa za plaćanje potrošača, poslovnih subjekata (nepotrošača) i kreditnih institucija.</t>
    </r>
  </si>
  <si>
    <r>
      <rPr>
        <b/>
        <sz val="8"/>
        <color theme="1"/>
        <rFont val="Arial"/>
        <family val="2"/>
        <charset val="238"/>
      </rPr>
      <t>Primljeni kreditni transferi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obuhvaćaju sve međunarodne kreditne transfere u korist računa za plaćanje potrošača, poslovnih subjekata (nepotrošača) i kreditnih institucija.</t>
    </r>
  </si>
  <si>
    <r>
      <rPr>
        <b/>
        <sz val="8"/>
        <color theme="1"/>
        <rFont val="Arial"/>
        <family val="2"/>
        <charset val="238"/>
      </rPr>
      <t>Poslane novčane pošiljke</t>
    </r>
    <r>
      <rPr>
        <sz val="8"/>
        <color theme="1"/>
        <rFont val="Arial"/>
        <family val="2"/>
        <charset val="238"/>
      </rPr>
      <t xml:space="preserve"> obuhvaćaju sve međunarodne novčane pošiljke na teret potrošača i poslovnih subjekata (nepotrošača).</t>
    </r>
  </si>
  <si>
    <r>
      <rPr>
        <b/>
        <sz val="8"/>
        <color theme="1"/>
        <rFont val="Arial"/>
        <family val="2"/>
        <charset val="238"/>
      </rPr>
      <t>Primljene novčane pošiljke</t>
    </r>
    <r>
      <rPr>
        <sz val="8"/>
        <color theme="1"/>
        <rFont val="Arial"/>
        <family val="2"/>
        <charset val="238"/>
      </rPr>
      <t xml:space="preserve"> obuhvaćaju sve međunarodne novčane pošiljke u korist potrošača i poslovnih subjekata (nepotrošača).</t>
    </r>
  </si>
  <si>
    <t>Poslani nacionalni i prekogranični/međunarodni kreditni transferi u svim valutama (osim kune)</t>
  </si>
  <si>
    <t>preračunato u kune</t>
  </si>
  <si>
    <t>Poslani nacionalni kreditni transferi u kunama</t>
  </si>
  <si>
    <t>Poslani nacionalni kreditni transferi  u svim valutama (osim kune)</t>
  </si>
  <si>
    <t>Broj nacionalnih kreditnih transfera prema načinu zadavanja u kunama</t>
  </si>
  <si>
    <t>Vrijednost nacionalnih kreditnih transfera prema načinu zadavanja u kunama</t>
  </si>
  <si>
    <t xml:space="preserve">Način plaćanja </t>
  </si>
  <si>
    <t>Broj ugovora trajnog naloga</t>
  </si>
  <si>
    <t>Broj i vrijednost transakcija trajnog naloga u kunama</t>
  </si>
  <si>
    <t>(nepotrošača)</t>
  </si>
  <si>
    <t>Poslani prekogranični/međunarodni kreditni transferi u kunama</t>
  </si>
  <si>
    <t>Poslani prekogranični/međunarodni kreditni transferi u svim valutama (osim kune)</t>
  </si>
  <si>
    <t>Euro</t>
  </si>
  <si>
    <t>Američki dolar</t>
  </si>
  <si>
    <t>Funta sterlinga</t>
  </si>
  <si>
    <t>Švicarski franak</t>
  </si>
  <si>
    <t>Slika 27. Struktura udjela valuta u ukupnom broju transakcija poslanih prekograničnih/međunarodnih kreditnih transfera potrošača i poslovnih subjekata (nepotrošača)</t>
  </si>
  <si>
    <t>Struktura udjela valuta u ukupnoj vrijednosti transakcija poslanih prekograničnih/međunarodnih kreditnih transfera potrošača i poslovnih subjekata (nepotrošača)</t>
  </si>
  <si>
    <t>Slika 28. Struktura udjela valuta u ukupnoj vrijednosti transakcija poslanih prekograničnih/međunarodnih kreditnih transfera potrošača i poslovnih subjekata (nepotrošača)</t>
  </si>
  <si>
    <t>Primljeni prekogranični/međunarodni kreditni transferi u kunama</t>
  </si>
  <si>
    <t>Primljeni prekogranični/međunarodni kreditni transferi u svim valutama (osim kune)</t>
  </si>
  <si>
    <t>Slika 30. Ukupni primljeni prekogranični/međunarodni kreditni transferi potrošača i poslovnih subjekata (nepotrošača)</t>
  </si>
  <si>
    <t>Struktura udjela valuta u ukupnom broju transakcija primljenih prekograničnih/međunarodnih kreditnih transfera potrošača i poslovnih subjekata (nepotrošača)</t>
  </si>
  <si>
    <t>Slika 31. Struktura udjela valuta u ukupnom broju transakcija primljenih prekograničnih/međunarodnih kreditnih transfera potrošača i poslovnih subjekata (nepotrošača)</t>
  </si>
  <si>
    <t>Struktura udjela valuta u ukupnoj vrijednosti transakcija primljenih prekograničnih/međunarodnih kreditnih transfera potrošača i poslovnih subjekata (nepotrošača)</t>
  </si>
  <si>
    <t>Slika 32. Struktura udjela valuta u ukupnoj vrijednosti transakcija primljenih prekograničnih/međunarodnih kreditnih transfera potrošača i poslovnih subjekata (nepotrošača)</t>
  </si>
  <si>
    <t>Papirni</t>
  </si>
  <si>
    <t>Elektronički</t>
  </si>
  <si>
    <t>Slika 4. Struktura međunarodnih platnih transakcija prema vrijednosti izvršenih transakcija</t>
  </si>
  <si>
    <t>Potrošač – lijevo</t>
  </si>
  <si>
    <t>Poslovni subjekt (nepotrošač) – desno</t>
  </si>
  <si>
    <t>Potrošač – broj transakcija</t>
  </si>
  <si>
    <t xml:space="preserve"> Poslovni subjekt (nepotrošač) – broj transakcija</t>
  </si>
  <si>
    <t>Ukupno – broj transakcija</t>
  </si>
  <si>
    <t>Potrošač – vrijednost transakcija</t>
  </si>
  <si>
    <t>Ukupno – vrijednost transakcija</t>
  </si>
  <si>
    <t>Poslovni subjekt (nepotrošač) – vrijednost transakcija</t>
  </si>
  <si>
    <t>Ukupno potrošač i poslovni subjekt (nepotrošač) – broj transakcija</t>
  </si>
  <si>
    <t>Ukupno potrošač i poslovni subjekt (nepotrošač) – vrijednost transakcija</t>
  </si>
  <si>
    <t>UKUPNO potrošač i poslovni subjekt (nepotrošač) – broj transakcija</t>
  </si>
  <si>
    <t>UKUPNO potrošač i poslovni subjekt (nepotrošač) 
– vrijednost transakcija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</si>
  <si>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</si>
  <si>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</si>
  <si>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</si>
  <si>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</si>
  <si>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</si>
  <si>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</si>
  <si>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</si>
  <si>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</si>
  <si>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</si>
  <si>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</si>
  <si>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</si>
  <si>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</si>
  <si>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Struktura udjela valuta u ukupnom broju transakcija poslanih prekograničnih/međunarodnih kreditnih transfera potrošača i poslovnih subjekata (nepotrošača)</t>
  </si>
  <si>
    <t>mjesečni prosjek</t>
  </si>
  <si>
    <t>Usluga plaćanja računa</t>
  </si>
  <si>
    <t>Broj transakcija – lijevo</t>
  </si>
  <si>
    <t>Vrijednost transakcija – desno</t>
  </si>
  <si>
    <t>Slika 33. Broj i vrijednost transakcija usluge plaćanja računa</t>
  </si>
  <si>
    <t>Poslane novčane pošiljke u RH</t>
  </si>
  <si>
    <t>u kunama</t>
  </si>
  <si>
    <t xml:space="preserve">Slika 34. Poslane novčane pošiljke u RH </t>
  </si>
  <si>
    <t>Poslane prekogranične/međunarodne novčane pošiljke</t>
  </si>
  <si>
    <t xml:space="preserve">Slika 35. Poslane prekogranične/međunarodne novčane pošiljke </t>
  </si>
  <si>
    <t>Primljene prekogranične/međunarodne novčane pošiljke</t>
  </si>
  <si>
    <t xml:space="preserve">   Broj transakcija – lijevo</t>
  </si>
  <si>
    <t xml:space="preserve">    Vrijednost transakcija – desno</t>
  </si>
  <si>
    <t xml:space="preserve">Slika 36. Primljene prekogranične/međunarodne novčane pošiljke </t>
  </si>
  <si>
    <t>Primljene prekogranične/međunarodne novčane pošiljke u drugim valutama</t>
  </si>
  <si>
    <t>Primljene prekogranične/međunarodne novčane pošiljke u pet najzastupljenijih valuta</t>
  </si>
  <si>
    <t>Lijevo – broj transakcija</t>
  </si>
  <si>
    <t>Broj transakcija – udio</t>
  </si>
  <si>
    <t>Desno – vrijednost transakcija</t>
  </si>
  <si>
    <t>Vrijednost transakcija – udio</t>
  </si>
  <si>
    <t>EUR</t>
  </si>
  <si>
    <t>USD</t>
  </si>
  <si>
    <t>CAD</t>
  </si>
  <si>
    <t>CHF</t>
  </si>
  <si>
    <t>AUD</t>
  </si>
  <si>
    <t xml:space="preserve">Ukupno </t>
  </si>
  <si>
    <t>Slika 38. Udjeli pet najzastupljenijih valuta u primljenim novčanim pošiljkama</t>
  </si>
  <si>
    <t>Broj suglasnosti za izravno terećenje</t>
  </si>
  <si>
    <t>Potrošač – desno</t>
  </si>
  <si>
    <t>Ukupno svi</t>
  </si>
  <si>
    <t xml:space="preserve">Broj suglasnosti </t>
  </si>
  <si>
    <t>Slika 39. Broj suglasnosti za izravno terećenje</t>
  </si>
  <si>
    <t>Ukupan broj i vrijednost transakcija izravnih terećenja</t>
  </si>
  <si>
    <t xml:space="preserve">Slika 40. Ukupan broj i vrijednost transakcija izravnih terećenja </t>
  </si>
  <si>
    <t xml:space="preserve">Broj i vrijednost izravnih terećenja računa i platnih kartica </t>
  </si>
  <si>
    <t>POTROŠAČI</t>
  </si>
  <si>
    <t xml:space="preserve">Slika 41. Broj i vrijednost transakcija izravnih terećenja potrošača  </t>
  </si>
  <si>
    <t>NEPOTROŠAČI</t>
  </si>
  <si>
    <t xml:space="preserve"> UKUPNO</t>
  </si>
  <si>
    <t xml:space="preserve">Slika 42. Broj i vrijednost transakcija izravnih terećenja poslovnih subjekata (nepotrošača) </t>
  </si>
  <si>
    <t xml:space="preserve">Tablica 5. Broj računa potrošača i poslovnih subjekata (nepotrošača) </t>
  </si>
  <si>
    <t>na dan 31. prosinca 2016.</t>
  </si>
  <si>
    <t>Vrsta računa</t>
  </si>
  <si>
    <t>Transakcijski račun</t>
  </si>
  <si>
    <t>Drugi platni račun</t>
  </si>
  <si>
    <t>Napomena: Uključeni su blokirani računi na dan 31. prosinca 2016.</t>
  </si>
  <si>
    <t>Ukupan broj računa potrošača i poslovnih subjekata (nepotrošača)</t>
  </si>
  <si>
    <t>(s odobrenim prekoračenjem, bez odobrenog prekoračenja, drugi platni račun i blokirani računi)</t>
  </si>
  <si>
    <t>POTROŠAČ</t>
  </si>
  <si>
    <t>NEPOTROŠAČ</t>
  </si>
  <si>
    <t>neblokirani</t>
  </si>
  <si>
    <t>blokirani</t>
  </si>
  <si>
    <t>ukupno*</t>
  </si>
  <si>
    <t>* Transakcijski i drugi platni račun zbrojeni.</t>
  </si>
  <si>
    <t xml:space="preserve">Slika 43. Ukupan broj računa potrošača i poslovnih subjekata (nepotrošača) </t>
  </si>
  <si>
    <t xml:space="preserve">Tablica 6. Broj korisnika prema platnim servisima </t>
  </si>
  <si>
    <t>Opis načina plaćanja</t>
  </si>
  <si>
    <t>Izravno terećenje</t>
  </si>
  <si>
    <t>Trajni nalog</t>
  </si>
  <si>
    <t>Debitna kartica</t>
  </si>
  <si>
    <t>Kreditna kartica</t>
  </si>
  <si>
    <t>Napomena: Stanje na dan 31. prosinca 2016.</t>
  </si>
  <si>
    <t>Tablica 7. Platni servisi (usluge) povezani s računom za plaćanje</t>
  </si>
  <si>
    <t>Broj platnih servisa (usluga)</t>
  </si>
  <si>
    <t>4 i više</t>
  </si>
  <si>
    <t>Broj računa potrošača otvorenih kod kreditnih institucija</t>
  </si>
  <si>
    <t>Jednovalutni</t>
  </si>
  <si>
    <t>Multivalutni</t>
  </si>
  <si>
    <t>Napomena: Nisu uključeni blokirani računi.</t>
  </si>
  <si>
    <t xml:space="preserve">Slika 44. Broj jednovalutnih i multivalutnih računa potrošača otvorenih kod kreditnih institucija </t>
  </si>
  <si>
    <t>Broj računa poslovnih subjekata (nepotrošača) otvorenih kod kreditnih institucija</t>
  </si>
  <si>
    <t>Ukupan broj računa bez odobrenog prekoračenja</t>
  </si>
  <si>
    <t>Slika 46. Broj računa potrošača i poslovnih subjekata (nepotrošača) bez odobrenog prekoračenja</t>
  </si>
  <si>
    <t>Broj računa potrošača bez odobrenog prekoračenja</t>
  </si>
  <si>
    <t>Potrošač – jednovalutni</t>
  </si>
  <si>
    <t xml:space="preserve">     Potrošač – multivalutni</t>
  </si>
  <si>
    <t>Broj računa nepotrošača bez odobrenog prekoračenja</t>
  </si>
  <si>
    <t>Poslovni subjekt (nepotrošač) – 
 jednovalutni</t>
  </si>
  <si>
    <t>Poslovni subjekt (nepotrošač) – 
 multivalutni</t>
  </si>
  <si>
    <t>Ukupan broj računa s odobrenim prekoračenjem</t>
  </si>
  <si>
    <t xml:space="preserve">Slika 47. Broj računa potrošača i poslovnih subjekata (nepotrošača) s odobrenim prekoračenjem </t>
  </si>
  <si>
    <t>Broj računa potrošača s odobrenim prekoračenjem</t>
  </si>
  <si>
    <t>Potrošač – multivalutni</t>
  </si>
  <si>
    <t>Broj računa poslovnih subjekata (nepotrošača) s odobrenim prekoračenjem</t>
  </si>
  <si>
    <t>Poslovni subjekt –  (nepotrošač)
 jednovalutni</t>
  </si>
  <si>
    <t>Poslovni subjekt –  (nepotrošač)
 multivalutni</t>
  </si>
  <si>
    <t xml:space="preserve">Tablica 8. Broj blokiranih računa </t>
  </si>
  <si>
    <t xml:space="preserve"> Vrijednost transakcija – desno</t>
  </si>
  <si>
    <t xml:space="preserve"> Broj transakcija – lijevo</t>
  </si>
  <si>
    <t>Vrijednost transakcija  – desno</t>
  </si>
  <si>
    <t xml:space="preserve">Poslovni subjekt (nepotrošač) – lijevo </t>
  </si>
  <si>
    <t>UKUPNO (A + B)</t>
  </si>
  <si>
    <t xml:space="preserve">Tablica 1. Platne transakcije u RH </t>
  </si>
  <si>
    <t>Ukupna vrijednost transakcija – desno</t>
  </si>
  <si>
    <t>Ukupan broj transakcija – lijevo</t>
  </si>
  <si>
    <t xml:space="preserve">Ukupno – ostale </t>
  </si>
  <si>
    <t>Slika 37. Primljene prekogranične/međunarodne novčane pošiljke u drugim valutama</t>
  </si>
  <si>
    <t>Slika 45. Broj jednovalutnih i multivalutnih računa poslovnih subjekata (nepotrošača) otvorenih kod kreditnih institucija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</si>
</sst>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b/>
      <i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49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</cellStyleXfs>
  <cellXfs count="102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3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3" fontId="18" fillId="33" borderId="9" xfId="47" applyNumberFormat="1" applyFill="1"/>
    <xf numFmtId="0" fontId="18" fillId="0" borderId="9" xfId="47" applyNumberFormat="1" applyAlignment="1">
      <alignment vertical="center"/>
    </xf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4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9" fillId="0" borderId="0" xfId="42" applyNumberFormat="1"/>
    <xf numFmtId="0" fontId="18" fillId="0" borderId="0" xfId="43" applyNumberFormat="1" applyFont="1"/>
    <xf numFmtId="3" fontId="25" fillId="0" borderId="0" xfId="0" applyNumberFormat="1" applyFont="1" applyFill="1" applyBorder="1" applyAlignment="1" applyProtection="1">
      <alignment horizontal="right" vertical="center"/>
    </xf>
    <xf numFmtId="10" fontId="25" fillId="0" borderId="0" xfId="0" applyNumberFormat="1" applyFon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34" borderId="0" xfId="0" applyNumberFormat="1" applyFill="1"/>
    <xf numFmtId="3" fontId="0" fillId="34" borderId="0" xfId="0" applyNumberFormat="1" applyFill="1"/>
    <xf numFmtId="0" fontId="19" fillId="0" borderId="11" xfId="48" applyNumberFormat="1" applyBorder="1" applyAlignment="1">
      <alignment vertical="center" wrapText="1"/>
    </xf>
    <xf numFmtId="0" fontId="0" fillId="0" borderId="0" xfId="0" applyNumberFormat="1"/>
    <xf numFmtId="0" fontId="17" fillId="0" borderId="0" xfId="2" applyNumberFormat="1"/>
    <xf numFmtId="0" fontId="19" fillId="0" borderId="10" xfId="48" applyNumberFormat="1" applyAlignment="1">
      <alignment horizontal="center" vertical="center" wrapText="1"/>
    </xf>
    <xf numFmtId="0" fontId="19" fillId="0" borderId="0" xfId="42" applyNumberFormat="1"/>
    <xf numFmtId="0" fontId="0" fillId="0" borderId="0" xfId="0" applyNumberFormat="1" applyAlignment="1"/>
    <xf numFmtId="164" fontId="0" fillId="0" borderId="0" xfId="0" applyNumberFormat="1"/>
    <xf numFmtId="4" fontId="0" fillId="0" borderId="0" xfId="0" applyNumberForma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wrapText="1"/>
    </xf>
    <xf numFmtId="0" fontId="19" fillId="0" borderId="0" xfId="42" applyNumberFormat="1" applyFill="1" applyAlignment="1"/>
    <xf numFmtId="0" fontId="0" fillId="0" borderId="0" xfId="0" applyNumberFormat="1" applyFill="1"/>
    <xf numFmtId="0" fontId="17" fillId="0" borderId="0" xfId="2" applyNumberFormat="1" applyAlignment="1"/>
    <xf numFmtId="0" fontId="0" fillId="0" borderId="0" xfId="0" applyNumberFormat="1" applyFill="1" applyBorder="1"/>
    <xf numFmtId="3" fontId="18" fillId="0" borderId="9" xfId="47" applyNumberFormat="1" applyFill="1"/>
    <xf numFmtId="3" fontId="18" fillId="0" borderId="9" xfId="47" applyNumberFormat="1" applyAlignment="1">
      <alignment horizontal="right"/>
    </xf>
    <xf numFmtId="3" fontId="18" fillId="0" borderId="9" xfId="47" applyNumberFormat="1" applyFill="1" applyAlignment="1">
      <alignment horizontal="right"/>
    </xf>
    <xf numFmtId="0" fontId="0" fillId="0" borderId="9" xfId="47" applyNumberFormat="1" applyFont="1"/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3" fillId="0" borderId="9" xfId="0" applyNumberFormat="1" applyFont="1" applyBorder="1" applyAlignment="1">
      <alignment vertical="center"/>
    </xf>
    <xf numFmtId="0" fontId="19" fillId="0" borderId="10" xfId="48" applyNumberFormat="1" applyAlignment="1">
      <alignment horizontal="right" vertical="center" wrapText="1"/>
    </xf>
    <xf numFmtId="3" fontId="18" fillId="0" borderId="0" xfId="47" applyNumberFormat="1" applyBorder="1"/>
    <xf numFmtId="165" fontId="0" fillId="0" borderId="0" xfId="0" applyNumberFormat="1"/>
    <xf numFmtId="0" fontId="26" fillId="0" borderId="10" xfId="48" applyNumberFormat="1" applyFont="1" applyAlignment="1">
      <alignment horizontal="left" vertical="center" wrapText="1"/>
    </xf>
    <xf numFmtId="0" fontId="26" fillId="0" borderId="10" xfId="48" applyNumberFormat="1" applyFont="1">
      <alignment horizontal="right" vertical="center" wrapText="1"/>
    </xf>
    <xf numFmtId="0" fontId="27" fillId="0" borderId="0" xfId="0" applyNumberFormat="1" applyFont="1"/>
    <xf numFmtId="3" fontId="27" fillId="0" borderId="0" xfId="0" applyNumberFormat="1" applyFont="1"/>
    <xf numFmtId="0" fontId="26" fillId="0" borderId="9" xfId="46" applyNumberFormat="1" applyFont="1"/>
    <xf numFmtId="3" fontId="26" fillId="0" borderId="9" xfId="46" applyNumberFormat="1" applyFont="1"/>
    <xf numFmtId="0" fontId="28" fillId="0" borderId="0" xfId="0" applyNumberFormat="1" applyFont="1" applyAlignment="1">
      <alignment vertical="center"/>
    </xf>
    <xf numFmtId="0" fontId="19" fillId="34" borderId="0" xfId="48" applyNumberFormat="1" applyFill="1" applyBorder="1" applyAlignment="1">
      <alignment horizontal="right" wrapText="1"/>
    </xf>
    <xf numFmtId="0" fontId="0" fillId="0" borderId="0" xfId="0" applyNumberFormat="1" applyAlignment="1">
      <alignment vertical="top" wrapText="1"/>
    </xf>
    <xf numFmtId="0" fontId="0" fillId="0" borderId="0" xfId="0" applyNumberFormat="1"/>
    <xf numFmtId="0" fontId="17" fillId="0" borderId="0" xfId="2" applyNumberFormat="1"/>
    <xf numFmtId="0" fontId="19" fillId="0" borderId="11" xfId="48" applyNumberFormat="1" applyBorder="1" applyAlignment="1">
      <alignment horizontal="center" vertical="center"/>
    </xf>
    <xf numFmtId="0" fontId="19" fillId="0" borderId="0" xfId="48" applyNumberFormat="1" applyBorder="1" applyAlignment="1">
      <alignment horizontal="center" vertical="center"/>
    </xf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0" xfId="48" applyNumberFormat="1" applyBorder="1" applyAlignment="1">
      <alignment horizontal="center" vertical="center" wrapText="1"/>
    </xf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0" xfId="42" applyNumberFormat="1"/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43" applyNumberFormat="1" applyFont="1"/>
    <xf numFmtId="0" fontId="18" fillId="0" borderId="0" xfId="43" applyNumberFormat="1" applyFont="1"/>
  </cellXfs>
  <cellStyles count="49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6111111111111108E-2"/>
                  <c:y val="-3.0853989136202836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5.5555555555555558E-3"/>
                  <c:y val="1.3888888888888888E-2"/>
                </c:manualLayout>
              </c:layout>
              <c:tx>
                <c:rich>
                  <a:bodyPr/>
                  <a:lstStyle/>
                  <a:p>
                    <a:fld id="{CBA736AC-008B-4A25-BE79-7439698C768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0833333333333335"/>
                  <c:y val="1.8518518518518517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4.'!$K$4:$K$8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1, 2, 3 i 4.'!$M$4:$M$8</c:f>
              <c:numCache>
                <c:formatCode>0.00%</c:formatCode>
                <c:ptCount val="5"/>
                <c:pt idx="0">
                  <c:v>0.7943664038494096</c:v>
                </c:pt>
                <c:pt idx="1">
                  <c:v>5.9167084752795376E-2</c:v>
                </c:pt>
                <c:pt idx="2">
                  <c:v>7.5600000000000001E-2</c:v>
                </c:pt>
                <c:pt idx="3">
                  <c:v>7.0352678446774328E-2</c:v>
                </c:pt>
                <c:pt idx="4">
                  <c:v>3.6027971319456327E-4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9, 10 i 11.'!$E$6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9, 10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9, 10 i 11.'!$E$7:$E$18</c:f>
              <c:numCache>
                <c:formatCode>#,##0</c:formatCode>
                <c:ptCount val="12"/>
                <c:pt idx="0">
                  <c:v>9546243</c:v>
                </c:pt>
                <c:pt idx="1">
                  <c:v>10220550</c:v>
                </c:pt>
                <c:pt idx="2">
                  <c:v>10796408</c:v>
                </c:pt>
                <c:pt idx="3">
                  <c:v>11260686</c:v>
                </c:pt>
                <c:pt idx="4">
                  <c:v>11739338</c:v>
                </c:pt>
                <c:pt idx="5">
                  <c:v>11622070</c:v>
                </c:pt>
                <c:pt idx="6">
                  <c:v>12041256</c:v>
                </c:pt>
                <c:pt idx="7">
                  <c:v>12423414</c:v>
                </c:pt>
                <c:pt idx="8">
                  <c:v>11408664</c:v>
                </c:pt>
                <c:pt idx="9">
                  <c:v>11407959</c:v>
                </c:pt>
                <c:pt idx="10">
                  <c:v>11393606</c:v>
                </c:pt>
                <c:pt idx="11">
                  <c:v>11188296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88544"/>
        <c:axId val="225089104"/>
      </c:lineChart>
      <c:lineChart>
        <c:grouping val="standard"/>
        <c:varyColors val="0"/>
        <c:ser>
          <c:idx val="1"/>
          <c:order val="1"/>
          <c:tx>
            <c:strRef>
              <c:f>'Slika 9, 10 i 11.'!$F$6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9, 10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9, 10 i 11.'!$F$7:$F$18</c:f>
              <c:numCache>
                <c:formatCode>#,##0</c:formatCode>
                <c:ptCount val="12"/>
                <c:pt idx="0">
                  <c:v>103126333125</c:v>
                </c:pt>
                <c:pt idx="1">
                  <c:v>107317506190</c:v>
                </c:pt>
                <c:pt idx="2">
                  <c:v>122394111028</c:v>
                </c:pt>
                <c:pt idx="3">
                  <c:v>115250275253</c:v>
                </c:pt>
                <c:pt idx="4">
                  <c:v>117910925168</c:v>
                </c:pt>
                <c:pt idx="5">
                  <c:v>124148249339</c:v>
                </c:pt>
                <c:pt idx="6">
                  <c:v>125851861952</c:v>
                </c:pt>
                <c:pt idx="7">
                  <c:v>126262430248</c:v>
                </c:pt>
                <c:pt idx="8">
                  <c:v>131085099616</c:v>
                </c:pt>
                <c:pt idx="9">
                  <c:v>120464576879</c:v>
                </c:pt>
                <c:pt idx="10">
                  <c:v>121532091431</c:v>
                </c:pt>
                <c:pt idx="11">
                  <c:v>120072575558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90224"/>
        <c:axId val="225089664"/>
      </c:lineChart>
      <c:catAx>
        <c:axId val="22508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089104"/>
        <c:crosses val="autoZero"/>
        <c:auto val="1"/>
        <c:lblAlgn val="ctr"/>
        <c:lblOffset val="100"/>
        <c:noMultiLvlLbl val="0"/>
      </c:catAx>
      <c:valAx>
        <c:axId val="22508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0885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0896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09022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09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089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14.'!$G$6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14.'!$G$7:$G$18</c:f>
              <c:numCache>
                <c:formatCode>#,##0</c:formatCode>
                <c:ptCount val="12"/>
                <c:pt idx="0">
                  <c:v>44755</c:v>
                </c:pt>
                <c:pt idx="1">
                  <c:v>46158</c:v>
                </c:pt>
                <c:pt idx="2">
                  <c:v>47892</c:v>
                </c:pt>
                <c:pt idx="3">
                  <c:v>46920</c:v>
                </c:pt>
                <c:pt idx="4">
                  <c:v>49825</c:v>
                </c:pt>
                <c:pt idx="5">
                  <c:v>50833</c:v>
                </c:pt>
                <c:pt idx="6">
                  <c:v>54722</c:v>
                </c:pt>
                <c:pt idx="7">
                  <c:v>52827</c:v>
                </c:pt>
                <c:pt idx="8">
                  <c:v>53629</c:v>
                </c:pt>
                <c:pt idx="9">
                  <c:v>55738</c:v>
                </c:pt>
                <c:pt idx="10">
                  <c:v>57569</c:v>
                </c:pt>
                <c:pt idx="11">
                  <c:v>57785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93584"/>
        <c:axId val="225021120"/>
      </c:lineChart>
      <c:lineChart>
        <c:grouping val="standard"/>
        <c:varyColors val="0"/>
        <c:ser>
          <c:idx val="1"/>
          <c:order val="1"/>
          <c:tx>
            <c:strRef>
              <c:f>'Slika 12, 13 i 14.'!$H$6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14.'!$H$7:$H$18</c:f>
              <c:numCache>
                <c:formatCode>#,##0</c:formatCode>
                <c:ptCount val="12"/>
                <c:pt idx="0">
                  <c:v>3486536193</c:v>
                </c:pt>
                <c:pt idx="1">
                  <c:v>4439962495</c:v>
                </c:pt>
                <c:pt idx="2">
                  <c:v>4901918256</c:v>
                </c:pt>
                <c:pt idx="3">
                  <c:v>3249689395</c:v>
                </c:pt>
                <c:pt idx="4">
                  <c:v>4020516958</c:v>
                </c:pt>
                <c:pt idx="5">
                  <c:v>4564200062</c:v>
                </c:pt>
                <c:pt idx="6">
                  <c:v>5575490205</c:v>
                </c:pt>
                <c:pt idx="7">
                  <c:v>7902747382</c:v>
                </c:pt>
                <c:pt idx="8">
                  <c:v>6268151568</c:v>
                </c:pt>
                <c:pt idx="9">
                  <c:v>4777911847</c:v>
                </c:pt>
                <c:pt idx="10">
                  <c:v>6186523630</c:v>
                </c:pt>
                <c:pt idx="11">
                  <c:v>10039270987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2240"/>
        <c:axId val="225021680"/>
      </c:lineChart>
      <c:catAx>
        <c:axId val="22509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021120"/>
        <c:crosses val="autoZero"/>
        <c:auto val="1"/>
        <c:lblAlgn val="ctr"/>
        <c:lblOffset val="100"/>
        <c:noMultiLvlLbl val="0"/>
      </c:catAx>
      <c:valAx>
        <c:axId val="22502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0935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0216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02224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02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021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14.'!$C$7:$C$18</c:f>
              <c:numCache>
                <c:formatCode>#,##0</c:formatCode>
                <c:ptCount val="12"/>
                <c:pt idx="0">
                  <c:v>33234</c:v>
                </c:pt>
                <c:pt idx="1">
                  <c:v>33124</c:v>
                </c:pt>
                <c:pt idx="2">
                  <c:v>34134</c:v>
                </c:pt>
                <c:pt idx="3">
                  <c:v>32378</c:v>
                </c:pt>
                <c:pt idx="4">
                  <c:v>34358</c:v>
                </c:pt>
                <c:pt idx="5">
                  <c:v>35448</c:v>
                </c:pt>
                <c:pt idx="6">
                  <c:v>38477</c:v>
                </c:pt>
                <c:pt idx="7">
                  <c:v>36987</c:v>
                </c:pt>
                <c:pt idx="8">
                  <c:v>37306</c:v>
                </c:pt>
                <c:pt idx="9">
                  <c:v>40863</c:v>
                </c:pt>
                <c:pt idx="10">
                  <c:v>42653</c:v>
                </c:pt>
                <c:pt idx="11">
                  <c:v>43629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5600"/>
        <c:axId val="225026160"/>
      </c:lineChart>
      <c:lineChart>
        <c:grouping val="standard"/>
        <c:varyColors val="0"/>
        <c:ser>
          <c:idx val="1"/>
          <c:order val="1"/>
          <c:tx>
            <c:strRef>
              <c:f>'Slika 12, 13 i 14.'!$D$6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14.'!$D$7:$D$18</c:f>
              <c:numCache>
                <c:formatCode>#,##0</c:formatCode>
                <c:ptCount val="12"/>
                <c:pt idx="0">
                  <c:v>922209525</c:v>
                </c:pt>
                <c:pt idx="1">
                  <c:v>999501888</c:v>
                </c:pt>
                <c:pt idx="2">
                  <c:v>921995372</c:v>
                </c:pt>
                <c:pt idx="3">
                  <c:v>937427493</c:v>
                </c:pt>
                <c:pt idx="4">
                  <c:v>841417753</c:v>
                </c:pt>
                <c:pt idx="5">
                  <c:v>915455644</c:v>
                </c:pt>
                <c:pt idx="6">
                  <c:v>931646737</c:v>
                </c:pt>
                <c:pt idx="7">
                  <c:v>1013053048</c:v>
                </c:pt>
                <c:pt idx="8">
                  <c:v>1117146268</c:v>
                </c:pt>
                <c:pt idx="9">
                  <c:v>1219869124</c:v>
                </c:pt>
                <c:pt idx="10">
                  <c:v>1354750804</c:v>
                </c:pt>
                <c:pt idx="11">
                  <c:v>1586761318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7280"/>
        <c:axId val="225026720"/>
      </c:lineChart>
      <c:catAx>
        <c:axId val="225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026160"/>
        <c:crosses val="autoZero"/>
        <c:auto val="1"/>
        <c:lblAlgn val="ctr"/>
        <c:lblOffset val="100"/>
        <c:noMultiLvlLbl val="0"/>
      </c:catAx>
      <c:valAx>
        <c:axId val="225026160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0256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0267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0272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02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026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14.'!$E$6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14.'!$E$7:$E$18</c:f>
              <c:numCache>
                <c:formatCode>#,##0</c:formatCode>
                <c:ptCount val="12"/>
                <c:pt idx="0">
                  <c:v>11521</c:v>
                </c:pt>
                <c:pt idx="1">
                  <c:v>13034</c:v>
                </c:pt>
                <c:pt idx="2">
                  <c:v>13758</c:v>
                </c:pt>
                <c:pt idx="3">
                  <c:v>14542</c:v>
                </c:pt>
                <c:pt idx="4">
                  <c:v>15467</c:v>
                </c:pt>
                <c:pt idx="5">
                  <c:v>15385</c:v>
                </c:pt>
                <c:pt idx="6">
                  <c:v>16245</c:v>
                </c:pt>
                <c:pt idx="7">
                  <c:v>15840</c:v>
                </c:pt>
                <c:pt idx="8">
                  <c:v>16323</c:v>
                </c:pt>
                <c:pt idx="9">
                  <c:v>14875</c:v>
                </c:pt>
                <c:pt idx="10">
                  <c:v>14916</c:v>
                </c:pt>
                <c:pt idx="11">
                  <c:v>14156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41632"/>
        <c:axId val="225542192"/>
      </c:lineChart>
      <c:lineChart>
        <c:grouping val="standard"/>
        <c:varyColors val="0"/>
        <c:ser>
          <c:idx val="1"/>
          <c:order val="1"/>
          <c:tx>
            <c:strRef>
              <c:f>'Slika 12, 13 i 14.'!$F$6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14.'!$F$7:$F$18</c:f>
              <c:numCache>
                <c:formatCode>#,##0</c:formatCode>
                <c:ptCount val="12"/>
                <c:pt idx="0">
                  <c:v>2564326668</c:v>
                </c:pt>
                <c:pt idx="1">
                  <c:v>3440460607</c:v>
                </c:pt>
                <c:pt idx="2">
                  <c:v>3979922884</c:v>
                </c:pt>
                <c:pt idx="3">
                  <c:v>2312261902</c:v>
                </c:pt>
                <c:pt idx="4">
                  <c:v>3179099205</c:v>
                </c:pt>
                <c:pt idx="5">
                  <c:v>3648744418</c:v>
                </c:pt>
                <c:pt idx="6">
                  <c:v>4643843468</c:v>
                </c:pt>
                <c:pt idx="7">
                  <c:v>6889694334</c:v>
                </c:pt>
                <c:pt idx="8">
                  <c:v>5151005300</c:v>
                </c:pt>
                <c:pt idx="9">
                  <c:v>3558042723</c:v>
                </c:pt>
                <c:pt idx="10">
                  <c:v>4831772826</c:v>
                </c:pt>
                <c:pt idx="11">
                  <c:v>8452509669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43312"/>
        <c:axId val="225542752"/>
      </c:lineChart>
      <c:catAx>
        <c:axId val="2255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542192"/>
        <c:crosses val="autoZero"/>
        <c:auto val="1"/>
        <c:lblAlgn val="ctr"/>
        <c:lblOffset val="100"/>
        <c:noMultiLvlLbl val="0"/>
      </c:catAx>
      <c:valAx>
        <c:axId val="22554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541632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5427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543312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54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542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18.'!$C$6:$D$6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18.'!$C$19:$D$19</c:f>
              <c:numCache>
                <c:formatCode>#,##0</c:formatCode>
                <c:ptCount val="2"/>
                <c:pt idx="0">
                  <c:v>68409240</c:v>
                </c:pt>
                <c:pt idx="1">
                  <c:v>60032966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18.'!$E$6:$F$6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18.'!$E$19:$F$19</c:f>
              <c:numCache>
                <c:formatCode>#,##0</c:formatCode>
                <c:ptCount val="2"/>
                <c:pt idx="0">
                  <c:v>16557123</c:v>
                </c:pt>
                <c:pt idx="1">
                  <c:v>117768619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18.'!$C$69:$D$69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18.'!$C$82:$D$82</c:f>
              <c:numCache>
                <c:formatCode>#,##0</c:formatCode>
                <c:ptCount val="2"/>
                <c:pt idx="0">
                  <c:v>57931835814</c:v>
                </c:pt>
                <c:pt idx="1">
                  <c:v>49176427896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18.'!$E$69:$F$69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18.'!$E$82:$F$82</c:f>
              <c:numCache>
                <c:formatCode>#,##0</c:formatCode>
                <c:ptCount val="2"/>
                <c:pt idx="0">
                  <c:v>111408512914</c:v>
                </c:pt>
                <c:pt idx="1">
                  <c:v>1321490842983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19.'!$B$6:$B$17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19.'!$C$6:$C$17</c:f>
              <c:numCache>
                <c:formatCode>#,##0</c:formatCode>
                <c:ptCount val="12"/>
                <c:pt idx="0">
                  <c:v>1743588</c:v>
                </c:pt>
                <c:pt idx="1">
                  <c:v>1755706</c:v>
                </c:pt>
                <c:pt idx="2">
                  <c:v>1770391</c:v>
                </c:pt>
                <c:pt idx="3">
                  <c:v>1788688</c:v>
                </c:pt>
                <c:pt idx="4">
                  <c:v>1800967</c:v>
                </c:pt>
                <c:pt idx="5">
                  <c:v>1822153</c:v>
                </c:pt>
                <c:pt idx="6">
                  <c:v>1839457</c:v>
                </c:pt>
                <c:pt idx="7">
                  <c:v>1843159</c:v>
                </c:pt>
                <c:pt idx="8">
                  <c:v>1849807</c:v>
                </c:pt>
                <c:pt idx="9">
                  <c:v>1862248</c:v>
                </c:pt>
                <c:pt idx="10">
                  <c:v>1874583</c:v>
                </c:pt>
                <c:pt idx="11">
                  <c:v>1887143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17328"/>
        <c:axId val="225717888"/>
      </c:lineChart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Poslovni subjekt (nepotrošač)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19.'!$B$6:$B$17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19.'!$D$6:$D$17</c:f>
              <c:numCache>
                <c:formatCode>#,##0</c:formatCode>
                <c:ptCount val="12"/>
                <c:pt idx="0">
                  <c:v>42843</c:v>
                </c:pt>
                <c:pt idx="1">
                  <c:v>39879</c:v>
                </c:pt>
                <c:pt idx="2">
                  <c:v>39953</c:v>
                </c:pt>
                <c:pt idx="3">
                  <c:v>46823</c:v>
                </c:pt>
                <c:pt idx="4">
                  <c:v>40120</c:v>
                </c:pt>
                <c:pt idx="5">
                  <c:v>40826</c:v>
                </c:pt>
                <c:pt idx="6">
                  <c:v>49123</c:v>
                </c:pt>
                <c:pt idx="7">
                  <c:v>44366</c:v>
                </c:pt>
                <c:pt idx="8">
                  <c:v>42411</c:v>
                </c:pt>
                <c:pt idx="9">
                  <c:v>50991</c:v>
                </c:pt>
                <c:pt idx="10">
                  <c:v>43137</c:v>
                </c:pt>
                <c:pt idx="11">
                  <c:v>42617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19008"/>
        <c:axId val="225718448"/>
      </c:lineChart>
      <c:catAx>
        <c:axId val="22571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17888"/>
        <c:crosses val="autoZero"/>
        <c:auto val="1"/>
        <c:lblAlgn val="ctr"/>
        <c:lblOffset val="100"/>
        <c:noMultiLvlLbl val="0"/>
      </c:catAx>
      <c:valAx>
        <c:axId val="22571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173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718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1900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71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71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20, 21 i 22.'!$G$6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20, 21 i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20, 21 i 22.'!$G$7:$G$18</c:f>
              <c:numCache>
                <c:formatCode>#,##0</c:formatCode>
                <c:ptCount val="12"/>
                <c:pt idx="0">
                  <c:v>1622324</c:v>
                </c:pt>
                <c:pt idx="1">
                  <c:v>1634393</c:v>
                </c:pt>
                <c:pt idx="2">
                  <c:v>1648405</c:v>
                </c:pt>
                <c:pt idx="3">
                  <c:v>1668873</c:v>
                </c:pt>
                <c:pt idx="4">
                  <c:v>1690745</c:v>
                </c:pt>
                <c:pt idx="5">
                  <c:v>1722476</c:v>
                </c:pt>
                <c:pt idx="6">
                  <c:v>1756507</c:v>
                </c:pt>
                <c:pt idx="7">
                  <c:v>1765193</c:v>
                </c:pt>
                <c:pt idx="8">
                  <c:v>1739748</c:v>
                </c:pt>
                <c:pt idx="9">
                  <c:v>1760534</c:v>
                </c:pt>
                <c:pt idx="10">
                  <c:v>1774615</c:v>
                </c:pt>
                <c:pt idx="11">
                  <c:v>1801994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0640"/>
        <c:axId val="225281200"/>
      </c:lineChart>
      <c:lineChart>
        <c:grouping val="standard"/>
        <c:varyColors val="0"/>
        <c:ser>
          <c:idx val="1"/>
          <c:order val="1"/>
          <c:tx>
            <c:strRef>
              <c:f>'Slika 20, 21 i 22.'!$H$6</c:f>
              <c:strCache>
                <c:ptCount val="1"/>
                <c:pt idx="0">
                  <c:v>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20, 21 i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20, 21 i 22.'!$H$7:$H$18</c:f>
              <c:numCache>
                <c:formatCode>#,##0</c:formatCode>
                <c:ptCount val="12"/>
                <c:pt idx="0">
                  <c:v>4383724909</c:v>
                </c:pt>
                <c:pt idx="1">
                  <c:v>4510471701</c:v>
                </c:pt>
                <c:pt idx="2">
                  <c:v>4621060765</c:v>
                </c:pt>
                <c:pt idx="3">
                  <c:v>4551150973</c:v>
                </c:pt>
                <c:pt idx="4">
                  <c:v>4646687990</c:v>
                </c:pt>
                <c:pt idx="5">
                  <c:v>5082081744</c:v>
                </c:pt>
                <c:pt idx="6">
                  <c:v>5250614931</c:v>
                </c:pt>
                <c:pt idx="7">
                  <c:v>5486977362</c:v>
                </c:pt>
                <c:pt idx="8">
                  <c:v>5312682607</c:v>
                </c:pt>
                <c:pt idx="9">
                  <c:v>4997637735</c:v>
                </c:pt>
                <c:pt idx="10">
                  <c:v>4766293630</c:v>
                </c:pt>
                <c:pt idx="11">
                  <c:v>5105957128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2320"/>
        <c:axId val="225281760"/>
      </c:lineChart>
      <c:catAx>
        <c:axId val="2252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81200"/>
        <c:crosses val="autoZero"/>
        <c:auto val="1"/>
        <c:lblAlgn val="ctr"/>
        <c:lblOffset val="100"/>
        <c:noMultiLvlLbl val="0"/>
      </c:catAx>
      <c:valAx>
        <c:axId val="22528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806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2817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28232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282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281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[CATEGORY NAME]</a:t>
                    </a:fld>
                    <a:fld id="{90F3D050-D8B7-4AB4-B48F-803D4D97417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4.'!$K$4:$K$8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1, 2, 3 i 4.'!$O$4:$O$8</c:f>
              <c:numCache>
                <c:formatCode>0.00%</c:formatCode>
                <c:ptCount val="5"/>
                <c:pt idx="0">
                  <c:v>0.95512844364146698</c:v>
                </c:pt>
                <c:pt idx="1">
                  <c:v>3.2384715941688708E-2</c:v>
                </c:pt>
                <c:pt idx="2">
                  <c:v>3.2019187878497115E-3</c:v>
                </c:pt>
                <c:pt idx="3">
                  <c:v>9.1836350505649488E-3</c:v>
                </c:pt>
                <c:pt idx="4">
                  <c:v>1.0128657842963037E-4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20, 21 i 22.'!$C$6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20, 21 i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20, 21 i 22.'!$C$7:$C$18</c:f>
              <c:numCache>
                <c:formatCode>#,##0</c:formatCode>
                <c:ptCount val="12"/>
                <c:pt idx="0">
                  <c:v>1572212</c:v>
                </c:pt>
                <c:pt idx="1">
                  <c:v>1586052</c:v>
                </c:pt>
                <c:pt idx="2">
                  <c:v>1600682</c:v>
                </c:pt>
                <c:pt idx="3">
                  <c:v>1614263</c:v>
                </c:pt>
                <c:pt idx="4">
                  <c:v>1641938</c:v>
                </c:pt>
                <c:pt idx="5">
                  <c:v>1669891</c:v>
                </c:pt>
                <c:pt idx="6">
                  <c:v>1695993</c:v>
                </c:pt>
                <c:pt idx="7">
                  <c:v>1707841</c:v>
                </c:pt>
                <c:pt idx="8">
                  <c:v>1684337</c:v>
                </c:pt>
                <c:pt idx="9">
                  <c:v>1696896</c:v>
                </c:pt>
                <c:pt idx="10">
                  <c:v>1719052</c:v>
                </c:pt>
                <c:pt idx="11">
                  <c:v>1748038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67440"/>
        <c:axId val="226468000"/>
      </c:lineChart>
      <c:lineChart>
        <c:grouping val="standard"/>
        <c:varyColors val="0"/>
        <c:ser>
          <c:idx val="1"/>
          <c:order val="1"/>
          <c:tx>
            <c:strRef>
              <c:f>'Slika 20, 21 i 22.'!$D$6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20, 21 i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20, 21 i 22.'!$D$7:$D$18</c:f>
              <c:numCache>
                <c:formatCode>#,##0</c:formatCode>
                <c:ptCount val="12"/>
                <c:pt idx="0">
                  <c:v>1009625747</c:v>
                </c:pt>
                <c:pt idx="1">
                  <c:v>999585898</c:v>
                </c:pt>
                <c:pt idx="2">
                  <c:v>1001453012</c:v>
                </c:pt>
                <c:pt idx="3">
                  <c:v>1043429546</c:v>
                </c:pt>
                <c:pt idx="4">
                  <c:v>1061937633</c:v>
                </c:pt>
                <c:pt idx="5">
                  <c:v>1066405324</c:v>
                </c:pt>
                <c:pt idx="6">
                  <c:v>1147344754</c:v>
                </c:pt>
                <c:pt idx="7">
                  <c:v>1094389481</c:v>
                </c:pt>
                <c:pt idx="8">
                  <c:v>1075228010</c:v>
                </c:pt>
                <c:pt idx="9">
                  <c:v>1059528089</c:v>
                </c:pt>
                <c:pt idx="10">
                  <c:v>1085619087</c:v>
                </c:pt>
                <c:pt idx="11">
                  <c:v>1149374113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69120"/>
        <c:axId val="226468560"/>
      </c:lineChart>
      <c:catAx>
        <c:axId val="22646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68000"/>
        <c:crosses val="autoZero"/>
        <c:auto val="1"/>
        <c:lblAlgn val="ctr"/>
        <c:lblOffset val="100"/>
        <c:noMultiLvlLbl val="0"/>
      </c:catAx>
      <c:valAx>
        <c:axId val="22646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674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4685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6912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46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468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20, 21 i 22.'!$E$6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20, 21 i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20, 21 i 22.'!$E$7:$E$18</c:f>
              <c:numCache>
                <c:formatCode>#,##0</c:formatCode>
                <c:ptCount val="12"/>
                <c:pt idx="0">
                  <c:v>50112</c:v>
                </c:pt>
                <c:pt idx="1">
                  <c:v>48341</c:v>
                </c:pt>
                <c:pt idx="2">
                  <c:v>47723</c:v>
                </c:pt>
                <c:pt idx="3">
                  <c:v>54610</c:v>
                </c:pt>
                <c:pt idx="4">
                  <c:v>48807</c:v>
                </c:pt>
                <c:pt idx="5">
                  <c:v>52585</c:v>
                </c:pt>
                <c:pt idx="6">
                  <c:v>60514</c:v>
                </c:pt>
                <c:pt idx="7">
                  <c:v>57352</c:v>
                </c:pt>
                <c:pt idx="8">
                  <c:v>55411</c:v>
                </c:pt>
                <c:pt idx="9">
                  <c:v>63638</c:v>
                </c:pt>
                <c:pt idx="10">
                  <c:v>55563</c:v>
                </c:pt>
                <c:pt idx="11">
                  <c:v>53956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72480"/>
        <c:axId val="226473040"/>
      </c:lineChart>
      <c:lineChart>
        <c:grouping val="standard"/>
        <c:varyColors val="0"/>
        <c:ser>
          <c:idx val="1"/>
          <c:order val="1"/>
          <c:tx>
            <c:strRef>
              <c:f>'Slika 20, 21 i 22.'!$F$6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20, 21 i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20, 21 i 22.'!$F$7:$F$18</c:f>
              <c:numCache>
                <c:formatCode>#,##0</c:formatCode>
                <c:ptCount val="12"/>
                <c:pt idx="0">
                  <c:v>3374099162</c:v>
                </c:pt>
                <c:pt idx="1">
                  <c:v>3510885803</c:v>
                </c:pt>
                <c:pt idx="2">
                  <c:v>3619607753</c:v>
                </c:pt>
                <c:pt idx="3">
                  <c:v>3507721427</c:v>
                </c:pt>
                <c:pt idx="4">
                  <c:v>3584750357</c:v>
                </c:pt>
                <c:pt idx="5">
                  <c:v>4015676420</c:v>
                </c:pt>
                <c:pt idx="6">
                  <c:v>4103270177</c:v>
                </c:pt>
                <c:pt idx="7">
                  <c:v>4392587881</c:v>
                </c:pt>
                <c:pt idx="8">
                  <c:v>4237454597</c:v>
                </c:pt>
                <c:pt idx="9">
                  <c:v>3938109646</c:v>
                </c:pt>
                <c:pt idx="10">
                  <c:v>3680674543</c:v>
                </c:pt>
                <c:pt idx="11">
                  <c:v>3956583015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74160"/>
        <c:axId val="226473600"/>
      </c:lineChart>
      <c:catAx>
        <c:axId val="22647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73040"/>
        <c:crosses val="autoZero"/>
        <c:auto val="1"/>
        <c:lblAlgn val="ctr"/>
        <c:lblOffset val="100"/>
        <c:noMultiLvlLbl val="0"/>
      </c:catAx>
      <c:valAx>
        <c:axId val="2264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72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4736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7416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47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473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23.'!$G$6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23.'!$B$7:$B$18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23.'!$G$7:$G$18</c:f>
              <c:numCache>
                <c:formatCode>#,##0</c:formatCode>
                <c:ptCount val="12"/>
                <c:pt idx="0">
                  <c:v>1679</c:v>
                </c:pt>
                <c:pt idx="1">
                  <c:v>1882</c:v>
                </c:pt>
                <c:pt idx="2">
                  <c:v>1958</c:v>
                </c:pt>
                <c:pt idx="3">
                  <c:v>2087</c:v>
                </c:pt>
                <c:pt idx="4">
                  <c:v>2102</c:v>
                </c:pt>
                <c:pt idx="5">
                  <c:v>2214</c:v>
                </c:pt>
                <c:pt idx="6">
                  <c:v>2472</c:v>
                </c:pt>
                <c:pt idx="7">
                  <c:v>2287</c:v>
                </c:pt>
                <c:pt idx="8">
                  <c:v>2363</c:v>
                </c:pt>
                <c:pt idx="9">
                  <c:v>2356</c:v>
                </c:pt>
                <c:pt idx="10">
                  <c:v>2320</c:v>
                </c:pt>
                <c:pt idx="11">
                  <c:v>2401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21072"/>
        <c:axId val="226521632"/>
      </c:lineChart>
      <c:lineChart>
        <c:grouping val="standard"/>
        <c:varyColors val="0"/>
        <c:ser>
          <c:idx val="1"/>
          <c:order val="1"/>
          <c:tx>
            <c:strRef>
              <c:f>'Slika 23.'!$H$6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23.'!$B$7:$B$18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23.'!$H$7:$H$18</c:f>
              <c:numCache>
                <c:formatCode>#,##0</c:formatCode>
                <c:ptCount val="12"/>
                <c:pt idx="0">
                  <c:v>1258689359</c:v>
                </c:pt>
                <c:pt idx="1">
                  <c:v>1127877175</c:v>
                </c:pt>
                <c:pt idx="2">
                  <c:v>1286482090</c:v>
                </c:pt>
                <c:pt idx="3">
                  <c:v>1183712798</c:v>
                </c:pt>
                <c:pt idx="4">
                  <c:v>1338146505</c:v>
                </c:pt>
                <c:pt idx="5">
                  <c:v>1357088383</c:v>
                </c:pt>
                <c:pt idx="6">
                  <c:v>1510558530</c:v>
                </c:pt>
                <c:pt idx="7">
                  <c:v>1430090485</c:v>
                </c:pt>
                <c:pt idx="8">
                  <c:v>1858675255</c:v>
                </c:pt>
                <c:pt idx="9">
                  <c:v>1432019155</c:v>
                </c:pt>
                <c:pt idx="10">
                  <c:v>1585592813</c:v>
                </c:pt>
                <c:pt idx="11">
                  <c:v>1580933527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22752"/>
        <c:axId val="226522192"/>
      </c:lineChart>
      <c:catAx>
        <c:axId val="22652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21632"/>
        <c:crosses val="autoZero"/>
        <c:auto val="1"/>
        <c:lblAlgn val="ctr"/>
        <c:lblOffset val="100"/>
        <c:noMultiLvlLbl val="0"/>
      </c:catAx>
      <c:valAx>
        <c:axId val="22652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21072"/>
        <c:crosses val="autoZero"/>
        <c:crossBetween val="between"/>
      </c:valAx>
      <c:valAx>
        <c:axId val="2265221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22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5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522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24, 25 i 26.'!$G$6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24, 25 i 26.'!$B$7:$B$18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24, 25 i 26.'!$G$7:$G$18</c:f>
              <c:numCache>
                <c:formatCode>#,##0</c:formatCode>
                <c:ptCount val="12"/>
                <c:pt idx="0">
                  <c:v>241072</c:v>
                </c:pt>
                <c:pt idx="1">
                  <c:v>259293</c:v>
                </c:pt>
                <c:pt idx="2">
                  <c:v>271299</c:v>
                </c:pt>
                <c:pt idx="3">
                  <c:v>272944</c:v>
                </c:pt>
                <c:pt idx="4">
                  <c:v>278017</c:v>
                </c:pt>
                <c:pt idx="5">
                  <c:v>284910</c:v>
                </c:pt>
                <c:pt idx="6">
                  <c:v>280093</c:v>
                </c:pt>
                <c:pt idx="7">
                  <c:v>272601</c:v>
                </c:pt>
                <c:pt idx="8">
                  <c:v>285438</c:v>
                </c:pt>
                <c:pt idx="9">
                  <c:v>281273</c:v>
                </c:pt>
                <c:pt idx="10">
                  <c:v>283155</c:v>
                </c:pt>
                <c:pt idx="11">
                  <c:v>280238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26112"/>
        <c:axId val="226325488"/>
      </c:lineChart>
      <c:lineChart>
        <c:grouping val="standard"/>
        <c:varyColors val="0"/>
        <c:ser>
          <c:idx val="1"/>
          <c:order val="1"/>
          <c:tx>
            <c:strRef>
              <c:f>'Slika 24, 25 i 26.'!$H$6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24, 25 i 26.'!$B$7:$B$18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24, 25 i 26.'!$H$7:$H$18</c:f>
              <c:numCache>
                <c:formatCode>#,##0</c:formatCode>
                <c:ptCount val="12"/>
                <c:pt idx="0">
                  <c:v>13376201750</c:v>
                </c:pt>
                <c:pt idx="1">
                  <c:v>15046956821</c:v>
                </c:pt>
                <c:pt idx="2">
                  <c:v>15232456310</c:v>
                </c:pt>
                <c:pt idx="3">
                  <c:v>14781786502</c:v>
                </c:pt>
                <c:pt idx="4">
                  <c:v>15432195533</c:v>
                </c:pt>
                <c:pt idx="5">
                  <c:v>17977548491</c:v>
                </c:pt>
                <c:pt idx="6">
                  <c:v>16594238744</c:v>
                </c:pt>
                <c:pt idx="7">
                  <c:v>16702497170</c:v>
                </c:pt>
                <c:pt idx="8">
                  <c:v>16341689148</c:v>
                </c:pt>
                <c:pt idx="9">
                  <c:v>14448683365</c:v>
                </c:pt>
                <c:pt idx="10">
                  <c:v>15021278525</c:v>
                </c:pt>
                <c:pt idx="11">
                  <c:v>18779918090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26608"/>
        <c:axId val="226326048"/>
      </c:lineChart>
      <c:catAx>
        <c:axId val="2265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325488"/>
        <c:crosses val="autoZero"/>
        <c:auto val="1"/>
        <c:lblAlgn val="ctr"/>
        <c:lblOffset val="100"/>
        <c:noMultiLvlLbl val="0"/>
      </c:catAx>
      <c:valAx>
        <c:axId val="2263254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261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3260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326608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326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326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24, 25 i 26.'!$C$6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24, 25 i 26.'!$B$7:$B$18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24, 25 i 26.'!$C$7:$C$18</c:f>
              <c:numCache>
                <c:formatCode>#,##0</c:formatCode>
                <c:ptCount val="12"/>
                <c:pt idx="0">
                  <c:v>12967</c:v>
                </c:pt>
                <c:pt idx="1">
                  <c:v>15299</c:v>
                </c:pt>
                <c:pt idx="2">
                  <c:v>14587</c:v>
                </c:pt>
                <c:pt idx="3">
                  <c:v>13464</c:v>
                </c:pt>
                <c:pt idx="4">
                  <c:v>14242</c:v>
                </c:pt>
                <c:pt idx="5">
                  <c:v>16024</c:v>
                </c:pt>
                <c:pt idx="6">
                  <c:v>15317</c:v>
                </c:pt>
                <c:pt idx="7">
                  <c:v>16812</c:v>
                </c:pt>
                <c:pt idx="8">
                  <c:v>17538</c:v>
                </c:pt>
                <c:pt idx="9">
                  <c:v>16879</c:v>
                </c:pt>
                <c:pt idx="10">
                  <c:v>16259</c:v>
                </c:pt>
                <c:pt idx="11">
                  <c:v>16955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29968"/>
        <c:axId val="226330528"/>
      </c:lineChart>
      <c:lineChart>
        <c:grouping val="standard"/>
        <c:varyColors val="0"/>
        <c:ser>
          <c:idx val="1"/>
          <c:order val="1"/>
          <c:tx>
            <c:strRef>
              <c:f>'Slika 24, 25 i 26.'!$D$6</c:f>
              <c:strCache>
                <c:ptCount val="1"/>
                <c:pt idx="0">
                  <c:v>Vrijednost transakcija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24, 25 i 26.'!$B$7:$B$18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24, 25 i 26.'!$D$7:$D$18</c:f>
              <c:numCache>
                <c:formatCode>#,##0</c:formatCode>
                <c:ptCount val="12"/>
                <c:pt idx="0">
                  <c:v>354444922</c:v>
                </c:pt>
                <c:pt idx="1">
                  <c:v>356275490</c:v>
                </c:pt>
                <c:pt idx="2">
                  <c:v>373219417</c:v>
                </c:pt>
                <c:pt idx="3">
                  <c:v>323976456</c:v>
                </c:pt>
                <c:pt idx="4">
                  <c:v>344843767</c:v>
                </c:pt>
                <c:pt idx="5">
                  <c:v>410736676</c:v>
                </c:pt>
                <c:pt idx="6">
                  <c:v>398666283</c:v>
                </c:pt>
                <c:pt idx="7">
                  <c:v>464876018</c:v>
                </c:pt>
                <c:pt idx="8">
                  <c:v>404650032</c:v>
                </c:pt>
                <c:pt idx="9">
                  <c:v>423234551</c:v>
                </c:pt>
                <c:pt idx="10">
                  <c:v>482708187</c:v>
                </c:pt>
                <c:pt idx="11">
                  <c:v>413473834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31648"/>
        <c:axId val="226331088"/>
      </c:lineChart>
      <c:catAx>
        <c:axId val="22632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330528"/>
        <c:crosses val="autoZero"/>
        <c:auto val="1"/>
        <c:lblAlgn val="ctr"/>
        <c:lblOffset val="100"/>
        <c:noMultiLvlLbl val="0"/>
      </c:catAx>
      <c:valAx>
        <c:axId val="22633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3299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331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3316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33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33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24, 25 i 26.'!$E$6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24, 25 i 26.'!$B$7:$B$18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24, 25 i 26.'!$E$7:$E$18</c:f>
              <c:numCache>
                <c:formatCode>#,##0</c:formatCode>
                <c:ptCount val="12"/>
                <c:pt idx="0">
                  <c:v>228105</c:v>
                </c:pt>
                <c:pt idx="1">
                  <c:v>243994</c:v>
                </c:pt>
                <c:pt idx="2">
                  <c:v>256712</c:v>
                </c:pt>
                <c:pt idx="3">
                  <c:v>259480</c:v>
                </c:pt>
                <c:pt idx="4">
                  <c:v>263775</c:v>
                </c:pt>
                <c:pt idx="5">
                  <c:v>268886</c:v>
                </c:pt>
                <c:pt idx="6">
                  <c:v>264776</c:v>
                </c:pt>
                <c:pt idx="7">
                  <c:v>255789</c:v>
                </c:pt>
                <c:pt idx="8">
                  <c:v>267900</c:v>
                </c:pt>
                <c:pt idx="9">
                  <c:v>264394</c:v>
                </c:pt>
                <c:pt idx="10">
                  <c:v>266896</c:v>
                </c:pt>
                <c:pt idx="11">
                  <c:v>263283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8032"/>
        <c:axId val="226638592"/>
      </c:lineChart>
      <c:lineChart>
        <c:grouping val="standard"/>
        <c:varyColors val="0"/>
        <c:ser>
          <c:idx val="1"/>
          <c:order val="1"/>
          <c:tx>
            <c:strRef>
              <c:f>'Slika 24, 25 i 26.'!$F$6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24, 25 i 26.'!$B$7:$B$18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24, 25 i 26.'!$F$7:$F$18</c:f>
              <c:numCache>
                <c:formatCode>#,##0</c:formatCode>
                <c:ptCount val="12"/>
                <c:pt idx="0">
                  <c:v>13021756828</c:v>
                </c:pt>
                <c:pt idx="1">
                  <c:v>14690681331</c:v>
                </c:pt>
                <c:pt idx="2">
                  <c:v>14859236893</c:v>
                </c:pt>
                <c:pt idx="3">
                  <c:v>14457810046</c:v>
                </c:pt>
                <c:pt idx="4">
                  <c:v>15087351766</c:v>
                </c:pt>
                <c:pt idx="5">
                  <c:v>17566811815</c:v>
                </c:pt>
                <c:pt idx="6">
                  <c:v>16195572461</c:v>
                </c:pt>
                <c:pt idx="7">
                  <c:v>16237621152</c:v>
                </c:pt>
                <c:pt idx="8">
                  <c:v>15937039116</c:v>
                </c:pt>
                <c:pt idx="9">
                  <c:v>14025448814</c:v>
                </c:pt>
                <c:pt idx="10">
                  <c:v>14538570338</c:v>
                </c:pt>
                <c:pt idx="11">
                  <c:v>18366444256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9712"/>
        <c:axId val="226639152"/>
      </c:lineChart>
      <c:catAx>
        <c:axId val="22663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638592"/>
        <c:crosses val="autoZero"/>
        <c:auto val="1"/>
        <c:lblAlgn val="ctr"/>
        <c:lblOffset val="100"/>
        <c:noMultiLvlLbl val="0"/>
      </c:catAx>
      <c:valAx>
        <c:axId val="226638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6380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6391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639712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63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639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222222222222222"/>
                  <c:y val="5.55555555555555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666666666666667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444444444444489E-2"/>
                  <c:y val="-0.115740740740740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776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333333333333329E-2"/>
                  <c:y val="-6.48148148148148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 i 28.'!$B$6:$B$10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27 i 28.'!$C$6:$C$10</c:f>
              <c:numCache>
                <c:formatCode>0.00%</c:formatCode>
                <c:ptCount val="5"/>
                <c:pt idx="0">
                  <c:v>0.92720000000000002</c:v>
                </c:pt>
                <c:pt idx="1">
                  <c:v>2.8299999999999999E-2</c:v>
                </c:pt>
                <c:pt idx="2">
                  <c:v>6.7999999999999996E-3</c:v>
                </c:pt>
                <c:pt idx="3">
                  <c:v>3.3999999999999998E-3</c:v>
                </c:pt>
                <c:pt idx="4">
                  <c:v>3.4299999999999997E-2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555555555555558E-3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4444444444444442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"/>
                  <c:y val="-8.333333333333332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 i 28.'!$B$39:$B$43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Funta sterlinga</c:v>
                </c:pt>
                <c:pt idx="4">
                  <c:v>Ostalo</c:v>
                </c:pt>
              </c:strCache>
            </c:strRef>
          </c:cat>
          <c:val>
            <c:numRef>
              <c:f>'Slika 27 i 28.'!$C$39:$C$43</c:f>
              <c:numCache>
                <c:formatCode>0.00%</c:formatCode>
                <c:ptCount val="5"/>
                <c:pt idx="0">
                  <c:v>0.85970000000000002</c:v>
                </c:pt>
                <c:pt idx="1">
                  <c:v>0.1195</c:v>
                </c:pt>
                <c:pt idx="2">
                  <c:v>6.4000000000000003E-3</c:v>
                </c:pt>
                <c:pt idx="3">
                  <c:v>5.1000000000000004E-3</c:v>
                </c:pt>
                <c:pt idx="4">
                  <c:v>9.2999999999999992E-3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29.'!$G$6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29.'!$B$7:$B$18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29.'!$G$7:$G$18</c:f>
              <c:numCache>
                <c:formatCode>#,##0</c:formatCode>
                <c:ptCount val="12"/>
                <c:pt idx="0">
                  <c:v>11322</c:v>
                </c:pt>
                <c:pt idx="1">
                  <c:v>8476</c:v>
                </c:pt>
                <c:pt idx="2">
                  <c:v>9808</c:v>
                </c:pt>
                <c:pt idx="3">
                  <c:v>9215</c:v>
                </c:pt>
                <c:pt idx="4">
                  <c:v>9989</c:v>
                </c:pt>
                <c:pt idx="5">
                  <c:v>11958</c:v>
                </c:pt>
                <c:pt idx="6">
                  <c:v>11222</c:v>
                </c:pt>
                <c:pt idx="7">
                  <c:v>11201</c:v>
                </c:pt>
                <c:pt idx="8">
                  <c:v>13012</c:v>
                </c:pt>
                <c:pt idx="9">
                  <c:v>13091</c:v>
                </c:pt>
                <c:pt idx="10">
                  <c:v>13655</c:v>
                </c:pt>
                <c:pt idx="11">
                  <c:v>14423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09600"/>
        <c:axId val="226110160"/>
      </c:lineChart>
      <c:lineChart>
        <c:grouping val="standard"/>
        <c:varyColors val="0"/>
        <c:ser>
          <c:idx val="1"/>
          <c:order val="1"/>
          <c:tx>
            <c:strRef>
              <c:f>'Slika 29.'!$H$6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29.'!$B$7:$B$18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29.'!$H$7:$H$18</c:f>
              <c:numCache>
                <c:formatCode>#,##0</c:formatCode>
                <c:ptCount val="12"/>
                <c:pt idx="0">
                  <c:v>1014671961</c:v>
                </c:pt>
                <c:pt idx="1">
                  <c:v>1024866148</c:v>
                </c:pt>
                <c:pt idx="2">
                  <c:v>890356053</c:v>
                </c:pt>
                <c:pt idx="3">
                  <c:v>909069777</c:v>
                </c:pt>
                <c:pt idx="4">
                  <c:v>1019728060</c:v>
                </c:pt>
                <c:pt idx="5">
                  <c:v>1409934586</c:v>
                </c:pt>
                <c:pt idx="6">
                  <c:v>1128971942</c:v>
                </c:pt>
                <c:pt idx="7">
                  <c:v>932700429</c:v>
                </c:pt>
                <c:pt idx="8">
                  <c:v>1135815431</c:v>
                </c:pt>
                <c:pt idx="9">
                  <c:v>1049259627</c:v>
                </c:pt>
                <c:pt idx="10">
                  <c:v>935899684</c:v>
                </c:pt>
                <c:pt idx="11">
                  <c:v>1341840599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11280"/>
        <c:axId val="226110720"/>
      </c:lineChart>
      <c:catAx>
        <c:axId val="22610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10160"/>
        <c:crosses val="autoZero"/>
        <c:auto val="1"/>
        <c:lblAlgn val="ctr"/>
        <c:lblOffset val="100"/>
        <c:noMultiLvlLbl val="0"/>
      </c:catAx>
      <c:valAx>
        <c:axId val="22611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096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1107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112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11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110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30.'!$G$7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30.'!$B$8:$B$19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30.'!$G$8:$G$19</c:f>
              <c:numCache>
                <c:formatCode>#,##0</c:formatCode>
                <c:ptCount val="12"/>
                <c:pt idx="0">
                  <c:v>321535</c:v>
                </c:pt>
                <c:pt idx="1">
                  <c:v>372305</c:v>
                </c:pt>
                <c:pt idx="2">
                  <c:v>364963</c:v>
                </c:pt>
                <c:pt idx="3">
                  <c:v>423760</c:v>
                </c:pt>
                <c:pt idx="4">
                  <c:v>414267</c:v>
                </c:pt>
                <c:pt idx="5">
                  <c:v>457487</c:v>
                </c:pt>
                <c:pt idx="6">
                  <c:v>477909</c:v>
                </c:pt>
                <c:pt idx="7">
                  <c:v>505540</c:v>
                </c:pt>
                <c:pt idx="8">
                  <c:v>447546</c:v>
                </c:pt>
                <c:pt idx="9">
                  <c:v>403001</c:v>
                </c:pt>
                <c:pt idx="10">
                  <c:v>414077</c:v>
                </c:pt>
                <c:pt idx="11">
                  <c:v>433753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14640"/>
        <c:axId val="226115200"/>
      </c:lineChart>
      <c:lineChart>
        <c:grouping val="standard"/>
        <c:varyColors val="0"/>
        <c:ser>
          <c:idx val="1"/>
          <c:order val="1"/>
          <c:tx>
            <c:strRef>
              <c:f>'Slika 30.'!$H$7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30.'!$B$8:$B$19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30.'!$H$8:$H$19</c:f>
              <c:numCache>
                <c:formatCode>#,##0</c:formatCode>
                <c:ptCount val="12"/>
                <c:pt idx="0">
                  <c:v>12174993582</c:v>
                </c:pt>
                <c:pt idx="1">
                  <c:v>13711984315</c:v>
                </c:pt>
                <c:pt idx="2">
                  <c:v>14419405029</c:v>
                </c:pt>
                <c:pt idx="3">
                  <c:v>16265763741</c:v>
                </c:pt>
                <c:pt idx="4">
                  <c:v>16402289787</c:v>
                </c:pt>
                <c:pt idx="5">
                  <c:v>16403932575</c:v>
                </c:pt>
                <c:pt idx="6">
                  <c:v>15955297309</c:v>
                </c:pt>
                <c:pt idx="7">
                  <c:v>14637661092</c:v>
                </c:pt>
                <c:pt idx="8">
                  <c:v>15027238989</c:v>
                </c:pt>
                <c:pt idx="9">
                  <c:v>15091657622</c:v>
                </c:pt>
                <c:pt idx="10">
                  <c:v>16288407574</c:v>
                </c:pt>
                <c:pt idx="11">
                  <c:v>17485264485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16320"/>
        <c:axId val="226115760"/>
      </c:lineChart>
      <c:catAx>
        <c:axId val="2261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15200"/>
        <c:crosses val="autoZero"/>
        <c:auto val="1"/>
        <c:lblAlgn val="ctr"/>
        <c:lblOffset val="100"/>
        <c:noMultiLvlLbl val="0"/>
      </c:catAx>
      <c:valAx>
        <c:axId val="22611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146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1157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16320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11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115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4.'!$K$11:$K$14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1, 2, 3 i 4.'!$M$11:$M$14</c:f>
              <c:numCache>
                <c:formatCode>0.00%</c:formatCode>
                <c:ptCount val="4"/>
                <c:pt idx="0">
                  <c:v>0.37779216493992307</c:v>
                </c:pt>
                <c:pt idx="1">
                  <c:v>0.59190083345391042</c:v>
                </c:pt>
                <c:pt idx="2">
                  <c:v>8.3985311606647305E-4</c:v>
                </c:pt>
                <c:pt idx="3">
                  <c:v>2.9467148490100042E-2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722222222222223"/>
                  <c:y val="5.555555555555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7222222222222224E-2"/>
                  <c:y val="-5.5555555555555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222222222222223E-2"/>
                  <c:y val="-0.101851851851851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31 i 32.'!$B$6:$B$9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31 i 32.'!$C$6:$C$9</c:f>
              <c:numCache>
                <c:formatCode>0.00%</c:formatCode>
                <c:ptCount val="4"/>
                <c:pt idx="0">
                  <c:v>0.94369999999999998</c:v>
                </c:pt>
                <c:pt idx="1">
                  <c:v>3.3000000000000002E-2</c:v>
                </c:pt>
                <c:pt idx="2">
                  <c:v>9.2999999999999992E-3</c:v>
                </c:pt>
                <c:pt idx="3">
                  <c:v>1.4E-2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31 i 32.'!$B$42:$B$45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31 i 32.'!$C$42:$C$45</c:f>
              <c:numCache>
                <c:formatCode>0.00%</c:formatCode>
                <c:ptCount val="4"/>
                <c:pt idx="0">
                  <c:v>0.8478</c:v>
                </c:pt>
                <c:pt idx="1">
                  <c:v>0.12670000000000001</c:v>
                </c:pt>
                <c:pt idx="2">
                  <c:v>5.1999999999999998E-3</c:v>
                </c:pt>
                <c:pt idx="3">
                  <c:v>2.0299999999999999E-2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33.'!$C$5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33.'!$B$6:$B$17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33.'!$C$6:$C$17</c:f>
              <c:numCache>
                <c:formatCode>General</c:formatCode>
                <c:ptCount val="12"/>
                <c:pt idx="0">
                  <c:v>2139117</c:v>
                </c:pt>
                <c:pt idx="1">
                  <c:v>2217642</c:v>
                </c:pt>
                <c:pt idx="2">
                  <c:v>2182620</c:v>
                </c:pt>
                <c:pt idx="3">
                  <c:v>2331781</c:v>
                </c:pt>
                <c:pt idx="4">
                  <c:v>2323630</c:v>
                </c:pt>
                <c:pt idx="5">
                  <c:v>2312793</c:v>
                </c:pt>
                <c:pt idx="6">
                  <c:v>2300225</c:v>
                </c:pt>
                <c:pt idx="7">
                  <c:v>2298713</c:v>
                </c:pt>
                <c:pt idx="8">
                  <c:v>2321107</c:v>
                </c:pt>
                <c:pt idx="9">
                  <c:v>2383034</c:v>
                </c:pt>
                <c:pt idx="10">
                  <c:v>2272320</c:v>
                </c:pt>
                <c:pt idx="11">
                  <c:v>2305145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3040"/>
        <c:axId val="227633696"/>
      </c:lineChart>
      <c:lineChart>
        <c:grouping val="standard"/>
        <c:varyColors val="0"/>
        <c:ser>
          <c:idx val="1"/>
          <c:order val="1"/>
          <c:tx>
            <c:strRef>
              <c:f>'[1]Slika 33.'!$D$5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33.'!$D$6:$D$17</c:f>
              <c:numCache>
                <c:formatCode>General</c:formatCode>
                <c:ptCount val="12"/>
                <c:pt idx="0">
                  <c:v>482746900</c:v>
                </c:pt>
                <c:pt idx="1">
                  <c:v>524855780</c:v>
                </c:pt>
                <c:pt idx="2">
                  <c:v>492965107</c:v>
                </c:pt>
                <c:pt idx="3">
                  <c:v>514438543</c:v>
                </c:pt>
                <c:pt idx="4">
                  <c:v>498424614</c:v>
                </c:pt>
                <c:pt idx="5">
                  <c:v>489799250</c:v>
                </c:pt>
                <c:pt idx="6">
                  <c:v>508014438</c:v>
                </c:pt>
                <c:pt idx="7">
                  <c:v>534471756</c:v>
                </c:pt>
                <c:pt idx="8">
                  <c:v>497591095</c:v>
                </c:pt>
                <c:pt idx="9">
                  <c:v>482690156</c:v>
                </c:pt>
                <c:pt idx="10">
                  <c:v>473478441</c:v>
                </c:pt>
                <c:pt idx="11">
                  <c:v>499967796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34816"/>
        <c:axId val="227634256"/>
      </c:lineChart>
      <c:catAx>
        <c:axId val="22612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33696"/>
        <c:crosses val="autoZero"/>
        <c:auto val="1"/>
        <c:lblAlgn val="ctr"/>
        <c:lblOffset val="100"/>
        <c:noMultiLvlLbl val="0"/>
      </c:catAx>
      <c:valAx>
        <c:axId val="2276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123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661501799385981E-2"/>
                <c:y val="0.421712962962963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76342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348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983583629433034"/>
                <c:y val="0.34763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763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634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34.'!$C$7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34.'!$B$8:$B$19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34.'!$C$8:$C$19</c:f>
              <c:numCache>
                <c:formatCode>General</c:formatCode>
                <c:ptCount val="12"/>
                <c:pt idx="0">
                  <c:v>8510</c:v>
                </c:pt>
                <c:pt idx="1">
                  <c:v>9586</c:v>
                </c:pt>
                <c:pt idx="2">
                  <c:v>10260</c:v>
                </c:pt>
                <c:pt idx="3">
                  <c:v>10258</c:v>
                </c:pt>
                <c:pt idx="4">
                  <c:v>10465</c:v>
                </c:pt>
                <c:pt idx="5">
                  <c:v>11404</c:v>
                </c:pt>
                <c:pt idx="6">
                  <c:v>11800</c:v>
                </c:pt>
                <c:pt idx="7">
                  <c:v>11933</c:v>
                </c:pt>
                <c:pt idx="8">
                  <c:v>10578</c:v>
                </c:pt>
                <c:pt idx="9">
                  <c:v>10156</c:v>
                </c:pt>
                <c:pt idx="10">
                  <c:v>9723</c:v>
                </c:pt>
                <c:pt idx="11">
                  <c:v>11065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38176"/>
        <c:axId val="227638736"/>
      </c:lineChart>
      <c:lineChart>
        <c:grouping val="standard"/>
        <c:varyColors val="0"/>
        <c:ser>
          <c:idx val="1"/>
          <c:order val="1"/>
          <c:tx>
            <c:strRef>
              <c:f>'[1]Slika 34.'!$D$7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34.'!$B$8:$B$19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34.'!$D$8:$D$19</c:f>
              <c:numCache>
                <c:formatCode>General</c:formatCode>
                <c:ptCount val="12"/>
                <c:pt idx="0">
                  <c:v>12155204</c:v>
                </c:pt>
                <c:pt idx="1">
                  <c:v>13286548</c:v>
                </c:pt>
                <c:pt idx="2">
                  <c:v>14202163</c:v>
                </c:pt>
                <c:pt idx="3">
                  <c:v>14338587</c:v>
                </c:pt>
                <c:pt idx="4">
                  <c:v>14743706</c:v>
                </c:pt>
                <c:pt idx="5">
                  <c:v>16744973</c:v>
                </c:pt>
                <c:pt idx="6">
                  <c:v>18237279</c:v>
                </c:pt>
                <c:pt idx="7">
                  <c:v>18633542</c:v>
                </c:pt>
                <c:pt idx="8">
                  <c:v>16075570</c:v>
                </c:pt>
                <c:pt idx="9">
                  <c:v>15187864</c:v>
                </c:pt>
                <c:pt idx="10">
                  <c:v>14829325</c:v>
                </c:pt>
                <c:pt idx="11">
                  <c:v>15742637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39856"/>
        <c:axId val="227639296"/>
      </c:lineChart>
      <c:catAx>
        <c:axId val="22763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38736"/>
        <c:crosses val="autoZero"/>
        <c:auto val="1"/>
        <c:lblAlgn val="ctr"/>
        <c:lblOffset val="100"/>
        <c:noMultiLvlLbl val="0"/>
      </c:catAx>
      <c:valAx>
        <c:axId val="22763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381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7639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39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763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639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883202099737538E-2"/>
          <c:y val="0.88946704578594338"/>
          <c:w val="0.7837416686550544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35.'!$C$7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35.'!$B$8:$B$19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35.'!$C$8:$C$19</c:f>
              <c:numCache>
                <c:formatCode>General</c:formatCode>
                <c:ptCount val="12"/>
                <c:pt idx="0">
                  <c:v>500</c:v>
                </c:pt>
                <c:pt idx="1">
                  <c:v>539</c:v>
                </c:pt>
                <c:pt idx="2">
                  <c:v>594</c:v>
                </c:pt>
                <c:pt idx="3">
                  <c:v>601</c:v>
                </c:pt>
                <c:pt idx="4">
                  <c:v>622</c:v>
                </c:pt>
                <c:pt idx="5">
                  <c:v>680</c:v>
                </c:pt>
                <c:pt idx="6">
                  <c:v>717</c:v>
                </c:pt>
                <c:pt idx="7">
                  <c:v>718</c:v>
                </c:pt>
                <c:pt idx="8">
                  <c:v>647</c:v>
                </c:pt>
                <c:pt idx="9">
                  <c:v>584</c:v>
                </c:pt>
                <c:pt idx="10">
                  <c:v>557</c:v>
                </c:pt>
                <c:pt idx="11">
                  <c:v>630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43216"/>
        <c:axId val="227643776"/>
      </c:lineChart>
      <c:lineChart>
        <c:grouping val="standard"/>
        <c:varyColors val="0"/>
        <c:ser>
          <c:idx val="1"/>
          <c:order val="1"/>
          <c:tx>
            <c:strRef>
              <c:f>'[1]Slika 35.'!$D$7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35.'!$B$8:$B$19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35.'!$D$8:$D$19</c:f>
              <c:numCache>
                <c:formatCode>General</c:formatCode>
                <c:ptCount val="12"/>
                <c:pt idx="0">
                  <c:v>1338402</c:v>
                </c:pt>
                <c:pt idx="1">
                  <c:v>1330498</c:v>
                </c:pt>
                <c:pt idx="2">
                  <c:v>1633595</c:v>
                </c:pt>
                <c:pt idx="3">
                  <c:v>1492011</c:v>
                </c:pt>
                <c:pt idx="4">
                  <c:v>1580704</c:v>
                </c:pt>
                <c:pt idx="5">
                  <c:v>1604474</c:v>
                </c:pt>
                <c:pt idx="6">
                  <c:v>1720804</c:v>
                </c:pt>
                <c:pt idx="7">
                  <c:v>1802114</c:v>
                </c:pt>
                <c:pt idx="8">
                  <c:v>1610240</c:v>
                </c:pt>
                <c:pt idx="9">
                  <c:v>1482189</c:v>
                </c:pt>
                <c:pt idx="10">
                  <c:v>1373667</c:v>
                </c:pt>
                <c:pt idx="11">
                  <c:v>1590540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44896"/>
        <c:axId val="227644336"/>
      </c:lineChart>
      <c:catAx>
        <c:axId val="22764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43776"/>
        <c:crosses val="autoZero"/>
        <c:auto val="1"/>
        <c:lblAlgn val="ctr"/>
        <c:lblOffset val="100"/>
        <c:noMultiLvlLbl val="0"/>
      </c:catAx>
      <c:valAx>
        <c:axId val="22764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43216"/>
        <c:crosses val="autoZero"/>
        <c:crossBetween val="between"/>
      </c:valAx>
      <c:valAx>
        <c:axId val="227644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4489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504575126320417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764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644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36.'!$C$7</c:f>
              <c:strCache>
                <c:ptCount val="1"/>
                <c:pt idx="0">
                  <c:v>  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36.'!$B$8:$B$19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36.'!$C$8:$C$19</c:f>
              <c:numCache>
                <c:formatCode>General</c:formatCode>
                <c:ptCount val="12"/>
                <c:pt idx="0">
                  <c:v>514</c:v>
                </c:pt>
                <c:pt idx="1">
                  <c:v>647</c:v>
                </c:pt>
                <c:pt idx="2">
                  <c:v>748</c:v>
                </c:pt>
                <c:pt idx="3">
                  <c:v>679</c:v>
                </c:pt>
                <c:pt idx="4">
                  <c:v>648</c:v>
                </c:pt>
                <c:pt idx="5">
                  <c:v>651</c:v>
                </c:pt>
                <c:pt idx="6">
                  <c:v>590</c:v>
                </c:pt>
                <c:pt idx="7">
                  <c:v>617</c:v>
                </c:pt>
                <c:pt idx="8">
                  <c:v>629</c:v>
                </c:pt>
                <c:pt idx="9">
                  <c:v>718</c:v>
                </c:pt>
                <c:pt idx="10">
                  <c:v>836</c:v>
                </c:pt>
                <c:pt idx="11">
                  <c:v>858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48256"/>
        <c:axId val="227648816"/>
      </c:lineChart>
      <c:lineChart>
        <c:grouping val="standard"/>
        <c:varyColors val="0"/>
        <c:ser>
          <c:idx val="1"/>
          <c:order val="1"/>
          <c:tx>
            <c:strRef>
              <c:f>'[1]Slika 36.'!$D$7</c:f>
              <c:strCache>
                <c:ptCount val="1"/>
                <c:pt idx="0">
                  <c:v>   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36.'!$B$8:$B$19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36.'!$D$8:$D$19</c:f>
              <c:numCache>
                <c:formatCode>General</c:formatCode>
                <c:ptCount val="12"/>
                <c:pt idx="0">
                  <c:v>1614341</c:v>
                </c:pt>
                <c:pt idx="1">
                  <c:v>1926118</c:v>
                </c:pt>
                <c:pt idx="2">
                  <c:v>2160891</c:v>
                </c:pt>
                <c:pt idx="3">
                  <c:v>2203551</c:v>
                </c:pt>
                <c:pt idx="4">
                  <c:v>1624217</c:v>
                </c:pt>
                <c:pt idx="5">
                  <c:v>1870969</c:v>
                </c:pt>
                <c:pt idx="6">
                  <c:v>1765601</c:v>
                </c:pt>
                <c:pt idx="7">
                  <c:v>1998987</c:v>
                </c:pt>
                <c:pt idx="8">
                  <c:v>1802929</c:v>
                </c:pt>
                <c:pt idx="9">
                  <c:v>2013734</c:v>
                </c:pt>
                <c:pt idx="10">
                  <c:v>2088761</c:v>
                </c:pt>
                <c:pt idx="11">
                  <c:v>2241249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13936"/>
        <c:axId val="227649376"/>
      </c:lineChart>
      <c:catAx>
        <c:axId val="22764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48816"/>
        <c:crosses val="autoZero"/>
        <c:auto val="1"/>
        <c:lblAlgn val="ctr"/>
        <c:lblOffset val="100"/>
        <c:noMultiLvlLbl val="0"/>
      </c:catAx>
      <c:valAx>
        <c:axId val="22764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648256"/>
        <c:crosses val="autoZero"/>
        <c:crossBetween val="between"/>
      </c:valAx>
      <c:valAx>
        <c:axId val="227649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813936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781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64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37.'!$C$7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37.'!$B$8:$B$19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37.'!$C$8:$C$19</c:f>
              <c:numCache>
                <c:formatCode>General</c:formatCode>
                <c:ptCount val="12"/>
                <c:pt idx="0">
                  <c:v>17911</c:v>
                </c:pt>
                <c:pt idx="1">
                  <c:v>21480</c:v>
                </c:pt>
                <c:pt idx="2">
                  <c:v>22927</c:v>
                </c:pt>
                <c:pt idx="3">
                  <c:v>21694</c:v>
                </c:pt>
                <c:pt idx="4">
                  <c:v>21473</c:v>
                </c:pt>
                <c:pt idx="5">
                  <c:v>21659</c:v>
                </c:pt>
                <c:pt idx="6">
                  <c:v>20251</c:v>
                </c:pt>
                <c:pt idx="7">
                  <c:v>19054</c:v>
                </c:pt>
                <c:pt idx="8">
                  <c:v>19712</c:v>
                </c:pt>
                <c:pt idx="9">
                  <c:v>20407</c:v>
                </c:pt>
                <c:pt idx="10">
                  <c:v>19861</c:v>
                </c:pt>
                <c:pt idx="11">
                  <c:v>24687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17296"/>
        <c:axId val="227817856"/>
      </c:lineChart>
      <c:lineChart>
        <c:grouping val="standard"/>
        <c:varyColors val="0"/>
        <c:ser>
          <c:idx val="1"/>
          <c:order val="1"/>
          <c:tx>
            <c:strRef>
              <c:f>'[1]Slika 37.'!$D$7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37.'!$B$8:$B$19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37.'!$D$8:$D$19</c:f>
              <c:numCache>
                <c:formatCode>General</c:formatCode>
                <c:ptCount val="12"/>
                <c:pt idx="0">
                  <c:v>36311863</c:v>
                </c:pt>
                <c:pt idx="1">
                  <c:v>43441170</c:v>
                </c:pt>
                <c:pt idx="2">
                  <c:v>44118649</c:v>
                </c:pt>
                <c:pt idx="3">
                  <c:v>43703317</c:v>
                </c:pt>
                <c:pt idx="4">
                  <c:v>42707761</c:v>
                </c:pt>
                <c:pt idx="5">
                  <c:v>43468868</c:v>
                </c:pt>
                <c:pt idx="6">
                  <c:v>43141452</c:v>
                </c:pt>
                <c:pt idx="7">
                  <c:v>41326582</c:v>
                </c:pt>
                <c:pt idx="8">
                  <c:v>42468483</c:v>
                </c:pt>
                <c:pt idx="9">
                  <c:v>44485776</c:v>
                </c:pt>
                <c:pt idx="10">
                  <c:v>41929712</c:v>
                </c:pt>
                <c:pt idx="11">
                  <c:v>47652467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18976"/>
        <c:axId val="227818416"/>
      </c:lineChart>
      <c:catAx>
        <c:axId val="22781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817856"/>
        <c:crosses val="autoZero"/>
        <c:auto val="1"/>
        <c:lblAlgn val="ctr"/>
        <c:lblOffset val="100"/>
        <c:noMultiLvlLbl val="0"/>
      </c:catAx>
      <c:valAx>
        <c:axId val="22781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8172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78184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81897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781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818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38.'!$D$6</c:f>
              <c:strCache>
                <c:ptCount val="1"/>
                <c:pt idx="0">
                  <c:v>Broj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38.'!$B$7:$B$12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CHF</c:v>
                </c:pt>
                <c:pt idx="4">
                  <c:v>AUD</c:v>
                </c:pt>
                <c:pt idx="5">
                  <c:v>Ukupno – ostale </c:v>
                </c:pt>
              </c:strCache>
            </c:strRef>
          </c:cat>
          <c:val>
            <c:numRef>
              <c:f>'Slika 38.'!$D$7:$D$12</c:f>
              <c:numCache>
                <c:formatCode>0.00%</c:formatCode>
                <c:ptCount val="6"/>
                <c:pt idx="0">
                  <c:v>0.58886947398467127</c:v>
                </c:pt>
                <c:pt idx="1">
                  <c:v>9.5876197198853624E-2</c:v>
                </c:pt>
                <c:pt idx="2">
                  <c:v>7.0989118653351391E-2</c:v>
                </c:pt>
                <c:pt idx="3">
                  <c:v>4.1319030591974573E-2</c:v>
                </c:pt>
                <c:pt idx="4">
                  <c:v>3.6227439817011313E-2</c:v>
                </c:pt>
                <c:pt idx="5">
                  <c:v>0.16671873975413787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38.'!$F$6</c:f>
              <c:strCache>
                <c:ptCount val="1"/>
                <c:pt idx="0">
                  <c:v>Vrijednost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6666666666666669"/>
                  <c:y val="-8.79629629629629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38.'!$B$7:$B$12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CHF</c:v>
                </c:pt>
                <c:pt idx="4">
                  <c:v>AUD</c:v>
                </c:pt>
                <c:pt idx="5">
                  <c:v>Ukupno – ostale </c:v>
                </c:pt>
              </c:strCache>
            </c:strRef>
          </c:cat>
          <c:val>
            <c:numRef>
              <c:f>'Slika 38.'!$F$7:$F$12</c:f>
              <c:numCache>
                <c:formatCode>0.00%</c:formatCode>
                <c:ptCount val="6"/>
                <c:pt idx="0">
                  <c:v>0.55532427228342573</c:v>
                </c:pt>
                <c:pt idx="1">
                  <c:v>0.12449750723444619</c:v>
                </c:pt>
                <c:pt idx="2">
                  <c:v>7.111110166991555E-2</c:v>
                </c:pt>
                <c:pt idx="3">
                  <c:v>4.1319953627821024E-2</c:v>
                </c:pt>
                <c:pt idx="4">
                  <c:v>4.7688675639787077E-2</c:v>
                </c:pt>
                <c:pt idx="5">
                  <c:v>0.16005848954460444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39.'!$D$5</c:f>
              <c:strCache>
                <c:ptCount val="1"/>
                <c:pt idx="0">
                  <c:v>Poslovni subjekt (nepotrošač) – lijevo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39.'!$B$6:$B$18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39.'!$D$6:$D$18</c:f>
              <c:numCache>
                <c:formatCode>#,##0</c:formatCode>
                <c:ptCount val="13"/>
                <c:pt idx="1">
                  <c:v>16908</c:v>
                </c:pt>
                <c:pt idx="2">
                  <c:v>15059</c:v>
                </c:pt>
                <c:pt idx="3">
                  <c:v>15703</c:v>
                </c:pt>
                <c:pt idx="4">
                  <c:v>18027</c:v>
                </c:pt>
                <c:pt idx="5">
                  <c:v>16451</c:v>
                </c:pt>
                <c:pt idx="6">
                  <c:v>16037</c:v>
                </c:pt>
                <c:pt idx="7">
                  <c:v>17311</c:v>
                </c:pt>
                <c:pt idx="8">
                  <c:v>15089</c:v>
                </c:pt>
                <c:pt idx="9">
                  <c:v>14967</c:v>
                </c:pt>
                <c:pt idx="10">
                  <c:v>17244</c:v>
                </c:pt>
                <c:pt idx="11">
                  <c:v>15468</c:v>
                </c:pt>
                <c:pt idx="12">
                  <c:v>15677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25696"/>
        <c:axId val="227826256"/>
      </c:lineChart>
      <c:lineChart>
        <c:grouping val="standard"/>
        <c:varyColors val="0"/>
        <c:ser>
          <c:idx val="0"/>
          <c:order val="0"/>
          <c:tx>
            <c:strRef>
              <c:f>'Slika 39.'!$C$5</c:f>
              <c:strCache>
                <c:ptCount val="1"/>
                <c:pt idx="0">
                  <c:v>Potrošač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39.'!$B$6:$B$18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39.'!$C$6:$C$18</c:f>
              <c:numCache>
                <c:formatCode>#,##0</c:formatCode>
                <c:ptCount val="13"/>
                <c:pt idx="1">
                  <c:v>1975377</c:v>
                </c:pt>
                <c:pt idx="2">
                  <c:v>1976603</c:v>
                </c:pt>
                <c:pt idx="3">
                  <c:v>1960436</c:v>
                </c:pt>
                <c:pt idx="4">
                  <c:v>1962500</c:v>
                </c:pt>
                <c:pt idx="5">
                  <c:v>1972086</c:v>
                </c:pt>
                <c:pt idx="6">
                  <c:v>1976934</c:v>
                </c:pt>
                <c:pt idx="7">
                  <c:v>1976984</c:v>
                </c:pt>
                <c:pt idx="8">
                  <c:v>1981990</c:v>
                </c:pt>
                <c:pt idx="9">
                  <c:v>1985926</c:v>
                </c:pt>
                <c:pt idx="10">
                  <c:v>1995051</c:v>
                </c:pt>
                <c:pt idx="11">
                  <c:v>1997974</c:v>
                </c:pt>
                <c:pt idx="12">
                  <c:v>1997167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27376"/>
        <c:axId val="227826816"/>
      </c:lineChart>
      <c:catAx>
        <c:axId val="22782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826256"/>
        <c:crosses val="autoZero"/>
        <c:auto val="1"/>
        <c:lblAlgn val="ctr"/>
        <c:lblOffset val="100"/>
        <c:noMultiLvlLbl val="0"/>
      </c:catAx>
      <c:valAx>
        <c:axId val="22782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8256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4031944444444444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7826816"/>
        <c:scaling>
          <c:orientation val="minMax"/>
          <c:min val="1700000.0000000002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7827376"/>
        <c:crosses val="max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94387489063867014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782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826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4.'!$K$11:$K$14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1, 2, 3 i 4.'!$O$11:$O$14</c:f>
              <c:numCache>
                <c:formatCode>0.00%</c:formatCode>
                <c:ptCount val="4"/>
                <c:pt idx="0">
                  <c:v>0.50017606721684127</c:v>
                </c:pt>
                <c:pt idx="1">
                  <c:v>0.498517441382205</c:v>
                </c:pt>
                <c:pt idx="2">
                  <c:v>1E-4</c:v>
                </c:pt>
                <c:pt idx="3">
                  <c:v>1.1999999999999999E-3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40.'!$C$5</c:f>
              <c:strCache>
                <c:ptCount val="1"/>
                <c:pt idx="0">
                  <c:v>Ukupan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40.'!$B$6:$B$18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40.'!$C$6:$C$18</c:f>
              <c:numCache>
                <c:formatCode>#,##0</c:formatCode>
                <c:ptCount val="13"/>
                <c:pt idx="1">
                  <c:v>3659394</c:v>
                </c:pt>
                <c:pt idx="2">
                  <c:v>4004867</c:v>
                </c:pt>
                <c:pt idx="3">
                  <c:v>3825787</c:v>
                </c:pt>
                <c:pt idx="4">
                  <c:v>3879068</c:v>
                </c:pt>
                <c:pt idx="5">
                  <c:v>3901304</c:v>
                </c:pt>
                <c:pt idx="6">
                  <c:v>3958464</c:v>
                </c:pt>
                <c:pt idx="7">
                  <c:v>4287250</c:v>
                </c:pt>
                <c:pt idx="8">
                  <c:v>4257659</c:v>
                </c:pt>
                <c:pt idx="9">
                  <c:v>4263141</c:v>
                </c:pt>
                <c:pt idx="10">
                  <c:v>4312039</c:v>
                </c:pt>
                <c:pt idx="11">
                  <c:v>4260847</c:v>
                </c:pt>
                <c:pt idx="12">
                  <c:v>4309790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86016"/>
        <c:axId val="228086576"/>
      </c:lineChart>
      <c:lineChart>
        <c:grouping val="standard"/>
        <c:varyColors val="0"/>
        <c:ser>
          <c:idx val="1"/>
          <c:order val="1"/>
          <c:tx>
            <c:strRef>
              <c:f>'Slika 40.'!$D$5</c:f>
              <c:strCache>
                <c:ptCount val="1"/>
                <c:pt idx="0">
                  <c:v>Ukupna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40.'!$B$6:$B$18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40.'!$D$6:$D$18</c:f>
              <c:numCache>
                <c:formatCode>#,##0</c:formatCode>
                <c:ptCount val="13"/>
                <c:pt idx="1">
                  <c:v>1362804217</c:v>
                </c:pt>
                <c:pt idx="2">
                  <c:v>1397331224</c:v>
                </c:pt>
                <c:pt idx="3">
                  <c:v>1328338144</c:v>
                </c:pt>
                <c:pt idx="4">
                  <c:v>1371819054</c:v>
                </c:pt>
                <c:pt idx="5">
                  <c:v>1369124871</c:v>
                </c:pt>
                <c:pt idx="6">
                  <c:v>1528899496</c:v>
                </c:pt>
                <c:pt idx="7">
                  <c:v>1567264719</c:v>
                </c:pt>
                <c:pt idx="8">
                  <c:v>1562815302</c:v>
                </c:pt>
                <c:pt idx="9">
                  <c:v>1531551829</c:v>
                </c:pt>
                <c:pt idx="10">
                  <c:v>1579304140</c:v>
                </c:pt>
                <c:pt idx="11">
                  <c:v>1622906848</c:v>
                </c:pt>
                <c:pt idx="12">
                  <c:v>1663651045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87696"/>
        <c:axId val="228087136"/>
      </c:lineChart>
      <c:catAx>
        <c:axId val="22808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086576"/>
        <c:crosses val="autoZero"/>
        <c:auto val="1"/>
        <c:lblAlgn val="ctr"/>
        <c:lblOffset val="100"/>
        <c:noMultiLvlLbl val="0"/>
      </c:catAx>
      <c:valAx>
        <c:axId val="22808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0860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4078240740740740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808713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087696"/>
        <c:crosses val="max"/>
        <c:crossBetween val="between"/>
        <c:majorUnit val="400000000"/>
        <c:dispUnits>
          <c:builtInUnit val="millions"/>
          <c:dispUnitsLbl>
            <c:layout>
              <c:manualLayout>
                <c:xMode val="edge"/>
                <c:yMode val="edge"/>
                <c:x val="0.94109711286089237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808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808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41 i 42.'!$C$7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41 i 42.'!$B$8:$B$20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 i 42.'!$C$8:$C$20</c:f>
              <c:numCache>
                <c:formatCode>#,##0</c:formatCode>
                <c:ptCount val="13"/>
                <c:pt idx="1">
                  <c:v>3526292</c:v>
                </c:pt>
                <c:pt idx="2">
                  <c:v>3837616</c:v>
                </c:pt>
                <c:pt idx="3">
                  <c:v>3654912</c:v>
                </c:pt>
                <c:pt idx="4">
                  <c:v>3699991</c:v>
                </c:pt>
                <c:pt idx="5">
                  <c:v>3709117</c:v>
                </c:pt>
                <c:pt idx="6">
                  <c:v>3767979</c:v>
                </c:pt>
                <c:pt idx="7">
                  <c:v>4095007</c:v>
                </c:pt>
                <c:pt idx="8">
                  <c:v>4067233</c:v>
                </c:pt>
                <c:pt idx="9">
                  <c:v>4072780</c:v>
                </c:pt>
                <c:pt idx="10">
                  <c:v>4123410</c:v>
                </c:pt>
                <c:pt idx="11">
                  <c:v>4080832</c:v>
                </c:pt>
                <c:pt idx="12">
                  <c:v>4132909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91056"/>
        <c:axId val="228091616"/>
      </c:lineChart>
      <c:lineChart>
        <c:grouping val="standard"/>
        <c:varyColors val="0"/>
        <c:ser>
          <c:idx val="1"/>
          <c:order val="1"/>
          <c:tx>
            <c:strRef>
              <c:f>'Slika 41 i 42.'!$D$7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41 i 42.'!$B$8:$B$20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 i 42.'!$D$8:$D$20</c:f>
              <c:numCache>
                <c:formatCode>#,##0</c:formatCode>
                <c:ptCount val="13"/>
                <c:pt idx="1">
                  <c:v>1281201229</c:v>
                </c:pt>
                <c:pt idx="2">
                  <c:v>1309182218</c:v>
                </c:pt>
                <c:pt idx="3">
                  <c:v>1233584480</c:v>
                </c:pt>
                <c:pt idx="4">
                  <c:v>1269762108</c:v>
                </c:pt>
                <c:pt idx="5">
                  <c:v>1268044689</c:v>
                </c:pt>
                <c:pt idx="6">
                  <c:v>1449994225</c:v>
                </c:pt>
                <c:pt idx="7">
                  <c:v>1490883231</c:v>
                </c:pt>
                <c:pt idx="8">
                  <c:v>1490734878</c:v>
                </c:pt>
                <c:pt idx="9">
                  <c:v>1463964413</c:v>
                </c:pt>
                <c:pt idx="10">
                  <c:v>1504436539</c:v>
                </c:pt>
                <c:pt idx="11">
                  <c:v>1546643550</c:v>
                </c:pt>
                <c:pt idx="12">
                  <c:v>1588117462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92736"/>
        <c:axId val="228092176"/>
      </c:lineChart>
      <c:catAx>
        <c:axId val="228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091616"/>
        <c:crosses val="autoZero"/>
        <c:auto val="1"/>
        <c:lblAlgn val="ctr"/>
        <c:lblOffset val="100"/>
        <c:noMultiLvlLbl val="0"/>
      </c:catAx>
      <c:valAx>
        <c:axId val="22809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091056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809217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092736"/>
        <c:crosses val="max"/>
        <c:crossBetween val="between"/>
        <c:majorUnit val="4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809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8092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41 i 42.'!$C$48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41 i 42.'!$B$49:$B$61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 i 42.'!$C$49:$C$61</c:f>
              <c:numCache>
                <c:formatCode>#,##0</c:formatCode>
                <c:ptCount val="13"/>
                <c:pt idx="1">
                  <c:v>133102</c:v>
                </c:pt>
                <c:pt idx="2">
                  <c:v>167251</c:v>
                </c:pt>
                <c:pt idx="3">
                  <c:v>170875</c:v>
                </c:pt>
                <c:pt idx="4">
                  <c:v>179077</c:v>
                </c:pt>
                <c:pt idx="5">
                  <c:v>192187</c:v>
                </c:pt>
                <c:pt idx="6">
                  <c:v>190485</c:v>
                </c:pt>
                <c:pt idx="7">
                  <c:v>192243</c:v>
                </c:pt>
                <c:pt idx="8">
                  <c:v>190426</c:v>
                </c:pt>
                <c:pt idx="9">
                  <c:v>190361</c:v>
                </c:pt>
                <c:pt idx="10">
                  <c:v>188629</c:v>
                </c:pt>
                <c:pt idx="11">
                  <c:v>180015</c:v>
                </c:pt>
                <c:pt idx="12">
                  <c:v>176881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96096"/>
        <c:axId val="228096656"/>
      </c:lineChart>
      <c:lineChart>
        <c:grouping val="standard"/>
        <c:varyColors val="0"/>
        <c:ser>
          <c:idx val="1"/>
          <c:order val="1"/>
          <c:tx>
            <c:strRef>
              <c:f>'Slika 41 i 42.'!$D$48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41 i 42.'!$B$49:$B$61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 i 42.'!$D$49:$D$61</c:f>
              <c:numCache>
                <c:formatCode>#,##0</c:formatCode>
                <c:ptCount val="13"/>
                <c:pt idx="1">
                  <c:v>81602988</c:v>
                </c:pt>
                <c:pt idx="2">
                  <c:v>88149006</c:v>
                </c:pt>
                <c:pt idx="3">
                  <c:v>94753664</c:v>
                </c:pt>
                <c:pt idx="4">
                  <c:v>102056946</c:v>
                </c:pt>
                <c:pt idx="5">
                  <c:v>101080182</c:v>
                </c:pt>
                <c:pt idx="6">
                  <c:v>78905271</c:v>
                </c:pt>
                <c:pt idx="7">
                  <c:v>76381488</c:v>
                </c:pt>
                <c:pt idx="8">
                  <c:v>72080424</c:v>
                </c:pt>
                <c:pt idx="9">
                  <c:v>67587416</c:v>
                </c:pt>
                <c:pt idx="10">
                  <c:v>74867601</c:v>
                </c:pt>
                <c:pt idx="11">
                  <c:v>76263298</c:v>
                </c:pt>
                <c:pt idx="12">
                  <c:v>75533583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97776"/>
        <c:axId val="228097216"/>
      </c:lineChart>
      <c:catAx>
        <c:axId val="2280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096656"/>
        <c:crosses val="autoZero"/>
        <c:auto val="1"/>
        <c:lblAlgn val="ctr"/>
        <c:lblOffset val="100"/>
        <c:noMultiLvlLbl val="0"/>
      </c:catAx>
      <c:valAx>
        <c:axId val="22809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0960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80972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09777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809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8097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'[1]Slika 43.'!$C$6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'[1]Slika 43.'!$B$7:$B$18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43.'!$C$7:$C$18</c:f>
              <c:numCache>
                <c:formatCode>General</c:formatCode>
                <c:ptCount val="12"/>
                <c:pt idx="0">
                  <c:v>7830663</c:v>
                </c:pt>
                <c:pt idx="1">
                  <c:v>7837899</c:v>
                </c:pt>
                <c:pt idx="2">
                  <c:v>7851101</c:v>
                </c:pt>
                <c:pt idx="3">
                  <c:v>7829680</c:v>
                </c:pt>
                <c:pt idx="4">
                  <c:v>7853153</c:v>
                </c:pt>
                <c:pt idx="5">
                  <c:v>7875608</c:v>
                </c:pt>
                <c:pt idx="6">
                  <c:v>7896069</c:v>
                </c:pt>
                <c:pt idx="7">
                  <c:v>7908427</c:v>
                </c:pt>
                <c:pt idx="8">
                  <c:v>7926542</c:v>
                </c:pt>
                <c:pt idx="9">
                  <c:v>7939241</c:v>
                </c:pt>
                <c:pt idx="10">
                  <c:v>7949424</c:v>
                </c:pt>
                <c:pt idx="11">
                  <c:v>7931421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101136"/>
        <c:axId val="229124992"/>
      </c:lineChart>
      <c:lineChart>
        <c:grouping val="standard"/>
        <c:varyColors val="0"/>
        <c:ser>
          <c:idx val="1"/>
          <c:order val="1"/>
          <c:tx>
            <c:strRef>
              <c:f>'[1]Slika 43.'!$D$6</c:f>
              <c:strCache>
                <c:ptCount val="1"/>
                <c:pt idx="0">
                  <c:v>Poslovni subjekt (nepotrošač)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'[1]Slika 43.'!$B$7:$B$18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43.'!$D$7:$D$18</c:f>
              <c:numCache>
                <c:formatCode>General</c:formatCode>
                <c:ptCount val="12"/>
                <c:pt idx="0">
                  <c:v>415498</c:v>
                </c:pt>
                <c:pt idx="1">
                  <c:v>413922</c:v>
                </c:pt>
                <c:pt idx="2">
                  <c:v>414379</c:v>
                </c:pt>
                <c:pt idx="3">
                  <c:v>413727</c:v>
                </c:pt>
                <c:pt idx="4">
                  <c:v>414100</c:v>
                </c:pt>
                <c:pt idx="5">
                  <c:v>416168</c:v>
                </c:pt>
                <c:pt idx="6">
                  <c:v>416259</c:v>
                </c:pt>
                <c:pt idx="7">
                  <c:v>416165</c:v>
                </c:pt>
                <c:pt idx="8">
                  <c:v>415217</c:v>
                </c:pt>
                <c:pt idx="9">
                  <c:v>414921</c:v>
                </c:pt>
                <c:pt idx="10">
                  <c:v>415836</c:v>
                </c:pt>
                <c:pt idx="11">
                  <c:v>408259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26112"/>
        <c:axId val="229125552"/>
      </c:lineChart>
      <c:catAx>
        <c:axId val="22810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124992"/>
        <c:crosses val="autoZero"/>
        <c:auto val="1"/>
        <c:lblAlgn val="ctr"/>
        <c:lblOffset val="100"/>
        <c:noMultiLvlLbl val="0"/>
      </c:catAx>
      <c:valAx>
        <c:axId val="22912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1011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9125552"/>
        <c:scaling>
          <c:orientation val="minMax"/>
          <c:max val="420000"/>
          <c:min val="4040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126112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912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125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'[1]Slika 44 i 45.'!$C$5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'[1]Slika 44 i 45.'!$B$6:$B$17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44 i 45.'!$C$6:$C$17</c:f>
              <c:numCache>
                <c:formatCode>General</c:formatCode>
                <c:ptCount val="12"/>
                <c:pt idx="0">
                  <c:v>3305415</c:v>
                </c:pt>
                <c:pt idx="1">
                  <c:v>3307532</c:v>
                </c:pt>
                <c:pt idx="2">
                  <c:v>3313003</c:v>
                </c:pt>
                <c:pt idx="3">
                  <c:v>3322924</c:v>
                </c:pt>
                <c:pt idx="4">
                  <c:v>3333602</c:v>
                </c:pt>
                <c:pt idx="5">
                  <c:v>3350858</c:v>
                </c:pt>
                <c:pt idx="6">
                  <c:v>3363747</c:v>
                </c:pt>
                <c:pt idx="7">
                  <c:v>3374051</c:v>
                </c:pt>
                <c:pt idx="8">
                  <c:v>3382758</c:v>
                </c:pt>
                <c:pt idx="9">
                  <c:v>3385690</c:v>
                </c:pt>
                <c:pt idx="10">
                  <c:v>3388602</c:v>
                </c:pt>
                <c:pt idx="11">
                  <c:v>3389437</c:v>
                </c:pt>
              </c:numCache>
            </c:numRef>
          </c:val>
        </c:ser>
        <c:ser>
          <c:idx val="1"/>
          <c:order val="1"/>
          <c:tx>
            <c:strRef>
              <c:f>'[1]Slika 44 i 45.'!$D$5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'[1]Slika 44 i 45.'!$B$6:$B$17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44 i 45.'!$D$6:$D$17</c:f>
              <c:numCache>
                <c:formatCode>General</c:formatCode>
                <c:ptCount val="12"/>
                <c:pt idx="0">
                  <c:v>3055342</c:v>
                </c:pt>
                <c:pt idx="1">
                  <c:v>3059678</c:v>
                </c:pt>
                <c:pt idx="2">
                  <c:v>3065626</c:v>
                </c:pt>
                <c:pt idx="3">
                  <c:v>3053891</c:v>
                </c:pt>
                <c:pt idx="4">
                  <c:v>3064706</c:v>
                </c:pt>
                <c:pt idx="5">
                  <c:v>3070885</c:v>
                </c:pt>
                <c:pt idx="6">
                  <c:v>3079470</c:v>
                </c:pt>
                <c:pt idx="7">
                  <c:v>3084422</c:v>
                </c:pt>
                <c:pt idx="8">
                  <c:v>3089143</c:v>
                </c:pt>
                <c:pt idx="9">
                  <c:v>3097039</c:v>
                </c:pt>
                <c:pt idx="10">
                  <c:v>3099914</c:v>
                </c:pt>
                <c:pt idx="11">
                  <c:v>3092884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129472"/>
        <c:axId val="229130032"/>
      </c:barChart>
      <c:catAx>
        <c:axId val="22912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130032"/>
        <c:crosses val="autoZero"/>
        <c:auto val="1"/>
        <c:lblAlgn val="ctr"/>
        <c:lblOffset val="100"/>
        <c:noMultiLvlLbl val="0"/>
      </c:catAx>
      <c:valAx>
        <c:axId val="22913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129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522685185185185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'[1]Slika 44 i 45.'!$C$47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'[1]Slika 44 i 45.'!$B$48:$B$59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44 i 45.'!$C$48:$C$59</c:f>
              <c:numCache>
                <c:formatCode>General</c:formatCode>
                <c:ptCount val="12"/>
                <c:pt idx="0">
                  <c:v>70029</c:v>
                </c:pt>
                <c:pt idx="1">
                  <c:v>69849</c:v>
                </c:pt>
                <c:pt idx="2">
                  <c:v>69741</c:v>
                </c:pt>
                <c:pt idx="3">
                  <c:v>69689</c:v>
                </c:pt>
                <c:pt idx="4">
                  <c:v>69724</c:v>
                </c:pt>
                <c:pt idx="5">
                  <c:v>69332</c:v>
                </c:pt>
                <c:pt idx="6">
                  <c:v>69304</c:v>
                </c:pt>
                <c:pt idx="7">
                  <c:v>69208</c:v>
                </c:pt>
                <c:pt idx="8">
                  <c:v>69031</c:v>
                </c:pt>
                <c:pt idx="9">
                  <c:v>68857</c:v>
                </c:pt>
                <c:pt idx="10">
                  <c:v>68768</c:v>
                </c:pt>
                <c:pt idx="11">
                  <c:v>60989</c:v>
                </c:pt>
              </c:numCache>
            </c:numRef>
          </c:val>
        </c:ser>
        <c:ser>
          <c:idx val="1"/>
          <c:order val="1"/>
          <c:tx>
            <c:strRef>
              <c:f>'[1]Slika 44 i 45.'!$D$47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'[1]Slika 44 i 45.'!$B$48:$B$59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44 i 45.'!$D$48:$D$59</c:f>
              <c:numCache>
                <c:formatCode>General</c:formatCode>
                <c:ptCount val="12"/>
                <c:pt idx="0">
                  <c:v>290783</c:v>
                </c:pt>
                <c:pt idx="1">
                  <c:v>290983</c:v>
                </c:pt>
                <c:pt idx="2">
                  <c:v>292374</c:v>
                </c:pt>
                <c:pt idx="3">
                  <c:v>293599</c:v>
                </c:pt>
                <c:pt idx="4">
                  <c:v>295275</c:v>
                </c:pt>
                <c:pt idx="5">
                  <c:v>298649</c:v>
                </c:pt>
                <c:pt idx="6">
                  <c:v>299503</c:v>
                </c:pt>
                <c:pt idx="7">
                  <c:v>299934</c:v>
                </c:pt>
                <c:pt idx="8">
                  <c:v>300032</c:v>
                </c:pt>
                <c:pt idx="9">
                  <c:v>299529</c:v>
                </c:pt>
                <c:pt idx="10">
                  <c:v>300208</c:v>
                </c:pt>
                <c:pt idx="11">
                  <c:v>300945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133392"/>
        <c:axId val="229133952"/>
      </c:barChart>
      <c:catAx>
        <c:axId val="22913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133952"/>
        <c:crosses val="autoZero"/>
        <c:auto val="1"/>
        <c:lblAlgn val="ctr"/>
        <c:lblOffset val="100"/>
        <c:noMultiLvlLbl val="0"/>
      </c:catAx>
      <c:valAx>
        <c:axId val="22913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1333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'[1]Slika 46.'!$C$5</c:f>
              <c:strCache>
                <c:ptCount val="1"/>
                <c:pt idx="0">
                  <c:v>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'[1]Slika 46.'!$B$6:$B$17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46.'!$C$6:$C$17</c:f>
              <c:numCache>
                <c:formatCode>General</c:formatCode>
                <c:ptCount val="12"/>
                <c:pt idx="0">
                  <c:v>4585752</c:v>
                </c:pt>
                <c:pt idx="1">
                  <c:v>4592022</c:v>
                </c:pt>
                <c:pt idx="2">
                  <c:v>4602510</c:v>
                </c:pt>
                <c:pt idx="3">
                  <c:v>4605082</c:v>
                </c:pt>
                <c:pt idx="4">
                  <c:v>4627184</c:v>
                </c:pt>
                <c:pt idx="5">
                  <c:v>4653504</c:v>
                </c:pt>
                <c:pt idx="6">
                  <c:v>4674389</c:v>
                </c:pt>
                <c:pt idx="7">
                  <c:v>4685349</c:v>
                </c:pt>
                <c:pt idx="8">
                  <c:v>4697889</c:v>
                </c:pt>
                <c:pt idx="9">
                  <c:v>4710088</c:v>
                </c:pt>
                <c:pt idx="10">
                  <c:v>4714414</c:v>
                </c:pt>
                <c:pt idx="11">
                  <c:v>4709053</c:v>
                </c:pt>
              </c:numCache>
            </c:numRef>
          </c:val>
        </c:ser>
        <c:ser>
          <c:idx val="1"/>
          <c:order val="1"/>
          <c:tx>
            <c:strRef>
              <c:f>'[1]Slika 46.'!$D$5</c:f>
              <c:strCache>
                <c:ptCount val="1"/>
                <c:pt idx="0">
                  <c:v>Poslovni subjekt (nepotrošač)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'[1]Slika 46.'!$B$6:$B$17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'[1]Slika 46.'!$D$6:$D$17</c:f>
              <c:numCache>
                <c:formatCode>General</c:formatCode>
                <c:ptCount val="12"/>
                <c:pt idx="0">
                  <c:v>344428</c:v>
                </c:pt>
                <c:pt idx="1">
                  <c:v>344353</c:v>
                </c:pt>
                <c:pt idx="2">
                  <c:v>345489</c:v>
                </c:pt>
                <c:pt idx="3">
                  <c:v>346503</c:v>
                </c:pt>
                <c:pt idx="4">
                  <c:v>348037</c:v>
                </c:pt>
                <c:pt idx="5">
                  <c:v>350792</c:v>
                </c:pt>
                <c:pt idx="6">
                  <c:v>351513</c:v>
                </c:pt>
                <c:pt idx="7">
                  <c:v>351822</c:v>
                </c:pt>
                <c:pt idx="8">
                  <c:v>351741</c:v>
                </c:pt>
                <c:pt idx="9">
                  <c:v>351053</c:v>
                </c:pt>
                <c:pt idx="10">
                  <c:v>351544</c:v>
                </c:pt>
                <c:pt idx="11">
                  <c:v>344325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137312"/>
        <c:axId val="229137872"/>
      </c:barChart>
      <c:catAx>
        <c:axId val="22913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137872"/>
        <c:crosses val="autoZero"/>
        <c:auto val="1"/>
        <c:lblAlgn val="ctr"/>
        <c:lblOffset val="100"/>
        <c:noMultiLvlLbl val="0"/>
      </c:catAx>
      <c:valAx>
        <c:axId val="22913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1373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47.'!$C$5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47.'!$B$6:$B$17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47.'!$C$6:$C$17</c:f>
              <c:numCache>
                <c:formatCode>#,##0</c:formatCode>
                <c:ptCount val="12"/>
                <c:pt idx="0">
                  <c:v>1775005</c:v>
                </c:pt>
                <c:pt idx="1">
                  <c:v>1775188</c:v>
                </c:pt>
                <c:pt idx="2">
                  <c:v>1776119</c:v>
                </c:pt>
                <c:pt idx="3">
                  <c:v>1771733</c:v>
                </c:pt>
                <c:pt idx="4">
                  <c:v>1771124</c:v>
                </c:pt>
                <c:pt idx="5">
                  <c:v>1768239</c:v>
                </c:pt>
                <c:pt idx="6">
                  <c:v>1768828</c:v>
                </c:pt>
                <c:pt idx="7">
                  <c:v>1773123</c:v>
                </c:pt>
                <c:pt idx="8">
                  <c:v>1774012</c:v>
                </c:pt>
                <c:pt idx="9">
                  <c:v>1772641</c:v>
                </c:pt>
                <c:pt idx="10">
                  <c:v>1774102</c:v>
                </c:pt>
                <c:pt idx="11">
                  <c:v>1773268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51088"/>
        <c:axId val="229851648"/>
      </c:lineChart>
      <c:lineChart>
        <c:grouping val="standard"/>
        <c:varyColors val="0"/>
        <c:ser>
          <c:idx val="1"/>
          <c:order val="1"/>
          <c:tx>
            <c:strRef>
              <c:f>'Slika 47.'!$D$5</c:f>
              <c:strCache>
                <c:ptCount val="1"/>
                <c:pt idx="0">
                  <c:v>Poslovni subjekt (nepotrošač)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47.'!$B$6:$B$17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47.'!$D$6:$D$17</c:f>
              <c:numCache>
                <c:formatCode>#,##0</c:formatCode>
                <c:ptCount val="12"/>
                <c:pt idx="0">
                  <c:v>16384</c:v>
                </c:pt>
                <c:pt idx="1">
                  <c:v>16479</c:v>
                </c:pt>
                <c:pt idx="2">
                  <c:v>16626</c:v>
                </c:pt>
                <c:pt idx="3">
                  <c:v>16785</c:v>
                </c:pt>
                <c:pt idx="4">
                  <c:v>16962</c:v>
                </c:pt>
                <c:pt idx="5">
                  <c:v>17189</c:v>
                </c:pt>
                <c:pt idx="6">
                  <c:v>17294</c:v>
                </c:pt>
                <c:pt idx="7">
                  <c:v>17320</c:v>
                </c:pt>
                <c:pt idx="8">
                  <c:v>17322</c:v>
                </c:pt>
                <c:pt idx="9">
                  <c:v>17333</c:v>
                </c:pt>
                <c:pt idx="10">
                  <c:v>17432</c:v>
                </c:pt>
                <c:pt idx="11">
                  <c:v>17609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52768"/>
        <c:axId val="229852208"/>
      </c:lineChart>
      <c:catAx>
        <c:axId val="22985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851648"/>
        <c:crosses val="autoZero"/>
        <c:auto val="1"/>
        <c:lblAlgn val="ctr"/>
        <c:lblOffset val="100"/>
        <c:noMultiLvlLbl val="0"/>
      </c:catAx>
      <c:valAx>
        <c:axId val="229851648"/>
        <c:scaling>
          <c:orientation val="minMax"/>
          <c:max val="1785000.0000000002"/>
          <c:min val="1765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851088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421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98522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9852768"/>
        <c:crosses val="max"/>
        <c:crossBetween val="between"/>
      </c:valAx>
      <c:catAx>
        <c:axId val="229852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852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6, 7 i 8.'!$G$7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6, 7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6, 7 i 8.'!$G$8:$G$19</c:f>
              <c:numCache>
                <c:formatCode>#,##0</c:formatCode>
                <c:ptCount val="12"/>
                <c:pt idx="0">
                  <c:v>285827</c:v>
                </c:pt>
                <c:pt idx="1">
                  <c:v>305451</c:v>
                </c:pt>
                <c:pt idx="2">
                  <c:v>319191</c:v>
                </c:pt>
                <c:pt idx="3">
                  <c:v>319864</c:v>
                </c:pt>
                <c:pt idx="4">
                  <c:v>327842</c:v>
                </c:pt>
                <c:pt idx="5">
                  <c:v>335743</c:v>
                </c:pt>
                <c:pt idx="6">
                  <c:v>334815</c:v>
                </c:pt>
                <c:pt idx="7">
                  <c:v>325428</c:v>
                </c:pt>
                <c:pt idx="8">
                  <c:v>339067</c:v>
                </c:pt>
                <c:pt idx="9">
                  <c:v>337011</c:v>
                </c:pt>
                <c:pt idx="10">
                  <c:v>340724</c:v>
                </c:pt>
                <c:pt idx="11">
                  <c:v>338023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76064"/>
        <c:axId val="224576624"/>
      </c:lineChart>
      <c:lineChart>
        <c:grouping val="standard"/>
        <c:varyColors val="0"/>
        <c:ser>
          <c:idx val="1"/>
          <c:order val="1"/>
          <c:tx>
            <c:strRef>
              <c:f>'Slika 6, 7 i 8.'!$H$7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6, 7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6, 7 i 8.'!$H$8:$H$19</c:f>
              <c:numCache>
                <c:formatCode>#,##0</c:formatCode>
                <c:ptCount val="12"/>
                <c:pt idx="0">
                  <c:v>16862737943</c:v>
                </c:pt>
                <c:pt idx="1">
                  <c:v>19486919316</c:v>
                </c:pt>
                <c:pt idx="2">
                  <c:v>20134374566</c:v>
                </c:pt>
                <c:pt idx="3">
                  <c:v>18031475897</c:v>
                </c:pt>
                <c:pt idx="4">
                  <c:v>19452712491</c:v>
                </c:pt>
                <c:pt idx="5">
                  <c:v>22541748553</c:v>
                </c:pt>
                <c:pt idx="6">
                  <c:v>22169728949</c:v>
                </c:pt>
                <c:pt idx="7">
                  <c:v>24605244552</c:v>
                </c:pt>
                <c:pt idx="8">
                  <c:v>22609840716</c:v>
                </c:pt>
                <c:pt idx="9">
                  <c:v>19226595212</c:v>
                </c:pt>
                <c:pt idx="10">
                  <c:v>21207802155</c:v>
                </c:pt>
                <c:pt idx="11">
                  <c:v>28819189077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77744"/>
        <c:axId val="224577184"/>
      </c:lineChart>
      <c:catAx>
        <c:axId val="22457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76624"/>
        <c:crosses val="autoZero"/>
        <c:auto val="1"/>
        <c:lblAlgn val="ctr"/>
        <c:lblOffset val="100"/>
        <c:noMultiLvlLbl val="0"/>
      </c:catAx>
      <c:valAx>
        <c:axId val="224576624"/>
        <c:scaling>
          <c:orientation val="minMax"/>
          <c:max val="3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760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5771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7774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10971128608923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57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577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6, 7 i 8.'!$C$7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6, 7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6, 7 i 8.'!$C$8:$C$19</c:f>
              <c:numCache>
                <c:formatCode>#,##0</c:formatCode>
                <c:ptCount val="12"/>
                <c:pt idx="0">
                  <c:v>46201</c:v>
                </c:pt>
                <c:pt idx="1">
                  <c:v>48423</c:v>
                </c:pt>
                <c:pt idx="2">
                  <c:v>48721</c:v>
                </c:pt>
                <c:pt idx="3">
                  <c:v>45842</c:v>
                </c:pt>
                <c:pt idx="4">
                  <c:v>48600</c:v>
                </c:pt>
                <c:pt idx="5">
                  <c:v>51472</c:v>
                </c:pt>
                <c:pt idx="6">
                  <c:v>53794</c:v>
                </c:pt>
                <c:pt idx="7">
                  <c:v>53799</c:v>
                </c:pt>
                <c:pt idx="8">
                  <c:v>54844</c:v>
                </c:pt>
                <c:pt idx="9">
                  <c:v>57742</c:v>
                </c:pt>
                <c:pt idx="10">
                  <c:v>58912</c:v>
                </c:pt>
                <c:pt idx="11">
                  <c:v>60584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81104"/>
        <c:axId val="224581664"/>
      </c:lineChart>
      <c:lineChart>
        <c:grouping val="standard"/>
        <c:varyColors val="0"/>
        <c:ser>
          <c:idx val="1"/>
          <c:order val="1"/>
          <c:tx>
            <c:strRef>
              <c:f>'Slika 6, 7 i 8.'!$D$7</c:f>
              <c:strCache>
                <c:ptCount val="1"/>
                <c:pt idx="0">
                  <c:v>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6, 7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6, 7 i 8.'!$D$8:$D$19</c:f>
              <c:numCache>
                <c:formatCode>#,##0</c:formatCode>
                <c:ptCount val="12"/>
                <c:pt idx="0">
                  <c:v>1276654447</c:v>
                </c:pt>
                <c:pt idx="1">
                  <c:v>1355777378</c:v>
                </c:pt>
                <c:pt idx="2">
                  <c:v>1295214789</c:v>
                </c:pt>
                <c:pt idx="3">
                  <c:v>1261403949</c:v>
                </c:pt>
                <c:pt idx="4">
                  <c:v>1186261520</c:v>
                </c:pt>
                <c:pt idx="5">
                  <c:v>1326192320</c:v>
                </c:pt>
                <c:pt idx="6">
                  <c:v>1330313020</c:v>
                </c:pt>
                <c:pt idx="7">
                  <c:v>1477929066</c:v>
                </c:pt>
                <c:pt idx="8">
                  <c:v>1521796300</c:v>
                </c:pt>
                <c:pt idx="9">
                  <c:v>1643103675</c:v>
                </c:pt>
                <c:pt idx="10">
                  <c:v>1837458991</c:v>
                </c:pt>
                <c:pt idx="11">
                  <c:v>2000235152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82784"/>
        <c:axId val="224582224"/>
      </c:lineChart>
      <c:catAx>
        <c:axId val="22458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81664"/>
        <c:crosses val="autoZero"/>
        <c:auto val="1"/>
        <c:lblAlgn val="ctr"/>
        <c:lblOffset val="100"/>
        <c:noMultiLvlLbl val="0"/>
      </c:catAx>
      <c:valAx>
        <c:axId val="224581664"/>
        <c:scaling>
          <c:orientation val="minMax"/>
          <c:max val="65000"/>
          <c:min val="3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81104"/>
        <c:crosses val="autoZero"/>
        <c:crossBetween val="between"/>
        <c:majorUnit val="8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5822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827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58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58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6, 7 i 8.'!$E$7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6, 7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6, 7 i 8.'!$E$8:$E$19</c:f>
              <c:numCache>
                <c:formatCode>#,##0</c:formatCode>
                <c:ptCount val="12"/>
                <c:pt idx="0">
                  <c:v>239626</c:v>
                </c:pt>
                <c:pt idx="1">
                  <c:v>257028</c:v>
                </c:pt>
                <c:pt idx="2">
                  <c:v>270470</c:v>
                </c:pt>
                <c:pt idx="3">
                  <c:v>274022</c:v>
                </c:pt>
                <c:pt idx="4">
                  <c:v>279242</c:v>
                </c:pt>
                <c:pt idx="5">
                  <c:v>284271</c:v>
                </c:pt>
                <c:pt idx="6">
                  <c:v>281021</c:v>
                </c:pt>
                <c:pt idx="7">
                  <c:v>271629</c:v>
                </c:pt>
                <c:pt idx="8">
                  <c:v>284223</c:v>
                </c:pt>
                <c:pt idx="9">
                  <c:v>279269</c:v>
                </c:pt>
                <c:pt idx="10">
                  <c:v>281812</c:v>
                </c:pt>
                <c:pt idx="11">
                  <c:v>277439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5712"/>
        <c:axId val="224546272"/>
      </c:lineChart>
      <c:lineChart>
        <c:grouping val="standard"/>
        <c:varyColors val="0"/>
        <c:ser>
          <c:idx val="1"/>
          <c:order val="1"/>
          <c:tx>
            <c:strRef>
              <c:f>'Slika 6, 7 i 8.'!$F$7</c:f>
              <c:strCache>
                <c:ptCount val="1"/>
                <c:pt idx="0">
                  <c:v>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6, 7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6, 7 i 8.'!$F$8:$F$19</c:f>
              <c:numCache>
                <c:formatCode>#,##0</c:formatCode>
                <c:ptCount val="12"/>
                <c:pt idx="0">
                  <c:v>15586083496</c:v>
                </c:pt>
                <c:pt idx="1">
                  <c:v>18131141938</c:v>
                </c:pt>
                <c:pt idx="2">
                  <c:v>18839159777</c:v>
                </c:pt>
                <c:pt idx="3">
                  <c:v>16770071948</c:v>
                </c:pt>
                <c:pt idx="4">
                  <c:v>18266450971</c:v>
                </c:pt>
                <c:pt idx="5">
                  <c:v>21215556233</c:v>
                </c:pt>
                <c:pt idx="6">
                  <c:v>20839415929</c:v>
                </c:pt>
                <c:pt idx="7">
                  <c:v>23127315486</c:v>
                </c:pt>
                <c:pt idx="8">
                  <c:v>21088044416</c:v>
                </c:pt>
                <c:pt idx="9">
                  <c:v>17583491537</c:v>
                </c:pt>
                <c:pt idx="10">
                  <c:v>19370343164</c:v>
                </c:pt>
                <c:pt idx="11">
                  <c:v>26818953925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7392"/>
        <c:axId val="224546832"/>
      </c:lineChart>
      <c:catAx>
        <c:axId val="2245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46272"/>
        <c:crosses val="autoZero"/>
        <c:auto val="1"/>
        <c:lblAlgn val="ctr"/>
        <c:lblOffset val="100"/>
        <c:noMultiLvlLbl val="0"/>
      </c:catAx>
      <c:valAx>
        <c:axId val="224546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457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5468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4739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54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546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9, 10 i 11.'!$G$6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9, 10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9, 10 i 11.'!$G$7:$G$18</c:f>
              <c:numCache>
                <c:formatCode>#,##0</c:formatCode>
                <c:ptCount val="12"/>
                <c:pt idx="0">
                  <c:v>19572521</c:v>
                </c:pt>
                <c:pt idx="1">
                  <c:v>20759023</c:v>
                </c:pt>
                <c:pt idx="2">
                  <c:v>21787052</c:v>
                </c:pt>
                <c:pt idx="3">
                  <c:v>22104496</c:v>
                </c:pt>
                <c:pt idx="4">
                  <c:v>22734115</c:v>
                </c:pt>
                <c:pt idx="5">
                  <c:v>22591351</c:v>
                </c:pt>
                <c:pt idx="6">
                  <c:v>22761999</c:v>
                </c:pt>
                <c:pt idx="7">
                  <c:v>23124542</c:v>
                </c:pt>
                <c:pt idx="8">
                  <c:v>22597018</c:v>
                </c:pt>
                <c:pt idx="9">
                  <c:v>22781413</c:v>
                </c:pt>
                <c:pt idx="10">
                  <c:v>22468079</c:v>
                </c:pt>
                <c:pt idx="11">
                  <c:v>22513391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14256"/>
        <c:axId val="224514816"/>
      </c:lineChart>
      <c:lineChart>
        <c:grouping val="standard"/>
        <c:varyColors val="0"/>
        <c:ser>
          <c:idx val="1"/>
          <c:order val="1"/>
          <c:tx>
            <c:strRef>
              <c:f>'Slika 9, 10 i 11.'!$H$6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9, 10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9, 10 i 11.'!$H$7:$H$18</c:f>
              <c:numCache>
                <c:formatCode>#,##0</c:formatCode>
                <c:ptCount val="12"/>
                <c:pt idx="0">
                  <c:v>111090376248</c:v>
                </c:pt>
                <c:pt idx="1">
                  <c:v>116378446595</c:v>
                </c:pt>
                <c:pt idx="2">
                  <c:v>131584930167</c:v>
                </c:pt>
                <c:pt idx="3">
                  <c:v>124543079861</c:v>
                </c:pt>
                <c:pt idx="4">
                  <c:v>126918216740</c:v>
                </c:pt>
                <c:pt idx="5">
                  <c:v>133149960530</c:v>
                </c:pt>
                <c:pt idx="6">
                  <c:v>134714118502</c:v>
                </c:pt>
                <c:pt idx="7">
                  <c:v>134633288535</c:v>
                </c:pt>
                <c:pt idx="8">
                  <c:v>140121857616</c:v>
                </c:pt>
                <c:pt idx="9">
                  <c:v>129746620058</c:v>
                </c:pt>
                <c:pt idx="10">
                  <c:v>130521661308</c:v>
                </c:pt>
                <c:pt idx="11">
                  <c:v>130853448053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15936"/>
        <c:axId val="224515376"/>
      </c:lineChart>
      <c:catAx>
        <c:axId val="22451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14816"/>
        <c:crosses val="autoZero"/>
        <c:auto val="1"/>
        <c:lblAlgn val="ctr"/>
        <c:lblOffset val="100"/>
        <c:noMultiLvlLbl val="0"/>
      </c:catAx>
      <c:valAx>
        <c:axId val="2245148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142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5153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1593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407407407407407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515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515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9, 10 i 11.'!$C$6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9, 10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9, 10 i 11.'!$C$7:$C$18</c:f>
              <c:numCache>
                <c:formatCode>#,##0</c:formatCode>
                <c:ptCount val="12"/>
                <c:pt idx="0">
                  <c:v>10026278</c:v>
                </c:pt>
                <c:pt idx="1">
                  <c:v>10538473</c:v>
                </c:pt>
                <c:pt idx="2">
                  <c:v>10990644</c:v>
                </c:pt>
                <c:pt idx="3">
                  <c:v>10843810</c:v>
                </c:pt>
                <c:pt idx="4">
                  <c:v>10994777</c:v>
                </c:pt>
                <c:pt idx="5">
                  <c:v>10969281</c:v>
                </c:pt>
                <c:pt idx="6">
                  <c:v>10720743</c:v>
                </c:pt>
                <c:pt idx="7">
                  <c:v>10701128</c:v>
                </c:pt>
                <c:pt idx="8">
                  <c:v>11188354</c:v>
                </c:pt>
                <c:pt idx="9">
                  <c:v>11373454</c:v>
                </c:pt>
                <c:pt idx="10">
                  <c:v>11074473</c:v>
                </c:pt>
                <c:pt idx="11">
                  <c:v>11325095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19296"/>
        <c:axId val="224519856"/>
      </c:lineChart>
      <c:lineChart>
        <c:grouping val="standard"/>
        <c:varyColors val="0"/>
        <c:ser>
          <c:idx val="1"/>
          <c:order val="1"/>
          <c:tx>
            <c:strRef>
              <c:f>'Slika 9, 10 i 11.'!$D$6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9, 10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9, 10 i 11.'!$D$7:$D$18</c:f>
              <c:numCache>
                <c:formatCode>#,##0</c:formatCode>
                <c:ptCount val="12"/>
                <c:pt idx="0">
                  <c:v>7964043123</c:v>
                </c:pt>
                <c:pt idx="1">
                  <c:v>9060940405</c:v>
                </c:pt>
                <c:pt idx="2">
                  <c:v>9190819139</c:v>
                </c:pt>
                <c:pt idx="3">
                  <c:v>9292804608</c:v>
                </c:pt>
                <c:pt idx="4">
                  <c:v>9007291572</c:v>
                </c:pt>
                <c:pt idx="5">
                  <c:v>9001711191</c:v>
                </c:pt>
                <c:pt idx="6">
                  <c:v>8862256550</c:v>
                </c:pt>
                <c:pt idx="7">
                  <c:v>8370858287</c:v>
                </c:pt>
                <c:pt idx="8">
                  <c:v>9036758000</c:v>
                </c:pt>
                <c:pt idx="9">
                  <c:v>9282043179</c:v>
                </c:pt>
                <c:pt idx="10">
                  <c:v>8989569877</c:v>
                </c:pt>
                <c:pt idx="11">
                  <c:v>10780872495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20976"/>
        <c:axId val="224520416"/>
      </c:lineChart>
      <c:catAx>
        <c:axId val="22451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19856"/>
        <c:crosses val="autoZero"/>
        <c:auto val="1"/>
        <c:lblAlgn val="ctr"/>
        <c:lblOffset val="100"/>
        <c:noMultiLvlLbl val="0"/>
      </c:catAx>
      <c:valAx>
        <c:axId val="224519856"/>
        <c:scaling>
          <c:orientation val="minMax"/>
          <c:min val="9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192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5204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52097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52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520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119061</xdr:rowOff>
    </xdr:from>
    <xdr:to>
      <xdr:col>9</xdr:col>
      <xdr:colOff>238125</xdr:colOff>
      <xdr:row>20</xdr:row>
      <xdr:rowOff>85724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24</xdr:row>
      <xdr:rowOff>85725</xdr:rowOff>
    </xdr:from>
    <xdr:to>
      <xdr:col>9</xdr:col>
      <xdr:colOff>314325</xdr:colOff>
      <xdr:row>42</xdr:row>
      <xdr:rowOff>128587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</xdr:row>
      <xdr:rowOff>42862</xdr:rowOff>
    </xdr:from>
    <xdr:to>
      <xdr:col>9</xdr:col>
      <xdr:colOff>314325</xdr:colOff>
      <xdr:row>64</xdr:row>
      <xdr:rowOff>33337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133350</xdr:colOff>
      <xdr:row>70</xdr:row>
      <xdr:rowOff>71437</xdr:rowOff>
    </xdr:from>
    <xdr:to>
      <xdr:col>9</xdr:col>
      <xdr:colOff>438150</xdr:colOff>
      <xdr:row>87</xdr:row>
      <xdr:rowOff>61912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58616</xdr:colOff>
      <xdr:row>23</xdr:row>
      <xdr:rowOff>16852</xdr:rowOff>
    </xdr:from>
    <xdr:to>
      <xdr:col>5</xdr:col>
      <xdr:colOff>593481</xdr:colOff>
      <xdr:row>40</xdr:row>
      <xdr:rowOff>19782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46</xdr:row>
      <xdr:rowOff>38833</xdr:rowOff>
    </xdr:from>
    <xdr:to>
      <xdr:col>5</xdr:col>
      <xdr:colOff>571500</xdr:colOff>
      <xdr:row>63</xdr:row>
      <xdr:rowOff>41763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29308</xdr:colOff>
      <xdr:row>67</xdr:row>
      <xdr:rowOff>141408</xdr:rowOff>
    </xdr:from>
    <xdr:to>
      <xdr:col>5</xdr:col>
      <xdr:colOff>564173</xdr:colOff>
      <xdr:row>84</xdr:row>
      <xdr:rowOff>144339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150813</xdr:colOff>
      <xdr:row>14</xdr:row>
      <xdr:rowOff>21430</xdr:rowOff>
    </xdr:from>
    <xdr:to>
      <xdr:col>5</xdr:col>
      <xdr:colOff>404813</xdr:colOff>
      <xdr:row>31</xdr:row>
      <xdr:rowOff>65880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111126</xdr:colOff>
      <xdr:row>47</xdr:row>
      <xdr:rowOff>21431</xdr:rowOff>
    </xdr:from>
    <xdr:to>
      <xdr:col>5</xdr:col>
      <xdr:colOff>365126</xdr:colOff>
      <xdr:row>64</xdr:row>
      <xdr:rowOff>65881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</xdr:colOff>
      <xdr:row>23</xdr:row>
      <xdr:rowOff>40141</xdr:rowOff>
    </xdr:from>
    <xdr:to>
      <xdr:col>5</xdr:col>
      <xdr:colOff>578303</xdr:colOff>
      <xdr:row>40</xdr:row>
      <xdr:rowOff>7484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36635</xdr:colOff>
      <xdr:row>24</xdr:row>
      <xdr:rowOff>31505</xdr:rowOff>
    </xdr:from>
    <xdr:to>
      <xdr:col>5</xdr:col>
      <xdr:colOff>29308</xdr:colOff>
      <xdr:row>41</xdr:row>
      <xdr:rowOff>34436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156481</xdr:colOff>
      <xdr:row>13</xdr:row>
      <xdr:rowOff>12928</xdr:rowOff>
    </xdr:from>
    <xdr:to>
      <xdr:col>4</xdr:col>
      <xdr:colOff>476249</xdr:colOff>
      <xdr:row>29</xdr:row>
      <xdr:rowOff>143556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6803</xdr:colOff>
      <xdr:row>48</xdr:row>
      <xdr:rowOff>128587</xdr:rowOff>
    </xdr:from>
    <xdr:to>
      <xdr:col>4</xdr:col>
      <xdr:colOff>489857</xdr:colOff>
      <xdr:row>65</xdr:row>
      <xdr:rowOff>95930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21</xdr:row>
      <xdr:rowOff>148999</xdr:rowOff>
    </xdr:from>
    <xdr:to>
      <xdr:col>9</xdr:col>
      <xdr:colOff>47625</xdr:colOff>
      <xdr:row>38</xdr:row>
      <xdr:rowOff>116342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122464</xdr:colOff>
      <xdr:row>23</xdr:row>
      <xdr:rowOff>101373</xdr:rowOff>
    </xdr:from>
    <xdr:to>
      <xdr:col>7</xdr:col>
      <xdr:colOff>231322</xdr:colOff>
      <xdr:row>40</xdr:row>
      <xdr:rowOff>68716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23</xdr:row>
      <xdr:rowOff>142195</xdr:rowOff>
    </xdr:from>
    <xdr:to>
      <xdr:col>9</xdr:col>
      <xdr:colOff>360589</xdr:colOff>
      <xdr:row>40</xdr:row>
      <xdr:rowOff>109538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23</xdr:row>
      <xdr:rowOff>121783</xdr:rowOff>
    </xdr:from>
    <xdr:to>
      <xdr:col>6</xdr:col>
      <xdr:colOff>496661</xdr:colOff>
      <xdr:row>40</xdr:row>
      <xdr:rowOff>89126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67355</xdr:rowOff>
    </xdr:from>
    <xdr:to>
      <xdr:col>6</xdr:col>
      <xdr:colOff>360589</xdr:colOff>
      <xdr:row>40</xdr:row>
      <xdr:rowOff>34698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230188</xdr:colOff>
      <xdr:row>17</xdr:row>
      <xdr:rowOff>88900</xdr:rowOff>
    </xdr:from>
    <xdr:to>
      <xdr:col>5</xdr:col>
      <xdr:colOff>706438</xdr:colOff>
      <xdr:row>34</xdr:row>
      <xdr:rowOff>133350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17</xdr:row>
      <xdr:rowOff>104775</xdr:rowOff>
    </xdr:from>
    <xdr:to>
      <xdr:col>14</xdr:col>
      <xdr:colOff>222250</xdr:colOff>
      <xdr:row>34</xdr:row>
      <xdr:rowOff>149225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22</xdr:row>
      <xdr:rowOff>9525</xdr:rowOff>
    </xdr:from>
    <xdr:to>
      <xdr:col>5</xdr:col>
      <xdr:colOff>197303</xdr:colOff>
      <xdr:row>38</xdr:row>
      <xdr:rowOff>140154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131885</xdr:colOff>
      <xdr:row>23</xdr:row>
      <xdr:rowOff>123091</xdr:rowOff>
    </xdr:from>
    <xdr:to>
      <xdr:col>5</xdr:col>
      <xdr:colOff>190500</xdr:colOff>
      <xdr:row>40</xdr:row>
      <xdr:rowOff>126022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136922</xdr:colOff>
      <xdr:row>24</xdr:row>
      <xdr:rowOff>110728</xdr:rowOff>
    </xdr:from>
    <xdr:to>
      <xdr:col>6</xdr:col>
      <xdr:colOff>416719</xdr:colOff>
      <xdr:row>41</xdr:row>
      <xdr:rowOff>121444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125015</xdr:colOff>
      <xdr:row>65</xdr:row>
      <xdr:rowOff>122634</xdr:rowOff>
    </xdr:from>
    <xdr:to>
      <xdr:col>6</xdr:col>
      <xdr:colOff>434577</xdr:colOff>
      <xdr:row>82</xdr:row>
      <xdr:rowOff>133349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73269</xdr:colOff>
      <xdr:row>39</xdr:row>
      <xdr:rowOff>119429</xdr:rowOff>
    </xdr:from>
    <xdr:to>
      <xdr:col>5</xdr:col>
      <xdr:colOff>219807</xdr:colOff>
      <xdr:row>56</xdr:row>
      <xdr:rowOff>122359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22</xdr:row>
      <xdr:rowOff>104775</xdr:rowOff>
    </xdr:from>
    <xdr:to>
      <xdr:col>5</xdr:col>
      <xdr:colOff>197826</xdr:colOff>
      <xdr:row>39</xdr:row>
      <xdr:rowOff>107705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64</xdr:row>
      <xdr:rowOff>148736</xdr:rowOff>
    </xdr:from>
    <xdr:to>
      <xdr:col>5</xdr:col>
      <xdr:colOff>197827</xdr:colOff>
      <xdr:row>81</xdr:row>
      <xdr:rowOff>151667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217715</xdr:colOff>
      <xdr:row>22</xdr:row>
      <xdr:rowOff>101374</xdr:rowOff>
    </xdr:from>
    <xdr:to>
      <xdr:col>5</xdr:col>
      <xdr:colOff>346983</xdr:colOff>
      <xdr:row>39</xdr:row>
      <xdr:rowOff>68717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146540</xdr:colOff>
      <xdr:row>22</xdr:row>
      <xdr:rowOff>159727</xdr:rowOff>
    </xdr:from>
    <xdr:to>
      <xdr:col>4</xdr:col>
      <xdr:colOff>864577</xdr:colOff>
      <xdr:row>40</xdr:row>
      <xdr:rowOff>1465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299357</xdr:colOff>
      <xdr:row>24</xdr:row>
      <xdr:rowOff>121784</xdr:rowOff>
    </xdr:from>
    <xdr:to>
      <xdr:col>5</xdr:col>
      <xdr:colOff>700768</xdr:colOff>
      <xdr:row>41</xdr:row>
      <xdr:rowOff>89127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265338</xdr:colOff>
      <xdr:row>46</xdr:row>
      <xdr:rowOff>148998</xdr:rowOff>
    </xdr:from>
    <xdr:to>
      <xdr:col>5</xdr:col>
      <xdr:colOff>666749</xdr:colOff>
      <xdr:row>63</xdr:row>
      <xdr:rowOff>116341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265339</xdr:colOff>
      <xdr:row>69</xdr:row>
      <xdr:rowOff>12928</xdr:rowOff>
    </xdr:from>
    <xdr:to>
      <xdr:col>5</xdr:col>
      <xdr:colOff>666750</xdr:colOff>
      <xdr:row>85</xdr:row>
      <xdr:rowOff>143556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68035</xdr:colOff>
      <xdr:row>23</xdr:row>
      <xdr:rowOff>67355</xdr:rowOff>
    </xdr:from>
    <xdr:to>
      <xdr:col>5</xdr:col>
      <xdr:colOff>27214</xdr:colOff>
      <xdr:row>40</xdr:row>
      <xdr:rowOff>34698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95251</xdr:colOff>
      <xdr:row>44</xdr:row>
      <xdr:rowOff>155802</xdr:rowOff>
    </xdr:from>
    <xdr:to>
      <xdr:col>5</xdr:col>
      <xdr:colOff>54430</xdr:colOff>
      <xdr:row>61</xdr:row>
      <xdr:rowOff>123145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68038</xdr:colOff>
      <xdr:row>67</xdr:row>
      <xdr:rowOff>33337</xdr:rowOff>
    </xdr:from>
    <xdr:to>
      <xdr:col>5</xdr:col>
      <xdr:colOff>27217</xdr:colOff>
      <xdr:row>84</xdr:row>
      <xdr:rowOff>680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23</xdr:row>
      <xdr:rowOff>15875</xdr:rowOff>
    </xdr:from>
    <xdr:to>
      <xdr:col>5</xdr:col>
      <xdr:colOff>336550</xdr:colOff>
      <xdr:row>39</xdr:row>
      <xdr:rowOff>117475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107950</xdr:colOff>
      <xdr:row>46</xdr:row>
      <xdr:rowOff>9525</xdr:rowOff>
    </xdr:from>
    <xdr:to>
      <xdr:col>5</xdr:col>
      <xdr:colOff>374650</xdr:colOff>
      <xdr:row>62</xdr:row>
      <xdr:rowOff>111125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47625</xdr:rowOff>
    </xdr:from>
    <xdr:to>
      <xdr:col>5</xdr:col>
      <xdr:colOff>381000</xdr:colOff>
      <xdr:row>83</xdr:row>
      <xdr:rowOff>149225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176892</xdr:colOff>
      <xdr:row>23</xdr:row>
      <xdr:rowOff>53748</xdr:rowOff>
    </xdr:from>
    <xdr:to>
      <xdr:col>4</xdr:col>
      <xdr:colOff>1095374</xdr:colOff>
      <xdr:row>40</xdr:row>
      <xdr:rowOff>21091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46</xdr:row>
      <xdr:rowOff>12927</xdr:rowOff>
    </xdr:from>
    <xdr:to>
      <xdr:col>4</xdr:col>
      <xdr:colOff>1108982</xdr:colOff>
      <xdr:row>62</xdr:row>
      <xdr:rowOff>143555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</xdr:colOff>
      <xdr:row>86</xdr:row>
      <xdr:rowOff>80961</xdr:rowOff>
    </xdr:from>
    <xdr:to>
      <xdr:col>4</xdr:col>
      <xdr:colOff>925285</xdr:colOff>
      <xdr:row>103</xdr:row>
      <xdr:rowOff>48304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20410</xdr:colOff>
      <xdr:row>109</xdr:row>
      <xdr:rowOff>46945</xdr:rowOff>
    </xdr:from>
    <xdr:to>
      <xdr:col>4</xdr:col>
      <xdr:colOff>938892</xdr:colOff>
      <xdr:row>126</xdr:row>
      <xdr:rowOff>14288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21</xdr:row>
      <xdr:rowOff>94570</xdr:rowOff>
    </xdr:from>
    <xdr:to>
      <xdr:col>5</xdr:col>
      <xdr:colOff>129267</xdr:colOff>
      <xdr:row>38</xdr:row>
      <xdr:rowOff>61913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61232</xdr:colOff>
      <xdr:row>24</xdr:row>
      <xdr:rowOff>94570</xdr:rowOff>
    </xdr:from>
    <xdr:to>
      <xdr:col>5</xdr:col>
      <xdr:colOff>367393</xdr:colOff>
      <xdr:row>41</xdr:row>
      <xdr:rowOff>61913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115660</xdr:colOff>
      <xdr:row>46</xdr:row>
      <xdr:rowOff>108176</xdr:rowOff>
    </xdr:from>
    <xdr:to>
      <xdr:col>5</xdr:col>
      <xdr:colOff>421821</xdr:colOff>
      <xdr:row>63</xdr:row>
      <xdr:rowOff>75519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183697</xdr:colOff>
      <xdr:row>68</xdr:row>
      <xdr:rowOff>40141</xdr:rowOff>
    </xdr:from>
    <xdr:to>
      <xdr:col>5</xdr:col>
      <xdr:colOff>489858</xdr:colOff>
      <xdr:row>85</xdr:row>
      <xdr:rowOff>7484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24</xdr:row>
      <xdr:rowOff>6124</xdr:rowOff>
    </xdr:from>
    <xdr:to>
      <xdr:col>5</xdr:col>
      <xdr:colOff>34017</xdr:colOff>
      <xdr:row>40</xdr:row>
      <xdr:rowOff>136752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brkljac\AppData\Local\Microsoft\Windows\Temporary%20Internet%20Files\Content.Outlook\G2MT8BMD\Platne%20transakcije%20i%20ra&#269;uni%20u%20RH%20-%202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1."/>
      <sheetName val="Slika 1, 2, 3 i 4."/>
      <sheetName val="Slika 5."/>
      <sheetName val="Slika 6, 7 i 8."/>
      <sheetName val="Slika 9, 10 i 11."/>
      <sheetName val="Slika 12, 13 i 14."/>
      <sheetName val="Slika 15, 16, 17 i 18."/>
      <sheetName val="Tablica 2 i 3."/>
      <sheetName val="Tablica 4."/>
      <sheetName val="Slika 19."/>
      <sheetName val="Slika 20, 21 i 22."/>
      <sheetName val="Slika 23."/>
      <sheetName val="Slika 24, 25 i 26."/>
      <sheetName val="Slika 27 i 28."/>
      <sheetName val="Slika 29."/>
      <sheetName val="Slika 30."/>
      <sheetName val="Slika 31 i 32."/>
      <sheetName val="Slika 33."/>
      <sheetName val="Slika 34."/>
      <sheetName val="Slika 35."/>
      <sheetName val="Slika 36."/>
      <sheetName val="Slika 37."/>
      <sheetName val="Slika 38."/>
      <sheetName val="Slika 39."/>
      <sheetName val="Slika 40."/>
      <sheetName val="Slika 41 i 42."/>
      <sheetName val="Tablica 5."/>
      <sheetName val="Slika 43."/>
      <sheetName val="Tablica 6."/>
      <sheetName val="Tablica 7."/>
      <sheetName val="Slika 44 i 45."/>
      <sheetName val="Slika 46."/>
      <sheetName val="Slika 47."/>
      <sheetName val="Tablica 8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C5" t="str">
            <v>Broj transakcija – lijevo</v>
          </cell>
          <cell r="D5" t="str">
            <v>Vrijednost transakcija – desno</v>
          </cell>
        </row>
        <row r="6">
          <cell r="B6" t="str">
            <v>siječanj</v>
          </cell>
          <cell r="C6">
            <v>2139117</v>
          </cell>
          <cell r="D6">
            <v>482746900</v>
          </cell>
        </row>
        <row r="7">
          <cell r="B7" t="str">
            <v>veljača</v>
          </cell>
          <cell r="C7">
            <v>2217642</v>
          </cell>
          <cell r="D7">
            <v>524855780</v>
          </cell>
        </row>
        <row r="8">
          <cell r="B8" t="str">
            <v>ožujak</v>
          </cell>
          <cell r="C8">
            <v>2182620</v>
          </cell>
          <cell r="D8">
            <v>492965107</v>
          </cell>
        </row>
        <row r="9">
          <cell r="B9" t="str">
            <v>travanj</v>
          </cell>
          <cell r="C9">
            <v>2331781</v>
          </cell>
          <cell r="D9">
            <v>514438543</v>
          </cell>
        </row>
        <row r="10">
          <cell r="B10" t="str">
            <v>svibanj</v>
          </cell>
          <cell r="C10">
            <v>2323630</v>
          </cell>
          <cell r="D10">
            <v>498424614</v>
          </cell>
        </row>
        <row r="11">
          <cell r="B11" t="str">
            <v>lipanj</v>
          </cell>
          <cell r="C11">
            <v>2312793</v>
          </cell>
          <cell r="D11">
            <v>489799250</v>
          </cell>
        </row>
        <row r="12">
          <cell r="B12" t="str">
            <v>srpanj</v>
          </cell>
          <cell r="C12">
            <v>2300225</v>
          </cell>
          <cell r="D12">
            <v>508014438</v>
          </cell>
        </row>
        <row r="13">
          <cell r="B13" t="str">
            <v>kolovoz</v>
          </cell>
          <cell r="C13">
            <v>2298713</v>
          </cell>
          <cell r="D13">
            <v>534471756</v>
          </cell>
        </row>
        <row r="14">
          <cell r="B14" t="str">
            <v>rujan</v>
          </cell>
          <cell r="C14">
            <v>2321107</v>
          </cell>
          <cell r="D14">
            <v>497591095</v>
          </cell>
        </row>
        <row r="15">
          <cell r="B15" t="str">
            <v>listopad</v>
          </cell>
          <cell r="C15">
            <v>2383034</v>
          </cell>
          <cell r="D15">
            <v>482690156</v>
          </cell>
        </row>
        <row r="16">
          <cell r="B16" t="str">
            <v>studeni</v>
          </cell>
          <cell r="C16">
            <v>2272320</v>
          </cell>
          <cell r="D16">
            <v>473478441</v>
          </cell>
        </row>
        <row r="17">
          <cell r="B17" t="str">
            <v>prosinac</v>
          </cell>
          <cell r="C17">
            <v>2305145</v>
          </cell>
          <cell r="D17">
            <v>499967796</v>
          </cell>
        </row>
      </sheetData>
      <sheetData sheetId="18">
        <row r="7">
          <cell r="C7" t="str">
            <v>Broj transakcija – lijevo</v>
          </cell>
          <cell r="D7" t="str">
            <v>Vrijednost transakcija – desno</v>
          </cell>
        </row>
        <row r="8">
          <cell r="B8" t="str">
            <v>siječanj</v>
          </cell>
          <cell r="C8">
            <v>8510</v>
          </cell>
          <cell r="D8">
            <v>12155204</v>
          </cell>
        </row>
        <row r="9">
          <cell r="B9" t="str">
            <v>veljača</v>
          </cell>
          <cell r="C9">
            <v>9586</v>
          </cell>
          <cell r="D9">
            <v>13286548</v>
          </cell>
        </row>
        <row r="10">
          <cell r="B10" t="str">
            <v>ožujak</v>
          </cell>
          <cell r="C10">
            <v>10260</v>
          </cell>
          <cell r="D10">
            <v>14202163</v>
          </cell>
        </row>
        <row r="11">
          <cell r="B11" t="str">
            <v>travanj</v>
          </cell>
          <cell r="C11">
            <v>10258</v>
          </cell>
          <cell r="D11">
            <v>14338587</v>
          </cell>
        </row>
        <row r="12">
          <cell r="B12" t="str">
            <v>svibanj</v>
          </cell>
          <cell r="C12">
            <v>10465</v>
          </cell>
          <cell r="D12">
            <v>14743706</v>
          </cell>
        </row>
        <row r="13">
          <cell r="B13" t="str">
            <v>lipanj</v>
          </cell>
          <cell r="C13">
            <v>11404</v>
          </cell>
          <cell r="D13">
            <v>16744973</v>
          </cell>
        </row>
        <row r="14">
          <cell r="B14" t="str">
            <v>srpanj</v>
          </cell>
          <cell r="C14">
            <v>11800</v>
          </cell>
          <cell r="D14">
            <v>18237279</v>
          </cell>
        </row>
        <row r="15">
          <cell r="B15" t="str">
            <v>kolovoz</v>
          </cell>
          <cell r="C15">
            <v>11933</v>
          </cell>
          <cell r="D15">
            <v>18633542</v>
          </cell>
        </row>
        <row r="16">
          <cell r="B16" t="str">
            <v>rujan</v>
          </cell>
          <cell r="C16">
            <v>10578</v>
          </cell>
          <cell r="D16">
            <v>16075570</v>
          </cell>
        </row>
        <row r="17">
          <cell r="B17" t="str">
            <v>listopad</v>
          </cell>
          <cell r="C17">
            <v>10156</v>
          </cell>
          <cell r="D17">
            <v>15187864</v>
          </cell>
        </row>
        <row r="18">
          <cell r="B18" t="str">
            <v>studeni</v>
          </cell>
          <cell r="C18">
            <v>9723</v>
          </cell>
          <cell r="D18">
            <v>14829325</v>
          </cell>
        </row>
        <row r="19">
          <cell r="B19" t="str">
            <v>prosinac</v>
          </cell>
          <cell r="C19">
            <v>11065</v>
          </cell>
          <cell r="D19">
            <v>15742637</v>
          </cell>
        </row>
      </sheetData>
      <sheetData sheetId="19">
        <row r="7">
          <cell r="C7" t="str">
            <v>Broj transakcija – lijevo</v>
          </cell>
          <cell r="D7" t="str">
            <v>Vrijednost transakcija – desno</v>
          </cell>
        </row>
        <row r="8">
          <cell r="B8" t="str">
            <v>siječanj</v>
          </cell>
          <cell r="C8">
            <v>500</v>
          </cell>
          <cell r="D8">
            <v>1338402</v>
          </cell>
        </row>
        <row r="9">
          <cell r="B9" t="str">
            <v>veljača</v>
          </cell>
          <cell r="C9">
            <v>539</v>
          </cell>
          <cell r="D9">
            <v>1330498</v>
          </cell>
        </row>
        <row r="10">
          <cell r="B10" t="str">
            <v>ožujak</v>
          </cell>
          <cell r="C10">
            <v>594</v>
          </cell>
          <cell r="D10">
            <v>1633595</v>
          </cell>
        </row>
        <row r="11">
          <cell r="B11" t="str">
            <v>travanj</v>
          </cell>
          <cell r="C11">
            <v>601</v>
          </cell>
          <cell r="D11">
            <v>1492011</v>
          </cell>
        </row>
        <row r="12">
          <cell r="B12" t="str">
            <v>svibanj</v>
          </cell>
          <cell r="C12">
            <v>622</v>
          </cell>
          <cell r="D12">
            <v>1580704</v>
          </cell>
        </row>
        <row r="13">
          <cell r="B13" t="str">
            <v>lipanj</v>
          </cell>
          <cell r="C13">
            <v>680</v>
          </cell>
          <cell r="D13">
            <v>1604474</v>
          </cell>
        </row>
        <row r="14">
          <cell r="B14" t="str">
            <v>srpanj</v>
          </cell>
          <cell r="C14">
            <v>717</v>
          </cell>
          <cell r="D14">
            <v>1720804</v>
          </cell>
        </row>
        <row r="15">
          <cell r="B15" t="str">
            <v>kolovoz</v>
          </cell>
          <cell r="C15">
            <v>718</v>
          </cell>
          <cell r="D15">
            <v>1802114</v>
          </cell>
        </row>
        <row r="16">
          <cell r="B16" t="str">
            <v>rujan</v>
          </cell>
          <cell r="C16">
            <v>647</v>
          </cell>
          <cell r="D16">
            <v>1610240</v>
          </cell>
        </row>
        <row r="17">
          <cell r="B17" t="str">
            <v>listopad</v>
          </cell>
          <cell r="C17">
            <v>584</v>
          </cell>
          <cell r="D17">
            <v>1482189</v>
          </cell>
        </row>
        <row r="18">
          <cell r="B18" t="str">
            <v>studeni</v>
          </cell>
          <cell r="C18">
            <v>557</v>
          </cell>
          <cell r="D18">
            <v>1373667</v>
          </cell>
        </row>
        <row r="19">
          <cell r="B19" t="str">
            <v>prosinac</v>
          </cell>
          <cell r="C19">
            <v>630</v>
          </cell>
          <cell r="D19">
            <v>1590540</v>
          </cell>
        </row>
      </sheetData>
      <sheetData sheetId="20">
        <row r="7">
          <cell r="C7" t="str">
            <v xml:space="preserve">   Broj transakcija – lijevo</v>
          </cell>
          <cell r="D7" t="str">
            <v xml:space="preserve">    Vrijednost transakcija – desno</v>
          </cell>
        </row>
        <row r="8">
          <cell r="B8" t="str">
            <v>siječanj</v>
          </cell>
          <cell r="C8">
            <v>514</v>
          </cell>
          <cell r="D8">
            <v>1614341</v>
          </cell>
        </row>
        <row r="9">
          <cell r="B9" t="str">
            <v>veljača</v>
          </cell>
          <cell r="C9">
            <v>647</v>
          </cell>
          <cell r="D9">
            <v>1926118</v>
          </cell>
        </row>
        <row r="10">
          <cell r="B10" t="str">
            <v>ožujak</v>
          </cell>
          <cell r="C10">
            <v>748</v>
          </cell>
          <cell r="D10">
            <v>2160891</v>
          </cell>
        </row>
        <row r="11">
          <cell r="B11" t="str">
            <v>travanj</v>
          </cell>
          <cell r="C11">
            <v>679</v>
          </cell>
          <cell r="D11">
            <v>2203551</v>
          </cell>
        </row>
        <row r="12">
          <cell r="B12" t="str">
            <v>svibanj</v>
          </cell>
          <cell r="C12">
            <v>648</v>
          </cell>
          <cell r="D12">
            <v>1624217</v>
          </cell>
        </row>
        <row r="13">
          <cell r="B13" t="str">
            <v>lipanj</v>
          </cell>
          <cell r="C13">
            <v>651</v>
          </cell>
          <cell r="D13">
            <v>1870969</v>
          </cell>
        </row>
        <row r="14">
          <cell r="B14" t="str">
            <v>srpanj</v>
          </cell>
          <cell r="C14">
            <v>590</v>
          </cell>
          <cell r="D14">
            <v>1765601</v>
          </cell>
        </row>
        <row r="15">
          <cell r="B15" t="str">
            <v>kolovoz</v>
          </cell>
          <cell r="C15">
            <v>617</v>
          </cell>
          <cell r="D15">
            <v>1998987</v>
          </cell>
        </row>
        <row r="16">
          <cell r="B16" t="str">
            <v>rujan</v>
          </cell>
          <cell r="C16">
            <v>629</v>
          </cell>
          <cell r="D16">
            <v>1802929</v>
          </cell>
        </row>
        <row r="17">
          <cell r="B17" t="str">
            <v>listopad</v>
          </cell>
          <cell r="C17">
            <v>718</v>
          </cell>
          <cell r="D17">
            <v>2013734</v>
          </cell>
        </row>
        <row r="18">
          <cell r="B18" t="str">
            <v>studeni</v>
          </cell>
          <cell r="C18">
            <v>836</v>
          </cell>
          <cell r="D18">
            <v>2088761</v>
          </cell>
        </row>
        <row r="19">
          <cell r="B19" t="str">
            <v>prosinac</v>
          </cell>
          <cell r="C19">
            <v>858</v>
          </cell>
          <cell r="D19">
            <v>2241249</v>
          </cell>
        </row>
      </sheetData>
      <sheetData sheetId="21">
        <row r="7">
          <cell r="C7" t="str">
            <v>Broj transakcija – lijevo</v>
          </cell>
          <cell r="D7" t="str">
            <v>Vrijednost transakcija – desno</v>
          </cell>
        </row>
        <row r="8">
          <cell r="B8" t="str">
            <v>siječanj</v>
          </cell>
          <cell r="C8">
            <v>17911</v>
          </cell>
          <cell r="D8">
            <v>36311863</v>
          </cell>
        </row>
        <row r="9">
          <cell r="B9" t="str">
            <v>veljača</v>
          </cell>
          <cell r="C9">
            <v>21480</v>
          </cell>
          <cell r="D9">
            <v>43441170</v>
          </cell>
        </row>
        <row r="10">
          <cell r="B10" t="str">
            <v>ožujak</v>
          </cell>
          <cell r="C10">
            <v>22927</v>
          </cell>
          <cell r="D10">
            <v>44118649</v>
          </cell>
        </row>
        <row r="11">
          <cell r="B11" t="str">
            <v>travanj</v>
          </cell>
          <cell r="C11">
            <v>21694</v>
          </cell>
          <cell r="D11">
            <v>43703317</v>
          </cell>
        </row>
        <row r="12">
          <cell r="B12" t="str">
            <v>svibanj</v>
          </cell>
          <cell r="C12">
            <v>21473</v>
          </cell>
          <cell r="D12">
            <v>42707761</v>
          </cell>
        </row>
        <row r="13">
          <cell r="B13" t="str">
            <v>lipanj</v>
          </cell>
          <cell r="C13">
            <v>21659</v>
          </cell>
          <cell r="D13">
            <v>43468868</v>
          </cell>
        </row>
        <row r="14">
          <cell r="B14" t="str">
            <v>srpanj</v>
          </cell>
          <cell r="C14">
            <v>20251</v>
          </cell>
          <cell r="D14">
            <v>43141452</v>
          </cell>
        </row>
        <row r="15">
          <cell r="B15" t="str">
            <v>kolovoz</v>
          </cell>
          <cell r="C15">
            <v>19054</v>
          </cell>
          <cell r="D15">
            <v>41326582</v>
          </cell>
        </row>
        <row r="16">
          <cell r="B16" t="str">
            <v>rujan</v>
          </cell>
          <cell r="C16">
            <v>19712</v>
          </cell>
          <cell r="D16">
            <v>42468483</v>
          </cell>
        </row>
        <row r="17">
          <cell r="B17" t="str">
            <v>listopad</v>
          </cell>
          <cell r="C17">
            <v>20407</v>
          </cell>
          <cell r="D17">
            <v>44485776</v>
          </cell>
        </row>
        <row r="18">
          <cell r="B18" t="str">
            <v>studeni</v>
          </cell>
          <cell r="C18">
            <v>19861</v>
          </cell>
          <cell r="D18">
            <v>41929712</v>
          </cell>
        </row>
        <row r="19">
          <cell r="B19" t="str">
            <v>prosinac</v>
          </cell>
          <cell r="C19">
            <v>24687</v>
          </cell>
          <cell r="D19">
            <v>47652467</v>
          </cell>
        </row>
      </sheetData>
      <sheetData sheetId="22">
        <row r="7">
          <cell r="B7" t="str">
            <v>EUR</v>
          </cell>
        </row>
      </sheetData>
      <sheetData sheetId="23">
        <row r="5">
          <cell r="C5" t="str">
            <v>Potrošač – desno</v>
          </cell>
        </row>
      </sheetData>
      <sheetData sheetId="24">
        <row r="5">
          <cell r="C5" t="str">
            <v>Ukupno – broj transakcija (lijevo)</v>
          </cell>
        </row>
      </sheetData>
      <sheetData sheetId="25">
        <row r="7">
          <cell r="C7" t="str">
            <v xml:space="preserve"> Broj transakcija (lijevo)</v>
          </cell>
        </row>
      </sheetData>
      <sheetData sheetId="26"/>
      <sheetData sheetId="27">
        <row r="6">
          <cell r="C6" t="str">
            <v>Potrošač – lijevo</v>
          </cell>
          <cell r="D6" t="str">
            <v>Poslovni subjekt (nepotrošač) – desno</v>
          </cell>
        </row>
        <row r="7">
          <cell r="B7" t="str">
            <v>siječanj</v>
          </cell>
          <cell r="C7">
            <v>7830663</v>
          </cell>
          <cell r="D7">
            <v>415498</v>
          </cell>
        </row>
        <row r="8">
          <cell r="B8" t="str">
            <v>veljača</v>
          </cell>
          <cell r="C8">
            <v>7837899</v>
          </cell>
          <cell r="D8">
            <v>413922</v>
          </cell>
        </row>
        <row r="9">
          <cell r="B9" t="str">
            <v>ožujak</v>
          </cell>
          <cell r="C9">
            <v>7851101</v>
          </cell>
          <cell r="D9">
            <v>414379</v>
          </cell>
        </row>
        <row r="10">
          <cell r="B10" t="str">
            <v>travanj</v>
          </cell>
          <cell r="C10">
            <v>7829680</v>
          </cell>
          <cell r="D10">
            <v>413727</v>
          </cell>
        </row>
        <row r="11">
          <cell r="B11" t="str">
            <v>svibanj</v>
          </cell>
          <cell r="C11">
            <v>7853153</v>
          </cell>
          <cell r="D11">
            <v>414100</v>
          </cell>
        </row>
        <row r="12">
          <cell r="B12" t="str">
            <v>lipanj</v>
          </cell>
          <cell r="C12">
            <v>7875608</v>
          </cell>
          <cell r="D12">
            <v>416168</v>
          </cell>
        </row>
        <row r="13">
          <cell r="B13" t="str">
            <v>srpanj</v>
          </cell>
          <cell r="C13">
            <v>7896069</v>
          </cell>
          <cell r="D13">
            <v>416259</v>
          </cell>
        </row>
        <row r="14">
          <cell r="B14" t="str">
            <v>kolovoz</v>
          </cell>
          <cell r="C14">
            <v>7908427</v>
          </cell>
          <cell r="D14">
            <v>416165</v>
          </cell>
        </row>
        <row r="15">
          <cell r="B15" t="str">
            <v>rujan</v>
          </cell>
          <cell r="C15">
            <v>7926542</v>
          </cell>
          <cell r="D15">
            <v>415217</v>
          </cell>
        </row>
        <row r="16">
          <cell r="B16" t="str">
            <v>listopad</v>
          </cell>
          <cell r="C16">
            <v>7939241</v>
          </cell>
          <cell r="D16">
            <v>414921</v>
          </cell>
        </row>
        <row r="17">
          <cell r="B17" t="str">
            <v>studeni</v>
          </cell>
          <cell r="C17">
            <v>7949424</v>
          </cell>
          <cell r="D17">
            <v>415836</v>
          </cell>
        </row>
        <row r="18">
          <cell r="B18" t="str">
            <v>prosinac</v>
          </cell>
          <cell r="C18">
            <v>7931421</v>
          </cell>
          <cell r="D18">
            <v>408259</v>
          </cell>
        </row>
      </sheetData>
      <sheetData sheetId="28"/>
      <sheetData sheetId="29"/>
      <sheetData sheetId="30">
        <row r="5">
          <cell r="C5" t="str">
            <v>Jednovalutni</v>
          </cell>
          <cell r="D5" t="str">
            <v>Multivalutni</v>
          </cell>
        </row>
        <row r="6">
          <cell r="B6" t="str">
            <v>siječanj</v>
          </cell>
          <cell r="C6">
            <v>3305415</v>
          </cell>
          <cell r="D6">
            <v>3055342</v>
          </cell>
        </row>
        <row r="7">
          <cell r="B7" t="str">
            <v>veljača</v>
          </cell>
          <cell r="C7">
            <v>3307532</v>
          </cell>
          <cell r="D7">
            <v>3059678</v>
          </cell>
        </row>
        <row r="8">
          <cell r="B8" t="str">
            <v>ožujak</v>
          </cell>
          <cell r="C8">
            <v>3313003</v>
          </cell>
          <cell r="D8">
            <v>3065626</v>
          </cell>
        </row>
        <row r="9">
          <cell r="B9" t="str">
            <v>travanj</v>
          </cell>
          <cell r="C9">
            <v>3322924</v>
          </cell>
          <cell r="D9">
            <v>3053891</v>
          </cell>
        </row>
        <row r="10">
          <cell r="B10" t="str">
            <v>svibanj</v>
          </cell>
          <cell r="C10">
            <v>3333602</v>
          </cell>
          <cell r="D10">
            <v>3064706</v>
          </cell>
        </row>
        <row r="11">
          <cell r="B11" t="str">
            <v>lipanj</v>
          </cell>
          <cell r="C11">
            <v>3350858</v>
          </cell>
          <cell r="D11">
            <v>3070885</v>
          </cell>
        </row>
        <row r="12">
          <cell r="B12" t="str">
            <v>srpanj</v>
          </cell>
          <cell r="C12">
            <v>3363747</v>
          </cell>
          <cell r="D12">
            <v>3079470</v>
          </cell>
        </row>
        <row r="13">
          <cell r="B13" t="str">
            <v>kolovoz</v>
          </cell>
          <cell r="C13">
            <v>3374051</v>
          </cell>
          <cell r="D13">
            <v>3084422</v>
          </cell>
        </row>
        <row r="14">
          <cell r="B14" t="str">
            <v>rujan</v>
          </cell>
          <cell r="C14">
            <v>3382758</v>
          </cell>
          <cell r="D14">
            <v>3089143</v>
          </cell>
        </row>
        <row r="15">
          <cell r="B15" t="str">
            <v>listopad</v>
          </cell>
          <cell r="C15">
            <v>3385690</v>
          </cell>
          <cell r="D15">
            <v>3097039</v>
          </cell>
        </row>
        <row r="16">
          <cell r="B16" t="str">
            <v>studeni</v>
          </cell>
          <cell r="C16">
            <v>3388602</v>
          </cell>
          <cell r="D16">
            <v>3099914</v>
          </cell>
        </row>
        <row r="17">
          <cell r="B17" t="str">
            <v>prosinac</v>
          </cell>
          <cell r="C17">
            <v>3389437</v>
          </cell>
          <cell r="D17">
            <v>3092884</v>
          </cell>
        </row>
        <row r="47">
          <cell r="C47" t="str">
            <v>Jednovalutni</v>
          </cell>
          <cell r="D47" t="str">
            <v>Multivalutni</v>
          </cell>
        </row>
        <row r="48">
          <cell r="B48" t="str">
            <v>siječanj</v>
          </cell>
          <cell r="C48">
            <v>70029</v>
          </cell>
          <cell r="D48">
            <v>290783</v>
          </cell>
        </row>
        <row r="49">
          <cell r="B49" t="str">
            <v>veljača</v>
          </cell>
          <cell r="C49">
            <v>69849</v>
          </cell>
          <cell r="D49">
            <v>290983</v>
          </cell>
        </row>
        <row r="50">
          <cell r="B50" t="str">
            <v>ožujak</v>
          </cell>
          <cell r="C50">
            <v>69741</v>
          </cell>
          <cell r="D50">
            <v>292374</v>
          </cell>
        </row>
        <row r="51">
          <cell r="B51" t="str">
            <v>travanj</v>
          </cell>
          <cell r="C51">
            <v>69689</v>
          </cell>
          <cell r="D51">
            <v>293599</v>
          </cell>
        </row>
        <row r="52">
          <cell r="B52" t="str">
            <v>svibanj</v>
          </cell>
          <cell r="C52">
            <v>69724</v>
          </cell>
          <cell r="D52">
            <v>295275</v>
          </cell>
        </row>
        <row r="53">
          <cell r="B53" t="str">
            <v>lipanj</v>
          </cell>
          <cell r="C53">
            <v>69332</v>
          </cell>
          <cell r="D53">
            <v>298649</v>
          </cell>
        </row>
        <row r="54">
          <cell r="B54" t="str">
            <v>srpanj</v>
          </cell>
          <cell r="C54">
            <v>69304</v>
          </cell>
          <cell r="D54">
            <v>299503</v>
          </cell>
        </row>
        <row r="55">
          <cell r="B55" t="str">
            <v>kolovoz</v>
          </cell>
          <cell r="C55">
            <v>69208</v>
          </cell>
          <cell r="D55">
            <v>299934</v>
          </cell>
        </row>
        <row r="56">
          <cell r="B56" t="str">
            <v>rujan</v>
          </cell>
          <cell r="C56">
            <v>69031</v>
          </cell>
          <cell r="D56">
            <v>300032</v>
          </cell>
        </row>
        <row r="57">
          <cell r="B57" t="str">
            <v>listopad</v>
          </cell>
          <cell r="C57">
            <v>68857</v>
          </cell>
          <cell r="D57">
            <v>299529</v>
          </cell>
        </row>
        <row r="58">
          <cell r="B58" t="str">
            <v>studeni</v>
          </cell>
          <cell r="C58">
            <v>68768</v>
          </cell>
          <cell r="D58">
            <v>300208</v>
          </cell>
        </row>
        <row r="59">
          <cell r="B59" t="str">
            <v>prosinac</v>
          </cell>
          <cell r="C59">
            <v>60989</v>
          </cell>
          <cell r="D59">
            <v>300945</v>
          </cell>
        </row>
      </sheetData>
      <sheetData sheetId="31">
        <row r="5">
          <cell r="C5" t="str">
            <v>Potrošač</v>
          </cell>
          <cell r="D5" t="str">
            <v>Poslovni subjekt (nepotrošač)</v>
          </cell>
        </row>
        <row r="6">
          <cell r="B6" t="str">
            <v>siječanj</v>
          </cell>
          <cell r="C6">
            <v>4585752</v>
          </cell>
          <cell r="D6">
            <v>344428</v>
          </cell>
        </row>
        <row r="7">
          <cell r="B7" t="str">
            <v>veljača</v>
          </cell>
          <cell r="C7">
            <v>4592022</v>
          </cell>
          <cell r="D7">
            <v>344353</v>
          </cell>
        </row>
        <row r="8">
          <cell r="B8" t="str">
            <v>ožujak</v>
          </cell>
          <cell r="C8">
            <v>4602510</v>
          </cell>
          <cell r="D8">
            <v>345489</v>
          </cell>
        </row>
        <row r="9">
          <cell r="B9" t="str">
            <v>travanj</v>
          </cell>
          <cell r="C9">
            <v>4605082</v>
          </cell>
          <cell r="D9">
            <v>346503</v>
          </cell>
        </row>
        <row r="10">
          <cell r="B10" t="str">
            <v>svibanj</v>
          </cell>
          <cell r="C10">
            <v>4627184</v>
          </cell>
          <cell r="D10">
            <v>348037</v>
          </cell>
        </row>
        <row r="11">
          <cell r="B11" t="str">
            <v>lipanj</v>
          </cell>
          <cell r="C11">
            <v>4653504</v>
          </cell>
          <cell r="D11">
            <v>350792</v>
          </cell>
        </row>
        <row r="12">
          <cell r="B12" t="str">
            <v>srpanj</v>
          </cell>
          <cell r="C12">
            <v>4674389</v>
          </cell>
          <cell r="D12">
            <v>351513</v>
          </cell>
        </row>
        <row r="13">
          <cell r="B13" t="str">
            <v>kolovoz</v>
          </cell>
          <cell r="C13">
            <v>4685349</v>
          </cell>
          <cell r="D13">
            <v>351822</v>
          </cell>
        </row>
        <row r="14">
          <cell r="B14" t="str">
            <v>rujan</v>
          </cell>
          <cell r="C14">
            <v>4697889</v>
          </cell>
          <cell r="D14">
            <v>351741</v>
          </cell>
        </row>
        <row r="15">
          <cell r="B15" t="str">
            <v>listopad</v>
          </cell>
          <cell r="C15">
            <v>4710088</v>
          </cell>
          <cell r="D15">
            <v>351053</v>
          </cell>
        </row>
        <row r="16">
          <cell r="B16" t="str">
            <v>studeni</v>
          </cell>
          <cell r="C16">
            <v>4714414</v>
          </cell>
          <cell r="D16">
            <v>351544</v>
          </cell>
        </row>
        <row r="17">
          <cell r="B17" t="str">
            <v>prosinac</v>
          </cell>
          <cell r="C17">
            <v>4709053</v>
          </cell>
          <cell r="D17">
            <v>344325</v>
          </cell>
        </row>
      </sheetData>
      <sheetData sheetId="32">
        <row r="5">
          <cell r="C5" t="str">
            <v>Lijevo – potrošač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L31"/>
  <sheetViews>
    <sheetView showGridLines="0" tabSelected="1" workbookViewId="0">
      <selection activeCell="B2" sqref="B2:F2"/>
    </sheetView>
  </sheetViews>
  <sheetFormatPr defaultColWidth="9.33203125" defaultRowHeight="12.95" customHeight="1" x14ac:dyDescent="0.2"/>
  <cols>
    <col min="1" max="1" width="2.83203125" style="5" customWidth="1"/>
    <col min="2" max="2" width="52.33203125" style="5" customWidth="1"/>
    <col min="3" max="3" width="15.33203125" style="5" customWidth="1"/>
    <col min="4" max="4" width="9.83203125" style="5" customWidth="1"/>
    <col min="5" max="5" width="20.83203125" style="5" customWidth="1"/>
    <col min="6" max="6" width="9.33203125" style="5" customWidth="1"/>
    <col min="7" max="7" width="15.33203125" style="5" customWidth="1"/>
    <col min="8" max="8" width="50.6640625" style="5" customWidth="1"/>
    <col min="9" max="9" width="17.1640625" style="5" customWidth="1"/>
    <col min="10" max="10" width="15.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86"/>
      <c r="C1" s="86"/>
      <c r="D1" s="86"/>
      <c r="E1" s="86"/>
      <c r="F1" s="86"/>
    </row>
    <row r="2" spans="2:12" ht="15.75" x14ac:dyDescent="0.25">
      <c r="B2" s="87" t="s">
        <v>237</v>
      </c>
      <c r="C2" s="87"/>
      <c r="D2" s="87"/>
      <c r="E2" s="87"/>
      <c r="F2" s="87"/>
      <c r="H2" s="86"/>
      <c r="I2" s="86"/>
      <c r="J2" s="86"/>
      <c r="K2" s="86"/>
      <c r="L2" s="86"/>
    </row>
    <row r="3" spans="2:12" ht="12.95" customHeight="1" x14ac:dyDescent="0.25">
      <c r="B3" s="14"/>
      <c r="C3" s="14"/>
      <c r="D3" s="14"/>
      <c r="E3" s="14"/>
      <c r="F3" s="14"/>
    </row>
    <row r="4" spans="2:12" ht="12.95" customHeight="1" x14ac:dyDescent="0.2">
      <c r="B4" s="86" t="s">
        <v>0</v>
      </c>
      <c r="C4" s="86"/>
      <c r="D4" s="86"/>
      <c r="E4" s="86"/>
      <c r="F4" s="86"/>
      <c r="H4" s="86"/>
      <c r="I4" s="86"/>
      <c r="J4" s="86"/>
      <c r="K4" s="86"/>
      <c r="L4" s="86"/>
    </row>
    <row r="5" spans="2:12" ht="22.5" x14ac:dyDescent="0.2">
      <c r="B5" s="8" t="s">
        <v>50</v>
      </c>
      <c r="C5" s="7" t="s">
        <v>2</v>
      </c>
      <c r="D5" s="7" t="s">
        <v>3</v>
      </c>
      <c r="E5" s="7" t="s">
        <v>4</v>
      </c>
      <c r="F5" s="7" t="s">
        <v>3</v>
      </c>
    </row>
    <row r="6" spans="2:12" ht="12.95" customHeight="1" x14ac:dyDescent="0.2">
      <c r="B6" s="5" t="s">
        <v>5</v>
      </c>
      <c r="C6" s="4" t="s">
        <v>0</v>
      </c>
      <c r="D6" s="4" t="s">
        <v>0</v>
      </c>
      <c r="E6" s="4" t="s">
        <v>0</v>
      </c>
      <c r="F6" s="4" t="s">
        <v>0</v>
      </c>
      <c r="I6" s="4"/>
      <c r="J6" s="4"/>
      <c r="K6" s="4"/>
      <c r="L6" s="4"/>
    </row>
    <row r="7" spans="2:12" ht="12.95" customHeight="1" x14ac:dyDescent="0.2">
      <c r="B7" s="5" t="s">
        <v>51</v>
      </c>
      <c r="C7" s="41">
        <v>277234713</v>
      </c>
      <c r="D7" s="1">
        <f>C7/C12</f>
        <v>0.7943664038494096</v>
      </c>
      <c r="E7" s="41">
        <v>1736785606080</v>
      </c>
      <c r="F7" s="1">
        <f>E7/E12</f>
        <v>0.95512844364146698</v>
      </c>
      <c r="I7" s="4"/>
      <c r="J7" s="1"/>
      <c r="K7" s="4"/>
      <c r="L7" s="1"/>
    </row>
    <row r="8" spans="2:12" ht="12.95" customHeight="1" x14ac:dyDescent="0.2">
      <c r="B8" s="5" t="s">
        <v>52</v>
      </c>
      <c r="C8" s="41">
        <v>20649375</v>
      </c>
      <c r="D8" s="1">
        <f>C8/C12</f>
        <v>5.9167084752795376E-2</v>
      </c>
      <c r="E8" s="41">
        <v>58887690843</v>
      </c>
      <c r="F8" s="1">
        <f>E8/E12</f>
        <v>3.2384715941688708E-2</v>
      </c>
      <c r="I8" s="4"/>
      <c r="J8" s="1"/>
      <c r="K8" s="4"/>
      <c r="L8" s="1"/>
    </row>
    <row r="9" spans="2:12" ht="12.95" customHeight="1" x14ac:dyDescent="0.2">
      <c r="B9" s="5" t="s">
        <v>53</v>
      </c>
      <c r="C9" s="41">
        <v>26438070</v>
      </c>
      <c r="D9" s="1">
        <v>7.5600000000000001E-2</v>
      </c>
      <c r="E9" s="41">
        <v>5822302225</v>
      </c>
      <c r="F9" s="1">
        <f>E9/E12</f>
        <v>3.2019187878497115E-3</v>
      </c>
      <c r="I9" s="4"/>
      <c r="J9" s="1"/>
      <c r="K9" s="4"/>
      <c r="L9" s="1"/>
    </row>
    <row r="10" spans="2:12" ht="12.95" customHeight="1" x14ac:dyDescent="0.2">
      <c r="B10" s="5" t="s">
        <v>54</v>
      </c>
      <c r="C10" s="41">
        <v>24553159</v>
      </c>
      <c r="D10" s="1">
        <f>C10/C12</f>
        <v>7.0352678446774328E-2</v>
      </c>
      <c r="E10" s="41">
        <v>16699330099</v>
      </c>
      <c r="F10" s="1">
        <f>E10/E12</f>
        <v>9.1836350505649488E-3</v>
      </c>
      <c r="I10" s="4"/>
      <c r="J10" s="1"/>
      <c r="K10" s="4"/>
      <c r="L10" s="1"/>
    </row>
    <row r="11" spans="2:12" ht="12.95" customHeight="1" x14ac:dyDescent="0.2">
      <c r="B11" s="5" t="s">
        <v>59</v>
      </c>
      <c r="C11" s="41">
        <v>125738</v>
      </c>
      <c r="D11" s="1">
        <f>C11/C12</f>
        <v>3.6027971319456327E-4</v>
      </c>
      <c r="E11" s="41">
        <v>184177398</v>
      </c>
      <c r="F11" s="1">
        <f>E11/E12</f>
        <v>1.0128657842963037E-4</v>
      </c>
      <c r="I11" s="4"/>
      <c r="J11" s="1"/>
      <c r="K11" s="4"/>
      <c r="L11" s="1"/>
    </row>
    <row r="12" spans="2:12" ht="12.95" customHeight="1" x14ac:dyDescent="0.2">
      <c r="B12" s="11" t="s">
        <v>45</v>
      </c>
      <c r="C12" s="12">
        <f>SUM(C7:C11)</f>
        <v>349001055</v>
      </c>
      <c r="D12" s="13">
        <v>1</v>
      </c>
      <c r="E12" s="12">
        <f>SUM(E7:E11)</f>
        <v>1818379106645</v>
      </c>
      <c r="F12" s="13">
        <v>1</v>
      </c>
      <c r="I12" s="4"/>
      <c r="J12" s="1"/>
      <c r="K12" s="4"/>
      <c r="L12" s="1"/>
    </row>
    <row r="13" spans="2:12" ht="12.95" customHeight="1" x14ac:dyDescent="0.2">
      <c r="B13" s="5" t="s">
        <v>6</v>
      </c>
      <c r="C13" s="4"/>
      <c r="D13" s="4"/>
      <c r="E13" s="4"/>
      <c r="F13" s="4"/>
      <c r="I13" s="4"/>
      <c r="J13" s="4"/>
      <c r="K13" s="4"/>
      <c r="L13" s="4"/>
    </row>
    <row r="14" spans="2:12" ht="12.95" customHeight="1" x14ac:dyDescent="0.2">
      <c r="B14" s="5" t="s">
        <v>55</v>
      </c>
      <c r="C14" s="41">
        <v>3323803</v>
      </c>
      <c r="D14" s="1">
        <f>C14/C18</f>
        <v>0.37779216493992307</v>
      </c>
      <c r="E14" s="41">
        <v>213098491508</v>
      </c>
      <c r="F14" s="42">
        <f>E14/E18</f>
        <v>0.50017606721684127</v>
      </c>
      <c r="I14" s="4"/>
      <c r="J14" s="1"/>
      <c r="K14" s="4"/>
      <c r="L14" s="1"/>
    </row>
    <row r="15" spans="2:12" ht="12.95" customHeight="1" x14ac:dyDescent="0.2">
      <c r="B15" s="5" t="s">
        <v>56</v>
      </c>
      <c r="C15" s="41">
        <v>5207524</v>
      </c>
      <c r="D15" s="1">
        <f>C15/C18</f>
        <v>0.59190083345391042</v>
      </c>
      <c r="E15" s="41">
        <v>212391839018</v>
      </c>
      <c r="F15" s="1">
        <f>E15/E18</f>
        <v>0.498517441382205</v>
      </c>
      <c r="I15" s="4"/>
      <c r="J15" s="1"/>
      <c r="K15" s="4"/>
      <c r="L15" s="1"/>
    </row>
    <row r="16" spans="2:12" ht="12.95" customHeight="1" x14ac:dyDescent="0.2">
      <c r="B16" s="5" t="s">
        <v>57</v>
      </c>
      <c r="C16" s="41">
        <v>7389</v>
      </c>
      <c r="D16" s="1">
        <f>C16/C18</f>
        <v>8.3985311606647305E-4</v>
      </c>
      <c r="E16" s="41">
        <v>18559238</v>
      </c>
      <c r="F16" s="1">
        <v>1E-4</v>
      </c>
      <c r="I16" s="4"/>
      <c r="J16" s="1"/>
      <c r="K16" s="4"/>
      <c r="L16" s="1"/>
    </row>
    <row r="17" spans="2:12" ht="12.95" customHeight="1" x14ac:dyDescent="0.2">
      <c r="B17" s="5" t="s">
        <v>58</v>
      </c>
      <c r="C17" s="41">
        <v>259251</v>
      </c>
      <c r="D17" s="42">
        <f>C17/C18</f>
        <v>2.9467148490100042E-2</v>
      </c>
      <c r="E17" s="41">
        <v>538067448</v>
      </c>
      <c r="F17" s="1">
        <v>1.1999999999999999E-3</v>
      </c>
      <c r="I17" s="4"/>
      <c r="J17" s="1"/>
      <c r="K17" s="4"/>
      <c r="L17" s="1"/>
    </row>
    <row r="18" spans="2:12" ht="12.95" customHeight="1" x14ac:dyDescent="0.2">
      <c r="B18" s="11" t="s">
        <v>46</v>
      </c>
      <c r="C18" s="12">
        <f>SUM(C14:C17)</f>
        <v>8797967</v>
      </c>
      <c r="D18" s="13">
        <v>1</v>
      </c>
      <c r="E18" s="12">
        <f>SUM(E14:E17)</f>
        <v>426046957212</v>
      </c>
      <c r="F18" s="13">
        <v>1</v>
      </c>
      <c r="I18" s="4"/>
      <c r="J18" s="1"/>
      <c r="K18" s="4"/>
      <c r="L18" s="1"/>
    </row>
    <row r="19" spans="2:12" ht="12.95" customHeight="1" x14ac:dyDescent="0.2">
      <c r="B19" s="9" t="s">
        <v>236</v>
      </c>
      <c r="C19" s="10">
        <f>C12+C18</f>
        <v>357799022</v>
      </c>
      <c r="D19" s="10"/>
      <c r="E19" s="10">
        <f>E12+E18</f>
        <v>2244426063857</v>
      </c>
      <c r="F19" s="10" t="s">
        <v>0</v>
      </c>
      <c r="I19" s="4"/>
      <c r="J19" s="4"/>
      <c r="K19" s="4"/>
      <c r="L19" s="4"/>
    </row>
    <row r="20" spans="2:12" ht="12.95" customHeight="1" x14ac:dyDescent="0.2">
      <c r="B20" s="86" t="s">
        <v>43</v>
      </c>
      <c r="C20" s="86"/>
      <c r="D20" s="86"/>
      <c r="E20" s="86"/>
      <c r="F20" s="86"/>
    </row>
    <row r="21" spans="2:12" ht="12.95" customHeight="1" x14ac:dyDescent="0.2">
      <c r="B21" s="86" t="s">
        <v>0</v>
      </c>
      <c r="C21" s="86"/>
      <c r="D21" s="86"/>
      <c r="E21" s="86"/>
      <c r="F21" s="86"/>
    </row>
    <row r="22" spans="2:12" ht="23.25" customHeight="1" x14ac:dyDescent="0.2">
      <c r="B22" s="85" t="s">
        <v>81</v>
      </c>
      <c r="C22" s="85"/>
      <c r="D22" s="85"/>
      <c r="E22" s="85"/>
      <c r="F22" s="85"/>
    </row>
    <row r="23" spans="2:12" ht="23.25" customHeight="1" x14ac:dyDescent="0.2">
      <c r="B23" s="85" t="s">
        <v>82</v>
      </c>
      <c r="C23" s="85"/>
      <c r="D23" s="85"/>
      <c r="E23" s="85"/>
      <c r="F23" s="85"/>
      <c r="I23" s="1"/>
      <c r="J23" s="1"/>
    </row>
    <row r="24" spans="2:12" ht="23.25" customHeight="1" x14ac:dyDescent="0.2">
      <c r="B24" s="85" t="s">
        <v>83</v>
      </c>
      <c r="C24" s="85"/>
      <c r="D24" s="85"/>
      <c r="E24" s="85"/>
      <c r="F24" s="85"/>
      <c r="I24" s="1"/>
      <c r="J24" s="1"/>
    </row>
    <row r="25" spans="2:12" ht="23.25" customHeight="1" x14ac:dyDescent="0.2">
      <c r="B25" s="85" t="s">
        <v>84</v>
      </c>
      <c r="C25" s="85"/>
      <c r="D25" s="85"/>
      <c r="E25" s="85"/>
      <c r="F25" s="85"/>
      <c r="I25" s="1"/>
      <c r="J25" s="1"/>
    </row>
    <row r="26" spans="2:12" ht="23.25" customHeight="1" x14ac:dyDescent="0.2">
      <c r="B26" s="85" t="s">
        <v>85</v>
      </c>
      <c r="C26" s="85"/>
      <c r="D26" s="85"/>
      <c r="E26" s="85"/>
      <c r="F26" s="85"/>
    </row>
    <row r="27" spans="2:12" ht="23.25" customHeight="1" x14ac:dyDescent="0.2">
      <c r="B27" s="85" t="s">
        <v>86</v>
      </c>
      <c r="C27" s="85"/>
      <c r="D27" s="85"/>
      <c r="E27" s="85"/>
      <c r="F27" s="85"/>
    </row>
    <row r="28" spans="2:12" ht="23.25" customHeight="1" x14ac:dyDescent="0.2">
      <c r="B28" s="85" t="s">
        <v>87</v>
      </c>
      <c r="C28" s="85"/>
      <c r="D28" s="85"/>
      <c r="E28" s="85"/>
      <c r="F28" s="85"/>
    </row>
    <row r="29" spans="2:12" ht="23.25" customHeight="1" x14ac:dyDescent="0.2">
      <c r="B29" s="85" t="s">
        <v>88</v>
      </c>
      <c r="C29" s="85"/>
      <c r="D29" s="85"/>
      <c r="E29" s="85"/>
      <c r="F29" s="85"/>
    </row>
    <row r="30" spans="2:12" ht="23.25" customHeight="1" x14ac:dyDescent="0.2">
      <c r="B30" s="85" t="s">
        <v>89</v>
      </c>
      <c r="C30" s="85"/>
      <c r="D30" s="85"/>
      <c r="E30" s="85"/>
      <c r="F30" s="85"/>
    </row>
    <row r="31" spans="2:12" ht="23.25" customHeight="1" x14ac:dyDescent="0.2">
      <c r="B31" s="85" t="s">
        <v>90</v>
      </c>
      <c r="C31" s="85"/>
      <c r="D31" s="85"/>
      <c r="E31" s="85"/>
      <c r="F31" s="85"/>
    </row>
  </sheetData>
  <mergeCells count="17">
    <mergeCell ref="H2:L2"/>
    <mergeCell ref="B1:F1"/>
    <mergeCell ref="B2:F2"/>
    <mergeCell ref="B4:F4"/>
    <mergeCell ref="B20:F20"/>
    <mergeCell ref="B31:F31"/>
    <mergeCell ref="B26:F26"/>
    <mergeCell ref="B30:F30"/>
    <mergeCell ref="B25:F25"/>
    <mergeCell ref="B24:F24"/>
    <mergeCell ref="B23:F23"/>
    <mergeCell ref="H4:L4"/>
    <mergeCell ref="B27:F27"/>
    <mergeCell ref="B28:F28"/>
    <mergeCell ref="B29:F29"/>
    <mergeCell ref="B21:F21"/>
    <mergeCell ref="B22:F2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showGridLines="0" zoomScale="140" zoomScaleNormal="140" workbookViewId="0">
      <selection activeCell="H16" sqref="H16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16384" width="9.33203125" style="5"/>
  </cols>
  <sheetData>
    <row r="2" spans="2:4" ht="15.75" x14ac:dyDescent="0.25">
      <c r="B2" s="14" t="s">
        <v>98</v>
      </c>
    </row>
    <row r="5" spans="2:4" ht="22.5" x14ac:dyDescent="0.2">
      <c r="B5" s="8" t="s">
        <v>21</v>
      </c>
      <c r="C5" s="7" t="s">
        <v>120</v>
      </c>
      <c r="D5" s="7" t="s">
        <v>121</v>
      </c>
    </row>
    <row r="6" spans="2:4" ht="12.95" customHeight="1" x14ac:dyDescent="0.2">
      <c r="B6" s="18" t="s">
        <v>132</v>
      </c>
      <c r="C6" s="4">
        <v>1743588</v>
      </c>
      <c r="D6" s="4">
        <v>42843</v>
      </c>
    </row>
    <row r="7" spans="2:4" ht="12.95" customHeight="1" x14ac:dyDescent="0.2">
      <c r="B7" s="18" t="s">
        <v>133</v>
      </c>
      <c r="C7" s="4">
        <v>1755706</v>
      </c>
      <c r="D7" s="4">
        <v>39879</v>
      </c>
    </row>
    <row r="8" spans="2:4" ht="12.95" customHeight="1" x14ac:dyDescent="0.2">
      <c r="B8" s="18" t="s">
        <v>134</v>
      </c>
      <c r="C8" s="4">
        <v>1770391</v>
      </c>
      <c r="D8" s="4">
        <v>39953</v>
      </c>
    </row>
    <row r="9" spans="2:4" ht="12.95" customHeight="1" x14ac:dyDescent="0.2">
      <c r="B9" s="18" t="s">
        <v>135</v>
      </c>
      <c r="C9" s="4">
        <v>1788688</v>
      </c>
      <c r="D9" s="4">
        <v>46823</v>
      </c>
    </row>
    <row r="10" spans="2:4" ht="12.95" customHeight="1" x14ac:dyDescent="0.2">
      <c r="B10" s="18" t="s">
        <v>136</v>
      </c>
      <c r="C10" s="4">
        <v>1800967</v>
      </c>
      <c r="D10" s="4">
        <v>40120</v>
      </c>
    </row>
    <row r="11" spans="2:4" ht="12.95" customHeight="1" x14ac:dyDescent="0.2">
      <c r="B11" s="18" t="s">
        <v>137</v>
      </c>
      <c r="C11" s="4">
        <v>1822153</v>
      </c>
      <c r="D11" s="4">
        <v>40826</v>
      </c>
    </row>
    <row r="12" spans="2:4" ht="12.95" customHeight="1" x14ac:dyDescent="0.2">
      <c r="B12" s="18" t="s">
        <v>138</v>
      </c>
      <c r="C12" s="4">
        <v>1839457</v>
      </c>
      <c r="D12" s="4">
        <v>49123</v>
      </c>
    </row>
    <row r="13" spans="2:4" ht="12.95" customHeight="1" x14ac:dyDescent="0.2">
      <c r="B13" s="18" t="s">
        <v>139</v>
      </c>
      <c r="C13" s="4">
        <v>1843159</v>
      </c>
      <c r="D13" s="4">
        <v>44366</v>
      </c>
    </row>
    <row r="14" spans="2:4" ht="12.95" customHeight="1" x14ac:dyDescent="0.2">
      <c r="B14" s="18" t="s">
        <v>140</v>
      </c>
      <c r="C14" s="4">
        <v>1849807</v>
      </c>
      <c r="D14" s="4">
        <v>42411</v>
      </c>
    </row>
    <row r="15" spans="2:4" ht="12.95" customHeight="1" x14ac:dyDescent="0.2">
      <c r="B15" s="18" t="s">
        <v>141</v>
      </c>
      <c r="C15" s="4">
        <v>1862248</v>
      </c>
      <c r="D15" s="4">
        <v>50991</v>
      </c>
    </row>
    <row r="16" spans="2:4" ht="12.95" customHeight="1" x14ac:dyDescent="0.2">
      <c r="B16" s="18" t="s">
        <v>142</v>
      </c>
      <c r="C16" s="4">
        <v>1874583</v>
      </c>
      <c r="D16" s="4">
        <v>43137</v>
      </c>
    </row>
    <row r="17" spans="2:4" ht="12.95" customHeight="1" x14ac:dyDescent="0.2">
      <c r="B17" s="18" t="s">
        <v>143</v>
      </c>
      <c r="C17" s="21">
        <v>1887143</v>
      </c>
      <c r="D17" s="21">
        <v>42617</v>
      </c>
    </row>
    <row r="18" spans="2:4" ht="12.95" customHeight="1" x14ac:dyDescent="0.2">
      <c r="B18" s="18" t="s">
        <v>43</v>
      </c>
    </row>
    <row r="20" spans="2:4" ht="12.95" customHeight="1" x14ac:dyDescent="0.2">
      <c r="B20" s="96" t="s">
        <v>38</v>
      </c>
      <c r="C20" s="96"/>
    </row>
  </sheetData>
  <mergeCells count="1"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7"/>
  <sheetViews>
    <sheetView showGridLines="0" zoomScale="140" zoomScaleNormal="140" workbookViewId="0">
      <selection activeCell="H26" sqref="H26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16384" width="9.33203125" style="5"/>
  </cols>
  <sheetData>
    <row r="2" spans="2:10" ht="15.75" x14ac:dyDescent="0.25">
      <c r="B2" s="14" t="s">
        <v>99</v>
      </c>
    </row>
    <row r="5" spans="2:10" ht="12.95" customHeight="1" x14ac:dyDescent="0.2">
      <c r="B5" s="92" t="s">
        <v>21</v>
      </c>
      <c r="C5" s="90" t="s">
        <v>44</v>
      </c>
      <c r="D5" s="90"/>
      <c r="E5" s="91" t="s">
        <v>25</v>
      </c>
      <c r="F5" s="91"/>
      <c r="G5" s="90" t="s">
        <v>80</v>
      </c>
      <c r="H5" s="90"/>
      <c r="J5" s="5" t="s">
        <v>42</v>
      </c>
    </row>
    <row r="6" spans="2:10" ht="22.5" x14ac:dyDescent="0.2">
      <c r="B6" s="93"/>
      <c r="C6" s="7" t="s">
        <v>147</v>
      </c>
      <c r="D6" s="7" t="s">
        <v>148</v>
      </c>
      <c r="E6" s="22" t="s">
        <v>147</v>
      </c>
      <c r="F6" s="22" t="s">
        <v>148</v>
      </c>
      <c r="G6" s="7" t="s">
        <v>233</v>
      </c>
      <c r="H6" s="7" t="s">
        <v>232</v>
      </c>
    </row>
    <row r="7" spans="2:10" ht="12.95" customHeight="1" x14ac:dyDescent="0.2">
      <c r="B7" s="18" t="s">
        <v>132</v>
      </c>
      <c r="C7" s="4">
        <v>1572212</v>
      </c>
      <c r="D7" s="4">
        <v>1009625747</v>
      </c>
      <c r="E7" s="23">
        <v>50112</v>
      </c>
      <c r="F7" s="23">
        <v>3374099162</v>
      </c>
      <c r="G7" s="4">
        <v>1622324</v>
      </c>
      <c r="H7" s="4">
        <v>4383724909</v>
      </c>
    </row>
    <row r="8" spans="2:10" ht="12.95" customHeight="1" x14ac:dyDescent="0.2">
      <c r="B8" s="18" t="s">
        <v>133</v>
      </c>
      <c r="C8" s="4">
        <v>1586052</v>
      </c>
      <c r="D8" s="4">
        <v>999585898</v>
      </c>
      <c r="E8" s="23">
        <v>48341</v>
      </c>
      <c r="F8" s="23">
        <v>3510885803</v>
      </c>
      <c r="G8" s="4">
        <v>1634393</v>
      </c>
      <c r="H8" s="4">
        <v>4510471701</v>
      </c>
    </row>
    <row r="9" spans="2:10" ht="12.95" customHeight="1" x14ac:dyDescent="0.2">
      <c r="B9" s="18" t="s">
        <v>134</v>
      </c>
      <c r="C9" s="4">
        <v>1600682</v>
      </c>
      <c r="D9" s="4">
        <v>1001453012</v>
      </c>
      <c r="E9" s="23">
        <v>47723</v>
      </c>
      <c r="F9" s="23">
        <v>3619607753</v>
      </c>
      <c r="G9" s="4">
        <v>1648405</v>
      </c>
      <c r="H9" s="4">
        <v>4621060765</v>
      </c>
    </row>
    <row r="10" spans="2:10" ht="12.95" customHeight="1" x14ac:dyDescent="0.2">
      <c r="B10" s="18" t="s">
        <v>135</v>
      </c>
      <c r="C10" s="4">
        <v>1614263</v>
      </c>
      <c r="D10" s="4">
        <v>1043429546</v>
      </c>
      <c r="E10" s="23">
        <v>54610</v>
      </c>
      <c r="F10" s="23">
        <v>3507721427</v>
      </c>
      <c r="G10" s="4">
        <v>1668873</v>
      </c>
      <c r="H10" s="4">
        <v>4551150973</v>
      </c>
    </row>
    <row r="11" spans="2:10" ht="12.95" customHeight="1" x14ac:dyDescent="0.2">
      <c r="B11" s="18" t="s">
        <v>136</v>
      </c>
      <c r="C11" s="4">
        <v>1641938</v>
      </c>
      <c r="D11" s="4">
        <v>1061937633</v>
      </c>
      <c r="E11" s="23">
        <v>48807</v>
      </c>
      <c r="F11" s="23">
        <v>3584750357</v>
      </c>
      <c r="G11" s="4">
        <v>1690745</v>
      </c>
      <c r="H11" s="4">
        <v>4646687990</v>
      </c>
    </row>
    <row r="12" spans="2:10" ht="12.95" customHeight="1" x14ac:dyDescent="0.2">
      <c r="B12" s="18" t="s">
        <v>137</v>
      </c>
      <c r="C12" s="4">
        <v>1669891</v>
      </c>
      <c r="D12" s="4">
        <v>1066405324</v>
      </c>
      <c r="E12" s="23">
        <v>52585</v>
      </c>
      <c r="F12" s="23">
        <v>4015676420</v>
      </c>
      <c r="G12" s="4">
        <v>1722476</v>
      </c>
      <c r="H12" s="4">
        <v>5082081744</v>
      </c>
    </row>
    <row r="13" spans="2:10" ht="12.95" customHeight="1" x14ac:dyDescent="0.2">
      <c r="B13" s="18" t="s">
        <v>138</v>
      </c>
      <c r="C13" s="4">
        <v>1695993</v>
      </c>
      <c r="D13" s="4">
        <v>1147344754</v>
      </c>
      <c r="E13" s="23">
        <v>60514</v>
      </c>
      <c r="F13" s="23">
        <v>4103270177</v>
      </c>
      <c r="G13" s="4">
        <v>1756507</v>
      </c>
      <c r="H13" s="4">
        <v>5250614931</v>
      </c>
    </row>
    <row r="14" spans="2:10" ht="12.95" customHeight="1" x14ac:dyDescent="0.2">
      <c r="B14" s="18" t="s">
        <v>139</v>
      </c>
      <c r="C14" s="4">
        <v>1707841</v>
      </c>
      <c r="D14" s="4">
        <v>1094389481</v>
      </c>
      <c r="E14" s="23">
        <v>57352</v>
      </c>
      <c r="F14" s="23">
        <v>4392587881</v>
      </c>
      <c r="G14" s="4">
        <v>1765193</v>
      </c>
      <c r="H14" s="4">
        <v>5486977362</v>
      </c>
    </row>
    <row r="15" spans="2:10" ht="12.95" customHeight="1" x14ac:dyDescent="0.2">
      <c r="B15" s="18" t="s">
        <v>140</v>
      </c>
      <c r="C15" s="4">
        <v>1684337</v>
      </c>
      <c r="D15" s="4">
        <v>1075228010</v>
      </c>
      <c r="E15" s="23">
        <v>55411</v>
      </c>
      <c r="F15" s="23">
        <v>4237454597</v>
      </c>
      <c r="G15" s="4">
        <v>1739748</v>
      </c>
      <c r="H15" s="4">
        <v>5312682607</v>
      </c>
    </row>
    <row r="16" spans="2:10" ht="12.95" customHeight="1" x14ac:dyDescent="0.2">
      <c r="B16" s="18" t="s">
        <v>141</v>
      </c>
      <c r="C16" s="4">
        <v>1696896</v>
      </c>
      <c r="D16" s="4">
        <v>1059528089</v>
      </c>
      <c r="E16" s="23">
        <v>63638</v>
      </c>
      <c r="F16" s="23">
        <v>3938109646</v>
      </c>
      <c r="G16" s="4">
        <v>1760534</v>
      </c>
      <c r="H16" s="4">
        <v>4997637735</v>
      </c>
    </row>
    <row r="17" spans="2:10" ht="12.95" customHeight="1" x14ac:dyDescent="0.2">
      <c r="B17" s="18" t="s">
        <v>142</v>
      </c>
      <c r="C17" s="4">
        <v>1719052</v>
      </c>
      <c r="D17" s="4">
        <v>1085619087</v>
      </c>
      <c r="E17" s="23">
        <v>55563</v>
      </c>
      <c r="F17" s="23">
        <v>3680674543</v>
      </c>
      <c r="G17" s="4">
        <v>1774615</v>
      </c>
      <c r="H17" s="4">
        <v>4766293630</v>
      </c>
    </row>
    <row r="18" spans="2:10" ht="12.95" customHeight="1" x14ac:dyDescent="0.2">
      <c r="B18" s="18" t="s">
        <v>143</v>
      </c>
      <c r="C18" s="4">
        <v>1748038</v>
      </c>
      <c r="D18" s="4">
        <v>1149374113</v>
      </c>
      <c r="E18" s="23">
        <v>53956</v>
      </c>
      <c r="F18" s="23">
        <v>3956583015</v>
      </c>
      <c r="G18" s="4">
        <v>1801994</v>
      </c>
      <c r="H18" s="4">
        <v>5105957128</v>
      </c>
    </row>
    <row r="19" spans="2:10" ht="12.95" customHeight="1" x14ac:dyDescent="0.2">
      <c r="B19" s="9" t="s">
        <v>80</v>
      </c>
      <c r="C19" s="10">
        <f t="shared" ref="C19:H19" si="0">SUM(C7:C18)</f>
        <v>19937195</v>
      </c>
      <c r="D19" s="10">
        <f t="shared" si="0"/>
        <v>12793920694</v>
      </c>
      <c r="E19" s="28">
        <f t="shared" si="0"/>
        <v>648612</v>
      </c>
      <c r="F19" s="28">
        <f t="shared" si="0"/>
        <v>45921420781</v>
      </c>
      <c r="G19" s="10">
        <f t="shared" si="0"/>
        <v>20585807</v>
      </c>
      <c r="H19" s="10">
        <f t="shared" si="0"/>
        <v>58715341475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5"/>
      <c r="J20" s="45"/>
    </row>
    <row r="21" spans="2:10" ht="12.95" customHeight="1" x14ac:dyDescent="0.2">
      <c r="C21" s="4"/>
      <c r="D21" s="4"/>
      <c r="E21" s="4"/>
      <c r="F21" s="4"/>
      <c r="G21" s="4"/>
      <c r="H21" s="4"/>
      <c r="I21" s="45"/>
      <c r="J21" s="45"/>
    </row>
    <row r="22" spans="2:10" ht="12.95" customHeight="1" x14ac:dyDescent="0.2">
      <c r="B22" s="16" t="s">
        <v>40</v>
      </c>
      <c r="C22" s="4"/>
      <c r="D22" s="4"/>
      <c r="E22" s="4"/>
      <c r="F22" s="4"/>
      <c r="G22" s="4"/>
      <c r="H22" s="4"/>
    </row>
    <row r="23" spans="2:10" ht="12.95" customHeight="1" x14ac:dyDescent="0.2">
      <c r="B23" s="37" t="s">
        <v>100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45" spans="2:8" ht="12.95" customHeight="1" x14ac:dyDescent="0.2">
      <c r="B45" s="16" t="s">
        <v>73</v>
      </c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67" spans="2:2" ht="12.95" customHeight="1" x14ac:dyDescent="0.2">
      <c r="B67" s="16" t="s">
        <v>74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showGridLines="0" zoomScale="140" zoomScaleNormal="140" workbookViewId="0">
      <selection activeCell="C14" sqref="C14"/>
    </sheetView>
  </sheetViews>
  <sheetFormatPr defaultColWidth="9.33203125" defaultRowHeight="12.95" customHeight="1" x14ac:dyDescent="0.2"/>
  <cols>
    <col min="1" max="1" width="2.83203125" style="6" customWidth="1"/>
    <col min="2" max="2" width="22.6640625" style="6" customWidth="1"/>
    <col min="3" max="3" width="19.33203125" style="6" customWidth="1"/>
    <col min="4" max="4" width="20.83203125" style="6" customWidth="1"/>
    <col min="5" max="5" width="18.33203125" style="6" customWidth="1"/>
    <col min="6" max="6" width="20.33203125" style="6" customWidth="1"/>
    <col min="7" max="7" width="19.33203125" style="6" customWidth="1"/>
    <col min="8" max="8" width="23" style="6" customWidth="1"/>
    <col min="9" max="16384" width="9.33203125" style="6"/>
  </cols>
  <sheetData>
    <row r="2" spans="2:12" ht="15.75" x14ac:dyDescent="0.25">
      <c r="B2" s="14" t="s">
        <v>101</v>
      </c>
    </row>
    <row r="5" spans="2:12" ht="12.95" customHeight="1" x14ac:dyDescent="0.2">
      <c r="B5" s="92" t="s">
        <v>21</v>
      </c>
      <c r="C5" s="90" t="s">
        <v>44</v>
      </c>
      <c r="D5" s="90"/>
      <c r="E5" s="91" t="s">
        <v>25</v>
      </c>
      <c r="F5" s="91"/>
      <c r="G5" s="90" t="s">
        <v>80</v>
      </c>
      <c r="H5" s="90"/>
    </row>
    <row r="6" spans="2:12" ht="22.5" x14ac:dyDescent="0.2">
      <c r="B6" s="93"/>
      <c r="C6" s="15" t="s">
        <v>147</v>
      </c>
      <c r="D6" s="15" t="s">
        <v>148</v>
      </c>
      <c r="E6" s="27" t="s">
        <v>147</v>
      </c>
      <c r="F6" s="27" t="s">
        <v>148</v>
      </c>
      <c r="G6" s="15" t="s">
        <v>233</v>
      </c>
      <c r="H6" s="15" t="s">
        <v>148</v>
      </c>
    </row>
    <row r="7" spans="2:12" ht="12.95" customHeight="1" x14ac:dyDescent="0.2">
      <c r="B7" s="18" t="s">
        <v>132</v>
      </c>
      <c r="C7" s="4">
        <v>171</v>
      </c>
      <c r="D7" s="4">
        <v>1799100</v>
      </c>
      <c r="E7" s="23">
        <v>1508</v>
      </c>
      <c r="F7" s="23">
        <v>1256890259</v>
      </c>
      <c r="G7" s="4">
        <v>1679</v>
      </c>
      <c r="H7" s="4">
        <v>1258689359</v>
      </c>
      <c r="K7" s="47"/>
      <c r="L7" s="47"/>
    </row>
    <row r="8" spans="2:12" ht="12.95" customHeight="1" x14ac:dyDescent="0.2">
      <c r="B8" s="18" t="s">
        <v>133</v>
      </c>
      <c r="C8" s="4">
        <v>139</v>
      </c>
      <c r="D8" s="4">
        <v>3613488</v>
      </c>
      <c r="E8" s="23">
        <v>1743</v>
      </c>
      <c r="F8" s="23">
        <v>1124263687</v>
      </c>
      <c r="G8" s="4">
        <v>1882</v>
      </c>
      <c r="H8" s="4">
        <v>1127877175</v>
      </c>
      <c r="K8" s="47"/>
      <c r="L8" s="47"/>
    </row>
    <row r="9" spans="2:12" ht="12.95" customHeight="1" x14ac:dyDescent="0.2">
      <c r="B9" s="18" t="s">
        <v>134</v>
      </c>
      <c r="C9" s="4">
        <v>145</v>
      </c>
      <c r="D9" s="4">
        <v>1451453</v>
      </c>
      <c r="E9" s="23">
        <v>1813</v>
      </c>
      <c r="F9" s="23">
        <v>1285030637</v>
      </c>
      <c r="G9" s="4">
        <v>1958</v>
      </c>
      <c r="H9" s="4">
        <v>1286482090</v>
      </c>
      <c r="K9" s="47"/>
      <c r="L9" s="47"/>
    </row>
    <row r="10" spans="2:12" ht="12.95" customHeight="1" x14ac:dyDescent="0.2">
      <c r="B10" s="18" t="s">
        <v>135</v>
      </c>
      <c r="C10" s="4">
        <v>132</v>
      </c>
      <c r="D10" s="4">
        <v>1246102</v>
      </c>
      <c r="E10" s="23">
        <v>1955</v>
      </c>
      <c r="F10" s="23">
        <v>1182466696</v>
      </c>
      <c r="G10" s="4">
        <v>2087</v>
      </c>
      <c r="H10" s="4">
        <v>1183712798</v>
      </c>
      <c r="K10" s="47"/>
      <c r="L10" s="47"/>
    </row>
    <row r="11" spans="2:12" ht="12.95" customHeight="1" x14ac:dyDescent="0.2">
      <c r="B11" s="18" t="s">
        <v>136</v>
      </c>
      <c r="C11" s="4">
        <v>121</v>
      </c>
      <c r="D11" s="4">
        <v>1446688</v>
      </c>
      <c r="E11" s="23">
        <v>1981</v>
      </c>
      <c r="F11" s="23">
        <v>1336699817</v>
      </c>
      <c r="G11" s="4">
        <v>2102</v>
      </c>
      <c r="H11" s="4">
        <v>1338146505</v>
      </c>
    </row>
    <row r="12" spans="2:12" ht="12.95" customHeight="1" x14ac:dyDescent="0.2">
      <c r="B12" s="18" t="s">
        <v>137</v>
      </c>
      <c r="C12" s="4">
        <v>168</v>
      </c>
      <c r="D12" s="4">
        <v>1376209</v>
      </c>
      <c r="E12" s="23">
        <v>2046</v>
      </c>
      <c r="F12" s="23">
        <v>1355712174</v>
      </c>
      <c r="G12" s="4">
        <v>2214</v>
      </c>
      <c r="H12" s="4">
        <v>1357088383</v>
      </c>
    </row>
    <row r="13" spans="2:12" ht="12.95" customHeight="1" x14ac:dyDescent="0.2">
      <c r="B13" s="18" t="s">
        <v>138</v>
      </c>
      <c r="C13" s="4">
        <v>168</v>
      </c>
      <c r="D13" s="4">
        <v>1994373</v>
      </c>
      <c r="E13" s="23">
        <v>2304</v>
      </c>
      <c r="F13" s="23">
        <v>1508564157</v>
      </c>
      <c r="G13" s="4">
        <v>2472</v>
      </c>
      <c r="H13" s="4">
        <v>1510558530</v>
      </c>
    </row>
    <row r="14" spans="2:12" ht="12.95" customHeight="1" x14ac:dyDescent="0.2">
      <c r="B14" s="18" t="s">
        <v>139</v>
      </c>
      <c r="C14" s="4">
        <v>169</v>
      </c>
      <c r="D14" s="48">
        <v>8718631</v>
      </c>
      <c r="E14" s="23">
        <v>2118</v>
      </c>
      <c r="F14" s="23">
        <v>1421371854</v>
      </c>
      <c r="G14" s="4">
        <v>2287</v>
      </c>
      <c r="H14" s="4">
        <v>1430090485</v>
      </c>
    </row>
    <row r="15" spans="2:12" ht="12.95" customHeight="1" x14ac:dyDescent="0.2">
      <c r="B15" s="18" t="s">
        <v>140</v>
      </c>
      <c r="C15" s="4">
        <v>158</v>
      </c>
      <c r="D15" s="4">
        <v>2126198</v>
      </c>
      <c r="E15" s="23">
        <v>2205</v>
      </c>
      <c r="F15" s="23">
        <v>1856549057</v>
      </c>
      <c r="G15" s="4">
        <v>2363</v>
      </c>
      <c r="H15" s="4">
        <v>1858675255</v>
      </c>
    </row>
    <row r="16" spans="2:12" ht="12.95" customHeight="1" x14ac:dyDescent="0.2">
      <c r="B16" s="18" t="s">
        <v>141</v>
      </c>
      <c r="C16" s="4">
        <v>161</v>
      </c>
      <c r="D16" s="4">
        <v>1307423</v>
      </c>
      <c r="E16" s="23">
        <v>2195</v>
      </c>
      <c r="F16" s="23">
        <v>1430711732</v>
      </c>
      <c r="G16" s="4">
        <v>2356</v>
      </c>
      <c r="H16" s="4">
        <v>1432019155</v>
      </c>
    </row>
    <row r="17" spans="2:10" ht="12.95" customHeight="1" x14ac:dyDescent="0.2">
      <c r="B17" s="18" t="s">
        <v>142</v>
      </c>
      <c r="C17" s="4">
        <v>179</v>
      </c>
      <c r="D17" s="4">
        <v>1497948</v>
      </c>
      <c r="E17" s="23">
        <v>2141</v>
      </c>
      <c r="F17" s="23">
        <v>1584094865</v>
      </c>
      <c r="G17" s="4">
        <v>2320</v>
      </c>
      <c r="H17" s="4">
        <v>1585592813</v>
      </c>
    </row>
    <row r="18" spans="2:10" ht="12.95" customHeight="1" x14ac:dyDescent="0.2">
      <c r="B18" s="18" t="s">
        <v>143</v>
      </c>
      <c r="C18" s="4">
        <v>171</v>
      </c>
      <c r="D18" s="4">
        <v>1276262</v>
      </c>
      <c r="E18" s="23">
        <v>2230</v>
      </c>
      <c r="F18" s="23">
        <v>1579657265</v>
      </c>
      <c r="G18" s="4">
        <v>2401</v>
      </c>
      <c r="H18" s="4">
        <v>1580933527</v>
      </c>
    </row>
    <row r="19" spans="2:10" ht="12.95" customHeight="1" x14ac:dyDescent="0.2">
      <c r="B19" s="9" t="s">
        <v>80</v>
      </c>
      <c r="C19" s="10">
        <f t="shared" ref="C19:H19" si="0">SUM(C7:C18)</f>
        <v>1882</v>
      </c>
      <c r="D19" s="10">
        <f t="shared" si="0"/>
        <v>27853875</v>
      </c>
      <c r="E19" s="28">
        <f t="shared" si="0"/>
        <v>24239</v>
      </c>
      <c r="F19" s="28">
        <f t="shared" si="0"/>
        <v>16922012200</v>
      </c>
      <c r="G19" s="10">
        <f t="shared" si="0"/>
        <v>26121</v>
      </c>
      <c r="H19" s="10">
        <f t="shared" si="0"/>
        <v>16949866075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6"/>
      <c r="J20" s="46"/>
    </row>
    <row r="21" spans="2:10" ht="12.95" customHeight="1" x14ac:dyDescent="0.2">
      <c r="C21" s="4"/>
      <c r="D21" s="4"/>
      <c r="E21" s="4"/>
      <c r="F21" s="4"/>
      <c r="G21" s="4"/>
      <c r="H21" s="4"/>
      <c r="I21" s="46"/>
      <c r="J21" s="46"/>
    </row>
    <row r="22" spans="2:10" ht="12.95" customHeight="1" x14ac:dyDescent="0.2">
      <c r="B22" s="26" t="s">
        <v>75</v>
      </c>
      <c r="C22" s="4"/>
      <c r="D22" s="4"/>
      <c r="E22" s="4"/>
      <c r="F22" s="4"/>
      <c r="G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showGridLines="0" zoomScale="130" zoomScaleNormal="130" workbookViewId="0">
      <selection activeCell="H27" sqref="H27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8" ht="15.75" x14ac:dyDescent="0.25">
      <c r="B2" s="14" t="s">
        <v>102</v>
      </c>
    </row>
    <row r="3" spans="2:8" ht="12.95" customHeight="1" x14ac:dyDescent="0.2">
      <c r="B3" s="6" t="s">
        <v>92</v>
      </c>
    </row>
    <row r="5" spans="2:8" ht="12.95" customHeight="1" x14ac:dyDescent="0.2">
      <c r="B5" s="92" t="s">
        <v>21</v>
      </c>
      <c r="C5" s="90" t="s">
        <v>44</v>
      </c>
      <c r="D5" s="90"/>
      <c r="E5" s="91" t="s">
        <v>25</v>
      </c>
      <c r="F5" s="91"/>
      <c r="G5" s="90" t="s">
        <v>80</v>
      </c>
      <c r="H5" s="90"/>
    </row>
    <row r="6" spans="2:8" ht="22.5" x14ac:dyDescent="0.2">
      <c r="B6" s="93"/>
      <c r="C6" s="15" t="s">
        <v>147</v>
      </c>
      <c r="D6" s="15" t="s">
        <v>234</v>
      </c>
      <c r="E6" s="27" t="s">
        <v>147</v>
      </c>
      <c r="F6" s="27" t="s">
        <v>148</v>
      </c>
      <c r="G6" s="15" t="s">
        <v>147</v>
      </c>
      <c r="H6" s="15" t="s">
        <v>148</v>
      </c>
    </row>
    <row r="7" spans="2:8" ht="12.95" customHeight="1" x14ac:dyDescent="0.2">
      <c r="B7" s="18" t="s">
        <v>132</v>
      </c>
      <c r="C7" s="4">
        <v>12967</v>
      </c>
      <c r="D7" s="4">
        <v>354444922</v>
      </c>
      <c r="E7" s="23">
        <v>228105</v>
      </c>
      <c r="F7" s="23">
        <v>13021756828</v>
      </c>
      <c r="G7" s="4">
        <v>241072</v>
      </c>
      <c r="H7" s="4">
        <v>13376201750</v>
      </c>
    </row>
    <row r="8" spans="2:8" ht="12.95" customHeight="1" x14ac:dyDescent="0.2">
      <c r="B8" s="18" t="s">
        <v>133</v>
      </c>
      <c r="C8" s="4">
        <v>15299</v>
      </c>
      <c r="D8" s="4">
        <v>356275490</v>
      </c>
      <c r="E8" s="23">
        <v>243994</v>
      </c>
      <c r="F8" s="23">
        <v>14690681331</v>
      </c>
      <c r="G8" s="4">
        <v>259293</v>
      </c>
      <c r="H8" s="4">
        <v>15046956821</v>
      </c>
    </row>
    <row r="9" spans="2:8" ht="12.95" customHeight="1" x14ac:dyDescent="0.2">
      <c r="B9" s="18" t="s">
        <v>134</v>
      </c>
      <c r="C9" s="4">
        <v>14587</v>
      </c>
      <c r="D9" s="4">
        <v>373219417</v>
      </c>
      <c r="E9" s="23">
        <v>256712</v>
      </c>
      <c r="F9" s="23">
        <v>14859236893</v>
      </c>
      <c r="G9" s="4">
        <v>271299</v>
      </c>
      <c r="H9" s="4">
        <v>15232456310</v>
      </c>
    </row>
    <row r="10" spans="2:8" ht="12.95" customHeight="1" x14ac:dyDescent="0.2">
      <c r="B10" s="18" t="s">
        <v>135</v>
      </c>
      <c r="C10" s="4">
        <v>13464</v>
      </c>
      <c r="D10" s="4">
        <v>323976456</v>
      </c>
      <c r="E10" s="23">
        <v>259480</v>
      </c>
      <c r="F10" s="23">
        <v>14457810046</v>
      </c>
      <c r="G10" s="4">
        <v>272944</v>
      </c>
      <c r="H10" s="4">
        <v>14781786502</v>
      </c>
    </row>
    <row r="11" spans="2:8" ht="12.95" customHeight="1" x14ac:dyDescent="0.2">
      <c r="B11" s="18" t="s">
        <v>136</v>
      </c>
      <c r="C11" s="4">
        <v>14242</v>
      </c>
      <c r="D11" s="4">
        <v>344843767</v>
      </c>
      <c r="E11" s="23">
        <v>263775</v>
      </c>
      <c r="F11" s="23">
        <v>15087351766</v>
      </c>
      <c r="G11" s="4">
        <v>278017</v>
      </c>
      <c r="H11" s="4">
        <v>15432195533</v>
      </c>
    </row>
    <row r="12" spans="2:8" ht="12.95" customHeight="1" x14ac:dyDescent="0.2">
      <c r="B12" s="18" t="s">
        <v>137</v>
      </c>
      <c r="C12" s="4">
        <v>16024</v>
      </c>
      <c r="D12" s="48">
        <v>410736676</v>
      </c>
      <c r="E12" s="23">
        <v>268886</v>
      </c>
      <c r="F12" s="23">
        <v>17566811815</v>
      </c>
      <c r="G12" s="4">
        <v>284910</v>
      </c>
      <c r="H12" s="4">
        <v>17977548491</v>
      </c>
    </row>
    <row r="13" spans="2:8" ht="12.95" customHeight="1" x14ac:dyDescent="0.2">
      <c r="B13" s="18" t="s">
        <v>138</v>
      </c>
      <c r="C13" s="4">
        <v>15317</v>
      </c>
      <c r="D13" s="4">
        <v>398666283</v>
      </c>
      <c r="E13" s="23">
        <v>264776</v>
      </c>
      <c r="F13" s="23">
        <v>16195572461</v>
      </c>
      <c r="G13" s="4">
        <v>280093</v>
      </c>
      <c r="H13" s="4">
        <v>16594238744</v>
      </c>
    </row>
    <row r="14" spans="2:8" ht="12.95" customHeight="1" x14ac:dyDescent="0.2">
      <c r="B14" s="18" t="s">
        <v>139</v>
      </c>
      <c r="C14" s="4">
        <v>16812</v>
      </c>
      <c r="D14" s="48">
        <v>464876018</v>
      </c>
      <c r="E14" s="23">
        <v>255789</v>
      </c>
      <c r="F14" s="23">
        <v>16237621152</v>
      </c>
      <c r="G14" s="4">
        <v>272601</v>
      </c>
      <c r="H14" s="4">
        <v>16702497170</v>
      </c>
    </row>
    <row r="15" spans="2:8" ht="12.95" customHeight="1" x14ac:dyDescent="0.2">
      <c r="B15" s="18" t="s">
        <v>140</v>
      </c>
      <c r="C15" s="4">
        <v>17538</v>
      </c>
      <c r="D15" s="4">
        <v>404650032</v>
      </c>
      <c r="E15" s="23">
        <v>267900</v>
      </c>
      <c r="F15" s="23">
        <v>15937039116</v>
      </c>
      <c r="G15" s="4">
        <v>285438</v>
      </c>
      <c r="H15" s="4">
        <v>16341689148</v>
      </c>
    </row>
    <row r="16" spans="2:8" ht="12.95" customHeight="1" x14ac:dyDescent="0.2">
      <c r="B16" s="18" t="s">
        <v>141</v>
      </c>
      <c r="C16" s="4">
        <v>16879</v>
      </c>
      <c r="D16" s="4">
        <v>423234551</v>
      </c>
      <c r="E16" s="23">
        <v>264394</v>
      </c>
      <c r="F16" s="23">
        <v>14025448814</v>
      </c>
      <c r="G16" s="4">
        <v>281273</v>
      </c>
      <c r="H16" s="4">
        <v>14448683365</v>
      </c>
    </row>
    <row r="17" spans="2:10" ht="12.95" customHeight="1" x14ac:dyDescent="0.2">
      <c r="B17" s="18" t="s">
        <v>142</v>
      </c>
      <c r="C17" s="4">
        <v>16259</v>
      </c>
      <c r="D17" s="4">
        <v>482708187</v>
      </c>
      <c r="E17" s="23">
        <v>266896</v>
      </c>
      <c r="F17" s="23">
        <v>14538570338</v>
      </c>
      <c r="G17" s="4">
        <v>283155</v>
      </c>
      <c r="H17" s="4">
        <v>15021278525</v>
      </c>
    </row>
    <row r="18" spans="2:10" ht="12.95" customHeight="1" x14ac:dyDescent="0.2">
      <c r="B18" s="18" t="s">
        <v>143</v>
      </c>
      <c r="C18" s="4">
        <v>16955</v>
      </c>
      <c r="D18" s="4">
        <v>413473834</v>
      </c>
      <c r="E18" s="23">
        <v>263283</v>
      </c>
      <c r="F18" s="23">
        <v>18366444256</v>
      </c>
      <c r="G18" s="4">
        <v>280238</v>
      </c>
      <c r="H18" s="4">
        <v>18779918090</v>
      </c>
    </row>
    <row r="19" spans="2:10" ht="12.95" customHeight="1" x14ac:dyDescent="0.2">
      <c r="B19" s="9" t="s">
        <v>39</v>
      </c>
      <c r="C19" s="10">
        <f t="shared" ref="C19:H19" si="0">SUM(C7:C18)</f>
        <v>186343</v>
      </c>
      <c r="D19" s="10">
        <f t="shared" si="0"/>
        <v>4751105633</v>
      </c>
      <c r="E19" s="28">
        <f t="shared" si="0"/>
        <v>3103990</v>
      </c>
      <c r="F19" s="28">
        <f t="shared" si="0"/>
        <v>184984344816</v>
      </c>
      <c r="G19" s="10">
        <f t="shared" si="0"/>
        <v>3290333</v>
      </c>
      <c r="H19" s="10">
        <f t="shared" si="0"/>
        <v>189735450449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6"/>
      <c r="J20" s="46"/>
    </row>
    <row r="21" spans="2:10" ht="12.95" customHeight="1" x14ac:dyDescent="0.2">
      <c r="C21" s="4"/>
      <c r="D21" s="4"/>
      <c r="E21" s="4"/>
      <c r="F21" s="4"/>
      <c r="G21" s="4"/>
      <c r="H21" s="4"/>
      <c r="I21" s="46"/>
      <c r="J21" s="46"/>
    </row>
    <row r="22" spans="2:10" ht="12.95" customHeight="1" x14ac:dyDescent="0.2">
      <c r="B22" s="26" t="s">
        <v>76</v>
      </c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5" spans="2:8" ht="12.95" customHeight="1" x14ac:dyDescent="0.2">
      <c r="B45" s="26" t="s">
        <v>77</v>
      </c>
    </row>
    <row r="46" spans="2:8" ht="12.95" customHeight="1" x14ac:dyDescent="0.2">
      <c r="G46" s="6" t="s">
        <v>42</v>
      </c>
    </row>
    <row r="66" spans="2:2" ht="12.95" customHeight="1" x14ac:dyDescent="0.2">
      <c r="B66" s="26" t="s">
        <v>78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C46"/>
  <sheetViews>
    <sheetView showGridLines="0" zoomScale="120" zoomScaleNormal="120" workbookViewId="0">
      <selection activeCell="Q47" sqref="Q47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16384" width="9.33203125" style="6"/>
  </cols>
  <sheetData>
    <row r="2" spans="2:3" ht="15.75" x14ac:dyDescent="0.25">
      <c r="B2" s="14" t="s">
        <v>144</v>
      </c>
    </row>
    <row r="5" spans="2:3" ht="22.5" x14ac:dyDescent="0.2">
      <c r="B5" s="8" t="s">
        <v>41</v>
      </c>
      <c r="C5" s="15" t="s">
        <v>128</v>
      </c>
    </row>
    <row r="6" spans="2:3" ht="12.95" customHeight="1" x14ac:dyDescent="0.2">
      <c r="B6" s="6" t="s">
        <v>103</v>
      </c>
      <c r="C6" s="1">
        <v>0.92720000000000002</v>
      </c>
    </row>
    <row r="7" spans="2:3" ht="12.95" customHeight="1" x14ac:dyDescent="0.2">
      <c r="B7" s="6" t="s">
        <v>104</v>
      </c>
      <c r="C7" s="1">
        <v>2.8299999999999999E-2</v>
      </c>
    </row>
    <row r="8" spans="2:3" ht="12.95" customHeight="1" x14ac:dyDescent="0.2">
      <c r="B8" s="6" t="s">
        <v>105</v>
      </c>
      <c r="C8" s="1">
        <v>6.7999999999999996E-3</v>
      </c>
    </row>
    <row r="9" spans="2:3" ht="12.95" customHeight="1" x14ac:dyDescent="0.2">
      <c r="B9" s="6" t="s">
        <v>106</v>
      </c>
      <c r="C9" s="1">
        <v>3.3999999999999998E-3</v>
      </c>
    </row>
    <row r="10" spans="2:3" ht="12.95" customHeight="1" x14ac:dyDescent="0.2">
      <c r="B10" s="20" t="s">
        <v>31</v>
      </c>
      <c r="C10" s="33">
        <v>3.4299999999999997E-2</v>
      </c>
    </row>
    <row r="11" spans="2:3" ht="12.95" customHeight="1" x14ac:dyDescent="0.2">
      <c r="B11" s="18" t="s">
        <v>43</v>
      </c>
      <c r="C11" s="1"/>
    </row>
    <row r="12" spans="2:3" ht="12.95" customHeight="1" x14ac:dyDescent="0.2">
      <c r="C12" s="1"/>
    </row>
    <row r="13" spans="2:3" ht="12.95" customHeight="1" x14ac:dyDescent="0.2">
      <c r="B13" s="26" t="s">
        <v>107</v>
      </c>
    </row>
    <row r="35" spans="2:3" ht="15.75" x14ac:dyDescent="0.25">
      <c r="B35" s="14" t="s">
        <v>108</v>
      </c>
    </row>
    <row r="38" spans="2:3" ht="22.5" x14ac:dyDescent="0.2">
      <c r="B38" s="35" t="s">
        <v>41</v>
      </c>
      <c r="C38" s="15" t="s">
        <v>129</v>
      </c>
    </row>
    <row r="39" spans="2:3" ht="12.95" customHeight="1" x14ac:dyDescent="0.2">
      <c r="B39" s="6" t="s">
        <v>103</v>
      </c>
      <c r="C39" s="1">
        <v>0.85970000000000002</v>
      </c>
    </row>
    <row r="40" spans="2:3" ht="12.95" customHeight="1" x14ac:dyDescent="0.2">
      <c r="B40" s="6" t="s">
        <v>104</v>
      </c>
      <c r="C40" s="1">
        <v>0.1195</v>
      </c>
    </row>
    <row r="41" spans="2:3" ht="12.95" customHeight="1" x14ac:dyDescent="0.2">
      <c r="B41" s="43" t="s">
        <v>106</v>
      </c>
      <c r="C41" s="1">
        <v>6.4000000000000003E-3</v>
      </c>
    </row>
    <row r="42" spans="2:3" ht="12.95" customHeight="1" x14ac:dyDescent="0.2">
      <c r="B42" s="6" t="s">
        <v>105</v>
      </c>
      <c r="C42" s="1">
        <v>5.1000000000000004E-3</v>
      </c>
    </row>
    <row r="43" spans="2:3" ht="12.95" customHeight="1" x14ac:dyDescent="0.2">
      <c r="B43" s="20" t="s">
        <v>31</v>
      </c>
      <c r="C43" s="33">
        <v>9.2999999999999992E-3</v>
      </c>
    </row>
    <row r="44" spans="2:3" ht="12.95" customHeight="1" x14ac:dyDescent="0.2">
      <c r="B44" s="18" t="s">
        <v>43</v>
      </c>
    </row>
    <row r="46" spans="2:3" ht="12.95" customHeight="1" x14ac:dyDescent="0.2">
      <c r="B46" s="26" t="s">
        <v>109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showGridLines="0" zoomScale="140" zoomScaleNormal="140" workbookViewId="0">
      <selection activeCell="H6" sqref="H6"/>
    </sheetView>
  </sheetViews>
  <sheetFormatPr defaultColWidth="9.33203125" defaultRowHeight="12.95" customHeight="1" x14ac:dyDescent="0.2"/>
  <cols>
    <col min="1" max="1" width="2.83203125" style="6" customWidth="1"/>
    <col min="2" max="2" width="17.33203125" style="6" customWidth="1"/>
    <col min="3" max="3" width="16.5" style="6" customWidth="1"/>
    <col min="4" max="4" width="19.33203125" style="6" customWidth="1"/>
    <col min="5" max="5" width="17.33203125" style="6" customWidth="1"/>
    <col min="6" max="6" width="20.5" style="6" customWidth="1"/>
    <col min="7" max="7" width="16.1640625" style="6" customWidth="1"/>
    <col min="8" max="8" width="19.5" style="6" customWidth="1"/>
    <col min="9" max="16384" width="9.33203125" style="6"/>
  </cols>
  <sheetData>
    <row r="2" spans="2:8" ht="15.75" x14ac:dyDescent="0.25">
      <c r="B2" s="14" t="s">
        <v>110</v>
      </c>
    </row>
    <row r="5" spans="2:8" ht="12.95" customHeight="1" x14ac:dyDescent="0.2">
      <c r="B5" s="92" t="s">
        <v>21</v>
      </c>
      <c r="C5" s="90" t="s">
        <v>44</v>
      </c>
      <c r="D5" s="90"/>
      <c r="E5" s="91" t="s">
        <v>25</v>
      </c>
      <c r="F5" s="91"/>
      <c r="G5" s="90" t="s">
        <v>80</v>
      </c>
      <c r="H5" s="90"/>
    </row>
    <row r="6" spans="2:8" ht="22.5" x14ac:dyDescent="0.2">
      <c r="B6" s="93"/>
      <c r="C6" s="15" t="s">
        <v>147</v>
      </c>
      <c r="D6" s="15" t="s">
        <v>148</v>
      </c>
      <c r="E6" s="27" t="s">
        <v>147</v>
      </c>
      <c r="F6" s="27" t="s">
        <v>148</v>
      </c>
      <c r="G6" s="15" t="s">
        <v>147</v>
      </c>
      <c r="H6" s="15" t="s">
        <v>148</v>
      </c>
    </row>
    <row r="7" spans="2:8" ht="12.95" customHeight="1" x14ac:dyDescent="0.2">
      <c r="B7" s="18" t="s">
        <v>132</v>
      </c>
      <c r="C7" s="4">
        <v>6080</v>
      </c>
      <c r="D7" s="4">
        <v>33150789</v>
      </c>
      <c r="E7" s="23">
        <v>5242</v>
      </c>
      <c r="F7" s="23">
        <v>981521172</v>
      </c>
      <c r="G7" s="4">
        <v>11322</v>
      </c>
      <c r="H7" s="4">
        <v>1014671961</v>
      </c>
    </row>
    <row r="8" spans="2:8" ht="12.95" customHeight="1" x14ac:dyDescent="0.2">
      <c r="B8" s="18" t="s">
        <v>133</v>
      </c>
      <c r="C8" s="4">
        <v>2966</v>
      </c>
      <c r="D8" s="4">
        <v>30918656</v>
      </c>
      <c r="E8" s="23">
        <v>5510</v>
      </c>
      <c r="F8" s="23">
        <v>993947492</v>
      </c>
      <c r="G8" s="4">
        <v>8476</v>
      </c>
      <c r="H8" s="4">
        <v>1024866148</v>
      </c>
    </row>
    <row r="9" spans="2:8" ht="12.95" customHeight="1" x14ac:dyDescent="0.2">
      <c r="B9" s="18" t="s">
        <v>134</v>
      </c>
      <c r="C9" s="4">
        <v>3420</v>
      </c>
      <c r="D9" s="4">
        <v>25654465</v>
      </c>
      <c r="E9" s="23">
        <v>6388</v>
      </c>
      <c r="F9" s="23">
        <v>864701588</v>
      </c>
      <c r="G9" s="4">
        <v>9808</v>
      </c>
      <c r="H9" s="4">
        <v>890356053</v>
      </c>
    </row>
    <row r="10" spans="2:8" ht="12.95" customHeight="1" x14ac:dyDescent="0.2">
      <c r="B10" s="18" t="s">
        <v>135</v>
      </c>
      <c r="C10" s="4">
        <v>3082</v>
      </c>
      <c r="D10" s="4">
        <v>24891339</v>
      </c>
      <c r="E10" s="23">
        <v>6133</v>
      </c>
      <c r="F10" s="23">
        <v>884178438</v>
      </c>
      <c r="G10" s="4">
        <v>9215</v>
      </c>
      <c r="H10" s="4">
        <v>909069777</v>
      </c>
    </row>
    <row r="11" spans="2:8" ht="12.95" customHeight="1" x14ac:dyDescent="0.2">
      <c r="B11" s="18" t="s">
        <v>136</v>
      </c>
      <c r="C11" s="4">
        <v>3242</v>
      </c>
      <c r="D11" s="4">
        <v>37165743</v>
      </c>
      <c r="E11" s="23">
        <v>6747</v>
      </c>
      <c r="F11" s="23">
        <v>982562317</v>
      </c>
      <c r="G11" s="4">
        <v>9989</v>
      </c>
      <c r="H11" s="4">
        <v>1019728060</v>
      </c>
    </row>
    <row r="12" spans="2:8" ht="12.95" customHeight="1" x14ac:dyDescent="0.2">
      <c r="B12" s="18" t="s">
        <v>137</v>
      </c>
      <c r="C12" s="4">
        <v>3838</v>
      </c>
      <c r="D12" s="4">
        <v>46714541</v>
      </c>
      <c r="E12" s="23">
        <v>8120</v>
      </c>
      <c r="F12" s="23">
        <v>1363220045</v>
      </c>
      <c r="G12" s="4">
        <v>11958</v>
      </c>
      <c r="H12" s="4">
        <v>1409934586</v>
      </c>
    </row>
    <row r="13" spans="2:8" ht="12.95" customHeight="1" x14ac:dyDescent="0.2">
      <c r="B13" s="18" t="s">
        <v>138</v>
      </c>
      <c r="C13" s="4">
        <v>3393</v>
      </c>
      <c r="D13" s="4">
        <v>45924719</v>
      </c>
      <c r="E13" s="23">
        <v>7829</v>
      </c>
      <c r="F13" s="23">
        <v>1083047223</v>
      </c>
      <c r="G13" s="4">
        <v>11222</v>
      </c>
      <c r="H13" s="4">
        <v>1128971942</v>
      </c>
    </row>
    <row r="14" spans="2:8" ht="12.95" customHeight="1" x14ac:dyDescent="0.2">
      <c r="B14" s="18" t="s">
        <v>139</v>
      </c>
      <c r="C14" s="4">
        <v>3507</v>
      </c>
      <c r="D14" s="4">
        <v>43069859</v>
      </c>
      <c r="E14" s="23">
        <v>7694</v>
      </c>
      <c r="F14" s="23">
        <v>889630570</v>
      </c>
      <c r="G14" s="4">
        <v>11201</v>
      </c>
      <c r="H14" s="4">
        <v>932700429</v>
      </c>
    </row>
    <row r="15" spans="2:8" ht="12.95" customHeight="1" x14ac:dyDescent="0.2">
      <c r="B15" s="18" t="s">
        <v>140</v>
      </c>
      <c r="C15" s="4">
        <v>4941</v>
      </c>
      <c r="D15" s="4">
        <v>54721441</v>
      </c>
      <c r="E15" s="23">
        <v>8071</v>
      </c>
      <c r="F15" s="23">
        <v>1081093990</v>
      </c>
      <c r="G15" s="4">
        <v>13012</v>
      </c>
      <c r="H15" s="4">
        <v>1135815431</v>
      </c>
    </row>
    <row r="16" spans="2:8" ht="12.95" customHeight="1" x14ac:dyDescent="0.2">
      <c r="B16" s="18" t="s">
        <v>141</v>
      </c>
      <c r="C16" s="4">
        <v>5351</v>
      </c>
      <c r="D16" s="4">
        <v>39338509</v>
      </c>
      <c r="E16" s="23">
        <v>7740</v>
      </c>
      <c r="F16" s="23">
        <v>1009921118</v>
      </c>
      <c r="G16" s="4">
        <v>13091</v>
      </c>
      <c r="H16" s="4">
        <v>1049259627</v>
      </c>
    </row>
    <row r="17" spans="2:10" ht="12.95" customHeight="1" x14ac:dyDescent="0.2">
      <c r="B17" s="18" t="s">
        <v>142</v>
      </c>
      <c r="C17" s="4">
        <v>5684</v>
      </c>
      <c r="D17" s="4">
        <v>35584681</v>
      </c>
      <c r="E17" s="23">
        <v>7971</v>
      </c>
      <c r="F17" s="23">
        <v>900315003</v>
      </c>
      <c r="G17" s="4">
        <v>13655</v>
      </c>
      <c r="H17" s="4">
        <v>935899684</v>
      </c>
    </row>
    <row r="18" spans="2:10" ht="12.95" customHeight="1" x14ac:dyDescent="0.2">
      <c r="B18" s="18" t="s">
        <v>143</v>
      </c>
      <c r="C18" s="4">
        <v>6248</v>
      </c>
      <c r="D18" s="4">
        <v>46443763</v>
      </c>
      <c r="E18" s="23">
        <v>8175</v>
      </c>
      <c r="F18" s="23">
        <v>1295396836</v>
      </c>
      <c r="G18" s="4">
        <v>14423</v>
      </c>
      <c r="H18" s="4">
        <v>1341840599</v>
      </c>
    </row>
    <row r="19" spans="2:10" ht="12.95" customHeight="1" x14ac:dyDescent="0.2">
      <c r="B19" s="9" t="s">
        <v>80</v>
      </c>
      <c r="C19" s="10">
        <f t="shared" ref="C19:H19" si="0">SUM(C7:C18)</f>
        <v>51752</v>
      </c>
      <c r="D19" s="10">
        <f t="shared" si="0"/>
        <v>463578505</v>
      </c>
      <c r="E19" s="28">
        <f t="shared" si="0"/>
        <v>85620</v>
      </c>
      <c r="F19" s="28">
        <f t="shared" si="0"/>
        <v>12329535792</v>
      </c>
      <c r="G19" s="10">
        <f t="shared" si="0"/>
        <v>137372</v>
      </c>
      <c r="H19" s="10">
        <f t="shared" si="0"/>
        <v>12793114297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6"/>
      <c r="J20" s="46"/>
    </row>
    <row r="21" spans="2:10" ht="12.95" customHeight="1" x14ac:dyDescent="0.2">
      <c r="C21" s="4"/>
      <c r="D21" s="4"/>
      <c r="E21" s="4"/>
      <c r="F21" s="4"/>
      <c r="G21" s="4"/>
      <c r="H21" s="4"/>
      <c r="I21" s="46"/>
      <c r="J21" s="46"/>
    </row>
    <row r="22" spans="2:10" ht="12.95" customHeight="1" x14ac:dyDescent="0.2">
      <c r="B22" s="26" t="s">
        <v>79</v>
      </c>
      <c r="C22" s="4"/>
      <c r="D22" s="4"/>
      <c r="E22" s="4"/>
      <c r="F22" s="4"/>
      <c r="G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topLeftCell="A4" zoomScale="130" zoomScaleNormal="130" workbookViewId="0">
      <selection activeCell="H7" sqref="H7"/>
    </sheetView>
  </sheetViews>
  <sheetFormatPr defaultColWidth="9.33203125" defaultRowHeight="12.95" customHeight="1" x14ac:dyDescent="0.2"/>
  <cols>
    <col min="1" max="1" width="2.83203125" style="29" customWidth="1"/>
    <col min="2" max="2" width="21.1640625" style="29" customWidth="1"/>
    <col min="3" max="3" width="20.6640625" style="29" customWidth="1"/>
    <col min="4" max="4" width="21.33203125" style="29" customWidth="1"/>
    <col min="5" max="5" width="17" style="29" customWidth="1"/>
    <col min="6" max="6" width="22.33203125" style="29" customWidth="1"/>
    <col min="7" max="7" width="19" style="29" customWidth="1"/>
    <col min="8" max="8" width="23" style="29" customWidth="1"/>
    <col min="9" max="16384" width="9.33203125" style="29"/>
  </cols>
  <sheetData>
    <row r="2" spans="2:8" ht="15.75" x14ac:dyDescent="0.25">
      <c r="B2" s="30" t="s">
        <v>111</v>
      </c>
    </row>
    <row r="3" spans="2:8" ht="12.95" customHeight="1" x14ac:dyDescent="0.2">
      <c r="B3" s="29" t="s">
        <v>92</v>
      </c>
    </row>
    <row r="4" spans="2:8" ht="12.95" customHeight="1" x14ac:dyDescent="0.2">
      <c r="E4" s="47"/>
      <c r="F4" s="47"/>
    </row>
    <row r="6" spans="2:8" ht="12.95" customHeight="1" x14ac:dyDescent="0.2">
      <c r="B6" s="49"/>
      <c r="C6" s="90" t="s">
        <v>44</v>
      </c>
      <c r="D6" s="90"/>
      <c r="E6" s="91" t="s">
        <v>25</v>
      </c>
      <c r="F6" s="91"/>
      <c r="G6" s="90" t="s">
        <v>80</v>
      </c>
      <c r="H6" s="90"/>
    </row>
    <row r="7" spans="2:8" ht="22.5" x14ac:dyDescent="0.2">
      <c r="B7" s="49" t="s">
        <v>21</v>
      </c>
      <c r="C7" s="31" t="s">
        <v>147</v>
      </c>
      <c r="D7" s="31" t="s">
        <v>148</v>
      </c>
      <c r="E7" s="34" t="s">
        <v>147</v>
      </c>
      <c r="F7" s="34" t="s">
        <v>148</v>
      </c>
      <c r="G7" s="31" t="s">
        <v>147</v>
      </c>
      <c r="H7" s="31" t="s">
        <v>148</v>
      </c>
    </row>
    <row r="8" spans="2:8" ht="12.95" customHeight="1" x14ac:dyDescent="0.2">
      <c r="B8" s="18" t="s">
        <v>132</v>
      </c>
      <c r="C8" s="4">
        <v>232022</v>
      </c>
      <c r="D8" s="4">
        <v>1726516873</v>
      </c>
      <c r="E8" s="23">
        <v>89513</v>
      </c>
      <c r="F8" s="23">
        <v>10448476709</v>
      </c>
      <c r="G8" s="4">
        <v>321535</v>
      </c>
      <c r="H8" s="4">
        <v>12174993582</v>
      </c>
    </row>
    <row r="9" spans="2:8" ht="12.95" customHeight="1" x14ac:dyDescent="0.2">
      <c r="B9" s="18" t="s">
        <v>133</v>
      </c>
      <c r="C9" s="4">
        <v>267736</v>
      </c>
      <c r="D9" s="4">
        <v>1966811288</v>
      </c>
      <c r="E9" s="23">
        <v>104569</v>
      </c>
      <c r="F9" s="23">
        <v>11745173027</v>
      </c>
      <c r="G9" s="4">
        <v>372305</v>
      </c>
      <c r="H9" s="4">
        <v>13711984315</v>
      </c>
    </row>
    <row r="10" spans="2:8" ht="12.95" customHeight="1" x14ac:dyDescent="0.2">
      <c r="B10" s="18" t="s">
        <v>134</v>
      </c>
      <c r="C10" s="4">
        <v>248096</v>
      </c>
      <c r="D10" s="4">
        <v>2094568631</v>
      </c>
      <c r="E10" s="23">
        <v>116867</v>
      </c>
      <c r="F10" s="23">
        <v>12324836398</v>
      </c>
      <c r="G10" s="4">
        <v>364963</v>
      </c>
      <c r="H10" s="4">
        <v>14419405029</v>
      </c>
    </row>
    <row r="11" spans="2:8" ht="12.95" customHeight="1" x14ac:dyDescent="0.2">
      <c r="B11" s="18" t="s">
        <v>135</v>
      </c>
      <c r="C11" s="4">
        <v>300497</v>
      </c>
      <c r="D11" s="4">
        <v>2117179551</v>
      </c>
      <c r="E11" s="23">
        <v>123263</v>
      </c>
      <c r="F11" s="23">
        <v>14148584190</v>
      </c>
      <c r="G11" s="4">
        <v>423760</v>
      </c>
      <c r="H11" s="4">
        <v>16265763741</v>
      </c>
    </row>
    <row r="12" spans="2:8" ht="12.95" customHeight="1" x14ac:dyDescent="0.2">
      <c r="B12" s="18" t="s">
        <v>136</v>
      </c>
      <c r="C12" s="4">
        <v>281883</v>
      </c>
      <c r="D12" s="4">
        <v>2175097392</v>
      </c>
      <c r="E12" s="23">
        <v>132384</v>
      </c>
      <c r="F12" s="23">
        <v>14227192395</v>
      </c>
      <c r="G12" s="4">
        <v>414267</v>
      </c>
      <c r="H12" s="4">
        <v>16402289787</v>
      </c>
    </row>
    <row r="13" spans="2:8" ht="12.95" customHeight="1" x14ac:dyDescent="0.2">
      <c r="B13" s="18" t="s">
        <v>137</v>
      </c>
      <c r="C13" s="4">
        <v>313631</v>
      </c>
      <c r="D13" s="48">
        <v>2402546023</v>
      </c>
      <c r="E13" s="23">
        <v>143856</v>
      </c>
      <c r="F13" s="23">
        <v>14001386552</v>
      </c>
      <c r="G13" s="4">
        <v>457487</v>
      </c>
      <c r="H13" s="4">
        <v>16403932575</v>
      </c>
    </row>
    <row r="14" spans="2:8" ht="12.95" customHeight="1" x14ac:dyDescent="0.2">
      <c r="B14" s="18" t="s">
        <v>138</v>
      </c>
      <c r="C14" s="4">
        <v>334980</v>
      </c>
      <c r="D14" s="4">
        <v>2425700016</v>
      </c>
      <c r="E14" s="23">
        <v>142929</v>
      </c>
      <c r="F14" s="23">
        <v>13529597293</v>
      </c>
      <c r="G14" s="4">
        <v>477909</v>
      </c>
      <c r="H14" s="4">
        <v>15955297309</v>
      </c>
    </row>
    <row r="15" spans="2:8" ht="12.95" customHeight="1" x14ac:dyDescent="0.2">
      <c r="B15" s="18" t="s">
        <v>139</v>
      </c>
      <c r="C15" s="4">
        <v>369523</v>
      </c>
      <c r="D15" s="4">
        <v>2369034138</v>
      </c>
      <c r="E15" s="23">
        <v>136017</v>
      </c>
      <c r="F15" s="23">
        <v>12268626954</v>
      </c>
      <c r="G15" s="4">
        <v>505540</v>
      </c>
      <c r="H15" s="4">
        <v>14637661092</v>
      </c>
    </row>
    <row r="16" spans="2:8" ht="12.95" customHeight="1" x14ac:dyDescent="0.2">
      <c r="B16" s="18" t="s">
        <v>140</v>
      </c>
      <c r="C16" s="4">
        <v>323843</v>
      </c>
      <c r="D16" s="4">
        <v>2389258219</v>
      </c>
      <c r="E16" s="23">
        <v>123703</v>
      </c>
      <c r="F16" s="23">
        <v>12637980770</v>
      </c>
      <c r="G16" s="4">
        <v>447546</v>
      </c>
      <c r="H16" s="4">
        <v>15027238989</v>
      </c>
    </row>
    <row r="17" spans="2:10" ht="12.95" customHeight="1" x14ac:dyDescent="0.2">
      <c r="B17" s="18" t="s">
        <v>141</v>
      </c>
      <c r="C17" s="4">
        <v>286412</v>
      </c>
      <c r="D17" s="4">
        <v>2288276031</v>
      </c>
      <c r="E17" s="23">
        <v>116589</v>
      </c>
      <c r="F17" s="23">
        <v>12803381591</v>
      </c>
      <c r="G17" s="4">
        <v>403001</v>
      </c>
      <c r="H17" s="4">
        <v>15091657622</v>
      </c>
    </row>
    <row r="18" spans="2:10" ht="12.95" customHeight="1" x14ac:dyDescent="0.2">
      <c r="B18" s="18" t="s">
        <v>142</v>
      </c>
      <c r="C18" s="4">
        <v>295300</v>
      </c>
      <c r="D18" s="4">
        <v>2232520068</v>
      </c>
      <c r="E18" s="23">
        <v>118777</v>
      </c>
      <c r="F18" s="23">
        <v>14055887506</v>
      </c>
      <c r="G18" s="4">
        <v>414077</v>
      </c>
      <c r="H18" s="4">
        <v>16288407574</v>
      </c>
    </row>
    <row r="19" spans="2:10" ht="12.95" customHeight="1" x14ac:dyDescent="0.2">
      <c r="B19" s="18" t="s">
        <v>143</v>
      </c>
      <c r="C19" s="4">
        <v>315296</v>
      </c>
      <c r="D19" s="4">
        <v>2535779834</v>
      </c>
      <c r="E19" s="23">
        <v>118457</v>
      </c>
      <c r="F19" s="23">
        <v>14949484651</v>
      </c>
      <c r="G19" s="4">
        <v>433753</v>
      </c>
      <c r="H19" s="4">
        <v>17485264485</v>
      </c>
    </row>
    <row r="20" spans="2:10" ht="12.95" customHeight="1" x14ac:dyDescent="0.2">
      <c r="B20" s="9" t="s">
        <v>80</v>
      </c>
      <c r="C20" s="10">
        <f t="shared" ref="C20:G20" si="0">SUM(C8:C19)</f>
        <v>3569219</v>
      </c>
      <c r="D20" s="10">
        <f>SUM(D8:D19)</f>
        <v>26723288064</v>
      </c>
      <c r="E20" s="28">
        <f t="shared" si="0"/>
        <v>1466924</v>
      </c>
      <c r="F20" s="28">
        <f t="shared" si="0"/>
        <v>157140608036</v>
      </c>
      <c r="G20" s="10">
        <f t="shared" si="0"/>
        <v>5036143</v>
      </c>
      <c r="H20" s="10">
        <f>SUM(H8:H19)</f>
        <v>183863896100</v>
      </c>
    </row>
    <row r="21" spans="2:10" ht="12.95" customHeight="1" x14ac:dyDescent="0.2">
      <c r="B21" s="18" t="s">
        <v>43</v>
      </c>
      <c r="C21" s="4"/>
      <c r="D21" s="4"/>
      <c r="E21" s="4"/>
      <c r="F21" s="4"/>
      <c r="G21" s="4"/>
      <c r="H21" s="4"/>
      <c r="I21" s="46"/>
      <c r="J21" s="46"/>
    </row>
    <row r="22" spans="2:10" ht="12.95" customHeight="1" x14ac:dyDescent="0.2">
      <c r="C22" s="4"/>
      <c r="D22" s="4"/>
      <c r="E22" s="4"/>
      <c r="F22" s="4"/>
      <c r="G22" s="4"/>
      <c r="H22" s="4"/>
      <c r="I22" s="46"/>
      <c r="J22" s="46"/>
    </row>
    <row r="23" spans="2:10" ht="12.95" customHeight="1" x14ac:dyDescent="0.2">
      <c r="B23" s="32" t="s">
        <v>112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</sheetData>
  <mergeCells count="3">
    <mergeCell ref="C6:D6"/>
    <mergeCell ref="E6:F6"/>
    <mergeCell ref="G6:H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C48"/>
  <sheetViews>
    <sheetView showGridLines="0" zoomScale="140" zoomScaleNormal="140" workbookViewId="0">
      <selection activeCell="Q44" sqref="Q44"/>
    </sheetView>
  </sheetViews>
  <sheetFormatPr defaultColWidth="9.33203125" defaultRowHeight="12.95" customHeight="1" x14ac:dyDescent="0.2"/>
  <cols>
    <col min="1" max="1" width="2.83203125" style="29" customWidth="1"/>
    <col min="2" max="2" width="26.33203125" style="29" customWidth="1"/>
    <col min="3" max="3" width="36" style="29" customWidth="1"/>
    <col min="4" max="16384" width="9.33203125" style="29"/>
  </cols>
  <sheetData>
    <row r="2" spans="2:3" ht="15.75" x14ac:dyDescent="0.25">
      <c r="B2" s="30" t="s">
        <v>113</v>
      </c>
    </row>
    <row r="5" spans="2:3" ht="22.5" x14ac:dyDescent="0.2">
      <c r="B5" s="8" t="s">
        <v>41</v>
      </c>
      <c r="C5" s="31" t="s">
        <v>130</v>
      </c>
    </row>
    <row r="6" spans="2:3" ht="12.95" customHeight="1" x14ac:dyDescent="0.2">
      <c r="B6" s="18" t="s">
        <v>103</v>
      </c>
      <c r="C6" s="1">
        <v>0.94369999999999998</v>
      </c>
    </row>
    <row r="7" spans="2:3" ht="12.95" customHeight="1" x14ac:dyDescent="0.2">
      <c r="B7" s="18" t="s">
        <v>104</v>
      </c>
      <c r="C7" s="1">
        <v>3.3000000000000002E-2</v>
      </c>
    </row>
    <row r="8" spans="2:3" ht="12.95" customHeight="1" x14ac:dyDescent="0.2">
      <c r="B8" s="18" t="s">
        <v>106</v>
      </c>
      <c r="C8" s="1">
        <v>9.2999999999999992E-3</v>
      </c>
    </row>
    <row r="9" spans="2:3" ht="12.95" customHeight="1" x14ac:dyDescent="0.2">
      <c r="B9" s="25" t="s">
        <v>31</v>
      </c>
      <c r="C9" s="33">
        <v>1.4E-2</v>
      </c>
    </row>
    <row r="10" spans="2:3" ht="12.95" customHeight="1" x14ac:dyDescent="0.2">
      <c r="B10" s="18" t="s">
        <v>43</v>
      </c>
      <c r="C10" s="1"/>
    </row>
    <row r="12" spans="2:3" ht="12.95" customHeight="1" x14ac:dyDescent="0.2">
      <c r="B12" s="32" t="s">
        <v>114</v>
      </c>
    </row>
    <row r="13" spans="2:3" s="38" customFormat="1" ht="12.95" customHeight="1" x14ac:dyDescent="0.2">
      <c r="B13" s="39"/>
    </row>
    <row r="14" spans="2:3" s="38" customFormat="1" ht="12.95" customHeight="1" x14ac:dyDescent="0.2">
      <c r="B14" s="39"/>
    </row>
    <row r="15" spans="2:3" s="38" customFormat="1" ht="12.95" customHeight="1" x14ac:dyDescent="0.2">
      <c r="B15" s="39"/>
    </row>
    <row r="16" spans="2:3" s="38" customFormat="1" ht="12.95" customHeight="1" x14ac:dyDescent="0.2">
      <c r="B16" s="39"/>
    </row>
    <row r="38" spans="2:3" ht="15.75" x14ac:dyDescent="0.25">
      <c r="B38" s="30" t="s">
        <v>115</v>
      </c>
    </row>
    <row r="41" spans="2:3" ht="33.75" x14ac:dyDescent="0.2">
      <c r="B41" s="8" t="s">
        <v>41</v>
      </c>
      <c r="C41" s="31" t="s">
        <v>131</v>
      </c>
    </row>
    <row r="42" spans="2:3" ht="12.95" customHeight="1" x14ac:dyDescent="0.2">
      <c r="B42" s="18" t="s">
        <v>103</v>
      </c>
      <c r="C42" s="1">
        <v>0.8478</v>
      </c>
    </row>
    <row r="43" spans="2:3" ht="12.95" customHeight="1" x14ac:dyDescent="0.2">
      <c r="B43" s="18" t="s">
        <v>104</v>
      </c>
      <c r="C43" s="1">
        <v>0.12670000000000001</v>
      </c>
    </row>
    <row r="44" spans="2:3" ht="12.95" customHeight="1" x14ac:dyDescent="0.2">
      <c r="B44" s="18" t="s">
        <v>106</v>
      </c>
      <c r="C44" s="1">
        <v>5.1999999999999998E-3</v>
      </c>
    </row>
    <row r="45" spans="2:3" ht="12.95" customHeight="1" x14ac:dyDescent="0.2">
      <c r="B45" s="25" t="s">
        <v>31</v>
      </c>
      <c r="C45" s="33">
        <v>2.0299999999999999E-2</v>
      </c>
    </row>
    <row r="46" spans="2:3" ht="12.95" customHeight="1" x14ac:dyDescent="0.2">
      <c r="B46" s="18" t="s">
        <v>43</v>
      </c>
      <c r="C46" s="1"/>
    </row>
    <row r="48" spans="2:3" ht="12.95" customHeight="1" x14ac:dyDescent="0.2">
      <c r="B48" s="32" t="s">
        <v>116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showGridLines="0" zoomScale="140" zoomScaleNormal="140" workbookViewId="0">
      <selection activeCell="G8" sqref="G8"/>
    </sheetView>
  </sheetViews>
  <sheetFormatPr defaultColWidth="9.33203125" defaultRowHeight="12.95" customHeight="1" x14ac:dyDescent="0.2"/>
  <cols>
    <col min="1" max="1" width="2.83203125" style="50" customWidth="1"/>
    <col min="2" max="2" width="23.1640625" style="50" customWidth="1"/>
    <col min="3" max="3" width="19.1640625" style="50" customWidth="1"/>
    <col min="4" max="4" width="22.33203125" style="50" customWidth="1"/>
    <col min="5" max="7" width="9.33203125" style="50"/>
    <col min="8" max="8" width="14.33203125" style="50" customWidth="1"/>
    <col min="9" max="9" width="16" style="50" customWidth="1"/>
    <col min="10" max="16384" width="9.33203125" style="50"/>
  </cols>
  <sheetData>
    <row r="2" spans="2:9" ht="12.95" customHeight="1" x14ac:dyDescent="0.25">
      <c r="B2" s="51" t="s">
        <v>146</v>
      </c>
    </row>
    <row r="3" spans="2:9" ht="12.95" customHeight="1" x14ac:dyDescent="0.25">
      <c r="B3" s="51"/>
    </row>
    <row r="5" spans="2:9" ht="25.5" customHeight="1" x14ac:dyDescent="0.2">
      <c r="B5" s="52" t="s">
        <v>21</v>
      </c>
      <c r="C5" s="31" t="s">
        <v>147</v>
      </c>
      <c r="D5" s="31" t="s">
        <v>148</v>
      </c>
      <c r="H5" s="86"/>
      <c r="I5" s="86"/>
    </row>
    <row r="6" spans="2:9" ht="12.95" customHeight="1" x14ac:dyDescent="0.2">
      <c r="B6" s="18" t="s">
        <v>132</v>
      </c>
      <c r="C6" s="4">
        <v>2139117</v>
      </c>
      <c r="D6" s="4">
        <v>482746900</v>
      </c>
    </row>
    <row r="7" spans="2:9" ht="12.95" customHeight="1" x14ac:dyDescent="0.2">
      <c r="B7" s="18" t="s">
        <v>133</v>
      </c>
      <c r="C7" s="4">
        <v>2217642</v>
      </c>
      <c r="D7" s="4">
        <v>524855780</v>
      </c>
    </row>
    <row r="8" spans="2:9" ht="12.95" customHeight="1" x14ac:dyDescent="0.2">
      <c r="B8" s="18" t="s">
        <v>134</v>
      </c>
      <c r="C8" s="4">
        <v>2182620</v>
      </c>
      <c r="D8" s="4">
        <v>492965107</v>
      </c>
      <c r="H8" s="4"/>
      <c r="I8" s="4"/>
    </row>
    <row r="9" spans="2:9" ht="12.95" customHeight="1" x14ac:dyDescent="0.2">
      <c r="B9" s="18" t="s">
        <v>135</v>
      </c>
      <c r="C9" s="4">
        <v>2331781</v>
      </c>
      <c r="D9" s="4">
        <v>514438543</v>
      </c>
    </row>
    <row r="10" spans="2:9" ht="12.95" customHeight="1" x14ac:dyDescent="0.2">
      <c r="B10" s="18" t="s">
        <v>136</v>
      </c>
      <c r="C10" s="4">
        <v>2323630</v>
      </c>
      <c r="D10" s="4">
        <v>498424614</v>
      </c>
      <c r="G10" s="4"/>
      <c r="H10" s="4"/>
    </row>
    <row r="11" spans="2:9" ht="12.95" customHeight="1" x14ac:dyDescent="0.2">
      <c r="B11" s="18" t="s">
        <v>137</v>
      </c>
      <c r="C11" s="4">
        <v>2312793</v>
      </c>
      <c r="D11" s="4">
        <v>489799250</v>
      </c>
      <c r="H11" s="1"/>
      <c r="I11" s="1"/>
    </row>
    <row r="12" spans="2:9" ht="12.95" customHeight="1" x14ac:dyDescent="0.2">
      <c r="B12" s="18" t="s">
        <v>138</v>
      </c>
      <c r="C12" s="4">
        <v>2300225</v>
      </c>
      <c r="D12" s="4">
        <v>508014438</v>
      </c>
    </row>
    <row r="13" spans="2:9" ht="12.95" customHeight="1" x14ac:dyDescent="0.2">
      <c r="B13" s="18" t="s">
        <v>139</v>
      </c>
      <c r="C13" s="4">
        <v>2298713</v>
      </c>
      <c r="D13" s="4">
        <v>534471756</v>
      </c>
    </row>
    <row r="14" spans="2:9" ht="12.95" customHeight="1" x14ac:dyDescent="0.2">
      <c r="B14" s="18" t="s">
        <v>140</v>
      </c>
      <c r="C14" s="4">
        <v>2321107</v>
      </c>
      <c r="D14" s="4">
        <v>497591095</v>
      </c>
    </row>
    <row r="15" spans="2:9" ht="12.95" customHeight="1" x14ac:dyDescent="0.2">
      <c r="B15" s="18" t="s">
        <v>141</v>
      </c>
      <c r="C15" s="4">
        <v>2383034</v>
      </c>
      <c r="D15" s="4">
        <v>482690156</v>
      </c>
    </row>
    <row r="16" spans="2:9" ht="12.95" customHeight="1" x14ac:dyDescent="0.2">
      <c r="B16" s="18" t="s">
        <v>142</v>
      </c>
      <c r="C16" s="4">
        <v>2272320</v>
      </c>
      <c r="D16" s="4">
        <v>473478441</v>
      </c>
    </row>
    <row r="17" spans="2:4" ht="12.95" customHeight="1" x14ac:dyDescent="0.2">
      <c r="B17" s="18" t="s">
        <v>143</v>
      </c>
      <c r="C17" s="4">
        <v>2305145</v>
      </c>
      <c r="D17" s="4">
        <v>499967796</v>
      </c>
    </row>
    <row r="18" spans="2:4" ht="12.95" customHeight="1" x14ac:dyDescent="0.2">
      <c r="B18" s="9" t="s">
        <v>80</v>
      </c>
      <c r="C18" s="10">
        <f>SUM(C6:C17)</f>
        <v>27388127</v>
      </c>
      <c r="D18" s="10">
        <f>SUM(D6:D17)</f>
        <v>5999443876</v>
      </c>
    </row>
    <row r="19" spans="2:4" ht="12.95" customHeight="1" x14ac:dyDescent="0.2">
      <c r="B19" s="18" t="s">
        <v>43</v>
      </c>
    </row>
    <row r="21" spans="2:4" ht="12.95" customHeight="1" x14ac:dyDescent="0.2">
      <c r="B21" s="53" t="s">
        <v>149</v>
      </c>
      <c r="C21" s="4"/>
      <c r="D21" s="4"/>
    </row>
    <row r="23" spans="2:4" ht="12.95" customHeight="1" x14ac:dyDescent="0.2">
      <c r="D23" s="4"/>
    </row>
  </sheetData>
  <mergeCells count="1">
    <mergeCell ref="H5:I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showGridLines="0" zoomScale="140" zoomScaleNormal="140" workbookViewId="0">
      <selection activeCell="L34" sqref="L34"/>
    </sheetView>
  </sheetViews>
  <sheetFormatPr defaultColWidth="9.33203125" defaultRowHeight="12.95" customHeight="1" x14ac:dyDescent="0.2"/>
  <cols>
    <col min="1" max="1" width="2.83203125" style="50" customWidth="1"/>
    <col min="2" max="2" width="20.33203125" style="50" customWidth="1"/>
    <col min="3" max="3" width="14.83203125" style="50" customWidth="1"/>
    <col min="4" max="4" width="19.5" style="50" customWidth="1"/>
    <col min="5" max="16384" width="9.33203125" style="50"/>
  </cols>
  <sheetData>
    <row r="2" spans="2:13" ht="15.75" x14ac:dyDescent="0.25">
      <c r="B2" s="51" t="s">
        <v>150</v>
      </c>
    </row>
    <row r="3" spans="2:13" ht="12.95" customHeight="1" x14ac:dyDescent="0.2">
      <c r="B3" s="50" t="s">
        <v>151</v>
      </c>
    </row>
    <row r="6" spans="2:13" ht="12.95" customHeight="1" x14ac:dyDescent="0.2">
      <c r="B6" s="94" t="s">
        <v>21</v>
      </c>
      <c r="C6" s="90" t="s">
        <v>44</v>
      </c>
      <c r="D6" s="90"/>
    </row>
    <row r="7" spans="2:13" ht="21" customHeight="1" x14ac:dyDescent="0.2">
      <c r="B7" s="95"/>
      <c r="C7" s="31" t="s">
        <v>147</v>
      </c>
      <c r="D7" s="31" t="s">
        <v>148</v>
      </c>
      <c r="G7" s="54"/>
      <c r="H7" s="54"/>
      <c r="I7" s="54"/>
      <c r="J7" s="54"/>
      <c r="K7" s="54"/>
      <c r="L7" s="54"/>
      <c r="M7" s="54"/>
    </row>
    <row r="8" spans="2:13" ht="12.95" customHeight="1" x14ac:dyDescent="0.2">
      <c r="B8" s="18" t="s">
        <v>132</v>
      </c>
      <c r="C8" s="4">
        <v>8510</v>
      </c>
      <c r="D8" s="4">
        <v>12155204</v>
      </c>
    </row>
    <row r="9" spans="2:13" ht="12.95" customHeight="1" x14ac:dyDescent="0.2">
      <c r="B9" s="18" t="s">
        <v>133</v>
      </c>
      <c r="C9" s="4">
        <v>9586</v>
      </c>
      <c r="D9" s="4">
        <v>13286548</v>
      </c>
    </row>
    <row r="10" spans="2:13" ht="12.95" customHeight="1" x14ac:dyDescent="0.2">
      <c r="B10" s="18" t="s">
        <v>134</v>
      </c>
      <c r="C10" s="4">
        <v>10260</v>
      </c>
      <c r="D10" s="4">
        <v>14202163</v>
      </c>
    </row>
    <row r="11" spans="2:13" ht="12.95" customHeight="1" x14ac:dyDescent="0.2">
      <c r="B11" s="18" t="s">
        <v>135</v>
      </c>
      <c r="C11" s="4">
        <v>10258</v>
      </c>
      <c r="D11" s="4">
        <v>14338587</v>
      </c>
    </row>
    <row r="12" spans="2:13" ht="12.95" customHeight="1" x14ac:dyDescent="0.2">
      <c r="B12" s="18" t="s">
        <v>136</v>
      </c>
      <c r="C12" s="4">
        <v>10465</v>
      </c>
      <c r="D12" s="4">
        <v>14743706</v>
      </c>
    </row>
    <row r="13" spans="2:13" ht="12.95" customHeight="1" x14ac:dyDescent="0.2">
      <c r="B13" s="18" t="s">
        <v>137</v>
      </c>
      <c r="C13" s="4">
        <v>11404</v>
      </c>
      <c r="D13" s="4">
        <v>16744973</v>
      </c>
    </row>
    <row r="14" spans="2:13" ht="12.95" customHeight="1" x14ac:dyDescent="0.2">
      <c r="B14" s="18" t="s">
        <v>138</v>
      </c>
      <c r="C14" s="4">
        <v>11800</v>
      </c>
      <c r="D14" s="4">
        <v>18237279</v>
      </c>
    </row>
    <row r="15" spans="2:13" ht="12.95" customHeight="1" x14ac:dyDescent="0.2">
      <c r="B15" s="18" t="s">
        <v>139</v>
      </c>
      <c r="C15" s="4">
        <v>11933</v>
      </c>
      <c r="D15" s="4">
        <v>18633542</v>
      </c>
    </row>
    <row r="16" spans="2:13" ht="12.95" customHeight="1" x14ac:dyDescent="0.2">
      <c r="B16" s="18" t="s">
        <v>140</v>
      </c>
      <c r="C16" s="4">
        <v>10578</v>
      </c>
      <c r="D16" s="4">
        <v>16075570</v>
      </c>
    </row>
    <row r="17" spans="2:4" ht="12.95" customHeight="1" x14ac:dyDescent="0.2">
      <c r="B17" s="18" t="s">
        <v>141</v>
      </c>
      <c r="C17" s="4">
        <v>10156</v>
      </c>
      <c r="D17" s="4">
        <v>15187864</v>
      </c>
    </row>
    <row r="18" spans="2:4" ht="12.95" customHeight="1" x14ac:dyDescent="0.2">
      <c r="B18" s="18" t="s">
        <v>142</v>
      </c>
      <c r="C18" s="4">
        <v>9723</v>
      </c>
      <c r="D18" s="4">
        <v>14829325</v>
      </c>
    </row>
    <row r="19" spans="2:4" ht="12.95" customHeight="1" x14ac:dyDescent="0.2">
      <c r="B19" s="18" t="s">
        <v>143</v>
      </c>
      <c r="C19" s="4">
        <v>11065</v>
      </c>
      <c r="D19" s="4">
        <v>15742637</v>
      </c>
    </row>
    <row r="20" spans="2:4" ht="12.95" customHeight="1" x14ac:dyDescent="0.2">
      <c r="B20" s="9" t="s">
        <v>80</v>
      </c>
      <c r="C20" s="10">
        <f>SUM(C8:C19)</f>
        <v>125738</v>
      </c>
      <c r="D20" s="10">
        <f>SUM(D8:D19)</f>
        <v>184177398</v>
      </c>
    </row>
    <row r="21" spans="2:4" ht="12.95" customHeight="1" x14ac:dyDescent="0.2">
      <c r="B21" s="18" t="s">
        <v>43</v>
      </c>
    </row>
    <row r="22" spans="2:4" ht="12.95" customHeight="1" x14ac:dyDescent="0.2">
      <c r="C22" s="4"/>
      <c r="D22" s="55"/>
    </row>
    <row r="23" spans="2:4" ht="12.95" customHeight="1" x14ac:dyDescent="0.2">
      <c r="B23" s="53" t="s">
        <v>152</v>
      </c>
      <c r="C23" s="4"/>
      <c r="D23" s="56"/>
    </row>
    <row r="25" spans="2:4" ht="12.95" customHeight="1" x14ac:dyDescent="0.2">
      <c r="D25" s="56"/>
    </row>
  </sheetData>
  <mergeCells count="2">
    <mergeCell ref="B6:B7"/>
    <mergeCell ref="C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O68"/>
  <sheetViews>
    <sheetView showGridLines="0" workbookViewId="0">
      <selection activeCell="N25" sqref="N25"/>
    </sheetView>
  </sheetViews>
  <sheetFormatPr defaultColWidth="9.33203125" defaultRowHeight="12.95" customHeight="1" x14ac:dyDescent="0.2"/>
  <cols>
    <col min="1" max="1" width="2.83203125" style="5" customWidth="1"/>
    <col min="2" max="10" width="9.33203125" style="5"/>
    <col min="11" max="11" width="51.5" style="5" customWidth="1"/>
    <col min="12" max="12" width="15" style="5" customWidth="1"/>
    <col min="13" max="13" width="9.33203125" style="5"/>
    <col min="14" max="14" width="22.1640625" style="5" customWidth="1"/>
    <col min="15" max="16384" width="9.33203125" style="5"/>
  </cols>
  <sheetData>
    <row r="2" spans="2:15" ht="12.95" customHeight="1" x14ac:dyDescent="0.2">
      <c r="B2" s="16" t="s">
        <v>18</v>
      </c>
      <c r="K2" s="8" t="s">
        <v>1</v>
      </c>
      <c r="L2" s="7" t="s">
        <v>2</v>
      </c>
      <c r="M2" s="7" t="s">
        <v>3</v>
      </c>
      <c r="N2" s="7" t="s">
        <v>4</v>
      </c>
      <c r="O2" s="7" t="s">
        <v>3</v>
      </c>
    </row>
    <row r="3" spans="2:15" ht="12.95" customHeight="1" x14ac:dyDescent="0.2">
      <c r="K3" s="5" t="s">
        <v>5</v>
      </c>
      <c r="L3" s="4" t="s">
        <v>0</v>
      </c>
      <c r="M3" s="4" t="s">
        <v>0</v>
      </c>
      <c r="N3" s="4" t="s">
        <v>0</v>
      </c>
      <c r="O3" s="4" t="s">
        <v>0</v>
      </c>
    </row>
    <row r="4" spans="2:15" ht="12.95" customHeight="1" x14ac:dyDescent="0.2">
      <c r="K4" s="5" t="s">
        <v>10</v>
      </c>
      <c r="L4" s="41">
        <v>277234713</v>
      </c>
      <c r="M4" s="1">
        <f>L4/L9</f>
        <v>0.7943664038494096</v>
      </c>
      <c r="N4" s="41">
        <v>1736785606080</v>
      </c>
      <c r="O4" s="1">
        <f>N4/N9</f>
        <v>0.95512844364146698</v>
      </c>
    </row>
    <row r="5" spans="2:15" ht="12.95" customHeight="1" x14ac:dyDescent="0.2">
      <c r="K5" s="5" t="s">
        <v>11</v>
      </c>
      <c r="L5" s="41">
        <v>20649375</v>
      </c>
      <c r="M5" s="1">
        <f>L5/L9</f>
        <v>5.9167084752795376E-2</v>
      </c>
      <c r="N5" s="41">
        <v>58887690843</v>
      </c>
      <c r="O5" s="1">
        <f>N5/N9</f>
        <v>3.2384715941688708E-2</v>
      </c>
    </row>
    <row r="6" spans="2:15" ht="12.95" customHeight="1" x14ac:dyDescent="0.2">
      <c r="K6" s="5" t="s">
        <v>12</v>
      </c>
      <c r="L6" s="41">
        <v>26438070</v>
      </c>
      <c r="M6" s="1">
        <v>7.5600000000000001E-2</v>
      </c>
      <c r="N6" s="41">
        <v>5822302225</v>
      </c>
      <c r="O6" s="1">
        <f>N6/N9</f>
        <v>3.2019187878497115E-3</v>
      </c>
    </row>
    <row r="7" spans="2:15" ht="12.95" customHeight="1" x14ac:dyDescent="0.2">
      <c r="K7" s="5" t="s">
        <v>13</v>
      </c>
      <c r="L7" s="41">
        <v>24553159</v>
      </c>
      <c r="M7" s="1">
        <f>L7/L9</f>
        <v>7.0352678446774328E-2</v>
      </c>
      <c r="N7" s="41">
        <v>16699330099</v>
      </c>
      <c r="O7" s="1">
        <f>N7/N9</f>
        <v>9.1836350505649488E-3</v>
      </c>
    </row>
    <row r="8" spans="2:15" ht="12.95" customHeight="1" x14ac:dyDescent="0.2">
      <c r="K8" s="5" t="s">
        <v>14</v>
      </c>
      <c r="L8" s="41">
        <v>125738</v>
      </c>
      <c r="M8" s="1">
        <f>L8/L9</f>
        <v>3.6027971319456327E-4</v>
      </c>
      <c r="N8" s="41">
        <v>184177398</v>
      </c>
      <c r="O8" s="1">
        <f>N8/N9</f>
        <v>1.0128657842963037E-4</v>
      </c>
    </row>
    <row r="9" spans="2:15" ht="12.95" customHeight="1" x14ac:dyDescent="0.2">
      <c r="K9" s="11" t="s">
        <v>8</v>
      </c>
      <c r="L9" s="12">
        <f>SUM(L4:L8)</f>
        <v>349001055</v>
      </c>
      <c r="M9" s="13">
        <v>1</v>
      </c>
      <c r="N9" s="12">
        <f>SUM(N4:N8)</f>
        <v>1818379106645</v>
      </c>
      <c r="O9" s="13">
        <v>1</v>
      </c>
    </row>
    <row r="10" spans="2:15" ht="12.95" customHeight="1" x14ac:dyDescent="0.2">
      <c r="K10" s="5" t="s">
        <v>6</v>
      </c>
      <c r="L10" s="4"/>
      <c r="M10" s="4"/>
      <c r="N10" s="4"/>
      <c r="O10" s="4"/>
    </row>
    <row r="11" spans="2:15" ht="12.95" customHeight="1" x14ac:dyDescent="0.2">
      <c r="K11" s="5" t="s">
        <v>15</v>
      </c>
      <c r="L11" s="41">
        <v>3323803</v>
      </c>
      <c r="M11" s="1">
        <f>L11/L15</f>
        <v>0.37779216493992307</v>
      </c>
      <c r="N11" s="41">
        <v>213098491508</v>
      </c>
      <c r="O11" s="1">
        <f>N11/N15</f>
        <v>0.50017606721684127</v>
      </c>
    </row>
    <row r="12" spans="2:15" ht="12.95" customHeight="1" x14ac:dyDescent="0.2">
      <c r="K12" s="5" t="s">
        <v>16</v>
      </c>
      <c r="L12" s="41">
        <v>5207524</v>
      </c>
      <c r="M12" s="1">
        <f>L12/L15</f>
        <v>0.59190083345391042</v>
      </c>
      <c r="N12" s="41">
        <v>212391839018</v>
      </c>
      <c r="O12" s="1">
        <f>N12/N15</f>
        <v>0.498517441382205</v>
      </c>
    </row>
    <row r="13" spans="2:15" ht="12.95" customHeight="1" x14ac:dyDescent="0.2">
      <c r="K13" s="5" t="s">
        <v>14</v>
      </c>
      <c r="L13" s="41">
        <v>7389</v>
      </c>
      <c r="M13" s="1">
        <f>L13/L15</f>
        <v>8.3985311606647305E-4</v>
      </c>
      <c r="N13" s="41">
        <v>18559238</v>
      </c>
      <c r="O13" s="1">
        <v>1E-4</v>
      </c>
    </row>
    <row r="14" spans="2:15" ht="12.95" customHeight="1" x14ac:dyDescent="0.2">
      <c r="K14" s="5" t="s">
        <v>17</v>
      </c>
      <c r="L14" s="41">
        <v>259251</v>
      </c>
      <c r="M14" s="1">
        <f>L14/L15</f>
        <v>2.9467148490100042E-2</v>
      </c>
      <c r="N14" s="41">
        <v>538067448</v>
      </c>
      <c r="O14" s="1">
        <v>1.1999999999999999E-3</v>
      </c>
    </row>
    <row r="15" spans="2:15" ht="12.95" customHeight="1" x14ac:dyDescent="0.2">
      <c r="K15" s="11" t="s">
        <v>9</v>
      </c>
      <c r="L15" s="12">
        <f>SUM(L11:L14)</f>
        <v>8797967</v>
      </c>
      <c r="M15" s="13">
        <v>1</v>
      </c>
      <c r="N15" s="12">
        <f>SUM(N11:N14)</f>
        <v>426046957212</v>
      </c>
      <c r="O15" s="13">
        <v>1</v>
      </c>
    </row>
    <row r="16" spans="2:15" ht="12.95" customHeight="1" x14ac:dyDescent="0.2">
      <c r="K16" s="9" t="s">
        <v>7</v>
      </c>
      <c r="L16" s="10">
        <f>L9+L15</f>
        <v>357799022</v>
      </c>
      <c r="M16" s="10"/>
      <c r="N16" s="10">
        <f>N9+N15</f>
        <v>2244426063857</v>
      </c>
      <c r="O16" s="10" t="s">
        <v>0</v>
      </c>
    </row>
    <row r="17" spans="2:11" ht="12.95" customHeight="1" x14ac:dyDescent="0.2">
      <c r="K17" s="40" t="s">
        <v>43</v>
      </c>
    </row>
    <row r="24" spans="2:11" ht="12.95" customHeight="1" x14ac:dyDescent="0.2">
      <c r="B24" s="16" t="s">
        <v>19</v>
      </c>
    </row>
    <row r="46" spans="2:2" ht="12.95" customHeight="1" x14ac:dyDescent="0.2">
      <c r="B46" s="16" t="s">
        <v>47</v>
      </c>
    </row>
    <row r="68" spans="2:2" ht="12.95" customHeight="1" x14ac:dyDescent="0.2">
      <c r="B68" s="16" t="s">
        <v>119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showGridLines="0" zoomScale="140" zoomScaleNormal="140" workbookViewId="0">
      <selection activeCell="E49" sqref="E49"/>
    </sheetView>
  </sheetViews>
  <sheetFormatPr defaultColWidth="9.33203125" defaultRowHeight="12.95" customHeight="1" x14ac:dyDescent="0.2"/>
  <cols>
    <col min="1" max="1" width="2.83203125" style="50" customWidth="1"/>
    <col min="2" max="2" width="22.6640625" style="50" customWidth="1"/>
    <col min="3" max="3" width="14.1640625" style="50" customWidth="1"/>
    <col min="4" max="4" width="19.5" style="50" customWidth="1"/>
    <col min="5" max="16384" width="9.33203125" style="50"/>
  </cols>
  <sheetData>
    <row r="2" spans="2:4" ht="15.75" x14ac:dyDescent="0.25">
      <c r="B2" s="57" t="s">
        <v>153</v>
      </c>
    </row>
    <row r="3" spans="2:4" ht="12.95" customHeight="1" x14ac:dyDescent="0.2">
      <c r="B3" s="50" t="s">
        <v>151</v>
      </c>
    </row>
    <row r="6" spans="2:4" ht="12.95" customHeight="1" x14ac:dyDescent="0.2">
      <c r="B6" s="92" t="s">
        <v>21</v>
      </c>
      <c r="C6" s="90" t="s">
        <v>44</v>
      </c>
      <c r="D6" s="90"/>
    </row>
    <row r="7" spans="2:4" ht="19.5" customHeight="1" x14ac:dyDescent="0.2">
      <c r="B7" s="97"/>
      <c r="C7" s="31" t="s">
        <v>147</v>
      </c>
      <c r="D7" s="31" t="s">
        <v>148</v>
      </c>
    </row>
    <row r="8" spans="2:4" ht="12.95" customHeight="1" x14ac:dyDescent="0.2">
      <c r="B8" s="18" t="s">
        <v>132</v>
      </c>
      <c r="C8" s="4">
        <v>500</v>
      </c>
      <c r="D8" s="4">
        <v>1338402</v>
      </c>
    </row>
    <row r="9" spans="2:4" ht="12.95" customHeight="1" x14ac:dyDescent="0.2">
      <c r="B9" s="18" t="s">
        <v>133</v>
      </c>
      <c r="C9" s="4">
        <v>539</v>
      </c>
      <c r="D9" s="4">
        <v>1330498</v>
      </c>
    </row>
    <row r="10" spans="2:4" ht="12.95" customHeight="1" x14ac:dyDescent="0.2">
      <c r="B10" s="18" t="s">
        <v>134</v>
      </c>
      <c r="C10" s="4">
        <v>594</v>
      </c>
      <c r="D10" s="4">
        <v>1633595</v>
      </c>
    </row>
    <row r="11" spans="2:4" ht="12.95" customHeight="1" x14ac:dyDescent="0.2">
      <c r="B11" s="18" t="s">
        <v>135</v>
      </c>
      <c r="C11" s="4">
        <v>601</v>
      </c>
      <c r="D11" s="4">
        <v>1492011</v>
      </c>
    </row>
    <row r="12" spans="2:4" ht="12.95" customHeight="1" x14ac:dyDescent="0.2">
      <c r="B12" s="18" t="s">
        <v>136</v>
      </c>
      <c r="C12" s="4">
        <v>622</v>
      </c>
      <c r="D12" s="4">
        <v>1580704</v>
      </c>
    </row>
    <row r="13" spans="2:4" ht="12.95" customHeight="1" x14ac:dyDescent="0.2">
      <c r="B13" s="18" t="s">
        <v>137</v>
      </c>
      <c r="C13" s="58">
        <v>680</v>
      </c>
      <c r="D13" s="58">
        <v>1604474</v>
      </c>
    </row>
    <row r="14" spans="2:4" ht="12.95" customHeight="1" x14ac:dyDescent="0.2">
      <c r="B14" s="18" t="s">
        <v>138</v>
      </c>
      <c r="C14" s="4">
        <v>717</v>
      </c>
      <c r="D14" s="4">
        <v>1720804</v>
      </c>
    </row>
    <row r="15" spans="2:4" ht="12.95" customHeight="1" x14ac:dyDescent="0.2">
      <c r="B15" s="18" t="s">
        <v>139</v>
      </c>
      <c r="C15" s="4">
        <v>718</v>
      </c>
      <c r="D15" s="4">
        <v>1802114</v>
      </c>
    </row>
    <row r="16" spans="2:4" ht="12.95" customHeight="1" x14ac:dyDescent="0.2">
      <c r="B16" s="18" t="s">
        <v>140</v>
      </c>
      <c r="C16" s="4">
        <v>647</v>
      </c>
      <c r="D16" s="4">
        <v>1610240</v>
      </c>
    </row>
    <row r="17" spans="2:12" ht="12.95" customHeight="1" x14ac:dyDescent="0.2">
      <c r="B17" s="18" t="s">
        <v>141</v>
      </c>
      <c r="C17" s="4">
        <v>584</v>
      </c>
      <c r="D17" s="4">
        <v>1482189</v>
      </c>
    </row>
    <row r="18" spans="2:12" ht="12.95" customHeight="1" x14ac:dyDescent="0.2">
      <c r="B18" s="18" t="s">
        <v>142</v>
      </c>
      <c r="C18" s="4">
        <v>557</v>
      </c>
      <c r="D18" s="4">
        <v>1373667</v>
      </c>
    </row>
    <row r="19" spans="2:12" ht="12.95" customHeight="1" x14ac:dyDescent="0.2">
      <c r="B19" s="18" t="s">
        <v>143</v>
      </c>
      <c r="C19" s="4">
        <v>630</v>
      </c>
      <c r="D19" s="4">
        <v>1590540</v>
      </c>
    </row>
    <row r="20" spans="2:12" ht="12.95" customHeight="1" x14ac:dyDescent="0.2">
      <c r="B20" s="9" t="s">
        <v>80</v>
      </c>
      <c r="C20" s="10">
        <f>SUM(C8:C19)</f>
        <v>7389</v>
      </c>
      <c r="D20" s="10">
        <f>SUM(D8:D19)</f>
        <v>18559238</v>
      </c>
    </row>
    <row r="21" spans="2:12" ht="12.95" customHeight="1" x14ac:dyDescent="0.2">
      <c r="B21" s="18" t="s">
        <v>43</v>
      </c>
    </row>
    <row r="22" spans="2:12" ht="12.95" customHeight="1" x14ac:dyDescent="0.2">
      <c r="C22" s="4"/>
      <c r="D22" s="56"/>
    </row>
    <row r="23" spans="2:12" ht="12.95" customHeight="1" x14ac:dyDescent="0.2">
      <c r="B23" s="59" t="s">
        <v>154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2:12" ht="12.95" customHeight="1" x14ac:dyDescent="0.2">
      <c r="D24" s="56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showGridLines="0" zoomScale="140" zoomScaleNormal="140" workbookViewId="0">
      <selection activeCell="M40" sqref="M40"/>
    </sheetView>
  </sheetViews>
  <sheetFormatPr defaultColWidth="9.33203125" defaultRowHeight="12.95" customHeight="1" x14ac:dyDescent="0.2"/>
  <cols>
    <col min="1" max="1" width="2.83203125" style="50" customWidth="1"/>
    <col min="2" max="2" width="21.6640625" style="50" customWidth="1"/>
    <col min="3" max="3" width="15.33203125" style="50" customWidth="1"/>
    <col min="4" max="4" width="21.83203125" style="50" customWidth="1"/>
    <col min="5" max="16384" width="9.33203125" style="50"/>
  </cols>
  <sheetData>
    <row r="2" spans="2:4" ht="15.75" x14ac:dyDescent="0.25">
      <c r="B2" s="51" t="s">
        <v>155</v>
      </c>
    </row>
    <row r="3" spans="2:4" ht="12.95" customHeight="1" x14ac:dyDescent="0.2">
      <c r="B3" s="50" t="s">
        <v>151</v>
      </c>
    </row>
    <row r="6" spans="2:4" ht="12.95" customHeight="1" x14ac:dyDescent="0.2">
      <c r="B6" s="92" t="s">
        <v>21</v>
      </c>
      <c r="C6" s="90" t="s">
        <v>44</v>
      </c>
      <c r="D6" s="90"/>
    </row>
    <row r="7" spans="2:4" ht="33.75" x14ac:dyDescent="0.2">
      <c r="B7" s="97"/>
      <c r="C7" s="31" t="s">
        <v>156</v>
      </c>
      <c r="D7" s="31" t="s">
        <v>157</v>
      </c>
    </row>
    <row r="8" spans="2:4" ht="12.95" customHeight="1" x14ac:dyDescent="0.2">
      <c r="B8" s="18" t="s">
        <v>132</v>
      </c>
      <c r="C8" s="4">
        <v>514</v>
      </c>
      <c r="D8" s="4">
        <v>1614341</v>
      </c>
    </row>
    <row r="9" spans="2:4" ht="12.95" customHeight="1" x14ac:dyDescent="0.2">
      <c r="B9" s="18" t="s">
        <v>133</v>
      </c>
      <c r="C9" s="4">
        <v>647</v>
      </c>
      <c r="D9" s="4">
        <v>1926118</v>
      </c>
    </row>
    <row r="10" spans="2:4" ht="12.95" customHeight="1" x14ac:dyDescent="0.2">
      <c r="B10" s="18" t="s">
        <v>134</v>
      </c>
      <c r="C10" s="4">
        <v>748</v>
      </c>
      <c r="D10" s="4">
        <v>2160891</v>
      </c>
    </row>
    <row r="11" spans="2:4" ht="12.95" customHeight="1" x14ac:dyDescent="0.2">
      <c r="B11" s="18" t="s">
        <v>135</v>
      </c>
      <c r="C11" s="4">
        <v>679</v>
      </c>
      <c r="D11" s="4">
        <v>2203551</v>
      </c>
    </row>
    <row r="12" spans="2:4" ht="12.95" customHeight="1" x14ac:dyDescent="0.2">
      <c r="B12" s="18" t="s">
        <v>136</v>
      </c>
      <c r="C12" s="4">
        <v>648</v>
      </c>
      <c r="D12" s="4">
        <v>1624217</v>
      </c>
    </row>
    <row r="13" spans="2:4" ht="12.95" customHeight="1" x14ac:dyDescent="0.2">
      <c r="B13" s="18" t="s">
        <v>137</v>
      </c>
      <c r="C13" s="4">
        <v>651</v>
      </c>
      <c r="D13" s="4">
        <v>1870969</v>
      </c>
    </row>
    <row r="14" spans="2:4" ht="12.95" customHeight="1" x14ac:dyDescent="0.2">
      <c r="B14" s="18" t="s">
        <v>138</v>
      </c>
      <c r="C14" s="4">
        <v>590</v>
      </c>
      <c r="D14" s="4">
        <v>1765601</v>
      </c>
    </row>
    <row r="15" spans="2:4" ht="12.95" customHeight="1" x14ac:dyDescent="0.2">
      <c r="B15" s="18" t="s">
        <v>139</v>
      </c>
      <c r="C15" s="4">
        <v>617</v>
      </c>
      <c r="D15" s="4">
        <v>1998987</v>
      </c>
    </row>
    <row r="16" spans="2:4" ht="12.95" customHeight="1" x14ac:dyDescent="0.2">
      <c r="B16" s="18" t="s">
        <v>140</v>
      </c>
      <c r="C16" s="4">
        <v>629</v>
      </c>
      <c r="D16" s="4">
        <v>1802929</v>
      </c>
    </row>
    <row r="17" spans="2:4" ht="12.95" customHeight="1" x14ac:dyDescent="0.2">
      <c r="B17" s="18" t="s">
        <v>141</v>
      </c>
      <c r="C17" s="4">
        <v>718</v>
      </c>
      <c r="D17" s="4">
        <v>2013734</v>
      </c>
    </row>
    <row r="18" spans="2:4" ht="12.95" customHeight="1" x14ac:dyDescent="0.2">
      <c r="B18" s="18" t="s">
        <v>142</v>
      </c>
      <c r="C18" s="4">
        <v>836</v>
      </c>
      <c r="D18" s="4">
        <v>2088761</v>
      </c>
    </row>
    <row r="19" spans="2:4" ht="12.95" customHeight="1" x14ac:dyDescent="0.2">
      <c r="B19" s="18" t="s">
        <v>143</v>
      </c>
      <c r="C19" s="4">
        <v>858</v>
      </c>
      <c r="D19" s="4">
        <v>2241249</v>
      </c>
    </row>
    <row r="20" spans="2:4" ht="12.95" customHeight="1" x14ac:dyDescent="0.2">
      <c r="B20" s="9" t="s">
        <v>80</v>
      </c>
      <c r="C20" s="10">
        <f>SUM(C8:C19)</f>
        <v>8135</v>
      </c>
      <c r="D20" s="10">
        <f>SUM(D8:D19)</f>
        <v>23311348</v>
      </c>
    </row>
    <row r="21" spans="2:4" ht="12.95" customHeight="1" x14ac:dyDescent="0.2">
      <c r="B21" s="18" t="s">
        <v>43</v>
      </c>
    </row>
    <row r="22" spans="2:4" ht="12.95" customHeight="1" x14ac:dyDescent="0.2">
      <c r="C22" s="4"/>
      <c r="D22" s="55"/>
    </row>
    <row r="23" spans="2:4" ht="12.95" customHeight="1" x14ac:dyDescent="0.2">
      <c r="B23" s="53" t="s">
        <v>158</v>
      </c>
      <c r="C23" s="4"/>
      <c r="D23" s="56"/>
    </row>
    <row r="24" spans="2:4" ht="12.95" customHeight="1" x14ac:dyDescent="0.2">
      <c r="C24" s="4"/>
      <c r="D24" s="56"/>
    </row>
    <row r="25" spans="2:4" ht="12.95" customHeight="1" x14ac:dyDescent="0.2">
      <c r="D25" s="56"/>
    </row>
  </sheetData>
  <mergeCells count="2">
    <mergeCell ref="B6:B7"/>
    <mergeCell ref="C6:D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5"/>
  <sheetViews>
    <sheetView showGridLines="0" zoomScale="140" zoomScaleNormal="140" workbookViewId="0">
      <selection activeCell="J12" sqref="J12"/>
    </sheetView>
  </sheetViews>
  <sheetFormatPr defaultColWidth="9.33203125" defaultRowHeight="12.95" customHeight="1" x14ac:dyDescent="0.2"/>
  <cols>
    <col min="1" max="1" width="2.83203125" style="50" customWidth="1"/>
    <col min="2" max="2" width="21.6640625" style="50" customWidth="1"/>
    <col min="3" max="3" width="16.33203125" style="50" customWidth="1"/>
    <col min="4" max="4" width="20.33203125" style="50" customWidth="1"/>
    <col min="5" max="16384" width="9.33203125" style="50"/>
  </cols>
  <sheetData>
    <row r="2" spans="2:4" ht="15.75" x14ac:dyDescent="0.25">
      <c r="B2" s="51" t="s">
        <v>159</v>
      </c>
    </row>
    <row r="3" spans="2:4" ht="12.95" customHeight="1" x14ac:dyDescent="0.2">
      <c r="B3" s="50" t="s">
        <v>151</v>
      </c>
    </row>
    <row r="6" spans="2:4" ht="12.95" customHeight="1" x14ac:dyDescent="0.2">
      <c r="B6" s="92" t="s">
        <v>21</v>
      </c>
      <c r="C6" s="90" t="s">
        <v>44</v>
      </c>
      <c r="D6" s="90"/>
    </row>
    <row r="7" spans="2:4" ht="24" customHeight="1" x14ac:dyDescent="0.2">
      <c r="B7" s="97"/>
      <c r="C7" s="31" t="s">
        <v>147</v>
      </c>
      <c r="D7" s="31" t="s">
        <v>148</v>
      </c>
    </row>
    <row r="8" spans="2:4" ht="12.95" customHeight="1" x14ac:dyDescent="0.2">
      <c r="B8" s="18" t="s">
        <v>132</v>
      </c>
      <c r="C8" s="4">
        <v>17911</v>
      </c>
      <c r="D8" s="4">
        <v>36311863</v>
      </c>
    </row>
    <row r="9" spans="2:4" ht="12.95" customHeight="1" x14ac:dyDescent="0.2">
      <c r="B9" s="18" t="s">
        <v>133</v>
      </c>
      <c r="C9" s="4">
        <v>21480</v>
      </c>
      <c r="D9" s="4">
        <v>43441170</v>
      </c>
    </row>
    <row r="10" spans="2:4" ht="12.95" customHeight="1" x14ac:dyDescent="0.2">
      <c r="B10" s="18" t="s">
        <v>134</v>
      </c>
      <c r="C10" s="4">
        <v>22927</v>
      </c>
      <c r="D10" s="4">
        <v>44118649</v>
      </c>
    </row>
    <row r="11" spans="2:4" ht="12.95" customHeight="1" x14ac:dyDescent="0.2">
      <c r="B11" s="18" t="s">
        <v>135</v>
      </c>
      <c r="C11" s="4">
        <v>21694</v>
      </c>
      <c r="D11" s="4">
        <v>43703317</v>
      </c>
    </row>
    <row r="12" spans="2:4" ht="12.95" customHeight="1" x14ac:dyDescent="0.2">
      <c r="B12" s="18" t="s">
        <v>136</v>
      </c>
      <c r="C12" s="4">
        <v>21473</v>
      </c>
      <c r="D12" s="4">
        <v>42707761</v>
      </c>
    </row>
    <row r="13" spans="2:4" ht="12.95" customHeight="1" x14ac:dyDescent="0.2">
      <c r="B13" s="18" t="s">
        <v>137</v>
      </c>
      <c r="C13" s="4">
        <v>21659</v>
      </c>
      <c r="D13" s="4">
        <v>43468868</v>
      </c>
    </row>
    <row r="14" spans="2:4" ht="12.95" customHeight="1" x14ac:dyDescent="0.2">
      <c r="B14" s="18" t="s">
        <v>138</v>
      </c>
      <c r="C14" s="4">
        <v>20251</v>
      </c>
      <c r="D14" s="4">
        <v>43141452</v>
      </c>
    </row>
    <row r="15" spans="2:4" ht="12.95" customHeight="1" x14ac:dyDescent="0.2">
      <c r="B15" s="18" t="s">
        <v>139</v>
      </c>
      <c r="C15" s="4">
        <v>19054</v>
      </c>
      <c r="D15" s="4">
        <v>41326582</v>
      </c>
    </row>
    <row r="16" spans="2:4" ht="12.95" customHeight="1" x14ac:dyDescent="0.2">
      <c r="B16" s="18" t="s">
        <v>140</v>
      </c>
      <c r="C16" s="4">
        <v>19712</v>
      </c>
      <c r="D16" s="4">
        <v>42468483</v>
      </c>
    </row>
    <row r="17" spans="2:4" ht="12.95" customHeight="1" x14ac:dyDescent="0.2">
      <c r="B17" s="18" t="s">
        <v>141</v>
      </c>
      <c r="C17" s="4">
        <v>20407</v>
      </c>
      <c r="D17" s="4">
        <v>44485776</v>
      </c>
    </row>
    <row r="18" spans="2:4" ht="12.95" customHeight="1" x14ac:dyDescent="0.2">
      <c r="B18" s="18" t="s">
        <v>142</v>
      </c>
      <c r="C18" s="4">
        <v>19861</v>
      </c>
      <c r="D18" s="4">
        <v>41929712</v>
      </c>
    </row>
    <row r="19" spans="2:4" ht="12.95" customHeight="1" x14ac:dyDescent="0.2">
      <c r="B19" s="18" t="s">
        <v>143</v>
      </c>
      <c r="C19" s="4">
        <v>24687</v>
      </c>
      <c r="D19" s="4">
        <v>47652467</v>
      </c>
    </row>
    <row r="20" spans="2:4" ht="12.95" customHeight="1" x14ac:dyDescent="0.2">
      <c r="B20" s="9" t="s">
        <v>80</v>
      </c>
      <c r="C20" s="10">
        <f>SUM(C8:C19)</f>
        <v>251116</v>
      </c>
      <c r="D20" s="10">
        <f>SUM(D8:D19)</f>
        <v>514756100</v>
      </c>
    </row>
    <row r="21" spans="2:4" ht="12.95" customHeight="1" x14ac:dyDescent="0.2">
      <c r="B21" s="18" t="s">
        <v>43</v>
      </c>
    </row>
    <row r="22" spans="2:4" ht="12.95" customHeight="1" x14ac:dyDescent="0.2">
      <c r="C22" s="4"/>
      <c r="D22" s="55"/>
    </row>
    <row r="23" spans="2:4" ht="12.95" customHeight="1" x14ac:dyDescent="0.2">
      <c r="B23" s="53" t="s">
        <v>241</v>
      </c>
      <c r="C23" s="4"/>
      <c r="D23" s="56"/>
    </row>
    <row r="24" spans="2:4" ht="12.95" customHeight="1" x14ac:dyDescent="0.2">
      <c r="C24" s="4"/>
      <c r="D24" s="56"/>
    </row>
    <row r="25" spans="2:4" ht="12.95" customHeight="1" x14ac:dyDescent="0.2">
      <c r="D25" s="56"/>
    </row>
  </sheetData>
  <mergeCells count="2">
    <mergeCell ref="B6:B7"/>
    <mergeCell ref="C6:D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showGridLines="0" zoomScale="120" zoomScaleNormal="120" workbookViewId="0">
      <selection activeCell="H6" sqref="H6:O6"/>
    </sheetView>
  </sheetViews>
  <sheetFormatPr defaultColWidth="9.33203125" defaultRowHeight="12.95" customHeight="1" x14ac:dyDescent="0.2"/>
  <cols>
    <col min="1" max="1" width="2.83203125" style="50" customWidth="1"/>
    <col min="2" max="2" width="23.1640625" style="50" customWidth="1"/>
    <col min="3" max="4" width="14.1640625" style="50" customWidth="1"/>
    <col min="5" max="5" width="20.1640625" style="50" customWidth="1"/>
    <col min="6" max="6" width="16" style="50" customWidth="1"/>
    <col min="7" max="7" width="9.33203125" style="50"/>
    <col min="8" max="8" width="13.1640625" style="50" customWidth="1"/>
    <col min="9" max="16384" width="9.33203125" style="50"/>
  </cols>
  <sheetData>
    <row r="2" spans="2:15" ht="12.95" customHeight="1" x14ac:dyDescent="0.25">
      <c r="B2" s="51" t="s">
        <v>160</v>
      </c>
    </row>
    <row r="3" spans="2:15" ht="12.95" customHeight="1" x14ac:dyDescent="0.2">
      <c r="B3" s="50" t="s">
        <v>151</v>
      </c>
    </row>
    <row r="6" spans="2:15" ht="42.75" customHeight="1" x14ac:dyDescent="0.2">
      <c r="B6" s="35" t="s">
        <v>41</v>
      </c>
      <c r="C6" s="74" t="s">
        <v>161</v>
      </c>
      <c r="D6" s="60" t="s">
        <v>162</v>
      </c>
      <c r="E6" s="74" t="s">
        <v>163</v>
      </c>
      <c r="F6" s="60" t="s">
        <v>164</v>
      </c>
      <c r="H6" s="84"/>
      <c r="I6" s="47"/>
      <c r="J6" s="47"/>
      <c r="K6" s="47"/>
      <c r="L6" s="47"/>
      <c r="M6" s="47"/>
      <c r="N6" s="47"/>
      <c r="O6" s="47"/>
    </row>
    <row r="7" spans="2:15" ht="12.95" customHeight="1" x14ac:dyDescent="0.2">
      <c r="B7" s="50" t="s">
        <v>165</v>
      </c>
      <c r="C7" s="4">
        <v>152665</v>
      </c>
      <c r="D7" s="1">
        <f>C7/C13</f>
        <v>0.58886947398467127</v>
      </c>
      <c r="E7" s="4">
        <v>298801914</v>
      </c>
      <c r="F7" s="1">
        <f>E7/E13</f>
        <v>0.55532427228342573</v>
      </c>
    </row>
    <row r="8" spans="2:15" ht="12.95" customHeight="1" x14ac:dyDescent="0.2">
      <c r="B8" s="50" t="s">
        <v>166</v>
      </c>
      <c r="C8" s="4">
        <v>24856</v>
      </c>
      <c r="D8" s="1">
        <f>C8/C13</f>
        <v>9.5876197198853624E-2</v>
      </c>
      <c r="E8" s="4">
        <v>66988056</v>
      </c>
      <c r="F8" s="1">
        <f>E8/E13</f>
        <v>0.12449750723444619</v>
      </c>
    </row>
    <row r="9" spans="2:15" ht="12.95" customHeight="1" x14ac:dyDescent="0.2">
      <c r="B9" s="50" t="s">
        <v>167</v>
      </c>
      <c r="C9" s="4">
        <v>18404</v>
      </c>
      <c r="D9" s="1">
        <f>C9/C13</f>
        <v>7.0989118653351391E-2</v>
      </c>
      <c r="E9" s="4">
        <v>38262569</v>
      </c>
      <c r="F9" s="1">
        <f>E9/E13</f>
        <v>7.111110166991555E-2</v>
      </c>
    </row>
    <row r="10" spans="2:15" ht="12.95" customHeight="1" x14ac:dyDescent="0.2">
      <c r="B10" s="50" t="s">
        <v>168</v>
      </c>
      <c r="C10" s="4">
        <v>10712</v>
      </c>
      <c r="D10" s="1">
        <f>C10/C13</f>
        <v>4.1319030591974573E-2</v>
      </c>
      <c r="E10" s="4">
        <v>22232922</v>
      </c>
      <c r="F10" s="1">
        <f>E10/E13</f>
        <v>4.1319953627821024E-2</v>
      </c>
    </row>
    <row r="11" spans="2:15" ht="12.95" customHeight="1" x14ac:dyDescent="0.2">
      <c r="B11" s="50" t="s">
        <v>169</v>
      </c>
      <c r="C11" s="4">
        <v>9392</v>
      </c>
      <c r="D11" s="1">
        <f>C11/C13</f>
        <v>3.6227439817011313E-2</v>
      </c>
      <c r="E11" s="4">
        <v>25659724</v>
      </c>
      <c r="F11" s="1">
        <f>E11/E13</f>
        <v>4.7688675639787077E-2</v>
      </c>
    </row>
    <row r="12" spans="2:15" ht="12.95" customHeight="1" x14ac:dyDescent="0.2">
      <c r="B12" s="11" t="s">
        <v>240</v>
      </c>
      <c r="C12" s="12">
        <v>43222</v>
      </c>
      <c r="D12" s="13">
        <f>C12/C13</f>
        <v>0.16671873975413787</v>
      </c>
      <c r="E12" s="12">
        <v>86122263</v>
      </c>
      <c r="F12" s="13">
        <f>E12/E13</f>
        <v>0.16005848954460444</v>
      </c>
    </row>
    <row r="13" spans="2:15" ht="12.95" customHeight="1" x14ac:dyDescent="0.2">
      <c r="B13" s="9" t="s">
        <v>170</v>
      </c>
      <c r="C13" s="10">
        <v>259251</v>
      </c>
      <c r="D13" s="10"/>
      <c r="E13" s="10">
        <v>538067448</v>
      </c>
      <c r="F13" s="9"/>
    </row>
    <row r="14" spans="2:15" ht="12.95" customHeight="1" x14ac:dyDescent="0.2">
      <c r="B14" s="18" t="s">
        <v>43</v>
      </c>
    </row>
    <row r="16" spans="2:15" ht="12.95" customHeight="1" x14ac:dyDescent="0.2">
      <c r="B16" s="59" t="s">
        <v>171</v>
      </c>
      <c r="C16" s="59"/>
      <c r="D16" s="59"/>
      <c r="E16" s="59"/>
      <c r="F16" s="59"/>
      <c r="G16" s="59"/>
      <c r="H16" s="59"/>
      <c r="I16" s="59"/>
      <c r="J16" s="61"/>
      <c r="K16" s="61"/>
      <c r="L16" s="62"/>
    </row>
    <row r="33" spans="2:8" ht="12.95" customHeight="1" x14ac:dyDescent="0.2">
      <c r="H33" s="50" t="s">
        <v>42</v>
      </c>
    </row>
    <row r="37" spans="2:8" ht="12.95" customHeight="1" x14ac:dyDescent="0.2">
      <c r="B37" s="36"/>
      <c r="E37" s="36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showGridLines="0" zoomScale="140" zoomScaleNormal="140" workbookViewId="0">
      <selection activeCell="L6" sqref="L6:N6"/>
    </sheetView>
  </sheetViews>
  <sheetFormatPr defaultColWidth="9.33203125" defaultRowHeight="12.95" customHeight="1" x14ac:dyDescent="0.2"/>
  <cols>
    <col min="1" max="1" width="2.83203125" style="50" customWidth="1"/>
    <col min="2" max="2" width="21" style="50" customWidth="1"/>
    <col min="3" max="3" width="18.83203125" style="50" customWidth="1"/>
    <col min="4" max="4" width="24.6640625" style="50" customWidth="1"/>
    <col min="5" max="5" width="18.33203125" style="50" customWidth="1"/>
    <col min="6" max="6" width="12.83203125" style="50" customWidth="1"/>
    <col min="7" max="16384" width="9.33203125" style="50"/>
  </cols>
  <sheetData>
    <row r="1" spans="2:14" ht="12.95" customHeight="1" x14ac:dyDescent="0.2">
      <c r="B1" s="86" t="s">
        <v>0</v>
      </c>
      <c r="C1" s="86"/>
      <c r="D1" s="86"/>
      <c r="E1" s="86"/>
    </row>
    <row r="2" spans="2:14" ht="15.75" x14ac:dyDescent="0.25">
      <c r="B2" s="63" t="s">
        <v>172</v>
      </c>
      <c r="C2" s="54"/>
      <c r="D2" s="54"/>
    </row>
    <row r="3" spans="2:14" ht="12.95" customHeight="1" x14ac:dyDescent="0.2">
      <c r="B3" s="54"/>
      <c r="C3" s="54"/>
      <c r="D3" s="54"/>
      <c r="F3" s="54"/>
    </row>
    <row r="5" spans="2:14" ht="12.95" customHeight="1" x14ac:dyDescent="0.2">
      <c r="B5" s="94" t="s">
        <v>21</v>
      </c>
      <c r="C5" s="98" t="s">
        <v>173</v>
      </c>
      <c r="D5" s="98" t="s">
        <v>235</v>
      </c>
      <c r="E5" s="31" t="s">
        <v>174</v>
      </c>
    </row>
    <row r="6" spans="2:14" ht="12.95" customHeight="1" x14ac:dyDescent="0.2">
      <c r="B6" s="95"/>
      <c r="C6" s="98"/>
      <c r="D6" s="98"/>
      <c r="E6" s="31" t="s">
        <v>175</v>
      </c>
      <c r="G6" s="47"/>
      <c r="H6" s="47"/>
      <c r="I6" s="47"/>
      <c r="J6" s="47"/>
      <c r="K6" s="47"/>
      <c r="L6" s="47"/>
      <c r="M6" s="47"/>
      <c r="N6" s="47"/>
    </row>
    <row r="7" spans="2:14" ht="12.95" customHeight="1" x14ac:dyDescent="0.2">
      <c r="B7" s="18" t="s">
        <v>132</v>
      </c>
      <c r="C7" s="4">
        <v>1975377</v>
      </c>
      <c r="D7" s="4">
        <v>16908</v>
      </c>
      <c r="E7" s="4">
        <f>C7+D7</f>
        <v>1992285</v>
      </c>
    </row>
    <row r="8" spans="2:14" ht="12.95" customHeight="1" x14ac:dyDescent="0.2">
      <c r="B8" s="18" t="s">
        <v>133</v>
      </c>
      <c r="C8" s="4">
        <v>1976603</v>
      </c>
      <c r="D8" s="4">
        <v>15059</v>
      </c>
      <c r="E8" s="4">
        <f t="shared" ref="E8:E18" si="0">C8+D8</f>
        <v>1991662</v>
      </c>
    </row>
    <row r="9" spans="2:14" ht="12.95" customHeight="1" x14ac:dyDescent="0.2">
      <c r="B9" s="18" t="s">
        <v>134</v>
      </c>
      <c r="C9" s="4">
        <v>1960436</v>
      </c>
      <c r="D9" s="4">
        <v>15703</v>
      </c>
      <c r="E9" s="4">
        <f t="shared" si="0"/>
        <v>1976139</v>
      </c>
    </row>
    <row r="10" spans="2:14" ht="12.95" customHeight="1" x14ac:dyDescent="0.2">
      <c r="B10" s="18" t="s">
        <v>135</v>
      </c>
      <c r="C10" s="4">
        <v>1962500</v>
      </c>
      <c r="D10" s="4">
        <v>18027</v>
      </c>
      <c r="E10" s="4">
        <f t="shared" si="0"/>
        <v>1980527</v>
      </c>
    </row>
    <row r="11" spans="2:14" ht="12.95" customHeight="1" x14ac:dyDescent="0.2">
      <c r="B11" s="18" t="s">
        <v>136</v>
      </c>
      <c r="C11" s="4">
        <v>1972086</v>
      </c>
      <c r="D11" s="4">
        <v>16451</v>
      </c>
      <c r="E11" s="4">
        <f t="shared" si="0"/>
        <v>1988537</v>
      </c>
    </row>
    <row r="12" spans="2:14" ht="12.95" customHeight="1" x14ac:dyDescent="0.2">
      <c r="B12" s="18" t="s">
        <v>137</v>
      </c>
      <c r="C12" s="4">
        <v>1976934</v>
      </c>
      <c r="D12" s="4">
        <v>16037</v>
      </c>
      <c r="E12" s="4">
        <f t="shared" si="0"/>
        <v>1992971</v>
      </c>
    </row>
    <row r="13" spans="2:14" ht="12.95" customHeight="1" x14ac:dyDescent="0.2">
      <c r="B13" s="18" t="s">
        <v>138</v>
      </c>
      <c r="C13" s="4">
        <v>1976984</v>
      </c>
      <c r="D13" s="4">
        <v>17311</v>
      </c>
      <c r="E13" s="4">
        <f t="shared" si="0"/>
        <v>1994295</v>
      </c>
    </row>
    <row r="14" spans="2:14" ht="12.95" customHeight="1" x14ac:dyDescent="0.2">
      <c r="B14" s="18" t="s">
        <v>139</v>
      </c>
      <c r="C14" s="4">
        <v>1981990</v>
      </c>
      <c r="D14" s="4">
        <v>15089</v>
      </c>
      <c r="E14" s="4">
        <f t="shared" si="0"/>
        <v>1997079</v>
      </c>
    </row>
    <row r="15" spans="2:14" ht="12.95" customHeight="1" x14ac:dyDescent="0.2">
      <c r="B15" s="18" t="s">
        <v>140</v>
      </c>
      <c r="C15" s="4">
        <v>1985926</v>
      </c>
      <c r="D15" s="4">
        <v>14967</v>
      </c>
      <c r="E15" s="4">
        <f t="shared" si="0"/>
        <v>2000893</v>
      </c>
    </row>
    <row r="16" spans="2:14" ht="12.95" customHeight="1" x14ac:dyDescent="0.2">
      <c r="B16" s="18" t="s">
        <v>141</v>
      </c>
      <c r="C16" s="4">
        <v>1995051</v>
      </c>
      <c r="D16" s="4">
        <v>17244</v>
      </c>
      <c r="E16" s="4">
        <f t="shared" si="0"/>
        <v>2012295</v>
      </c>
    </row>
    <row r="17" spans="2:10" ht="12.95" customHeight="1" x14ac:dyDescent="0.2">
      <c r="B17" s="18" t="s">
        <v>142</v>
      </c>
      <c r="C17" s="4">
        <v>1997974</v>
      </c>
      <c r="D17" s="4">
        <v>15468</v>
      </c>
      <c r="E17" s="4">
        <f t="shared" si="0"/>
        <v>2013442</v>
      </c>
    </row>
    <row r="18" spans="2:10" ht="12.95" customHeight="1" x14ac:dyDescent="0.2">
      <c r="B18" s="21" t="s">
        <v>143</v>
      </c>
      <c r="C18" s="21">
        <v>1997167</v>
      </c>
      <c r="D18" s="21">
        <v>15677</v>
      </c>
      <c r="E18" s="21">
        <f t="shared" si="0"/>
        <v>2012844</v>
      </c>
    </row>
    <row r="19" spans="2:10" ht="12.95" customHeight="1" x14ac:dyDescent="0.2">
      <c r="B19" s="18" t="s">
        <v>43</v>
      </c>
      <c r="C19" s="4"/>
      <c r="D19" s="4"/>
      <c r="E19" s="4"/>
    </row>
    <row r="20" spans="2:10" ht="12.95" customHeight="1" x14ac:dyDescent="0.2">
      <c r="C20" s="4"/>
      <c r="D20" s="4"/>
      <c r="E20" s="4"/>
    </row>
    <row r="21" spans="2:10" ht="12.95" customHeight="1" x14ac:dyDescent="0.2">
      <c r="B21" s="53" t="s">
        <v>176</v>
      </c>
      <c r="D21" s="4"/>
      <c r="E21" s="4"/>
    </row>
    <row r="23" spans="2:10" ht="12.95" customHeight="1" x14ac:dyDescent="0.2">
      <c r="I23" s="62"/>
      <c r="J23" s="62"/>
    </row>
    <row r="24" spans="2:10" ht="12.95" customHeight="1" x14ac:dyDescent="0.2">
      <c r="I24" s="62"/>
      <c r="J24" s="62"/>
    </row>
  </sheetData>
  <mergeCells count="4">
    <mergeCell ref="B1:E1"/>
    <mergeCell ref="B5:B6"/>
    <mergeCell ref="C5:C6"/>
    <mergeCell ref="D5:D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showGridLines="0" zoomScale="130" zoomScaleNormal="130" workbookViewId="0">
      <selection activeCell="K8" sqref="K8:L8"/>
    </sheetView>
  </sheetViews>
  <sheetFormatPr defaultColWidth="9.33203125" defaultRowHeight="12.95" customHeight="1" x14ac:dyDescent="0.2"/>
  <cols>
    <col min="1" max="1" width="2.83203125" style="50" customWidth="1"/>
    <col min="2" max="2" width="21.33203125" style="50" customWidth="1"/>
    <col min="3" max="3" width="19.5" style="50" customWidth="1"/>
    <col min="4" max="4" width="22.1640625" style="50" customWidth="1"/>
    <col min="5" max="5" width="21.33203125" style="50" customWidth="1"/>
    <col min="6" max="6" width="17.5" style="50" customWidth="1"/>
    <col min="7" max="8" width="13.6640625" style="50" customWidth="1"/>
    <col min="9" max="9" width="17.6640625" style="50" customWidth="1"/>
    <col min="10" max="10" width="17.1640625" style="50" customWidth="1"/>
    <col min="11" max="11" width="16.6640625" style="50" customWidth="1"/>
    <col min="12" max="12" width="19.5" style="50" customWidth="1"/>
    <col min="13" max="13" width="13.83203125" style="50" customWidth="1"/>
    <col min="14" max="14" width="16.5" style="50" customWidth="1"/>
    <col min="15" max="15" width="12.6640625" style="50" customWidth="1"/>
    <col min="16" max="16" width="17.33203125" style="50" customWidth="1"/>
    <col min="17" max="16384" width="9.33203125" style="50"/>
  </cols>
  <sheetData>
    <row r="2" spans="2:12" ht="15.75" x14ac:dyDescent="0.25">
      <c r="B2" s="51" t="s">
        <v>177</v>
      </c>
    </row>
    <row r="5" spans="2:12" ht="12.95" customHeight="1" x14ac:dyDescent="0.2">
      <c r="B5" s="94" t="s">
        <v>21</v>
      </c>
      <c r="C5" s="98" t="s">
        <v>239</v>
      </c>
      <c r="D5" s="98" t="s">
        <v>238</v>
      </c>
    </row>
    <row r="6" spans="2:12" ht="12.95" customHeight="1" x14ac:dyDescent="0.2">
      <c r="B6" s="95"/>
      <c r="C6" s="98"/>
      <c r="D6" s="98"/>
    </row>
    <row r="7" spans="2:12" ht="12.95" customHeight="1" x14ac:dyDescent="0.2">
      <c r="B7" s="18" t="s">
        <v>132</v>
      </c>
      <c r="C7" s="4">
        <v>3659394</v>
      </c>
      <c r="D7" s="4">
        <v>1362804217</v>
      </c>
      <c r="F7" s="62"/>
    </row>
    <row r="8" spans="2:12" ht="12.95" customHeight="1" x14ac:dyDescent="0.2">
      <c r="B8" s="18" t="s">
        <v>133</v>
      </c>
      <c r="C8" s="4">
        <v>4004867</v>
      </c>
      <c r="D8" s="4">
        <v>1397331224</v>
      </c>
      <c r="E8" s="64"/>
      <c r="F8" s="47"/>
      <c r="G8" s="47"/>
      <c r="H8" s="47"/>
      <c r="I8" s="47"/>
      <c r="J8" s="47"/>
      <c r="K8" s="47"/>
      <c r="L8" s="47"/>
    </row>
    <row r="9" spans="2:12" ht="12.95" customHeight="1" x14ac:dyDescent="0.2">
      <c r="B9" s="18" t="s">
        <v>134</v>
      </c>
      <c r="C9" s="4">
        <v>3825787</v>
      </c>
      <c r="D9" s="4">
        <v>1328338144</v>
      </c>
    </row>
    <row r="10" spans="2:12" ht="12.95" customHeight="1" x14ac:dyDescent="0.2">
      <c r="B10" s="18" t="s">
        <v>135</v>
      </c>
      <c r="C10" s="4">
        <v>3879068</v>
      </c>
      <c r="D10" s="4">
        <v>1371819054</v>
      </c>
    </row>
    <row r="11" spans="2:12" ht="12.95" customHeight="1" x14ac:dyDescent="0.2">
      <c r="B11" s="18" t="s">
        <v>136</v>
      </c>
      <c r="C11" s="4">
        <v>3901304</v>
      </c>
      <c r="D11" s="4">
        <v>1369124871</v>
      </c>
    </row>
    <row r="12" spans="2:12" ht="12.95" customHeight="1" x14ac:dyDescent="0.2">
      <c r="B12" s="18" t="s">
        <v>137</v>
      </c>
      <c r="C12" s="4">
        <v>3958464</v>
      </c>
      <c r="D12" s="4">
        <v>1528899496</v>
      </c>
    </row>
    <row r="13" spans="2:12" ht="12.95" customHeight="1" x14ac:dyDescent="0.2">
      <c r="B13" s="18" t="s">
        <v>138</v>
      </c>
      <c r="C13" s="4">
        <v>4287250</v>
      </c>
      <c r="D13" s="4">
        <v>1567264719</v>
      </c>
    </row>
    <row r="14" spans="2:12" ht="12.95" customHeight="1" x14ac:dyDescent="0.2">
      <c r="B14" s="18" t="s">
        <v>139</v>
      </c>
      <c r="C14" s="4">
        <v>4257659</v>
      </c>
      <c r="D14" s="4">
        <v>1562815302</v>
      </c>
    </row>
    <row r="15" spans="2:12" ht="12.95" customHeight="1" x14ac:dyDescent="0.2">
      <c r="B15" s="18" t="s">
        <v>140</v>
      </c>
      <c r="C15" s="4">
        <v>4263141</v>
      </c>
      <c r="D15" s="4">
        <v>1531551829</v>
      </c>
    </row>
    <row r="16" spans="2:12" ht="12.95" customHeight="1" x14ac:dyDescent="0.2">
      <c r="B16" s="18" t="s">
        <v>141</v>
      </c>
      <c r="C16" s="4">
        <v>4312039</v>
      </c>
      <c r="D16" s="4">
        <v>1579304140</v>
      </c>
    </row>
    <row r="17" spans="2:7" ht="12.95" customHeight="1" x14ac:dyDescent="0.2">
      <c r="B17" s="18" t="s">
        <v>142</v>
      </c>
      <c r="C17" s="4">
        <v>4260847</v>
      </c>
      <c r="D17" s="4">
        <v>1622906848</v>
      </c>
    </row>
    <row r="18" spans="2:7" ht="12.95" customHeight="1" x14ac:dyDescent="0.2">
      <c r="B18" s="18" t="s">
        <v>143</v>
      </c>
      <c r="C18" s="4">
        <v>4309790</v>
      </c>
      <c r="D18" s="4">
        <v>1663651045</v>
      </c>
    </row>
    <row r="19" spans="2:7" ht="12.95" customHeight="1" x14ac:dyDescent="0.2">
      <c r="B19" s="9" t="s">
        <v>39</v>
      </c>
      <c r="C19" s="10">
        <f>SUM(C7:C18)</f>
        <v>48919610</v>
      </c>
      <c r="D19" s="10">
        <f>SUM(D7:D18)</f>
        <v>17885810889</v>
      </c>
    </row>
    <row r="20" spans="2:7" ht="12.95" customHeight="1" x14ac:dyDescent="0.2">
      <c r="B20" s="18" t="s">
        <v>43</v>
      </c>
    </row>
    <row r="22" spans="2:7" ht="12.95" customHeight="1" x14ac:dyDescent="0.2">
      <c r="B22" s="59" t="s">
        <v>178</v>
      </c>
      <c r="C22" s="59"/>
      <c r="D22" s="59"/>
      <c r="E22" s="59"/>
      <c r="F22" s="59"/>
      <c r="G22" s="59"/>
    </row>
    <row r="24" spans="2:7" ht="12.95" customHeight="1" x14ac:dyDescent="0.2">
      <c r="F24" s="36"/>
    </row>
  </sheetData>
  <mergeCells count="3">
    <mergeCell ref="B5:B6"/>
    <mergeCell ref="C5:C6"/>
    <mergeCell ref="D5:D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5"/>
  <sheetViews>
    <sheetView showGridLines="0" zoomScale="160" zoomScaleNormal="160" workbookViewId="0">
      <selection activeCell="L8" sqref="L8:O8"/>
    </sheetView>
  </sheetViews>
  <sheetFormatPr defaultColWidth="9.33203125" defaultRowHeight="12.95" customHeight="1" x14ac:dyDescent="0.2"/>
  <cols>
    <col min="1" max="1" width="2.83203125" style="50" customWidth="1"/>
    <col min="2" max="2" width="21.33203125" style="50" customWidth="1"/>
    <col min="3" max="3" width="15.6640625" style="50" customWidth="1"/>
    <col min="4" max="4" width="22.33203125" style="50" customWidth="1"/>
    <col min="5" max="7" width="9.33203125" style="50"/>
    <col min="8" max="8" width="11.1640625" style="50" bestFit="1" customWidth="1"/>
    <col min="9" max="16384" width="9.33203125" style="50"/>
  </cols>
  <sheetData>
    <row r="2" spans="2:15" ht="15.75" x14ac:dyDescent="0.25">
      <c r="B2" s="51" t="s">
        <v>179</v>
      </c>
    </row>
    <row r="3" spans="2:15" ht="12.95" customHeight="1" x14ac:dyDescent="0.25">
      <c r="B3" s="51"/>
    </row>
    <row r="5" spans="2:15" ht="12.95" customHeight="1" x14ac:dyDescent="0.2">
      <c r="B5" s="53" t="s">
        <v>180</v>
      </c>
    </row>
    <row r="7" spans="2:15" ht="12.95" customHeight="1" x14ac:dyDescent="0.2">
      <c r="B7" s="99" t="s">
        <v>21</v>
      </c>
      <c r="C7" s="98" t="s">
        <v>233</v>
      </c>
      <c r="D7" s="98" t="s">
        <v>148</v>
      </c>
    </row>
    <row r="8" spans="2:15" ht="12.95" customHeight="1" x14ac:dyDescent="0.2">
      <c r="B8" s="99"/>
      <c r="C8" s="98"/>
      <c r="D8" s="98"/>
      <c r="G8" s="47"/>
      <c r="H8" s="47"/>
      <c r="I8" s="47"/>
      <c r="J8" s="47"/>
      <c r="K8" s="47"/>
      <c r="L8" s="47"/>
      <c r="M8" s="47"/>
      <c r="N8" s="47"/>
      <c r="O8" s="47"/>
    </row>
    <row r="9" spans="2:15" ht="12.95" customHeight="1" x14ac:dyDescent="0.2">
      <c r="B9" s="18" t="s">
        <v>132</v>
      </c>
      <c r="C9" s="4">
        <v>3526292</v>
      </c>
      <c r="D9" s="4">
        <v>1281201229</v>
      </c>
    </row>
    <row r="10" spans="2:15" ht="12.95" customHeight="1" x14ac:dyDescent="0.2">
      <c r="B10" s="18" t="s">
        <v>133</v>
      </c>
      <c r="C10" s="4">
        <v>3837616</v>
      </c>
      <c r="D10" s="4">
        <v>1309182218</v>
      </c>
    </row>
    <row r="11" spans="2:15" ht="12.95" customHeight="1" x14ac:dyDescent="0.2">
      <c r="B11" s="18" t="s">
        <v>134</v>
      </c>
      <c r="C11" s="4">
        <v>3654912</v>
      </c>
      <c r="D11" s="4">
        <v>1233584480</v>
      </c>
    </row>
    <row r="12" spans="2:15" ht="12.95" customHeight="1" x14ac:dyDescent="0.2">
      <c r="B12" s="18" t="s">
        <v>135</v>
      </c>
      <c r="C12" s="4">
        <v>3699991</v>
      </c>
      <c r="D12" s="4">
        <v>1269762108</v>
      </c>
    </row>
    <row r="13" spans="2:15" ht="12.95" customHeight="1" x14ac:dyDescent="0.2">
      <c r="B13" s="18" t="s">
        <v>136</v>
      </c>
      <c r="C13" s="4">
        <v>3709117</v>
      </c>
      <c r="D13" s="4">
        <v>1268044689</v>
      </c>
    </row>
    <row r="14" spans="2:15" ht="12.95" customHeight="1" x14ac:dyDescent="0.2">
      <c r="B14" s="18" t="s">
        <v>137</v>
      </c>
      <c r="C14" s="4">
        <v>3767979</v>
      </c>
      <c r="D14" s="4">
        <v>1449994225</v>
      </c>
    </row>
    <row r="15" spans="2:15" ht="12.95" customHeight="1" x14ac:dyDescent="0.2">
      <c r="B15" s="18" t="s">
        <v>138</v>
      </c>
      <c r="C15" s="4">
        <v>4095007</v>
      </c>
      <c r="D15" s="4">
        <v>1490883231</v>
      </c>
    </row>
    <row r="16" spans="2:15" ht="12.95" customHeight="1" x14ac:dyDescent="0.2">
      <c r="B16" s="18" t="s">
        <v>139</v>
      </c>
      <c r="C16" s="4">
        <v>4067233</v>
      </c>
      <c r="D16" s="4">
        <v>1490734878</v>
      </c>
    </row>
    <row r="17" spans="2:4" ht="12.95" customHeight="1" x14ac:dyDescent="0.2">
      <c r="B17" s="18" t="s">
        <v>140</v>
      </c>
      <c r="C17" s="4">
        <v>4072780</v>
      </c>
      <c r="D17" s="4">
        <v>1463964413</v>
      </c>
    </row>
    <row r="18" spans="2:4" ht="12.95" customHeight="1" x14ac:dyDescent="0.2">
      <c r="B18" s="18" t="s">
        <v>141</v>
      </c>
      <c r="C18" s="4">
        <v>4123410</v>
      </c>
      <c r="D18" s="4">
        <v>1504436539</v>
      </c>
    </row>
    <row r="19" spans="2:4" ht="12.95" customHeight="1" x14ac:dyDescent="0.2">
      <c r="B19" s="18" t="s">
        <v>142</v>
      </c>
      <c r="C19" s="4">
        <v>4080832</v>
      </c>
      <c r="D19" s="4">
        <v>1546643550</v>
      </c>
    </row>
    <row r="20" spans="2:4" ht="12.95" customHeight="1" x14ac:dyDescent="0.2">
      <c r="B20" s="18" t="s">
        <v>143</v>
      </c>
      <c r="C20" s="4">
        <v>4132909</v>
      </c>
      <c r="D20" s="4">
        <v>1588117462</v>
      </c>
    </row>
    <row r="21" spans="2:4" ht="12.95" customHeight="1" x14ac:dyDescent="0.2">
      <c r="B21" s="9" t="s">
        <v>39</v>
      </c>
      <c r="C21" s="10">
        <f>SUM(C9:C20)</f>
        <v>46768078</v>
      </c>
      <c r="D21" s="10">
        <f>SUM(D9:D20)</f>
        <v>16896549022</v>
      </c>
    </row>
    <row r="22" spans="2:4" ht="12.95" customHeight="1" x14ac:dyDescent="0.2">
      <c r="B22" s="18" t="s">
        <v>43</v>
      </c>
    </row>
    <row r="24" spans="2:4" ht="12.95" customHeight="1" x14ac:dyDescent="0.2">
      <c r="B24" s="53" t="s">
        <v>181</v>
      </c>
    </row>
    <row r="46" spans="2:4" ht="12.95" customHeight="1" x14ac:dyDescent="0.2">
      <c r="B46" s="59" t="s">
        <v>182</v>
      </c>
    </row>
    <row r="47" spans="2:4" ht="12.95" customHeight="1" x14ac:dyDescent="0.2">
      <c r="C47" s="54"/>
      <c r="D47" s="54"/>
    </row>
    <row r="48" spans="2:4" ht="12.95" customHeight="1" x14ac:dyDescent="0.2">
      <c r="B48" s="99" t="s">
        <v>21</v>
      </c>
      <c r="C48" s="98" t="s">
        <v>233</v>
      </c>
      <c r="D48" s="98" t="s">
        <v>148</v>
      </c>
    </row>
    <row r="49" spans="2:7" ht="12.95" customHeight="1" x14ac:dyDescent="0.2">
      <c r="B49" s="99"/>
      <c r="C49" s="98"/>
      <c r="D49" s="98"/>
    </row>
    <row r="50" spans="2:7" ht="12.95" customHeight="1" x14ac:dyDescent="0.2">
      <c r="B50" s="18" t="s">
        <v>132</v>
      </c>
      <c r="C50" s="4">
        <v>133102</v>
      </c>
      <c r="D50" s="4">
        <v>81602988</v>
      </c>
      <c r="G50" s="62"/>
    </row>
    <row r="51" spans="2:7" ht="12.95" customHeight="1" x14ac:dyDescent="0.2">
      <c r="B51" s="18" t="s">
        <v>133</v>
      </c>
      <c r="C51" s="4">
        <v>167251</v>
      </c>
      <c r="D51" s="4">
        <v>88149006</v>
      </c>
    </row>
    <row r="52" spans="2:7" ht="12.95" customHeight="1" x14ac:dyDescent="0.2">
      <c r="B52" s="18" t="s">
        <v>134</v>
      </c>
      <c r="C52" s="4">
        <v>170875</v>
      </c>
      <c r="D52" s="4">
        <v>94753664</v>
      </c>
    </row>
    <row r="53" spans="2:7" ht="12.95" customHeight="1" x14ac:dyDescent="0.2">
      <c r="B53" s="18" t="s">
        <v>135</v>
      </c>
      <c r="C53" s="4">
        <v>179077</v>
      </c>
      <c r="D53" s="4">
        <v>102056946</v>
      </c>
    </row>
    <row r="54" spans="2:7" ht="12.95" customHeight="1" x14ac:dyDescent="0.2">
      <c r="B54" s="18" t="s">
        <v>136</v>
      </c>
      <c r="C54" s="4">
        <v>192187</v>
      </c>
      <c r="D54" s="4">
        <v>101080182</v>
      </c>
    </row>
    <row r="55" spans="2:7" ht="12.95" customHeight="1" x14ac:dyDescent="0.2">
      <c r="B55" s="18" t="s">
        <v>137</v>
      </c>
      <c r="C55" s="4">
        <v>190485</v>
      </c>
      <c r="D55" s="4">
        <v>78905271</v>
      </c>
    </row>
    <row r="56" spans="2:7" ht="12.95" customHeight="1" x14ac:dyDescent="0.2">
      <c r="B56" s="18" t="s">
        <v>138</v>
      </c>
      <c r="C56" s="4">
        <v>192243</v>
      </c>
      <c r="D56" s="4">
        <v>76381488</v>
      </c>
    </row>
    <row r="57" spans="2:7" ht="12.95" customHeight="1" x14ac:dyDescent="0.2">
      <c r="B57" s="18" t="s">
        <v>139</v>
      </c>
      <c r="C57" s="4">
        <v>190426</v>
      </c>
      <c r="D57" s="4">
        <v>72080424</v>
      </c>
    </row>
    <row r="58" spans="2:7" ht="12.95" customHeight="1" x14ac:dyDescent="0.2">
      <c r="B58" s="18" t="s">
        <v>140</v>
      </c>
      <c r="C58" s="4">
        <v>190361</v>
      </c>
      <c r="D58" s="4">
        <v>67587416</v>
      </c>
    </row>
    <row r="59" spans="2:7" ht="12.95" customHeight="1" x14ac:dyDescent="0.2">
      <c r="B59" s="18" t="s">
        <v>141</v>
      </c>
      <c r="C59" s="4">
        <v>188629</v>
      </c>
      <c r="D59" s="4">
        <v>74867601</v>
      </c>
    </row>
    <row r="60" spans="2:7" ht="12.95" customHeight="1" x14ac:dyDescent="0.2">
      <c r="B60" s="18" t="s">
        <v>142</v>
      </c>
      <c r="C60" s="4">
        <v>180015</v>
      </c>
      <c r="D60" s="4">
        <v>76263298</v>
      </c>
    </row>
    <row r="61" spans="2:7" ht="12.95" customHeight="1" x14ac:dyDescent="0.2">
      <c r="B61" s="18" t="s">
        <v>143</v>
      </c>
      <c r="C61" s="4">
        <v>176881</v>
      </c>
      <c r="D61" s="4">
        <v>75533583</v>
      </c>
    </row>
    <row r="62" spans="2:7" ht="12.95" customHeight="1" x14ac:dyDescent="0.2">
      <c r="B62" s="9" t="s">
        <v>183</v>
      </c>
      <c r="C62" s="10">
        <f>SUM(C50:C61)</f>
        <v>2151532</v>
      </c>
      <c r="D62" s="10">
        <f>SUM(D50:D61)</f>
        <v>989261867</v>
      </c>
    </row>
    <row r="63" spans="2:7" ht="12.95" customHeight="1" x14ac:dyDescent="0.2">
      <c r="B63" s="18" t="s">
        <v>43</v>
      </c>
    </row>
    <row r="65" spans="2:2" ht="12.95" customHeight="1" x14ac:dyDescent="0.2">
      <c r="B65" s="53" t="s">
        <v>184</v>
      </c>
    </row>
  </sheetData>
  <mergeCells count="6">
    <mergeCell ref="B7:B8"/>
    <mergeCell ref="C7:C8"/>
    <mergeCell ref="D7:D8"/>
    <mergeCell ref="B48:B49"/>
    <mergeCell ref="C48:C49"/>
    <mergeCell ref="D48:D49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zoomScale="130" zoomScaleNormal="130" workbookViewId="0">
      <selection activeCell="B2" sqref="B2:G11"/>
    </sheetView>
  </sheetViews>
  <sheetFormatPr defaultColWidth="9.33203125" defaultRowHeight="12.95" customHeight="1" x14ac:dyDescent="0.2"/>
  <cols>
    <col min="1" max="1" width="2.83203125" style="50" customWidth="1"/>
    <col min="2" max="2" width="31.33203125" style="50" customWidth="1"/>
    <col min="3" max="3" width="15.5" style="50" customWidth="1"/>
    <col min="4" max="4" width="23.6640625" style="50" customWidth="1"/>
    <col min="5" max="16384" width="9.33203125" style="50"/>
  </cols>
  <sheetData>
    <row r="2" spans="2:6" ht="12.95" customHeight="1" x14ac:dyDescent="0.25">
      <c r="B2" s="51" t="s">
        <v>185</v>
      </c>
    </row>
    <row r="3" spans="2:6" ht="12.95" customHeight="1" x14ac:dyDescent="0.2">
      <c r="B3" s="50" t="s">
        <v>186</v>
      </c>
    </row>
    <row r="6" spans="2:6" ht="20.25" customHeight="1" x14ac:dyDescent="0.2">
      <c r="B6" s="35" t="s">
        <v>187</v>
      </c>
      <c r="C6" s="31" t="s">
        <v>44</v>
      </c>
      <c r="D6" s="31" t="s">
        <v>25</v>
      </c>
    </row>
    <row r="7" spans="2:6" ht="12.95" customHeight="1" x14ac:dyDescent="0.2">
      <c r="B7" s="50" t="s">
        <v>188</v>
      </c>
      <c r="C7" s="4">
        <v>7413511</v>
      </c>
      <c r="D7" s="4">
        <v>406731</v>
      </c>
      <c r="E7" s="4"/>
      <c r="F7" s="4"/>
    </row>
    <row r="8" spans="2:6" ht="12.95" customHeight="1" x14ac:dyDescent="0.2">
      <c r="B8" s="50" t="s">
        <v>189</v>
      </c>
      <c r="C8" s="4">
        <v>517910</v>
      </c>
      <c r="D8" s="4">
        <v>1528</v>
      </c>
      <c r="F8" s="4"/>
    </row>
    <row r="9" spans="2:6" ht="12.95" customHeight="1" x14ac:dyDescent="0.2">
      <c r="B9" s="9" t="s">
        <v>80</v>
      </c>
      <c r="C9" s="10">
        <f>SUM(C7:C8)</f>
        <v>7931421</v>
      </c>
      <c r="D9" s="10">
        <f>SUM(D7:D8)</f>
        <v>408259</v>
      </c>
      <c r="E9" s="4"/>
      <c r="F9" s="4"/>
    </row>
    <row r="10" spans="2:6" ht="12.95" customHeight="1" x14ac:dyDescent="0.2">
      <c r="B10" s="50" t="s">
        <v>190</v>
      </c>
    </row>
    <row r="11" spans="2:6" ht="12.95" customHeight="1" x14ac:dyDescent="0.2">
      <c r="B11" s="18" t="s">
        <v>43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showGridLines="0" zoomScale="130" zoomScaleNormal="130" workbookViewId="0">
      <selection activeCell="M28" sqref="M28"/>
    </sheetView>
  </sheetViews>
  <sheetFormatPr defaultColWidth="9.33203125" defaultRowHeight="12.95" customHeight="1" x14ac:dyDescent="0.2"/>
  <cols>
    <col min="1" max="1" width="2.83203125" style="50" customWidth="1"/>
    <col min="2" max="2" width="20.33203125" style="50" customWidth="1"/>
    <col min="3" max="3" width="20.1640625" style="50" customWidth="1"/>
    <col min="4" max="4" width="24.6640625" style="50" customWidth="1"/>
    <col min="5" max="5" width="12.33203125" style="50" customWidth="1"/>
    <col min="6" max="6" width="18.1640625" style="50" customWidth="1"/>
    <col min="7" max="7" width="17.33203125" style="50" customWidth="1"/>
    <col min="8" max="8" width="18.83203125" style="50" customWidth="1"/>
    <col min="9" max="9" width="14.33203125" style="50" customWidth="1"/>
    <col min="10" max="16384" width="9.33203125" style="50"/>
  </cols>
  <sheetData>
    <row r="2" spans="2:4" ht="15.75" x14ac:dyDescent="0.25">
      <c r="B2" s="51" t="s">
        <v>191</v>
      </c>
    </row>
    <row r="3" spans="2:4" ht="12.95" customHeight="1" x14ac:dyDescent="0.2">
      <c r="B3" s="50" t="s">
        <v>192</v>
      </c>
    </row>
    <row r="6" spans="2:4" ht="26.25" customHeight="1" x14ac:dyDescent="0.2">
      <c r="B6" s="35" t="s">
        <v>21</v>
      </c>
      <c r="C6" s="31" t="s">
        <v>120</v>
      </c>
      <c r="D6" s="31" t="s">
        <v>121</v>
      </c>
    </row>
    <row r="7" spans="2:4" ht="12.95" customHeight="1" x14ac:dyDescent="0.2">
      <c r="B7" s="18" t="s">
        <v>132</v>
      </c>
      <c r="C7" s="58">
        <v>7830663</v>
      </c>
      <c r="D7" s="58">
        <v>415498</v>
      </c>
    </row>
    <row r="8" spans="2:4" ht="12.95" customHeight="1" x14ac:dyDescent="0.2">
      <c r="B8" s="18" t="s">
        <v>133</v>
      </c>
      <c r="C8" s="58">
        <v>7837899</v>
      </c>
      <c r="D8" s="58">
        <v>413922</v>
      </c>
    </row>
    <row r="9" spans="2:4" ht="12.95" customHeight="1" x14ac:dyDescent="0.2">
      <c r="B9" s="18" t="s">
        <v>134</v>
      </c>
      <c r="C9" s="58">
        <v>7851101</v>
      </c>
      <c r="D9" s="58">
        <v>414379</v>
      </c>
    </row>
    <row r="10" spans="2:4" ht="12.95" customHeight="1" x14ac:dyDescent="0.2">
      <c r="B10" s="18" t="s">
        <v>135</v>
      </c>
      <c r="C10" s="58">
        <v>7829680</v>
      </c>
      <c r="D10" s="58">
        <v>413727</v>
      </c>
    </row>
    <row r="11" spans="2:4" ht="12.95" customHeight="1" x14ac:dyDescent="0.2">
      <c r="B11" s="18" t="s">
        <v>136</v>
      </c>
      <c r="C11" s="58">
        <v>7853153</v>
      </c>
      <c r="D11" s="58">
        <v>414100</v>
      </c>
    </row>
    <row r="12" spans="2:4" ht="12.95" customHeight="1" x14ac:dyDescent="0.2">
      <c r="B12" s="18" t="s">
        <v>137</v>
      </c>
      <c r="C12" s="58">
        <v>7875608</v>
      </c>
      <c r="D12" s="58">
        <v>416168</v>
      </c>
    </row>
    <row r="13" spans="2:4" ht="12.95" customHeight="1" x14ac:dyDescent="0.2">
      <c r="B13" s="18" t="s">
        <v>138</v>
      </c>
      <c r="C13" s="58">
        <v>7896069</v>
      </c>
      <c r="D13" s="58">
        <v>416259</v>
      </c>
    </row>
    <row r="14" spans="2:4" ht="12.95" customHeight="1" x14ac:dyDescent="0.2">
      <c r="B14" s="18" t="s">
        <v>139</v>
      </c>
      <c r="C14" s="58">
        <v>7908427</v>
      </c>
      <c r="D14" s="58">
        <v>416165</v>
      </c>
    </row>
    <row r="15" spans="2:4" ht="12.95" customHeight="1" x14ac:dyDescent="0.2">
      <c r="B15" s="18" t="s">
        <v>140</v>
      </c>
      <c r="C15" s="58">
        <v>7926542</v>
      </c>
      <c r="D15" s="58">
        <v>415217</v>
      </c>
    </row>
    <row r="16" spans="2:4" ht="12.95" customHeight="1" x14ac:dyDescent="0.2">
      <c r="B16" s="18" t="s">
        <v>141</v>
      </c>
      <c r="C16" s="58">
        <v>7939241</v>
      </c>
      <c r="D16" s="58">
        <v>414921</v>
      </c>
    </row>
    <row r="17" spans="2:14" ht="12.95" customHeight="1" x14ac:dyDescent="0.2">
      <c r="B17" s="18" t="s">
        <v>142</v>
      </c>
      <c r="C17" s="58">
        <v>7949424</v>
      </c>
      <c r="D17" s="58">
        <v>415836</v>
      </c>
    </row>
    <row r="18" spans="2:14" ht="12.95" customHeight="1" x14ac:dyDescent="0.2">
      <c r="B18" s="21" t="s">
        <v>143</v>
      </c>
      <c r="C18" s="21">
        <v>7931421</v>
      </c>
      <c r="D18" s="65">
        <v>408259</v>
      </c>
    </row>
    <row r="19" spans="2:14" ht="12.95" customHeight="1" x14ac:dyDescent="0.2">
      <c r="B19" s="18" t="s">
        <v>43</v>
      </c>
    </row>
    <row r="21" spans="2:14" ht="12.95" customHeight="1" x14ac:dyDescent="0.2">
      <c r="B21" s="53" t="s">
        <v>193</v>
      </c>
      <c r="F21" s="53" t="s">
        <v>194</v>
      </c>
    </row>
    <row r="23" spans="2:14" ht="12.95" customHeight="1" x14ac:dyDescent="0.2">
      <c r="B23" s="31" t="s">
        <v>195</v>
      </c>
      <c r="C23" s="31" t="s">
        <v>196</v>
      </c>
      <c r="D23" s="31" t="s">
        <v>197</v>
      </c>
      <c r="F23" s="31" t="s">
        <v>195</v>
      </c>
      <c r="G23" s="31" t="s">
        <v>196</v>
      </c>
      <c r="H23" s="31" t="s">
        <v>197</v>
      </c>
    </row>
    <row r="24" spans="2:14" ht="12.95" customHeight="1" x14ac:dyDescent="0.2">
      <c r="B24" s="4">
        <v>6826518</v>
      </c>
      <c r="C24" s="4">
        <v>1004145</v>
      </c>
      <c r="D24" s="4">
        <f>B24+C24</f>
        <v>7830663</v>
      </c>
      <c r="F24" s="58">
        <v>361751</v>
      </c>
      <c r="G24" s="58">
        <v>53747</v>
      </c>
      <c r="H24" s="58">
        <f>F24+G24</f>
        <v>415498</v>
      </c>
    </row>
    <row r="25" spans="2:14" ht="12.95" customHeight="1" x14ac:dyDescent="0.2">
      <c r="B25" s="4">
        <v>6831928</v>
      </c>
      <c r="C25" s="4">
        <v>1005971</v>
      </c>
      <c r="D25" s="4">
        <f t="shared" ref="D25:D35" si="0">B25+C25</f>
        <v>7837899</v>
      </c>
      <c r="F25" s="58">
        <v>361770</v>
      </c>
      <c r="G25" s="58">
        <v>52152</v>
      </c>
      <c r="H25" s="58">
        <f t="shared" ref="H25:H35" si="1">F25+G25</f>
        <v>413922</v>
      </c>
      <c r="N25" s="62"/>
    </row>
    <row r="26" spans="2:14" ht="12.95" customHeight="1" x14ac:dyDescent="0.2">
      <c r="B26" s="4">
        <v>6841965</v>
      </c>
      <c r="C26" s="4">
        <v>1009136</v>
      </c>
      <c r="D26" s="4">
        <f t="shared" si="0"/>
        <v>7851101</v>
      </c>
      <c r="F26" s="58">
        <v>363065</v>
      </c>
      <c r="G26" s="58">
        <v>51314</v>
      </c>
      <c r="H26" s="58">
        <f t="shared" si="1"/>
        <v>414379</v>
      </c>
    </row>
    <row r="27" spans="2:14" ht="12.95" customHeight="1" x14ac:dyDescent="0.2">
      <c r="B27" s="4">
        <v>6821426</v>
      </c>
      <c r="C27" s="4">
        <v>1008254</v>
      </c>
      <c r="D27" s="4">
        <f t="shared" si="0"/>
        <v>7829680</v>
      </c>
      <c r="F27" s="58">
        <v>364247</v>
      </c>
      <c r="G27" s="58">
        <v>49480</v>
      </c>
      <c r="H27" s="58">
        <f t="shared" si="1"/>
        <v>413727</v>
      </c>
    </row>
    <row r="28" spans="2:14" ht="12.95" customHeight="1" x14ac:dyDescent="0.2">
      <c r="B28" s="4">
        <v>6841752</v>
      </c>
      <c r="C28" s="4">
        <v>1011401</v>
      </c>
      <c r="D28" s="4">
        <f t="shared" si="0"/>
        <v>7853153</v>
      </c>
      <c r="F28" s="58">
        <v>365969</v>
      </c>
      <c r="G28" s="58">
        <v>48131</v>
      </c>
      <c r="H28" s="58">
        <f t="shared" si="1"/>
        <v>414100</v>
      </c>
    </row>
    <row r="29" spans="2:14" ht="12.95" customHeight="1" x14ac:dyDescent="0.2">
      <c r="B29" s="4">
        <v>6864320</v>
      </c>
      <c r="C29" s="4">
        <v>1011288</v>
      </c>
      <c r="D29" s="4">
        <f t="shared" si="0"/>
        <v>7875608</v>
      </c>
      <c r="F29" s="58">
        <v>368938</v>
      </c>
      <c r="G29" s="58">
        <v>47230</v>
      </c>
      <c r="H29" s="58">
        <f t="shared" si="1"/>
        <v>416168</v>
      </c>
    </row>
    <row r="30" spans="2:14" ht="12.95" customHeight="1" x14ac:dyDescent="0.2">
      <c r="B30" s="4">
        <v>6885033</v>
      </c>
      <c r="C30" s="4">
        <v>1011036</v>
      </c>
      <c r="D30" s="4">
        <f t="shared" si="0"/>
        <v>7896069</v>
      </c>
      <c r="F30" s="58">
        <v>369776</v>
      </c>
      <c r="G30" s="58">
        <v>46483</v>
      </c>
      <c r="H30" s="58">
        <f t="shared" si="1"/>
        <v>416259</v>
      </c>
    </row>
    <row r="31" spans="2:14" ht="12.95" customHeight="1" x14ac:dyDescent="0.2">
      <c r="B31" s="4">
        <v>6899604</v>
      </c>
      <c r="C31" s="4">
        <v>1008823</v>
      </c>
      <c r="D31" s="4">
        <f t="shared" si="0"/>
        <v>7908427</v>
      </c>
      <c r="F31" s="58">
        <v>370133</v>
      </c>
      <c r="G31" s="58">
        <v>46032</v>
      </c>
      <c r="H31" s="58">
        <f t="shared" si="1"/>
        <v>416165</v>
      </c>
    </row>
    <row r="32" spans="2:14" ht="12.95" customHeight="1" x14ac:dyDescent="0.2">
      <c r="B32" s="4">
        <v>6912100</v>
      </c>
      <c r="C32" s="4">
        <v>1014442</v>
      </c>
      <c r="D32" s="4">
        <f t="shared" si="0"/>
        <v>7926542</v>
      </c>
      <c r="F32" s="58">
        <v>370043</v>
      </c>
      <c r="G32" s="58">
        <v>45174</v>
      </c>
      <c r="H32" s="58">
        <f t="shared" si="1"/>
        <v>415217</v>
      </c>
    </row>
    <row r="33" spans="2:8" ht="12.95" customHeight="1" x14ac:dyDescent="0.2">
      <c r="B33" s="4">
        <v>6922024</v>
      </c>
      <c r="C33" s="4">
        <v>1017217</v>
      </c>
      <c r="D33" s="4">
        <f t="shared" si="0"/>
        <v>7939241</v>
      </c>
      <c r="F33" s="58">
        <v>369393</v>
      </c>
      <c r="G33" s="58">
        <v>45528</v>
      </c>
      <c r="H33" s="58">
        <f t="shared" si="1"/>
        <v>414921</v>
      </c>
    </row>
    <row r="34" spans="2:8" ht="12.95" customHeight="1" x14ac:dyDescent="0.2">
      <c r="B34" s="4">
        <v>6926877</v>
      </c>
      <c r="C34" s="4">
        <v>1022547</v>
      </c>
      <c r="D34" s="4">
        <f t="shared" si="0"/>
        <v>7949424</v>
      </c>
      <c r="F34" s="58">
        <v>369991</v>
      </c>
      <c r="G34" s="58">
        <v>45845</v>
      </c>
      <c r="H34" s="58">
        <f t="shared" si="1"/>
        <v>415836</v>
      </c>
    </row>
    <row r="35" spans="2:8" ht="12.95" customHeight="1" x14ac:dyDescent="0.2">
      <c r="B35" s="66">
        <v>6917845</v>
      </c>
      <c r="C35" s="21">
        <v>1013576</v>
      </c>
      <c r="D35" s="21">
        <f t="shared" si="0"/>
        <v>7931421</v>
      </c>
      <c r="F35" s="67">
        <v>362957</v>
      </c>
      <c r="G35" s="65">
        <v>45302</v>
      </c>
      <c r="H35" s="65">
        <f t="shared" si="1"/>
        <v>408259</v>
      </c>
    </row>
    <row r="36" spans="2:8" ht="12.95" customHeight="1" x14ac:dyDescent="0.2">
      <c r="B36" s="50" t="s">
        <v>198</v>
      </c>
      <c r="F36" s="50" t="s">
        <v>198</v>
      </c>
    </row>
    <row r="39" spans="2:8" ht="12.95" customHeight="1" x14ac:dyDescent="0.2">
      <c r="B39" s="53" t="s">
        <v>199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showGridLines="0" zoomScale="140" zoomScaleNormal="140" workbookViewId="0">
      <selection activeCell="B11" sqref="B11"/>
    </sheetView>
  </sheetViews>
  <sheetFormatPr defaultColWidth="9.33203125" defaultRowHeight="12.95" customHeight="1" x14ac:dyDescent="0.2"/>
  <cols>
    <col min="1" max="1" width="2.83203125" style="50" customWidth="1"/>
    <col min="2" max="2" width="26.1640625" style="50" customWidth="1"/>
    <col min="3" max="3" width="18.1640625" style="50" customWidth="1"/>
    <col min="4" max="4" width="22.6640625" style="50" customWidth="1"/>
    <col min="5" max="5" width="20.1640625" style="50" customWidth="1"/>
    <col min="6" max="16384" width="9.33203125" style="50"/>
  </cols>
  <sheetData>
    <row r="2" spans="2:6" ht="12.95" customHeight="1" x14ac:dyDescent="0.25">
      <c r="B2" s="87" t="s">
        <v>200</v>
      </c>
      <c r="C2" s="87"/>
      <c r="D2" s="87"/>
      <c r="E2" s="87"/>
      <c r="F2" s="87"/>
    </row>
    <row r="3" spans="2:6" ht="12.95" customHeight="1" x14ac:dyDescent="0.25">
      <c r="B3" s="51"/>
      <c r="C3" s="51"/>
      <c r="D3" s="51"/>
      <c r="E3" s="51"/>
      <c r="F3" s="51"/>
    </row>
    <row r="4" spans="2:6" ht="12.95" customHeight="1" x14ac:dyDescent="0.2">
      <c r="B4" s="86"/>
      <c r="C4" s="86"/>
      <c r="D4" s="86"/>
      <c r="E4" s="86"/>
    </row>
    <row r="5" spans="2:6" ht="21.75" customHeight="1" x14ac:dyDescent="0.2">
      <c r="B5" s="35" t="s">
        <v>201</v>
      </c>
      <c r="C5" s="31" t="s">
        <v>44</v>
      </c>
      <c r="D5" s="31" t="s">
        <v>25</v>
      </c>
      <c r="E5" s="31" t="s">
        <v>80</v>
      </c>
      <c r="F5" s="86"/>
    </row>
    <row r="6" spans="2:6" ht="12.95" customHeight="1" x14ac:dyDescent="0.2">
      <c r="B6" s="50" t="s">
        <v>27</v>
      </c>
      <c r="C6" s="4">
        <v>1174057</v>
      </c>
      <c r="D6" s="4">
        <v>171673</v>
      </c>
      <c r="E6" s="4">
        <v>1345730</v>
      </c>
      <c r="F6" s="86"/>
    </row>
    <row r="7" spans="2:6" ht="12.95" customHeight="1" x14ac:dyDescent="0.2">
      <c r="B7" s="50" t="s">
        <v>29</v>
      </c>
      <c r="C7" s="58">
        <v>591579</v>
      </c>
      <c r="D7" s="58">
        <v>24713</v>
      </c>
      <c r="E7" s="58">
        <v>616292</v>
      </c>
      <c r="F7" s="86"/>
    </row>
    <row r="8" spans="2:6" ht="12.95" customHeight="1" x14ac:dyDescent="0.2">
      <c r="B8" s="50" t="s">
        <v>28</v>
      </c>
      <c r="C8" s="62">
        <v>0</v>
      </c>
      <c r="D8" s="62">
        <v>240</v>
      </c>
      <c r="E8" s="58">
        <v>240</v>
      </c>
      <c r="F8" s="86"/>
    </row>
    <row r="9" spans="2:6" ht="12.95" customHeight="1" x14ac:dyDescent="0.2">
      <c r="B9" s="50" t="s">
        <v>30</v>
      </c>
      <c r="C9" s="58">
        <v>44069</v>
      </c>
      <c r="D9" s="62">
        <v>63</v>
      </c>
      <c r="E9" s="58">
        <v>44132</v>
      </c>
      <c r="F9" s="86"/>
    </row>
    <row r="10" spans="2:6" ht="12.95" customHeight="1" x14ac:dyDescent="0.2">
      <c r="B10" s="50" t="s">
        <v>202</v>
      </c>
      <c r="C10" s="58">
        <v>970381</v>
      </c>
      <c r="D10" s="58">
        <v>1834</v>
      </c>
      <c r="E10" s="58">
        <v>972215</v>
      </c>
      <c r="F10" s="86"/>
    </row>
    <row r="11" spans="2:6" ht="12.95" customHeight="1" x14ac:dyDescent="0.2">
      <c r="B11" s="50" t="s">
        <v>203</v>
      </c>
      <c r="C11" s="58">
        <v>1062553</v>
      </c>
      <c r="D11" s="58">
        <v>29200</v>
      </c>
      <c r="E11" s="58">
        <v>1091753</v>
      </c>
      <c r="F11" s="86"/>
    </row>
    <row r="12" spans="2:6" ht="12.95" customHeight="1" x14ac:dyDescent="0.2">
      <c r="B12" s="50" t="s">
        <v>204</v>
      </c>
      <c r="C12" s="58">
        <v>3324778</v>
      </c>
      <c r="D12" s="58">
        <v>201509</v>
      </c>
      <c r="E12" s="58">
        <v>3526287</v>
      </c>
      <c r="F12" s="86"/>
    </row>
    <row r="13" spans="2:6" ht="12.95" customHeight="1" x14ac:dyDescent="0.2">
      <c r="B13" s="68" t="s">
        <v>205</v>
      </c>
      <c r="C13" s="65">
        <v>1136461</v>
      </c>
      <c r="D13" s="65">
        <v>30608</v>
      </c>
      <c r="E13" s="69">
        <v>1167069</v>
      </c>
      <c r="F13" s="86"/>
    </row>
    <row r="14" spans="2:6" ht="12.95" customHeight="1" x14ac:dyDescent="0.2">
      <c r="B14" s="100" t="s">
        <v>206</v>
      </c>
      <c r="C14" s="101"/>
      <c r="D14" s="101"/>
      <c r="F14" s="86"/>
    </row>
    <row r="15" spans="2:6" ht="12.95" customHeight="1" x14ac:dyDescent="0.2">
      <c r="B15" s="18" t="s">
        <v>43</v>
      </c>
      <c r="C15" s="70"/>
      <c r="D15" s="70"/>
      <c r="F15" s="86"/>
    </row>
    <row r="16" spans="2:6" ht="12.95" customHeight="1" x14ac:dyDescent="0.2">
      <c r="F16" s="86"/>
    </row>
    <row r="17" spans="2:6" ht="12.95" customHeight="1" x14ac:dyDescent="0.2">
      <c r="F17" s="86"/>
    </row>
    <row r="19" spans="2:6" ht="12.95" customHeight="1" x14ac:dyDescent="0.2">
      <c r="B19" s="62"/>
    </row>
  </sheetData>
  <mergeCells count="4">
    <mergeCell ref="B2:F2"/>
    <mergeCell ref="B4:E4"/>
    <mergeCell ref="F5:F17"/>
    <mergeCell ref="B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B40" sqref="B40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">
      <c r="A2" s="5"/>
      <c r="B2" s="16" t="s">
        <v>20</v>
      </c>
    </row>
    <row r="30" spans="1:1" s="2" customFormat="1" ht="12.95" customHeight="1" x14ac:dyDescent="0.2">
      <c r="A30" s="5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showGridLines="0" zoomScale="130" zoomScaleNormal="130" workbookViewId="0">
      <selection activeCell="C8" sqref="C8"/>
    </sheetView>
  </sheetViews>
  <sheetFormatPr defaultColWidth="9.33203125" defaultRowHeight="12.95" customHeight="1" x14ac:dyDescent="0.2"/>
  <cols>
    <col min="1" max="1" width="2.83203125" style="50" customWidth="1"/>
    <col min="2" max="2" width="21.33203125" style="50" customWidth="1"/>
    <col min="3" max="3" width="14.1640625" style="50" customWidth="1"/>
    <col min="4" max="4" width="20.33203125" style="50" customWidth="1"/>
    <col min="5" max="16384" width="9.33203125" style="50"/>
  </cols>
  <sheetData>
    <row r="2" spans="2:4" ht="12.95" customHeight="1" x14ac:dyDescent="0.25">
      <c r="B2" s="51" t="s">
        <v>207</v>
      </c>
    </row>
    <row r="3" spans="2:4" ht="12.95" customHeight="1" x14ac:dyDescent="0.2">
      <c r="B3" s="50" t="s">
        <v>186</v>
      </c>
    </row>
    <row r="6" spans="2:4" ht="24.75" customHeight="1" x14ac:dyDescent="0.2">
      <c r="B6" s="35" t="s">
        <v>208</v>
      </c>
      <c r="C6" s="31" t="s">
        <v>44</v>
      </c>
      <c r="D6" s="31" t="s">
        <v>25</v>
      </c>
    </row>
    <row r="7" spans="2:4" ht="12.95" customHeight="1" x14ac:dyDescent="0.2">
      <c r="B7" s="71">
        <v>1</v>
      </c>
      <c r="C7" s="4">
        <v>1588773</v>
      </c>
      <c r="D7" s="4">
        <v>110419</v>
      </c>
    </row>
    <row r="8" spans="2:4" ht="12.95" customHeight="1" x14ac:dyDescent="0.2">
      <c r="B8" s="71">
        <v>2</v>
      </c>
      <c r="C8" s="4">
        <v>908792</v>
      </c>
      <c r="D8" s="4">
        <v>138403</v>
      </c>
    </row>
    <row r="9" spans="2:4" ht="12.95" customHeight="1" x14ac:dyDescent="0.2">
      <c r="B9" s="71">
        <v>3</v>
      </c>
      <c r="C9" s="4">
        <v>698174</v>
      </c>
      <c r="D9" s="4">
        <v>34732</v>
      </c>
    </row>
    <row r="10" spans="2:4" ht="12.95" customHeight="1" x14ac:dyDescent="0.2">
      <c r="B10" s="20" t="s">
        <v>209</v>
      </c>
      <c r="C10" s="21">
        <v>474448</v>
      </c>
      <c r="D10" s="21">
        <v>6053</v>
      </c>
    </row>
    <row r="11" spans="2:4" ht="12.95" customHeight="1" x14ac:dyDescent="0.2">
      <c r="B11" s="18" t="s">
        <v>43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4"/>
  <sheetViews>
    <sheetView showGridLines="0" topLeftCell="B1" zoomScale="130" zoomScaleNormal="130" workbookViewId="0">
      <selection activeCell="I74" sqref="I74"/>
    </sheetView>
  </sheetViews>
  <sheetFormatPr defaultColWidth="9.33203125" defaultRowHeight="12.95" customHeight="1" x14ac:dyDescent="0.2"/>
  <cols>
    <col min="1" max="1" width="2.83203125" style="50" customWidth="1"/>
    <col min="2" max="2" width="24.5" style="50" customWidth="1"/>
    <col min="3" max="3" width="19" style="50" customWidth="1"/>
    <col min="4" max="4" width="22" style="50" customWidth="1"/>
    <col min="5" max="5" width="14.33203125" style="50" customWidth="1"/>
    <col min="6" max="6" width="14.5" style="50" customWidth="1"/>
    <col min="7" max="7" width="19.5" style="50" customWidth="1"/>
    <col min="8" max="8" width="15.33203125" style="50" customWidth="1"/>
    <col min="9" max="9" width="15.83203125" style="50" customWidth="1"/>
    <col min="10" max="10" width="12.5" style="50" customWidth="1"/>
    <col min="11" max="11" width="14.5" style="50" customWidth="1"/>
    <col min="12" max="12" width="12.1640625" style="50" customWidth="1"/>
    <col min="13" max="13" width="13" style="50" customWidth="1"/>
    <col min="14" max="14" width="14.83203125" style="50" customWidth="1"/>
    <col min="15" max="16384" width="9.33203125" style="50"/>
  </cols>
  <sheetData>
    <row r="2" spans="2:5" ht="15.75" x14ac:dyDescent="0.25">
      <c r="B2" s="51" t="s">
        <v>210</v>
      </c>
    </row>
    <row r="5" spans="2:5" ht="16.5" customHeight="1" x14ac:dyDescent="0.2">
      <c r="B5" s="35" t="s">
        <v>21</v>
      </c>
      <c r="C5" s="31" t="s">
        <v>211</v>
      </c>
      <c r="D5" s="31" t="s">
        <v>212</v>
      </c>
      <c r="E5" s="31" t="s">
        <v>80</v>
      </c>
    </row>
    <row r="6" spans="2:5" ht="12.95" customHeight="1" x14ac:dyDescent="0.2">
      <c r="B6" s="18" t="s">
        <v>132</v>
      </c>
      <c r="C6" s="4">
        <v>3305415</v>
      </c>
      <c r="D6" s="4">
        <v>3055342</v>
      </c>
      <c r="E6" s="4">
        <f>C6+D6</f>
        <v>6360757</v>
      </c>
    </row>
    <row r="7" spans="2:5" ht="12.95" customHeight="1" x14ac:dyDescent="0.2">
      <c r="B7" s="18" t="s">
        <v>133</v>
      </c>
      <c r="C7" s="4">
        <v>3307532</v>
      </c>
      <c r="D7" s="4">
        <v>3059678</v>
      </c>
      <c r="E7" s="4">
        <f t="shared" ref="E7:E17" si="0">C7+D7</f>
        <v>6367210</v>
      </c>
    </row>
    <row r="8" spans="2:5" ht="12.95" customHeight="1" x14ac:dyDescent="0.2">
      <c r="B8" s="18" t="s">
        <v>134</v>
      </c>
      <c r="C8" s="4">
        <v>3313003</v>
      </c>
      <c r="D8" s="4">
        <v>3065626</v>
      </c>
      <c r="E8" s="4">
        <f t="shared" si="0"/>
        <v>6378629</v>
      </c>
    </row>
    <row r="9" spans="2:5" ht="12.95" customHeight="1" x14ac:dyDescent="0.2">
      <c r="B9" s="18" t="s">
        <v>135</v>
      </c>
      <c r="C9" s="4">
        <v>3322924</v>
      </c>
      <c r="D9" s="4">
        <v>3053891</v>
      </c>
      <c r="E9" s="4">
        <f t="shared" si="0"/>
        <v>6376815</v>
      </c>
    </row>
    <row r="10" spans="2:5" ht="12.95" customHeight="1" x14ac:dyDescent="0.2">
      <c r="B10" s="18" t="s">
        <v>136</v>
      </c>
      <c r="C10" s="4">
        <v>3333602</v>
      </c>
      <c r="D10" s="4">
        <v>3064706</v>
      </c>
      <c r="E10" s="4">
        <f t="shared" si="0"/>
        <v>6398308</v>
      </c>
    </row>
    <row r="11" spans="2:5" ht="12.95" customHeight="1" x14ac:dyDescent="0.2">
      <c r="B11" s="18" t="s">
        <v>137</v>
      </c>
      <c r="C11" s="4">
        <v>3350858</v>
      </c>
      <c r="D11" s="4">
        <v>3070885</v>
      </c>
      <c r="E11" s="4">
        <f t="shared" si="0"/>
        <v>6421743</v>
      </c>
    </row>
    <row r="12" spans="2:5" ht="12.95" customHeight="1" x14ac:dyDescent="0.2">
      <c r="B12" s="18" t="s">
        <v>138</v>
      </c>
      <c r="C12" s="4">
        <v>3363747</v>
      </c>
      <c r="D12" s="4">
        <v>3079470</v>
      </c>
      <c r="E12" s="4">
        <f t="shared" si="0"/>
        <v>6443217</v>
      </c>
    </row>
    <row r="13" spans="2:5" ht="12.95" customHeight="1" x14ac:dyDescent="0.2">
      <c r="B13" s="18" t="s">
        <v>139</v>
      </c>
      <c r="C13" s="4">
        <v>3374051</v>
      </c>
      <c r="D13" s="4">
        <v>3084422</v>
      </c>
      <c r="E13" s="4">
        <f t="shared" si="0"/>
        <v>6458473</v>
      </c>
    </row>
    <row r="14" spans="2:5" ht="12.95" customHeight="1" x14ac:dyDescent="0.2">
      <c r="B14" s="18" t="s">
        <v>140</v>
      </c>
      <c r="C14" s="4">
        <v>3382758</v>
      </c>
      <c r="D14" s="4">
        <v>3089143</v>
      </c>
      <c r="E14" s="4">
        <f t="shared" si="0"/>
        <v>6471901</v>
      </c>
    </row>
    <row r="15" spans="2:5" ht="12.95" customHeight="1" x14ac:dyDescent="0.2">
      <c r="B15" s="18" t="s">
        <v>141</v>
      </c>
      <c r="C15" s="4">
        <v>3385690</v>
      </c>
      <c r="D15" s="4">
        <v>3097039</v>
      </c>
      <c r="E15" s="4">
        <f t="shared" si="0"/>
        <v>6482729</v>
      </c>
    </row>
    <row r="16" spans="2:5" ht="12.95" customHeight="1" x14ac:dyDescent="0.2">
      <c r="B16" s="18" t="s">
        <v>142</v>
      </c>
      <c r="C16" s="4">
        <v>3388602</v>
      </c>
      <c r="D16" s="4">
        <v>3099914</v>
      </c>
      <c r="E16" s="4">
        <f t="shared" si="0"/>
        <v>6488516</v>
      </c>
    </row>
    <row r="17" spans="2:5" ht="12.95" customHeight="1" x14ac:dyDescent="0.2">
      <c r="B17" s="21" t="s">
        <v>143</v>
      </c>
      <c r="C17" s="21">
        <v>3389437</v>
      </c>
      <c r="D17" s="21">
        <v>3092884</v>
      </c>
      <c r="E17" s="21">
        <f t="shared" si="0"/>
        <v>6482321</v>
      </c>
    </row>
    <row r="18" spans="2:5" ht="12.95" customHeight="1" x14ac:dyDescent="0.2">
      <c r="B18" s="70" t="s">
        <v>213</v>
      </c>
      <c r="C18" s="4"/>
      <c r="D18" s="4"/>
      <c r="E18" s="4"/>
    </row>
    <row r="19" spans="2:5" ht="12.95" customHeight="1" x14ac:dyDescent="0.2">
      <c r="B19" s="70" t="s">
        <v>43</v>
      </c>
      <c r="C19" s="4"/>
      <c r="D19" s="4"/>
      <c r="E19" s="4"/>
    </row>
    <row r="20" spans="2:5" ht="12.95" customHeight="1" x14ac:dyDescent="0.2">
      <c r="C20" s="4"/>
      <c r="D20" s="4"/>
      <c r="E20" s="4"/>
    </row>
    <row r="21" spans="2:5" ht="12.95" customHeight="1" x14ac:dyDescent="0.2">
      <c r="C21" s="4"/>
      <c r="D21" s="4"/>
      <c r="E21" s="4"/>
    </row>
    <row r="22" spans="2:5" ht="12.95" customHeight="1" x14ac:dyDescent="0.2">
      <c r="B22" s="53" t="s">
        <v>214</v>
      </c>
      <c r="C22" s="4"/>
      <c r="D22" s="4"/>
      <c r="E22" s="4"/>
    </row>
    <row r="23" spans="2:5" ht="12.95" customHeight="1" x14ac:dyDescent="0.2">
      <c r="C23" s="4"/>
      <c r="D23" s="4"/>
      <c r="E23" s="4"/>
    </row>
    <row r="24" spans="2:5" ht="12.95" customHeight="1" x14ac:dyDescent="0.2">
      <c r="C24" s="4"/>
      <c r="D24" s="4"/>
      <c r="E24" s="4"/>
    </row>
    <row r="25" spans="2:5" ht="12.95" customHeight="1" x14ac:dyDescent="0.2">
      <c r="C25" s="4"/>
      <c r="D25" s="4"/>
      <c r="E25" s="4"/>
    </row>
    <row r="26" spans="2:5" ht="12.95" customHeight="1" x14ac:dyDescent="0.2">
      <c r="C26" s="4"/>
      <c r="D26" s="4"/>
      <c r="E26" s="4"/>
    </row>
    <row r="27" spans="2:5" ht="12.95" customHeight="1" x14ac:dyDescent="0.2">
      <c r="C27" s="4"/>
      <c r="D27" s="4"/>
      <c r="E27" s="4"/>
    </row>
    <row r="28" spans="2:5" ht="12.95" customHeight="1" x14ac:dyDescent="0.2">
      <c r="C28" s="4"/>
      <c r="D28" s="4"/>
      <c r="E28" s="4"/>
    </row>
    <row r="29" spans="2:5" ht="12.95" customHeight="1" x14ac:dyDescent="0.2">
      <c r="C29" s="4"/>
      <c r="D29" s="4"/>
      <c r="E29" s="4"/>
    </row>
    <row r="30" spans="2:5" ht="12.95" customHeight="1" x14ac:dyDescent="0.2">
      <c r="C30" s="4"/>
      <c r="D30" s="4"/>
      <c r="E30" s="4"/>
    </row>
    <row r="31" spans="2:5" ht="12.95" customHeight="1" x14ac:dyDescent="0.2">
      <c r="C31" s="4"/>
      <c r="D31" s="4"/>
      <c r="E31" s="4"/>
    </row>
    <row r="32" spans="2:5" ht="12.95" customHeight="1" x14ac:dyDescent="0.2">
      <c r="C32" s="4"/>
      <c r="D32" s="4"/>
      <c r="E32" s="4"/>
    </row>
    <row r="33" spans="2:13" ht="12.95" customHeight="1" x14ac:dyDescent="0.2">
      <c r="C33" s="4"/>
      <c r="D33" s="4"/>
      <c r="E33" s="4"/>
    </row>
    <row r="34" spans="2:13" ht="12.95" customHeight="1" x14ac:dyDescent="0.2">
      <c r="C34" s="4"/>
      <c r="D34" s="4"/>
      <c r="E34" s="4"/>
    </row>
    <row r="35" spans="2:13" ht="12.95" customHeight="1" x14ac:dyDescent="0.2">
      <c r="C35" s="4"/>
      <c r="D35" s="4"/>
      <c r="E35" s="4"/>
    </row>
    <row r="36" spans="2:13" ht="12.95" customHeight="1" x14ac:dyDescent="0.2">
      <c r="C36" s="4"/>
      <c r="D36" s="4"/>
      <c r="E36" s="4"/>
    </row>
    <row r="37" spans="2:13" ht="12.95" customHeight="1" x14ac:dyDescent="0.2">
      <c r="C37" s="4"/>
      <c r="D37" s="4"/>
      <c r="E37" s="4"/>
    </row>
    <row r="38" spans="2:13" ht="12.95" customHeight="1" x14ac:dyDescent="0.2">
      <c r="C38" s="4"/>
      <c r="D38" s="4"/>
      <c r="E38" s="4"/>
    </row>
    <row r="39" spans="2:13" ht="12.95" customHeight="1" x14ac:dyDescent="0.2">
      <c r="C39" s="4"/>
      <c r="D39" s="4"/>
      <c r="E39" s="4"/>
    </row>
    <row r="40" spans="2:13" ht="12.95" customHeight="1" x14ac:dyDescent="0.2">
      <c r="C40" s="4"/>
      <c r="D40" s="4"/>
      <c r="E40" s="4"/>
    </row>
    <row r="41" spans="2:13" ht="12.95" customHeight="1" x14ac:dyDescent="0.2">
      <c r="C41" s="4"/>
      <c r="D41" s="4"/>
      <c r="E41" s="4"/>
    </row>
    <row r="42" spans="2:13" ht="12.95" customHeight="1" x14ac:dyDescent="0.2">
      <c r="C42" s="4"/>
      <c r="D42" s="4"/>
      <c r="E42" s="4"/>
    </row>
    <row r="43" spans="2:13" ht="12.95" customHeight="1" x14ac:dyDescent="0.2">
      <c r="C43" s="4"/>
      <c r="D43" s="4"/>
      <c r="E43" s="4"/>
    </row>
    <row r="44" spans="2:13" ht="15.75" x14ac:dyDescent="0.25">
      <c r="B44" s="51" t="s">
        <v>215</v>
      </c>
    </row>
    <row r="47" spans="2:13" ht="17.25" customHeight="1" x14ac:dyDescent="0.2">
      <c r="B47" s="35" t="s">
        <v>21</v>
      </c>
      <c r="C47" s="31" t="s">
        <v>211</v>
      </c>
      <c r="D47" s="31" t="s">
        <v>212</v>
      </c>
      <c r="E47" s="31" t="s">
        <v>80</v>
      </c>
      <c r="H47" s="54"/>
      <c r="I47" s="54"/>
      <c r="J47" s="54"/>
      <c r="K47" s="54"/>
      <c r="L47" s="54"/>
      <c r="M47" s="54"/>
    </row>
    <row r="48" spans="2:13" ht="12.95" customHeight="1" x14ac:dyDescent="0.2">
      <c r="B48" s="18" t="s">
        <v>132</v>
      </c>
      <c r="C48" s="4">
        <v>70029</v>
      </c>
      <c r="D48" s="4">
        <v>290783</v>
      </c>
      <c r="E48" s="4">
        <f>C48+D48</f>
        <v>360812</v>
      </c>
    </row>
    <row r="49" spans="2:5" ht="12.95" customHeight="1" x14ac:dyDescent="0.2">
      <c r="B49" s="18" t="s">
        <v>133</v>
      </c>
      <c r="C49" s="4">
        <v>69849</v>
      </c>
      <c r="D49" s="4">
        <v>290983</v>
      </c>
      <c r="E49" s="4">
        <f t="shared" ref="E49:E59" si="1">C49+D49</f>
        <v>360832</v>
      </c>
    </row>
    <row r="50" spans="2:5" ht="12.95" customHeight="1" x14ac:dyDescent="0.2">
      <c r="B50" s="18" t="s">
        <v>134</v>
      </c>
      <c r="C50" s="4">
        <v>69741</v>
      </c>
      <c r="D50" s="4">
        <v>292374</v>
      </c>
      <c r="E50" s="4">
        <f t="shared" si="1"/>
        <v>362115</v>
      </c>
    </row>
    <row r="51" spans="2:5" ht="12.95" customHeight="1" x14ac:dyDescent="0.2">
      <c r="B51" s="18" t="s">
        <v>135</v>
      </c>
      <c r="C51" s="4">
        <v>69689</v>
      </c>
      <c r="D51" s="4">
        <v>293599</v>
      </c>
      <c r="E51" s="4">
        <f t="shared" si="1"/>
        <v>363288</v>
      </c>
    </row>
    <row r="52" spans="2:5" ht="12.95" customHeight="1" x14ac:dyDescent="0.2">
      <c r="B52" s="18" t="s">
        <v>136</v>
      </c>
      <c r="C52" s="4">
        <v>69724</v>
      </c>
      <c r="D52" s="4">
        <v>295275</v>
      </c>
      <c r="E52" s="4">
        <f t="shared" si="1"/>
        <v>364999</v>
      </c>
    </row>
    <row r="53" spans="2:5" ht="12.95" customHeight="1" x14ac:dyDescent="0.2">
      <c r="B53" s="18" t="s">
        <v>137</v>
      </c>
      <c r="C53" s="4">
        <v>69332</v>
      </c>
      <c r="D53" s="4">
        <v>298649</v>
      </c>
      <c r="E53" s="4">
        <f t="shared" si="1"/>
        <v>367981</v>
      </c>
    </row>
    <row r="54" spans="2:5" ht="12.95" customHeight="1" x14ac:dyDescent="0.2">
      <c r="B54" s="18" t="s">
        <v>138</v>
      </c>
      <c r="C54" s="4">
        <v>69304</v>
      </c>
      <c r="D54" s="4">
        <v>299503</v>
      </c>
      <c r="E54" s="4">
        <f t="shared" si="1"/>
        <v>368807</v>
      </c>
    </row>
    <row r="55" spans="2:5" ht="12.95" customHeight="1" x14ac:dyDescent="0.2">
      <c r="B55" s="18" t="s">
        <v>139</v>
      </c>
      <c r="C55" s="4">
        <v>69208</v>
      </c>
      <c r="D55" s="4">
        <v>299934</v>
      </c>
      <c r="E55" s="4">
        <f t="shared" si="1"/>
        <v>369142</v>
      </c>
    </row>
    <row r="56" spans="2:5" ht="12.95" customHeight="1" x14ac:dyDescent="0.2">
      <c r="B56" s="18" t="s">
        <v>140</v>
      </c>
      <c r="C56" s="4">
        <v>69031</v>
      </c>
      <c r="D56" s="4">
        <v>300032</v>
      </c>
      <c r="E56" s="4">
        <f t="shared" si="1"/>
        <v>369063</v>
      </c>
    </row>
    <row r="57" spans="2:5" ht="12.95" customHeight="1" x14ac:dyDescent="0.2">
      <c r="B57" s="18" t="s">
        <v>141</v>
      </c>
      <c r="C57" s="4">
        <v>68857</v>
      </c>
      <c r="D57" s="4">
        <v>299529</v>
      </c>
      <c r="E57" s="4">
        <f t="shared" si="1"/>
        <v>368386</v>
      </c>
    </row>
    <row r="58" spans="2:5" ht="12.95" customHeight="1" x14ac:dyDescent="0.2">
      <c r="B58" s="18" t="s">
        <v>142</v>
      </c>
      <c r="C58" s="4">
        <v>68768</v>
      </c>
      <c r="D58" s="58">
        <v>300208</v>
      </c>
      <c r="E58" s="4">
        <f t="shared" si="1"/>
        <v>368976</v>
      </c>
    </row>
    <row r="59" spans="2:5" ht="12.95" customHeight="1" x14ac:dyDescent="0.2">
      <c r="B59" s="21" t="s">
        <v>143</v>
      </c>
      <c r="C59" s="21">
        <v>60989</v>
      </c>
      <c r="D59" s="21">
        <v>300945</v>
      </c>
      <c r="E59" s="21">
        <f t="shared" si="1"/>
        <v>361934</v>
      </c>
    </row>
    <row r="60" spans="2:5" ht="12.95" customHeight="1" x14ac:dyDescent="0.2">
      <c r="B60" s="70" t="s">
        <v>213</v>
      </c>
      <c r="C60" s="4"/>
      <c r="D60" s="4"/>
      <c r="E60" s="4"/>
    </row>
    <row r="61" spans="2:5" ht="12.95" customHeight="1" x14ac:dyDescent="0.2">
      <c r="B61" s="70" t="s">
        <v>43</v>
      </c>
      <c r="C61" s="4"/>
      <c r="D61" s="4"/>
      <c r="E61" s="4"/>
    </row>
    <row r="62" spans="2:5" ht="12.95" customHeight="1" x14ac:dyDescent="0.2">
      <c r="C62" s="72"/>
      <c r="D62" s="72"/>
    </row>
    <row r="64" spans="2:5" ht="12.95" customHeight="1" x14ac:dyDescent="0.2">
      <c r="B64" s="59" t="s">
        <v>242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1"/>
  <sheetViews>
    <sheetView showGridLines="0" topLeftCell="A25" zoomScale="140" zoomScaleNormal="140" workbookViewId="0">
      <selection activeCell="K18" sqref="K18"/>
    </sheetView>
  </sheetViews>
  <sheetFormatPr defaultColWidth="9.33203125" defaultRowHeight="12.95" customHeight="1" x14ac:dyDescent="0.2"/>
  <cols>
    <col min="1" max="1" width="2.83203125" style="50" customWidth="1"/>
    <col min="2" max="2" width="22.33203125" style="50" customWidth="1"/>
    <col min="3" max="3" width="16.1640625" style="50" customWidth="1"/>
    <col min="4" max="4" width="21.83203125" style="50" customWidth="1"/>
    <col min="5" max="5" width="17.33203125" style="50" customWidth="1"/>
    <col min="6" max="16384" width="9.33203125" style="50"/>
  </cols>
  <sheetData>
    <row r="2" spans="2:4" ht="15.75" x14ac:dyDescent="0.25">
      <c r="B2" s="51" t="s">
        <v>216</v>
      </c>
    </row>
    <row r="5" spans="2:4" ht="22.5" x14ac:dyDescent="0.2">
      <c r="B5" s="35" t="s">
        <v>21</v>
      </c>
      <c r="C5" s="31" t="s">
        <v>44</v>
      </c>
      <c r="D5" s="31" t="s">
        <v>25</v>
      </c>
    </row>
    <row r="6" spans="2:4" ht="12.95" customHeight="1" x14ac:dyDescent="0.2">
      <c r="B6" s="18" t="s">
        <v>132</v>
      </c>
      <c r="C6" s="4">
        <v>4585752</v>
      </c>
      <c r="D6" s="4">
        <v>344428</v>
      </c>
    </row>
    <row r="7" spans="2:4" ht="12.95" customHeight="1" x14ac:dyDescent="0.2">
      <c r="B7" s="18" t="s">
        <v>133</v>
      </c>
      <c r="C7" s="4">
        <v>4592022</v>
      </c>
      <c r="D7" s="4">
        <v>344353</v>
      </c>
    </row>
    <row r="8" spans="2:4" ht="12.95" customHeight="1" x14ac:dyDescent="0.2">
      <c r="B8" s="18" t="s">
        <v>134</v>
      </c>
      <c r="C8" s="4">
        <v>4602510</v>
      </c>
      <c r="D8" s="4">
        <v>345489</v>
      </c>
    </row>
    <row r="9" spans="2:4" ht="12.95" customHeight="1" x14ac:dyDescent="0.2">
      <c r="B9" s="18" t="s">
        <v>135</v>
      </c>
      <c r="C9" s="4">
        <v>4605082</v>
      </c>
      <c r="D9" s="4">
        <v>346503</v>
      </c>
    </row>
    <row r="10" spans="2:4" ht="12.95" customHeight="1" x14ac:dyDescent="0.2">
      <c r="B10" s="18" t="s">
        <v>136</v>
      </c>
      <c r="C10" s="4">
        <v>4627184</v>
      </c>
      <c r="D10" s="4">
        <v>348037</v>
      </c>
    </row>
    <row r="11" spans="2:4" ht="12.95" customHeight="1" x14ac:dyDescent="0.2">
      <c r="B11" s="18" t="s">
        <v>137</v>
      </c>
      <c r="C11" s="4">
        <v>4653504</v>
      </c>
      <c r="D11" s="4">
        <v>350792</v>
      </c>
    </row>
    <row r="12" spans="2:4" ht="12.95" customHeight="1" x14ac:dyDescent="0.2">
      <c r="B12" s="18" t="s">
        <v>138</v>
      </c>
      <c r="C12" s="4">
        <v>4674389</v>
      </c>
      <c r="D12" s="4">
        <v>351513</v>
      </c>
    </row>
    <row r="13" spans="2:4" ht="12.95" customHeight="1" x14ac:dyDescent="0.2">
      <c r="B13" s="18" t="s">
        <v>139</v>
      </c>
      <c r="C13" s="58">
        <v>4685349</v>
      </c>
      <c r="D13" s="4">
        <v>351822</v>
      </c>
    </row>
    <row r="14" spans="2:4" ht="12.95" customHeight="1" x14ac:dyDescent="0.2">
      <c r="B14" s="18" t="s">
        <v>140</v>
      </c>
      <c r="C14" s="4">
        <v>4697889</v>
      </c>
      <c r="D14" s="4">
        <v>351741</v>
      </c>
    </row>
    <row r="15" spans="2:4" ht="12.95" customHeight="1" x14ac:dyDescent="0.2">
      <c r="B15" s="18" t="s">
        <v>141</v>
      </c>
      <c r="C15" s="4">
        <v>4710088</v>
      </c>
      <c r="D15" s="4">
        <v>351053</v>
      </c>
    </row>
    <row r="16" spans="2:4" ht="12.95" customHeight="1" x14ac:dyDescent="0.2">
      <c r="B16" s="18" t="s">
        <v>142</v>
      </c>
      <c r="C16" s="4">
        <v>4714414</v>
      </c>
      <c r="D16" s="58">
        <v>351544</v>
      </c>
    </row>
    <row r="17" spans="2:4" ht="12.95" customHeight="1" x14ac:dyDescent="0.2">
      <c r="B17" s="73" t="s">
        <v>143</v>
      </c>
      <c r="C17" s="21">
        <v>4709053</v>
      </c>
      <c r="D17" s="21">
        <v>344325</v>
      </c>
    </row>
    <row r="18" spans="2:4" ht="12.95" customHeight="1" x14ac:dyDescent="0.2">
      <c r="B18" s="70" t="s">
        <v>213</v>
      </c>
    </row>
    <row r="19" spans="2:4" ht="12.95" customHeight="1" x14ac:dyDescent="0.2">
      <c r="B19" s="70" t="s">
        <v>43</v>
      </c>
    </row>
    <row r="20" spans="2:4" ht="12.95" customHeight="1" x14ac:dyDescent="0.2">
      <c r="B20" s="70"/>
    </row>
    <row r="21" spans="2:4" ht="12.95" customHeight="1" x14ac:dyDescent="0.2">
      <c r="B21" s="70"/>
    </row>
    <row r="22" spans="2:4" ht="12.95" customHeight="1" x14ac:dyDescent="0.2">
      <c r="B22" s="53" t="s">
        <v>217</v>
      </c>
    </row>
    <row r="23" spans="2:4" ht="12.95" customHeight="1" x14ac:dyDescent="0.2">
      <c r="B23" s="70"/>
    </row>
    <row r="24" spans="2:4" ht="12.95" customHeight="1" x14ac:dyDescent="0.2">
      <c r="B24" s="70"/>
    </row>
    <row r="25" spans="2:4" ht="12.95" customHeight="1" x14ac:dyDescent="0.2">
      <c r="B25" s="70"/>
    </row>
    <row r="26" spans="2:4" ht="12.95" customHeight="1" x14ac:dyDescent="0.2">
      <c r="B26" s="70"/>
    </row>
    <row r="27" spans="2:4" ht="12.95" customHeight="1" x14ac:dyDescent="0.2">
      <c r="B27" s="70"/>
    </row>
    <row r="28" spans="2:4" ht="12.95" customHeight="1" x14ac:dyDescent="0.2">
      <c r="B28" s="70"/>
    </row>
    <row r="29" spans="2:4" ht="12.95" customHeight="1" x14ac:dyDescent="0.2">
      <c r="B29" s="70"/>
    </row>
    <row r="30" spans="2:4" ht="12.95" customHeight="1" x14ac:dyDescent="0.2">
      <c r="B30" s="70"/>
    </row>
    <row r="31" spans="2:4" ht="12.95" customHeight="1" x14ac:dyDescent="0.2">
      <c r="B31" s="70"/>
    </row>
    <row r="32" spans="2:4" ht="12.95" customHeight="1" x14ac:dyDescent="0.2">
      <c r="B32" s="70"/>
    </row>
    <row r="33" spans="2:6" ht="12.95" customHeight="1" x14ac:dyDescent="0.2">
      <c r="B33" s="70"/>
    </row>
    <row r="34" spans="2:6" ht="12.95" customHeight="1" x14ac:dyDescent="0.2">
      <c r="B34" s="70"/>
    </row>
    <row r="35" spans="2:6" ht="12.95" customHeight="1" x14ac:dyDescent="0.2">
      <c r="B35" s="70"/>
    </row>
    <row r="36" spans="2:6" ht="12.95" customHeight="1" x14ac:dyDescent="0.2">
      <c r="B36" s="70"/>
    </row>
    <row r="37" spans="2:6" ht="12.95" customHeight="1" x14ac:dyDescent="0.2">
      <c r="B37" s="70"/>
    </row>
    <row r="38" spans="2:6" ht="12.95" customHeight="1" x14ac:dyDescent="0.2">
      <c r="B38" s="70"/>
    </row>
    <row r="39" spans="2:6" ht="12.95" customHeight="1" x14ac:dyDescent="0.2">
      <c r="B39" s="70"/>
    </row>
    <row r="40" spans="2:6" ht="12.95" customHeight="1" x14ac:dyDescent="0.2">
      <c r="B40" s="70"/>
    </row>
    <row r="41" spans="2:6" ht="12.95" customHeight="1" x14ac:dyDescent="0.2">
      <c r="B41" s="70"/>
    </row>
    <row r="42" spans="2:6" ht="12.95" customHeight="1" x14ac:dyDescent="0.2">
      <c r="B42" s="70"/>
    </row>
    <row r="43" spans="2:6" ht="12.95" customHeight="1" x14ac:dyDescent="0.2">
      <c r="B43" s="70"/>
    </row>
    <row r="44" spans="2:6" ht="15.75" x14ac:dyDescent="0.25">
      <c r="B44" s="51" t="s">
        <v>218</v>
      </c>
    </row>
    <row r="47" spans="2:6" ht="22.5" x14ac:dyDescent="0.2">
      <c r="B47" s="35" t="s">
        <v>21</v>
      </c>
      <c r="C47" s="31" t="s">
        <v>219</v>
      </c>
      <c r="D47" s="74" t="s">
        <v>220</v>
      </c>
      <c r="E47" s="31" t="s">
        <v>80</v>
      </c>
    </row>
    <row r="48" spans="2:6" ht="12.95" customHeight="1" x14ac:dyDescent="0.2">
      <c r="B48" s="18" t="s">
        <v>132</v>
      </c>
      <c r="C48" s="4">
        <v>2038060</v>
      </c>
      <c r="D48" s="4">
        <v>2547692</v>
      </c>
      <c r="E48" s="4">
        <f>C48+D48</f>
        <v>4585752</v>
      </c>
      <c r="F48" s="4"/>
    </row>
    <row r="49" spans="2:6" ht="12.95" customHeight="1" x14ac:dyDescent="0.2">
      <c r="B49" s="18" t="s">
        <v>133</v>
      </c>
      <c r="C49" s="4">
        <v>2040343</v>
      </c>
      <c r="D49" s="4">
        <v>2551679</v>
      </c>
      <c r="E49" s="4">
        <f t="shared" ref="E49:E59" si="0">C49+D49</f>
        <v>4592022</v>
      </c>
      <c r="F49" s="4"/>
    </row>
    <row r="50" spans="2:6" ht="12.95" customHeight="1" x14ac:dyDescent="0.2">
      <c r="B50" s="18" t="s">
        <v>134</v>
      </c>
      <c r="C50" s="4">
        <v>2044400</v>
      </c>
      <c r="D50" s="4">
        <v>2558110</v>
      </c>
      <c r="E50" s="4">
        <f t="shared" si="0"/>
        <v>4602510</v>
      </c>
      <c r="F50" s="4"/>
    </row>
    <row r="51" spans="2:6" ht="12.95" customHeight="1" x14ac:dyDescent="0.2">
      <c r="B51" s="18" t="s">
        <v>135</v>
      </c>
      <c r="C51" s="4">
        <v>2056184</v>
      </c>
      <c r="D51" s="4">
        <v>2548898</v>
      </c>
      <c r="E51" s="4">
        <f t="shared" si="0"/>
        <v>4605082</v>
      </c>
      <c r="F51" s="4"/>
    </row>
    <row r="52" spans="2:6" ht="12.95" customHeight="1" x14ac:dyDescent="0.2">
      <c r="B52" s="18" t="s">
        <v>136</v>
      </c>
      <c r="C52" s="4">
        <v>2068014</v>
      </c>
      <c r="D52" s="4">
        <v>2559170</v>
      </c>
      <c r="E52" s="4">
        <f t="shared" si="0"/>
        <v>4627184</v>
      </c>
      <c r="F52" s="4"/>
    </row>
    <row r="53" spans="2:6" ht="12.95" customHeight="1" x14ac:dyDescent="0.2">
      <c r="B53" s="18" t="s">
        <v>137</v>
      </c>
      <c r="C53" s="4">
        <v>2085989</v>
      </c>
      <c r="D53" s="4">
        <v>2567515</v>
      </c>
      <c r="E53" s="4">
        <f t="shared" si="0"/>
        <v>4653504</v>
      </c>
      <c r="F53" s="4"/>
    </row>
    <row r="54" spans="2:6" ht="12.95" customHeight="1" x14ac:dyDescent="0.2">
      <c r="B54" s="18" t="s">
        <v>138</v>
      </c>
      <c r="C54" s="4">
        <v>2098178</v>
      </c>
      <c r="D54" s="4">
        <v>2576211</v>
      </c>
      <c r="E54" s="4">
        <f t="shared" si="0"/>
        <v>4674389</v>
      </c>
      <c r="F54" s="4"/>
    </row>
    <row r="55" spans="2:6" ht="12.95" customHeight="1" x14ac:dyDescent="0.2">
      <c r="B55" s="18" t="s">
        <v>139</v>
      </c>
      <c r="C55" s="58">
        <v>2105254</v>
      </c>
      <c r="D55" s="58">
        <v>2580095</v>
      </c>
      <c r="E55" s="58">
        <f t="shared" si="0"/>
        <v>4685349</v>
      </c>
      <c r="F55" s="58"/>
    </row>
    <row r="56" spans="2:6" ht="12.95" customHeight="1" x14ac:dyDescent="0.2">
      <c r="B56" s="18" t="s">
        <v>140</v>
      </c>
      <c r="C56" s="4">
        <v>2112956</v>
      </c>
      <c r="D56" s="4">
        <v>2584933</v>
      </c>
      <c r="E56" s="4">
        <f t="shared" si="0"/>
        <v>4697889</v>
      </c>
      <c r="F56" s="4"/>
    </row>
    <row r="57" spans="2:6" ht="12.95" customHeight="1" x14ac:dyDescent="0.2">
      <c r="B57" s="18" t="s">
        <v>141</v>
      </c>
      <c r="C57" s="4">
        <v>2118206</v>
      </c>
      <c r="D57" s="4">
        <v>2591882</v>
      </c>
      <c r="E57" s="4">
        <f t="shared" si="0"/>
        <v>4710088</v>
      </c>
      <c r="F57" s="4"/>
    </row>
    <row r="58" spans="2:6" ht="12.95" customHeight="1" x14ac:dyDescent="0.2">
      <c r="B58" s="18" t="s">
        <v>142</v>
      </c>
      <c r="C58" s="4">
        <v>2120297</v>
      </c>
      <c r="D58" s="4">
        <v>2594117</v>
      </c>
      <c r="E58" s="4">
        <f t="shared" si="0"/>
        <v>4714414</v>
      </c>
      <c r="F58" s="4"/>
    </row>
    <row r="59" spans="2:6" ht="12.95" customHeight="1" x14ac:dyDescent="0.2">
      <c r="B59" s="73" t="s">
        <v>143</v>
      </c>
      <c r="C59" s="21">
        <v>2121307</v>
      </c>
      <c r="D59" s="21">
        <v>2587746</v>
      </c>
      <c r="E59" s="21">
        <f t="shared" si="0"/>
        <v>4709053</v>
      </c>
      <c r="F59" s="75"/>
    </row>
    <row r="60" spans="2:6" ht="12.95" customHeight="1" x14ac:dyDescent="0.2">
      <c r="B60" s="50" t="s">
        <v>213</v>
      </c>
      <c r="C60" s="1"/>
      <c r="D60" s="1"/>
    </row>
    <row r="61" spans="2:6" ht="12.95" customHeight="1" x14ac:dyDescent="0.2">
      <c r="B61" s="50" t="s">
        <v>43</v>
      </c>
    </row>
    <row r="64" spans="2:6" ht="15.75" x14ac:dyDescent="0.25">
      <c r="B64" s="51" t="s">
        <v>221</v>
      </c>
    </row>
    <row r="67" spans="2:6" ht="45" x14ac:dyDescent="0.2">
      <c r="B67" s="35" t="s">
        <v>21</v>
      </c>
      <c r="C67" s="31" t="s">
        <v>222</v>
      </c>
      <c r="D67" s="31" t="s">
        <v>223</v>
      </c>
      <c r="E67" s="31" t="s">
        <v>80</v>
      </c>
    </row>
    <row r="68" spans="2:6" ht="12.95" customHeight="1" x14ac:dyDescent="0.2">
      <c r="B68" s="18" t="s">
        <v>132</v>
      </c>
      <c r="C68" s="4">
        <v>68265</v>
      </c>
      <c r="D68" s="4">
        <v>276163</v>
      </c>
      <c r="E68" s="4">
        <f>C68+D68</f>
        <v>344428</v>
      </c>
      <c r="F68" s="4"/>
    </row>
    <row r="69" spans="2:6" ht="12.95" customHeight="1" x14ac:dyDescent="0.2">
      <c r="B69" s="18" t="s">
        <v>133</v>
      </c>
      <c r="C69" s="4">
        <v>68094</v>
      </c>
      <c r="D69" s="4">
        <f>246700+10981+4141+13398+698+341</f>
        <v>276259</v>
      </c>
      <c r="E69" s="4">
        <f t="shared" ref="E69:E79" si="1">C69+D69</f>
        <v>344353</v>
      </c>
      <c r="F69" s="4"/>
    </row>
    <row r="70" spans="2:6" ht="12.95" customHeight="1" x14ac:dyDescent="0.2">
      <c r="B70" s="18" t="s">
        <v>134</v>
      </c>
      <c r="C70" s="4">
        <v>67986</v>
      </c>
      <c r="D70" s="4">
        <v>277503</v>
      </c>
      <c r="E70" s="4">
        <f t="shared" si="1"/>
        <v>345489</v>
      </c>
      <c r="F70" s="4"/>
    </row>
    <row r="71" spans="2:6" ht="12.95" customHeight="1" x14ac:dyDescent="0.2">
      <c r="B71" s="18" t="s">
        <v>135</v>
      </c>
      <c r="C71" s="4">
        <v>67941</v>
      </c>
      <c r="D71" s="4">
        <v>278562</v>
      </c>
      <c r="E71" s="4">
        <f t="shared" si="1"/>
        <v>346503</v>
      </c>
      <c r="F71" s="4"/>
    </row>
    <row r="72" spans="2:6" ht="12.95" customHeight="1" x14ac:dyDescent="0.2">
      <c r="B72" s="18" t="s">
        <v>136</v>
      </c>
      <c r="C72" s="4">
        <v>67976</v>
      </c>
      <c r="D72" s="4">
        <v>280061</v>
      </c>
      <c r="E72" s="4">
        <f t="shared" si="1"/>
        <v>348037</v>
      </c>
      <c r="F72" s="4"/>
    </row>
    <row r="73" spans="2:6" ht="12.95" customHeight="1" x14ac:dyDescent="0.2">
      <c r="B73" s="18" t="s">
        <v>137</v>
      </c>
      <c r="C73" s="4">
        <v>67568</v>
      </c>
      <c r="D73" s="4">
        <v>283224</v>
      </c>
      <c r="E73" s="4">
        <f t="shared" si="1"/>
        <v>350792</v>
      </c>
      <c r="F73" s="4"/>
    </row>
    <row r="74" spans="2:6" ht="12.95" customHeight="1" x14ac:dyDescent="0.2">
      <c r="B74" s="18" t="s">
        <v>138</v>
      </c>
      <c r="C74" s="4">
        <v>67547</v>
      </c>
      <c r="D74" s="4">
        <v>283966</v>
      </c>
      <c r="E74" s="4">
        <f t="shared" si="1"/>
        <v>351513</v>
      </c>
      <c r="F74" s="4"/>
    </row>
    <row r="75" spans="2:6" ht="12.95" customHeight="1" x14ac:dyDescent="0.2">
      <c r="B75" s="18" t="s">
        <v>139</v>
      </c>
      <c r="C75" s="58">
        <v>67435</v>
      </c>
      <c r="D75" s="58">
        <v>284387</v>
      </c>
      <c r="E75" s="58">
        <f t="shared" si="1"/>
        <v>351822</v>
      </c>
      <c r="F75" s="4"/>
    </row>
    <row r="76" spans="2:6" ht="12.95" customHeight="1" x14ac:dyDescent="0.2">
      <c r="B76" s="18" t="s">
        <v>140</v>
      </c>
      <c r="C76" s="4">
        <v>67257</v>
      </c>
      <c r="D76" s="4">
        <v>284484</v>
      </c>
      <c r="E76" s="4">
        <f t="shared" si="1"/>
        <v>351741</v>
      </c>
      <c r="F76" s="4"/>
    </row>
    <row r="77" spans="2:6" ht="12.95" customHeight="1" x14ac:dyDescent="0.2">
      <c r="B77" s="18" t="s">
        <v>141</v>
      </c>
      <c r="C77" s="4">
        <v>67090</v>
      </c>
      <c r="D77" s="4">
        <v>283963</v>
      </c>
      <c r="E77" s="4">
        <f t="shared" si="1"/>
        <v>351053</v>
      </c>
      <c r="F77" s="4"/>
    </row>
    <row r="78" spans="2:6" ht="12.95" customHeight="1" x14ac:dyDescent="0.2">
      <c r="B78" s="18" t="s">
        <v>142</v>
      </c>
      <c r="C78" s="58">
        <v>67005</v>
      </c>
      <c r="D78" s="58">
        <v>284539</v>
      </c>
      <c r="E78" s="58">
        <f t="shared" si="1"/>
        <v>351544</v>
      </c>
      <c r="F78" s="58"/>
    </row>
    <row r="79" spans="2:6" ht="12.95" customHeight="1" x14ac:dyDescent="0.2">
      <c r="B79" s="21" t="s">
        <v>143</v>
      </c>
      <c r="C79" s="21">
        <v>59214</v>
      </c>
      <c r="D79" s="21">
        <v>285111</v>
      </c>
      <c r="E79" s="21">
        <f t="shared" si="1"/>
        <v>344325</v>
      </c>
      <c r="F79" s="75"/>
    </row>
    <row r="80" spans="2:6" ht="12.95" customHeight="1" x14ac:dyDescent="0.2">
      <c r="B80" s="70" t="s">
        <v>213</v>
      </c>
      <c r="C80" s="1"/>
      <c r="D80" s="1"/>
    </row>
    <row r="81" spans="2:2" ht="12.95" customHeight="1" x14ac:dyDescent="0.2">
      <c r="B81" s="70" t="s">
        <v>43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1"/>
  <sheetViews>
    <sheetView showGridLines="0" topLeftCell="D1" zoomScale="130" zoomScaleNormal="130" workbookViewId="0">
      <selection activeCell="G5" sqref="G5"/>
    </sheetView>
  </sheetViews>
  <sheetFormatPr defaultColWidth="9.33203125" defaultRowHeight="12.95" customHeight="1" x14ac:dyDescent="0.2"/>
  <cols>
    <col min="1" max="1" width="2.83203125" style="50" customWidth="1"/>
    <col min="2" max="2" width="21.83203125" style="50" customWidth="1"/>
    <col min="3" max="3" width="27" style="50" customWidth="1"/>
    <col min="4" max="4" width="28.6640625" style="50" customWidth="1"/>
    <col min="5" max="5" width="24" style="50" customWidth="1"/>
    <col min="6" max="6" width="24.33203125" style="50" customWidth="1"/>
    <col min="7" max="7" width="22.5" style="50" customWidth="1"/>
    <col min="8" max="8" width="26.5" style="50" customWidth="1"/>
    <col min="9" max="16384" width="9.33203125" style="50"/>
  </cols>
  <sheetData>
    <row r="2" spans="2:7" ht="15.75" x14ac:dyDescent="0.25">
      <c r="B2" s="51" t="s">
        <v>224</v>
      </c>
    </row>
    <row r="5" spans="2:7" ht="22.5" x14ac:dyDescent="0.2">
      <c r="B5" s="35" t="s">
        <v>21</v>
      </c>
      <c r="C5" s="31" t="s">
        <v>120</v>
      </c>
      <c r="D5" s="31" t="s">
        <v>121</v>
      </c>
      <c r="E5" s="47"/>
      <c r="F5" s="47"/>
      <c r="G5" s="47"/>
    </row>
    <row r="6" spans="2:7" ht="12.95" customHeight="1" x14ac:dyDescent="0.2">
      <c r="B6" s="18" t="s">
        <v>132</v>
      </c>
      <c r="C6" s="4">
        <v>1775005</v>
      </c>
      <c r="D6" s="4">
        <v>16384</v>
      </c>
    </row>
    <row r="7" spans="2:7" ht="12.95" customHeight="1" x14ac:dyDescent="0.2">
      <c r="B7" s="18" t="s">
        <v>133</v>
      </c>
      <c r="C7" s="4">
        <v>1775188</v>
      </c>
      <c r="D7" s="4">
        <v>16479</v>
      </c>
    </row>
    <row r="8" spans="2:7" ht="12.95" customHeight="1" x14ac:dyDescent="0.2">
      <c r="B8" s="18" t="s">
        <v>134</v>
      </c>
      <c r="C8" s="4">
        <v>1776119</v>
      </c>
      <c r="D8" s="4">
        <v>16626</v>
      </c>
    </row>
    <row r="9" spans="2:7" ht="12.95" customHeight="1" x14ac:dyDescent="0.2">
      <c r="B9" s="18" t="s">
        <v>135</v>
      </c>
      <c r="C9" s="4">
        <v>1771733</v>
      </c>
      <c r="D9" s="4">
        <v>16785</v>
      </c>
    </row>
    <row r="10" spans="2:7" ht="12.95" customHeight="1" x14ac:dyDescent="0.2">
      <c r="B10" s="18" t="s">
        <v>136</v>
      </c>
      <c r="C10" s="4">
        <v>1771124</v>
      </c>
      <c r="D10" s="4">
        <v>16962</v>
      </c>
    </row>
    <row r="11" spans="2:7" ht="12.95" customHeight="1" x14ac:dyDescent="0.2">
      <c r="B11" s="18" t="s">
        <v>137</v>
      </c>
      <c r="C11" s="4">
        <v>1768239</v>
      </c>
      <c r="D11" s="4">
        <v>17189</v>
      </c>
    </row>
    <row r="12" spans="2:7" ht="12.95" customHeight="1" x14ac:dyDescent="0.2">
      <c r="B12" s="18" t="s">
        <v>138</v>
      </c>
      <c r="C12" s="4">
        <v>1768828</v>
      </c>
      <c r="D12" s="4">
        <v>17294</v>
      </c>
    </row>
    <row r="13" spans="2:7" ht="12.95" customHeight="1" x14ac:dyDescent="0.2">
      <c r="B13" s="18" t="s">
        <v>139</v>
      </c>
      <c r="C13" s="4">
        <v>1773123</v>
      </c>
      <c r="D13" s="4">
        <v>17320</v>
      </c>
    </row>
    <row r="14" spans="2:7" ht="12.95" customHeight="1" x14ac:dyDescent="0.2">
      <c r="B14" s="18" t="s">
        <v>140</v>
      </c>
      <c r="C14" s="4">
        <v>1774012</v>
      </c>
      <c r="D14" s="4">
        <v>17322</v>
      </c>
    </row>
    <row r="15" spans="2:7" ht="12.95" customHeight="1" x14ac:dyDescent="0.2">
      <c r="B15" s="18" t="s">
        <v>141</v>
      </c>
      <c r="C15" s="4">
        <v>1772641</v>
      </c>
      <c r="D15" s="4">
        <v>17333</v>
      </c>
    </row>
    <row r="16" spans="2:7" ht="12.95" customHeight="1" x14ac:dyDescent="0.2">
      <c r="B16" s="18" t="s">
        <v>142</v>
      </c>
      <c r="C16" s="4">
        <v>1774102</v>
      </c>
      <c r="D16" s="4">
        <v>17432</v>
      </c>
    </row>
    <row r="17" spans="2:8" ht="12.95" customHeight="1" x14ac:dyDescent="0.2">
      <c r="B17" s="73" t="s">
        <v>143</v>
      </c>
      <c r="C17" s="21">
        <v>1773268</v>
      </c>
      <c r="D17" s="21">
        <v>17609</v>
      </c>
    </row>
    <row r="18" spans="2:8" ht="12.95" customHeight="1" x14ac:dyDescent="0.2">
      <c r="B18" s="70" t="s">
        <v>213</v>
      </c>
      <c r="G18" s="4"/>
      <c r="H18" s="4"/>
    </row>
    <row r="19" spans="2:8" ht="12.95" customHeight="1" x14ac:dyDescent="0.2">
      <c r="B19" s="70" t="s">
        <v>43</v>
      </c>
      <c r="G19" s="4"/>
      <c r="H19" s="4"/>
    </row>
    <row r="20" spans="2:8" ht="12.95" customHeight="1" x14ac:dyDescent="0.2"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B22" s="53" t="s">
        <v>225</v>
      </c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2.95" customHeight="1" x14ac:dyDescent="0.2">
      <c r="G25" s="4"/>
      <c r="H25" s="4"/>
    </row>
    <row r="26" spans="2:8" ht="12.95" customHeight="1" x14ac:dyDescent="0.2">
      <c r="G26" s="4"/>
      <c r="H26" s="4"/>
    </row>
    <row r="27" spans="2:8" ht="12.95" customHeight="1" x14ac:dyDescent="0.2">
      <c r="G27" s="4"/>
      <c r="H27" s="4"/>
    </row>
    <row r="28" spans="2:8" ht="12.95" customHeight="1" x14ac:dyDescent="0.2">
      <c r="G28" s="4"/>
      <c r="H28" s="4"/>
    </row>
    <row r="29" spans="2:8" ht="12.95" customHeight="1" x14ac:dyDescent="0.2">
      <c r="G29" s="4"/>
      <c r="H29" s="4"/>
    </row>
    <row r="30" spans="2:8" ht="12.95" customHeight="1" x14ac:dyDescent="0.2">
      <c r="G30" s="4"/>
      <c r="H30" s="4"/>
    </row>
    <row r="31" spans="2:8" ht="12.95" customHeight="1" x14ac:dyDescent="0.2">
      <c r="G31" s="4"/>
      <c r="H31" s="4"/>
    </row>
    <row r="32" spans="2:8" ht="12.95" customHeight="1" x14ac:dyDescent="0.2">
      <c r="G32" s="4"/>
      <c r="H32" s="4"/>
    </row>
    <row r="33" spans="2:8" ht="12.95" customHeight="1" x14ac:dyDescent="0.2">
      <c r="G33" s="4"/>
      <c r="H33" s="4"/>
    </row>
    <row r="34" spans="2:8" ht="12.95" customHeight="1" x14ac:dyDescent="0.2">
      <c r="G34" s="4"/>
      <c r="H34" s="4"/>
    </row>
    <row r="35" spans="2:8" ht="12.95" customHeight="1" x14ac:dyDescent="0.2">
      <c r="G35" s="4"/>
      <c r="H35" s="4"/>
    </row>
    <row r="36" spans="2:8" ht="12.95" customHeight="1" x14ac:dyDescent="0.2">
      <c r="G36" s="4"/>
      <c r="H36" s="4"/>
    </row>
    <row r="37" spans="2:8" ht="12.95" customHeight="1" x14ac:dyDescent="0.2">
      <c r="G37" s="4"/>
      <c r="H37" s="4"/>
    </row>
    <row r="38" spans="2:8" ht="12.95" customHeight="1" x14ac:dyDescent="0.2">
      <c r="G38" s="4"/>
      <c r="H38" s="4"/>
    </row>
    <row r="39" spans="2:8" ht="12.95" customHeight="1" x14ac:dyDescent="0.2">
      <c r="G39" s="4"/>
      <c r="H39" s="4"/>
    </row>
    <row r="40" spans="2:8" ht="12.95" customHeight="1" x14ac:dyDescent="0.2">
      <c r="G40" s="4"/>
      <c r="H40" s="4"/>
    </row>
    <row r="41" spans="2:8" ht="12.95" customHeight="1" x14ac:dyDescent="0.2">
      <c r="G41" s="4"/>
      <c r="H41" s="4"/>
    </row>
    <row r="42" spans="2:8" ht="12.95" customHeight="1" x14ac:dyDescent="0.2">
      <c r="G42" s="4"/>
      <c r="H42" s="4"/>
    </row>
    <row r="43" spans="2:8" ht="12.95" customHeight="1" x14ac:dyDescent="0.2">
      <c r="G43" s="4"/>
      <c r="H43" s="4"/>
    </row>
    <row r="44" spans="2:8" ht="15.75" x14ac:dyDescent="0.25">
      <c r="B44" s="51" t="s">
        <v>226</v>
      </c>
    </row>
    <row r="47" spans="2:8" ht="12.95" customHeight="1" x14ac:dyDescent="0.2">
      <c r="B47" s="35" t="s">
        <v>21</v>
      </c>
      <c r="C47" s="31" t="s">
        <v>219</v>
      </c>
      <c r="D47" s="31" t="s">
        <v>227</v>
      </c>
      <c r="E47" s="31" t="s">
        <v>80</v>
      </c>
    </row>
    <row r="48" spans="2:8" ht="12.95" customHeight="1" x14ac:dyDescent="0.2">
      <c r="B48" s="18" t="s">
        <v>132</v>
      </c>
      <c r="C48" s="4">
        <v>1267355</v>
      </c>
      <c r="D48" s="4">
        <v>507650</v>
      </c>
      <c r="E48" s="4">
        <f>C48+D48</f>
        <v>1775005</v>
      </c>
      <c r="F48" s="1"/>
      <c r="G48" s="1"/>
    </row>
    <row r="49" spans="2:7" ht="12.95" customHeight="1" x14ac:dyDescent="0.2">
      <c r="B49" s="18" t="s">
        <v>133</v>
      </c>
      <c r="C49" s="4">
        <v>1267189</v>
      </c>
      <c r="D49" s="4">
        <v>507999</v>
      </c>
      <c r="E49" s="4">
        <f t="shared" ref="E49:E59" si="0">C49+D49</f>
        <v>1775188</v>
      </c>
      <c r="F49" s="1"/>
      <c r="G49" s="1"/>
    </row>
    <row r="50" spans="2:7" ht="12.95" customHeight="1" x14ac:dyDescent="0.2">
      <c r="B50" s="18" t="s">
        <v>134</v>
      </c>
      <c r="C50" s="4">
        <v>1268603</v>
      </c>
      <c r="D50" s="4">
        <v>507516</v>
      </c>
      <c r="E50" s="4">
        <f t="shared" si="0"/>
        <v>1776119</v>
      </c>
      <c r="F50" s="1"/>
      <c r="G50" s="1"/>
    </row>
    <row r="51" spans="2:7" ht="12.95" customHeight="1" x14ac:dyDescent="0.2">
      <c r="B51" s="18" t="s">
        <v>135</v>
      </c>
      <c r="C51" s="4">
        <v>1266740</v>
      </c>
      <c r="D51" s="4">
        <v>504993</v>
      </c>
      <c r="E51" s="4">
        <f t="shared" si="0"/>
        <v>1771733</v>
      </c>
      <c r="F51" s="1"/>
      <c r="G51" s="1"/>
    </row>
    <row r="52" spans="2:7" ht="12.95" customHeight="1" x14ac:dyDescent="0.2">
      <c r="B52" s="18" t="s">
        <v>136</v>
      </c>
      <c r="C52" s="4">
        <v>1265588</v>
      </c>
      <c r="D52" s="4">
        <v>505536</v>
      </c>
      <c r="E52" s="4">
        <f t="shared" si="0"/>
        <v>1771124</v>
      </c>
      <c r="F52" s="1"/>
      <c r="G52" s="1"/>
    </row>
    <row r="53" spans="2:7" ht="12.95" customHeight="1" x14ac:dyDescent="0.2">
      <c r="B53" s="18" t="s">
        <v>137</v>
      </c>
      <c r="C53" s="4">
        <v>1264869</v>
      </c>
      <c r="D53" s="4">
        <v>503370</v>
      </c>
      <c r="E53" s="4">
        <f t="shared" si="0"/>
        <v>1768239</v>
      </c>
      <c r="F53" s="1"/>
      <c r="G53" s="1"/>
    </row>
    <row r="54" spans="2:7" ht="12.95" customHeight="1" x14ac:dyDescent="0.2">
      <c r="B54" s="18" t="s">
        <v>138</v>
      </c>
      <c r="C54" s="4">
        <v>1265569</v>
      </c>
      <c r="D54" s="4">
        <v>503259</v>
      </c>
      <c r="E54" s="4">
        <f t="shared" si="0"/>
        <v>1768828</v>
      </c>
      <c r="F54" s="1"/>
      <c r="G54" s="1"/>
    </row>
    <row r="55" spans="2:7" ht="12.95" customHeight="1" x14ac:dyDescent="0.2">
      <c r="B55" s="18" t="s">
        <v>139</v>
      </c>
      <c r="C55" s="4">
        <v>1268795</v>
      </c>
      <c r="D55" s="4">
        <v>504328</v>
      </c>
      <c r="E55" s="4">
        <f t="shared" si="0"/>
        <v>1773123</v>
      </c>
      <c r="F55" s="1"/>
      <c r="G55" s="1"/>
    </row>
    <row r="56" spans="2:7" ht="12.95" customHeight="1" x14ac:dyDescent="0.2">
      <c r="B56" s="18" t="s">
        <v>140</v>
      </c>
      <c r="C56" s="4">
        <v>1269802</v>
      </c>
      <c r="D56" s="4">
        <v>504210</v>
      </c>
      <c r="E56" s="4">
        <f t="shared" si="0"/>
        <v>1774012</v>
      </c>
      <c r="F56" s="1"/>
      <c r="G56" s="1"/>
    </row>
    <row r="57" spans="2:7" ht="12.95" customHeight="1" x14ac:dyDescent="0.2">
      <c r="B57" s="18" t="s">
        <v>141</v>
      </c>
      <c r="C57" s="4">
        <v>1267484</v>
      </c>
      <c r="D57" s="4">
        <v>505157</v>
      </c>
      <c r="E57" s="4">
        <f t="shared" si="0"/>
        <v>1772641</v>
      </c>
      <c r="F57" s="1"/>
      <c r="G57" s="1"/>
    </row>
    <row r="58" spans="2:7" ht="12.95" customHeight="1" x14ac:dyDescent="0.2">
      <c r="B58" s="18" t="s">
        <v>142</v>
      </c>
      <c r="C58" s="4">
        <v>1268305</v>
      </c>
      <c r="D58" s="4">
        <v>505797</v>
      </c>
      <c r="E58" s="4">
        <f t="shared" si="0"/>
        <v>1774102</v>
      </c>
      <c r="F58" s="1"/>
      <c r="G58" s="1"/>
    </row>
    <row r="59" spans="2:7" ht="12.95" customHeight="1" x14ac:dyDescent="0.2">
      <c r="B59" s="73" t="s">
        <v>143</v>
      </c>
      <c r="C59" s="21">
        <v>1268130</v>
      </c>
      <c r="D59" s="21">
        <v>505138</v>
      </c>
      <c r="E59" s="21">
        <f t="shared" si="0"/>
        <v>1773268</v>
      </c>
      <c r="F59" s="1"/>
      <c r="G59" s="1"/>
    </row>
    <row r="60" spans="2:7" ht="12.95" customHeight="1" x14ac:dyDescent="0.2">
      <c r="B60" s="70" t="s">
        <v>213</v>
      </c>
      <c r="C60" s="76"/>
      <c r="D60" s="76"/>
    </row>
    <row r="61" spans="2:7" ht="12.95" customHeight="1" x14ac:dyDescent="0.2">
      <c r="B61" s="70" t="s">
        <v>43</v>
      </c>
    </row>
    <row r="64" spans="2:7" ht="15.75" x14ac:dyDescent="0.25">
      <c r="B64" s="51" t="s">
        <v>228</v>
      </c>
    </row>
    <row r="67" spans="2:7" ht="33.75" x14ac:dyDescent="0.2">
      <c r="B67" s="35" t="s">
        <v>21</v>
      </c>
      <c r="C67" s="31" t="s">
        <v>229</v>
      </c>
      <c r="D67" s="31" t="s">
        <v>230</v>
      </c>
      <c r="E67" s="31" t="s">
        <v>80</v>
      </c>
    </row>
    <row r="68" spans="2:7" ht="12.95" customHeight="1" x14ac:dyDescent="0.2">
      <c r="B68" s="18" t="s">
        <v>132</v>
      </c>
      <c r="C68" s="4">
        <v>1764</v>
      </c>
      <c r="D68" s="4">
        <v>14620</v>
      </c>
      <c r="E68" s="4">
        <f>C68+D68</f>
        <v>16384</v>
      </c>
      <c r="F68" s="1"/>
      <c r="G68" s="1"/>
    </row>
    <row r="69" spans="2:7" ht="12.95" customHeight="1" x14ac:dyDescent="0.2">
      <c r="B69" s="18" t="s">
        <v>133</v>
      </c>
      <c r="C69" s="4">
        <v>1755</v>
      </c>
      <c r="D69" s="4">
        <v>14724</v>
      </c>
      <c r="E69" s="4">
        <f t="shared" ref="E69:E79" si="1">C69+D69</f>
        <v>16479</v>
      </c>
      <c r="F69" s="1"/>
      <c r="G69" s="1"/>
    </row>
    <row r="70" spans="2:7" ht="12.95" customHeight="1" x14ac:dyDescent="0.2">
      <c r="B70" s="18" t="s">
        <v>134</v>
      </c>
      <c r="C70" s="4">
        <v>1755</v>
      </c>
      <c r="D70" s="4">
        <v>14871</v>
      </c>
      <c r="E70" s="4">
        <f t="shared" si="1"/>
        <v>16626</v>
      </c>
      <c r="F70" s="1"/>
      <c r="G70" s="1"/>
    </row>
    <row r="71" spans="2:7" ht="12.95" customHeight="1" x14ac:dyDescent="0.2">
      <c r="B71" s="18" t="s">
        <v>135</v>
      </c>
      <c r="C71" s="4">
        <v>1748</v>
      </c>
      <c r="D71" s="4">
        <v>15037</v>
      </c>
      <c r="E71" s="4">
        <f t="shared" si="1"/>
        <v>16785</v>
      </c>
      <c r="F71" s="1"/>
      <c r="G71" s="1"/>
    </row>
    <row r="72" spans="2:7" ht="12.95" customHeight="1" x14ac:dyDescent="0.2">
      <c r="B72" s="18" t="s">
        <v>136</v>
      </c>
      <c r="C72" s="4">
        <v>1748</v>
      </c>
      <c r="D72" s="4">
        <v>15214</v>
      </c>
      <c r="E72" s="4">
        <f t="shared" si="1"/>
        <v>16962</v>
      </c>
      <c r="F72" s="1"/>
      <c r="G72" s="1"/>
    </row>
    <row r="73" spans="2:7" ht="12.95" customHeight="1" x14ac:dyDescent="0.2">
      <c r="B73" s="18" t="s">
        <v>137</v>
      </c>
      <c r="C73" s="4">
        <v>1764</v>
      </c>
      <c r="D73" s="4">
        <v>15425</v>
      </c>
      <c r="E73" s="4">
        <f t="shared" si="1"/>
        <v>17189</v>
      </c>
      <c r="F73" s="1"/>
      <c r="G73" s="1"/>
    </row>
    <row r="74" spans="2:7" ht="12.95" customHeight="1" x14ac:dyDescent="0.2">
      <c r="B74" s="18" t="s">
        <v>138</v>
      </c>
      <c r="C74" s="4">
        <v>1757</v>
      </c>
      <c r="D74" s="4">
        <v>15537</v>
      </c>
      <c r="E74" s="4">
        <f t="shared" si="1"/>
        <v>17294</v>
      </c>
      <c r="F74" s="1"/>
      <c r="G74" s="1"/>
    </row>
    <row r="75" spans="2:7" ht="12.95" customHeight="1" x14ac:dyDescent="0.2">
      <c r="B75" s="18" t="s">
        <v>139</v>
      </c>
      <c r="C75" s="4">
        <v>1773</v>
      </c>
      <c r="D75" s="4">
        <v>15547</v>
      </c>
      <c r="E75" s="4">
        <f t="shared" si="1"/>
        <v>17320</v>
      </c>
      <c r="F75" s="1"/>
      <c r="G75" s="1"/>
    </row>
    <row r="76" spans="2:7" ht="12.95" customHeight="1" x14ac:dyDescent="0.2">
      <c r="B76" s="18" t="s">
        <v>140</v>
      </c>
      <c r="C76" s="4">
        <v>1774</v>
      </c>
      <c r="D76" s="4">
        <v>15548</v>
      </c>
      <c r="E76" s="4">
        <f t="shared" si="1"/>
        <v>17322</v>
      </c>
      <c r="F76" s="1"/>
      <c r="G76" s="1"/>
    </row>
    <row r="77" spans="2:7" ht="12.95" customHeight="1" x14ac:dyDescent="0.2">
      <c r="B77" s="18" t="s">
        <v>141</v>
      </c>
      <c r="C77" s="4">
        <v>1767</v>
      </c>
      <c r="D77" s="4">
        <v>15566</v>
      </c>
      <c r="E77" s="4">
        <f t="shared" si="1"/>
        <v>17333</v>
      </c>
      <c r="F77" s="1"/>
      <c r="G77" s="1"/>
    </row>
    <row r="78" spans="2:7" ht="12.95" customHeight="1" x14ac:dyDescent="0.2">
      <c r="B78" s="18" t="s">
        <v>142</v>
      </c>
      <c r="C78" s="4">
        <v>1763</v>
      </c>
      <c r="D78" s="58">
        <v>15669</v>
      </c>
      <c r="E78" s="4">
        <f t="shared" si="1"/>
        <v>17432</v>
      </c>
      <c r="F78" s="1"/>
      <c r="G78" s="1"/>
    </row>
    <row r="79" spans="2:7" ht="12.95" customHeight="1" x14ac:dyDescent="0.2">
      <c r="B79" s="21" t="s">
        <v>143</v>
      </c>
      <c r="C79" s="21">
        <v>1775</v>
      </c>
      <c r="D79" s="21">
        <v>15834</v>
      </c>
      <c r="E79" s="21">
        <f t="shared" si="1"/>
        <v>17609</v>
      </c>
    </row>
    <row r="80" spans="2:7" ht="12.95" customHeight="1" x14ac:dyDescent="0.2">
      <c r="B80" s="70" t="s">
        <v>213</v>
      </c>
      <c r="C80" s="76"/>
      <c r="D80" s="76"/>
    </row>
    <row r="81" spans="2:2" ht="12.95" customHeight="1" x14ac:dyDescent="0.2">
      <c r="B81" s="70" t="s">
        <v>43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showGridLines="0" workbookViewId="0">
      <selection activeCell="B2" sqref="B2:D9"/>
    </sheetView>
  </sheetViews>
  <sheetFormatPr defaultColWidth="9.33203125" defaultRowHeight="12.95" customHeight="1" x14ac:dyDescent="0.2"/>
  <cols>
    <col min="1" max="1" width="2.83203125" style="50" customWidth="1"/>
    <col min="2" max="2" width="24" style="50" customWidth="1"/>
    <col min="3" max="3" width="15" style="50" customWidth="1"/>
    <col min="4" max="4" width="20.83203125" style="50" customWidth="1"/>
    <col min="5" max="16384" width="9.33203125" style="50"/>
  </cols>
  <sheetData>
    <row r="2" spans="2:4" ht="12.95" customHeight="1" x14ac:dyDescent="0.25">
      <c r="B2" s="51" t="s">
        <v>231</v>
      </c>
    </row>
    <row r="3" spans="2:4" ht="12.95" customHeight="1" x14ac:dyDescent="0.2">
      <c r="B3" s="79" t="s">
        <v>186</v>
      </c>
    </row>
    <row r="6" spans="2:4" ht="25.5" customHeight="1" x14ac:dyDescent="0.2">
      <c r="B6" s="77" t="s">
        <v>187</v>
      </c>
      <c r="C6" s="78" t="s">
        <v>44</v>
      </c>
      <c r="D6" s="78" t="s">
        <v>25</v>
      </c>
    </row>
    <row r="7" spans="2:4" ht="12.95" customHeight="1" x14ac:dyDescent="0.2">
      <c r="B7" s="79" t="s">
        <v>188</v>
      </c>
      <c r="C7" s="80">
        <v>931190</v>
      </c>
      <c r="D7" s="80">
        <v>44797</v>
      </c>
    </row>
    <row r="8" spans="2:4" ht="12.95" customHeight="1" x14ac:dyDescent="0.2">
      <c r="B8" s="79" t="s">
        <v>189</v>
      </c>
      <c r="C8" s="80">
        <v>82386</v>
      </c>
      <c r="D8" s="80">
        <v>505</v>
      </c>
    </row>
    <row r="9" spans="2:4" ht="12.95" customHeight="1" x14ac:dyDescent="0.2">
      <c r="B9" s="81" t="s">
        <v>80</v>
      </c>
      <c r="C9" s="82">
        <f>SUM(C7:C8)</f>
        <v>1013576</v>
      </c>
      <c r="D9" s="82">
        <f>SUM(D7:D8)</f>
        <v>45302</v>
      </c>
    </row>
    <row r="10" spans="2:4" ht="12.95" customHeight="1" x14ac:dyDescent="0.2">
      <c r="B10" s="83" t="s">
        <v>43</v>
      </c>
      <c r="C10" s="79"/>
      <c r="D10" s="7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8"/>
  <sheetViews>
    <sheetView showGridLines="0" zoomScale="140" zoomScaleNormal="140" workbookViewId="0">
      <selection activeCell="H25" sqref="H25"/>
    </sheetView>
  </sheetViews>
  <sheetFormatPr defaultColWidth="9.33203125" defaultRowHeight="12.95" customHeight="1" x14ac:dyDescent="0.2"/>
  <cols>
    <col min="1" max="1" width="2.83203125" style="5" customWidth="1"/>
    <col min="2" max="2" width="21.6640625" style="5" customWidth="1"/>
    <col min="3" max="3" width="17.6640625" style="5" customWidth="1"/>
    <col min="4" max="4" width="18.33203125" style="5" customWidth="1"/>
    <col min="5" max="5" width="15.33203125" style="5" customWidth="1"/>
    <col min="6" max="6" width="23.83203125" style="5" customWidth="1"/>
    <col min="7" max="7" width="16" style="5" customWidth="1"/>
    <col min="8" max="8" width="24.6640625" style="5" customWidth="1"/>
    <col min="9" max="9" width="9.33203125" style="5"/>
    <col min="10" max="16" width="9.33203125" style="5" customWidth="1"/>
    <col min="17" max="16384" width="9.33203125" style="5"/>
  </cols>
  <sheetData>
    <row r="2" spans="2:8" ht="15.75" x14ac:dyDescent="0.25">
      <c r="B2" s="14" t="s">
        <v>91</v>
      </c>
    </row>
    <row r="3" spans="2:8" ht="12.95" customHeight="1" x14ac:dyDescent="0.2">
      <c r="B3" s="17" t="s">
        <v>92</v>
      </c>
    </row>
    <row r="4" spans="2:8" ht="12.95" customHeight="1" x14ac:dyDescent="0.25">
      <c r="B4" s="14"/>
    </row>
    <row r="6" spans="2:8" ht="12.95" customHeight="1" x14ac:dyDescent="0.2">
      <c r="B6" s="88" t="s">
        <v>21</v>
      </c>
      <c r="C6" s="90" t="s">
        <v>44</v>
      </c>
      <c r="D6" s="90"/>
      <c r="E6" s="91" t="s">
        <v>25</v>
      </c>
      <c r="F6" s="91"/>
      <c r="G6" s="90" t="s">
        <v>80</v>
      </c>
      <c r="H6" s="90"/>
    </row>
    <row r="7" spans="2:8" ht="33.75" x14ac:dyDescent="0.2">
      <c r="B7" s="89"/>
      <c r="C7" s="7" t="s">
        <v>147</v>
      </c>
      <c r="D7" s="7" t="s">
        <v>232</v>
      </c>
      <c r="E7" s="22" t="s">
        <v>147</v>
      </c>
      <c r="F7" s="22" t="s">
        <v>232</v>
      </c>
      <c r="G7" s="7" t="s">
        <v>147</v>
      </c>
      <c r="H7" s="7" t="s">
        <v>148</v>
      </c>
    </row>
    <row r="8" spans="2:8" ht="12.95" customHeight="1" x14ac:dyDescent="0.2">
      <c r="B8" s="18" t="s">
        <v>132</v>
      </c>
      <c r="C8" s="4">
        <v>46201</v>
      </c>
      <c r="D8" s="4">
        <v>1276654447</v>
      </c>
      <c r="E8" s="23">
        <v>239626</v>
      </c>
      <c r="F8" s="23">
        <v>15586083496</v>
      </c>
      <c r="G8" s="4">
        <v>285827</v>
      </c>
      <c r="H8" s="4">
        <v>16862737943</v>
      </c>
    </row>
    <row r="9" spans="2:8" ht="12.95" customHeight="1" x14ac:dyDescent="0.2">
      <c r="B9" s="18" t="s">
        <v>133</v>
      </c>
      <c r="C9" s="4">
        <v>48423</v>
      </c>
      <c r="D9" s="4">
        <v>1355777378</v>
      </c>
      <c r="E9" s="23">
        <v>257028</v>
      </c>
      <c r="F9" s="23">
        <v>18131141938</v>
      </c>
      <c r="G9" s="4">
        <v>305451</v>
      </c>
      <c r="H9" s="4">
        <v>19486919316</v>
      </c>
    </row>
    <row r="10" spans="2:8" ht="12.95" customHeight="1" x14ac:dyDescent="0.2">
      <c r="B10" s="18" t="s">
        <v>134</v>
      </c>
      <c r="C10" s="4">
        <v>48721</v>
      </c>
      <c r="D10" s="4">
        <v>1295214789</v>
      </c>
      <c r="E10" s="23">
        <v>270470</v>
      </c>
      <c r="F10" s="23">
        <v>18839159777</v>
      </c>
      <c r="G10" s="4">
        <v>319191</v>
      </c>
      <c r="H10" s="4">
        <v>20134374566</v>
      </c>
    </row>
    <row r="11" spans="2:8" ht="12.95" customHeight="1" x14ac:dyDescent="0.2">
      <c r="B11" s="18" t="s">
        <v>135</v>
      </c>
      <c r="C11" s="4">
        <v>45842</v>
      </c>
      <c r="D11" s="4">
        <v>1261403949</v>
      </c>
      <c r="E11" s="23">
        <v>274022</v>
      </c>
      <c r="F11" s="23">
        <v>16770071948</v>
      </c>
      <c r="G11" s="4">
        <v>319864</v>
      </c>
      <c r="H11" s="4">
        <v>18031475897</v>
      </c>
    </row>
    <row r="12" spans="2:8" ht="12.95" customHeight="1" x14ac:dyDescent="0.2">
      <c r="B12" s="18" t="s">
        <v>136</v>
      </c>
      <c r="C12" s="4">
        <v>48600</v>
      </c>
      <c r="D12" s="4">
        <v>1186261520</v>
      </c>
      <c r="E12" s="23">
        <v>279242</v>
      </c>
      <c r="F12" s="23">
        <v>18266450971</v>
      </c>
      <c r="G12" s="4">
        <v>327842</v>
      </c>
      <c r="H12" s="4">
        <v>19452712491</v>
      </c>
    </row>
    <row r="13" spans="2:8" ht="12.95" customHeight="1" x14ac:dyDescent="0.2">
      <c r="B13" s="18" t="s">
        <v>137</v>
      </c>
      <c r="C13" s="4">
        <v>51472</v>
      </c>
      <c r="D13" s="4">
        <v>1326192320</v>
      </c>
      <c r="E13" s="23">
        <v>284271</v>
      </c>
      <c r="F13" s="23">
        <v>21215556233</v>
      </c>
      <c r="G13" s="4">
        <v>335743</v>
      </c>
      <c r="H13" s="4">
        <v>22541748553</v>
      </c>
    </row>
    <row r="14" spans="2:8" ht="12.95" customHeight="1" x14ac:dyDescent="0.2">
      <c r="B14" s="18" t="s">
        <v>138</v>
      </c>
      <c r="C14" s="4">
        <v>53794</v>
      </c>
      <c r="D14" s="4">
        <v>1330313020</v>
      </c>
      <c r="E14" s="23">
        <v>281021</v>
      </c>
      <c r="F14" s="23">
        <v>20839415929</v>
      </c>
      <c r="G14" s="4">
        <v>334815</v>
      </c>
      <c r="H14" s="4">
        <v>22169728949</v>
      </c>
    </row>
    <row r="15" spans="2:8" ht="12.95" customHeight="1" x14ac:dyDescent="0.2">
      <c r="B15" s="18" t="s">
        <v>139</v>
      </c>
      <c r="C15" s="4">
        <v>53799</v>
      </c>
      <c r="D15" s="4">
        <v>1477929066</v>
      </c>
      <c r="E15" s="23">
        <v>271629</v>
      </c>
      <c r="F15" s="23">
        <v>23127315486</v>
      </c>
      <c r="G15" s="4">
        <v>325428</v>
      </c>
      <c r="H15" s="4">
        <v>24605244552</v>
      </c>
    </row>
    <row r="16" spans="2:8" ht="12.95" customHeight="1" x14ac:dyDescent="0.2">
      <c r="B16" s="18" t="s">
        <v>140</v>
      </c>
      <c r="C16" s="4">
        <v>54844</v>
      </c>
      <c r="D16" s="4">
        <v>1521796300</v>
      </c>
      <c r="E16" s="23">
        <v>284223</v>
      </c>
      <c r="F16" s="23">
        <v>21088044416</v>
      </c>
      <c r="G16" s="4">
        <v>339067</v>
      </c>
      <c r="H16" s="4">
        <v>22609840716</v>
      </c>
    </row>
    <row r="17" spans="2:8" ht="12.95" customHeight="1" x14ac:dyDescent="0.2">
      <c r="B17" s="18" t="s">
        <v>141</v>
      </c>
      <c r="C17" s="4">
        <v>57742</v>
      </c>
      <c r="D17" s="4">
        <v>1643103675</v>
      </c>
      <c r="E17" s="23">
        <v>279269</v>
      </c>
      <c r="F17" s="23">
        <v>17583491537</v>
      </c>
      <c r="G17" s="4">
        <v>337011</v>
      </c>
      <c r="H17" s="4">
        <v>19226595212</v>
      </c>
    </row>
    <row r="18" spans="2:8" ht="12.95" customHeight="1" x14ac:dyDescent="0.2">
      <c r="B18" s="18" t="s">
        <v>142</v>
      </c>
      <c r="C18" s="4">
        <v>58912</v>
      </c>
      <c r="D18" s="4">
        <v>1837458991</v>
      </c>
      <c r="E18" s="23">
        <v>281812</v>
      </c>
      <c r="F18" s="23">
        <v>19370343164</v>
      </c>
      <c r="G18" s="4">
        <v>340724</v>
      </c>
      <c r="H18" s="4">
        <v>21207802155</v>
      </c>
    </row>
    <row r="19" spans="2:8" ht="12.95" customHeight="1" x14ac:dyDescent="0.2">
      <c r="B19" s="18" t="s">
        <v>143</v>
      </c>
      <c r="C19" s="4">
        <v>60584</v>
      </c>
      <c r="D19" s="4">
        <v>2000235152</v>
      </c>
      <c r="E19" s="23">
        <v>277439</v>
      </c>
      <c r="F19" s="23">
        <v>26818953925</v>
      </c>
      <c r="G19" s="4">
        <v>338023</v>
      </c>
      <c r="H19" s="4">
        <v>28819189077</v>
      </c>
    </row>
    <row r="20" spans="2:8" ht="12.95" customHeight="1" x14ac:dyDescent="0.2">
      <c r="B20" s="9" t="s">
        <v>80</v>
      </c>
      <c r="C20" s="10">
        <f>SUM(C8:C19)</f>
        <v>628934</v>
      </c>
      <c r="D20" s="10">
        <f>SUM(D8:D19)</f>
        <v>17512340607</v>
      </c>
      <c r="E20" s="28">
        <f t="shared" ref="E20:F20" si="0">SUM(E8:E19)</f>
        <v>3280052</v>
      </c>
      <c r="F20" s="28">
        <f t="shared" si="0"/>
        <v>237636028820</v>
      </c>
      <c r="G20" s="10">
        <f>SUM(G8:G19)</f>
        <v>3908986</v>
      </c>
      <c r="H20" s="10">
        <f>SUM(H8:H19)</f>
        <v>255148369427</v>
      </c>
    </row>
    <row r="21" spans="2:8" ht="12.95" customHeight="1" x14ac:dyDescent="0.2">
      <c r="B21" s="18" t="s">
        <v>43</v>
      </c>
      <c r="C21" s="4"/>
      <c r="D21" s="4"/>
      <c r="E21" s="4"/>
      <c r="F21" s="4"/>
      <c r="G21" s="4"/>
      <c r="H21" s="4"/>
    </row>
    <row r="22" spans="2:8" s="44" customFormat="1" ht="12.95" customHeight="1" x14ac:dyDescent="0.2">
      <c r="B22" s="18"/>
      <c r="C22" s="4"/>
      <c r="D22" s="4"/>
      <c r="E22" s="4"/>
      <c r="F22" s="4"/>
      <c r="G22" s="4"/>
      <c r="H22" s="4"/>
    </row>
    <row r="23" spans="2:8" ht="12.95" customHeight="1" x14ac:dyDescent="0.2">
      <c r="C23" s="4"/>
      <c r="D23" s="4"/>
      <c r="E23" s="4"/>
      <c r="F23" s="4"/>
      <c r="G23" s="4"/>
      <c r="H23" s="4"/>
    </row>
    <row r="24" spans="2:8" ht="12.95" customHeight="1" x14ac:dyDescent="0.2">
      <c r="B24" s="16" t="s">
        <v>64</v>
      </c>
      <c r="C24" s="4"/>
      <c r="D24" s="4"/>
      <c r="E24" s="4"/>
      <c r="F24" s="4"/>
      <c r="G24" s="4"/>
      <c r="H24" s="4"/>
    </row>
    <row r="38" spans="2:6" ht="12.95" customHeight="1" x14ac:dyDescent="0.2">
      <c r="F38" s="36"/>
    </row>
    <row r="46" spans="2:6" ht="12.95" customHeight="1" x14ac:dyDescent="0.2">
      <c r="B46" s="16" t="s">
        <v>60</v>
      </c>
    </row>
    <row r="68" spans="2:2" ht="12.95" customHeight="1" x14ac:dyDescent="0.2">
      <c r="B68" s="16" t="s">
        <v>22</v>
      </c>
    </row>
  </sheetData>
  <mergeCells count="4">
    <mergeCell ref="B6:B7"/>
    <mergeCell ref="C6:D6"/>
    <mergeCell ref="E6:F6"/>
    <mergeCell ref="G6:H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showGridLines="0" zoomScale="140" zoomScaleNormal="140" workbookViewId="0">
      <selection activeCell="E87" sqref="E87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16384" width="9.33203125" style="5"/>
  </cols>
  <sheetData>
    <row r="2" spans="2:8" ht="15.75" x14ac:dyDescent="0.25">
      <c r="B2" s="14" t="s">
        <v>93</v>
      </c>
    </row>
    <row r="3" spans="2:8" ht="12.95" customHeight="1" x14ac:dyDescent="0.25">
      <c r="B3" s="14"/>
    </row>
    <row r="5" spans="2:8" ht="12.95" customHeight="1" x14ac:dyDescent="0.2">
      <c r="B5" s="92" t="s">
        <v>21</v>
      </c>
      <c r="C5" s="90" t="s">
        <v>44</v>
      </c>
      <c r="D5" s="90"/>
      <c r="E5" s="91" t="s">
        <v>25</v>
      </c>
      <c r="F5" s="91"/>
      <c r="G5" s="90" t="s">
        <v>80</v>
      </c>
      <c r="H5" s="90"/>
    </row>
    <row r="6" spans="2:8" ht="22.5" x14ac:dyDescent="0.2">
      <c r="B6" s="93"/>
      <c r="C6" s="7" t="s">
        <v>147</v>
      </c>
      <c r="D6" s="7" t="s">
        <v>148</v>
      </c>
      <c r="E6" s="22" t="s">
        <v>147</v>
      </c>
      <c r="F6" s="22" t="s">
        <v>148</v>
      </c>
      <c r="G6" s="7" t="s">
        <v>147</v>
      </c>
      <c r="H6" s="7" t="s">
        <v>148</v>
      </c>
    </row>
    <row r="7" spans="2:8" ht="12.95" customHeight="1" x14ac:dyDescent="0.2">
      <c r="B7" s="18" t="s">
        <v>132</v>
      </c>
      <c r="C7" s="4">
        <v>10026278</v>
      </c>
      <c r="D7" s="4">
        <v>7964043123</v>
      </c>
      <c r="E7" s="23">
        <v>9546243</v>
      </c>
      <c r="F7" s="23">
        <v>103126333125</v>
      </c>
      <c r="G7" s="4">
        <v>19572521</v>
      </c>
      <c r="H7" s="4">
        <v>111090376248</v>
      </c>
    </row>
    <row r="8" spans="2:8" ht="12.95" customHeight="1" x14ac:dyDescent="0.2">
      <c r="B8" s="18" t="s">
        <v>133</v>
      </c>
      <c r="C8" s="4">
        <v>10538473</v>
      </c>
      <c r="D8" s="4">
        <v>9060940405</v>
      </c>
      <c r="E8" s="23">
        <v>10220550</v>
      </c>
      <c r="F8" s="23">
        <v>107317506190</v>
      </c>
      <c r="G8" s="4">
        <v>20759023</v>
      </c>
      <c r="H8" s="4">
        <v>116378446595</v>
      </c>
    </row>
    <row r="9" spans="2:8" ht="12.95" customHeight="1" x14ac:dyDescent="0.2">
      <c r="B9" s="18" t="s">
        <v>134</v>
      </c>
      <c r="C9" s="4">
        <v>10990644</v>
      </c>
      <c r="D9" s="4">
        <v>9190819139</v>
      </c>
      <c r="E9" s="23">
        <v>10796408</v>
      </c>
      <c r="F9" s="23">
        <v>122394111028</v>
      </c>
      <c r="G9" s="4">
        <v>21787052</v>
      </c>
      <c r="H9" s="4">
        <v>131584930167</v>
      </c>
    </row>
    <row r="10" spans="2:8" ht="12.95" customHeight="1" x14ac:dyDescent="0.2">
      <c r="B10" s="18" t="s">
        <v>135</v>
      </c>
      <c r="C10" s="4">
        <v>10843810</v>
      </c>
      <c r="D10" s="4">
        <v>9292804608</v>
      </c>
      <c r="E10" s="23">
        <v>11260686</v>
      </c>
      <c r="F10" s="23">
        <v>115250275253</v>
      </c>
      <c r="G10" s="4">
        <v>22104496</v>
      </c>
      <c r="H10" s="4">
        <v>124543079861</v>
      </c>
    </row>
    <row r="11" spans="2:8" ht="12.95" customHeight="1" x14ac:dyDescent="0.2">
      <c r="B11" s="18" t="s">
        <v>136</v>
      </c>
      <c r="C11" s="4">
        <v>10994777</v>
      </c>
      <c r="D11" s="4">
        <v>9007291572</v>
      </c>
      <c r="E11" s="23">
        <v>11739338</v>
      </c>
      <c r="F11" s="23">
        <v>117910925168</v>
      </c>
      <c r="G11" s="4">
        <v>22734115</v>
      </c>
      <c r="H11" s="4">
        <v>126918216740</v>
      </c>
    </row>
    <row r="12" spans="2:8" ht="12.95" customHeight="1" x14ac:dyDescent="0.2">
      <c r="B12" s="18" t="s">
        <v>137</v>
      </c>
      <c r="C12" s="4">
        <v>10969281</v>
      </c>
      <c r="D12" s="4">
        <v>9001711191</v>
      </c>
      <c r="E12" s="23">
        <v>11622070</v>
      </c>
      <c r="F12" s="23">
        <v>124148249339</v>
      </c>
      <c r="G12" s="4">
        <v>22591351</v>
      </c>
      <c r="H12" s="4">
        <v>133149960530</v>
      </c>
    </row>
    <row r="13" spans="2:8" ht="12.95" customHeight="1" x14ac:dyDescent="0.2">
      <c r="B13" s="18" t="s">
        <v>138</v>
      </c>
      <c r="C13" s="4">
        <v>10720743</v>
      </c>
      <c r="D13" s="4">
        <v>8862256550</v>
      </c>
      <c r="E13" s="23">
        <v>12041256</v>
      </c>
      <c r="F13" s="23">
        <v>125851861952</v>
      </c>
      <c r="G13" s="4">
        <v>22761999</v>
      </c>
      <c r="H13" s="4">
        <v>134714118502</v>
      </c>
    </row>
    <row r="14" spans="2:8" ht="12.95" customHeight="1" x14ac:dyDescent="0.2">
      <c r="B14" s="18" t="s">
        <v>139</v>
      </c>
      <c r="C14" s="4">
        <v>10701128</v>
      </c>
      <c r="D14" s="4">
        <v>8370858287</v>
      </c>
      <c r="E14" s="23">
        <v>12423414</v>
      </c>
      <c r="F14" s="23">
        <v>126262430248</v>
      </c>
      <c r="G14" s="4">
        <v>23124542</v>
      </c>
      <c r="H14" s="4">
        <v>134633288535</v>
      </c>
    </row>
    <row r="15" spans="2:8" ht="12.95" customHeight="1" x14ac:dyDescent="0.2">
      <c r="B15" s="18" t="s">
        <v>140</v>
      </c>
      <c r="C15" s="4">
        <v>11188354</v>
      </c>
      <c r="D15" s="4">
        <v>9036758000</v>
      </c>
      <c r="E15" s="23">
        <v>11408664</v>
      </c>
      <c r="F15" s="23">
        <v>131085099616</v>
      </c>
      <c r="G15" s="4">
        <v>22597018</v>
      </c>
      <c r="H15" s="4">
        <v>140121857616</v>
      </c>
    </row>
    <row r="16" spans="2:8" ht="12.95" customHeight="1" x14ac:dyDescent="0.2">
      <c r="B16" s="18" t="s">
        <v>141</v>
      </c>
      <c r="C16" s="4">
        <v>11373454</v>
      </c>
      <c r="D16" s="4">
        <v>9282043179</v>
      </c>
      <c r="E16" s="23">
        <v>11407959</v>
      </c>
      <c r="F16" s="23">
        <v>120464576879</v>
      </c>
      <c r="G16" s="4">
        <v>22781413</v>
      </c>
      <c r="H16" s="4">
        <v>129746620058</v>
      </c>
    </row>
    <row r="17" spans="2:10" ht="12.95" customHeight="1" x14ac:dyDescent="0.2">
      <c r="B17" s="18" t="s">
        <v>142</v>
      </c>
      <c r="C17" s="4">
        <v>11074473</v>
      </c>
      <c r="D17" s="4">
        <v>8989569877</v>
      </c>
      <c r="E17" s="23">
        <v>11393606</v>
      </c>
      <c r="F17" s="23">
        <v>121532091431</v>
      </c>
      <c r="G17" s="4">
        <v>22468079</v>
      </c>
      <c r="H17" s="4">
        <v>130521661308</v>
      </c>
    </row>
    <row r="18" spans="2:10" ht="12.95" customHeight="1" x14ac:dyDescent="0.2">
      <c r="B18" s="18" t="s">
        <v>143</v>
      </c>
      <c r="C18" s="4">
        <v>11325095</v>
      </c>
      <c r="D18" s="4">
        <v>10780872495</v>
      </c>
      <c r="E18" s="23">
        <v>11188296</v>
      </c>
      <c r="F18" s="23">
        <v>120072575558</v>
      </c>
      <c r="G18" s="4">
        <v>22513391</v>
      </c>
      <c r="H18" s="4">
        <v>130853448053</v>
      </c>
    </row>
    <row r="19" spans="2:10" ht="12.95" customHeight="1" x14ac:dyDescent="0.2">
      <c r="B19" s="9" t="s">
        <v>80</v>
      </c>
      <c r="C19" s="10">
        <f t="shared" ref="C19:H19" si="0">SUM(C7:C18)</f>
        <v>130746510</v>
      </c>
      <c r="D19" s="10">
        <f t="shared" si="0"/>
        <v>108839968426</v>
      </c>
      <c r="E19" s="28">
        <f t="shared" si="0"/>
        <v>135048490</v>
      </c>
      <c r="F19" s="28">
        <f t="shared" si="0"/>
        <v>1435416035787</v>
      </c>
      <c r="G19" s="10">
        <f t="shared" si="0"/>
        <v>265795000</v>
      </c>
      <c r="H19" s="10">
        <f t="shared" si="0"/>
        <v>1544256004213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4"/>
      <c r="J20" s="44"/>
    </row>
    <row r="21" spans="2:10" ht="12.95" customHeight="1" x14ac:dyDescent="0.2">
      <c r="C21" s="4"/>
      <c r="D21" s="4"/>
      <c r="E21" s="4"/>
      <c r="F21" s="4"/>
      <c r="G21" s="4"/>
      <c r="H21" s="4"/>
      <c r="I21" s="44"/>
      <c r="J21" s="44"/>
    </row>
    <row r="22" spans="2:10" ht="12.95" customHeight="1" x14ac:dyDescent="0.2">
      <c r="B22" s="16" t="s">
        <v>70</v>
      </c>
    </row>
    <row r="43" spans="2:8" ht="12.95" customHeight="1" x14ac:dyDescent="0.2">
      <c r="C43" s="4"/>
      <c r="D43" s="4"/>
      <c r="E43" s="4"/>
      <c r="F43" s="4" t="s">
        <v>42</v>
      </c>
      <c r="G43" s="4"/>
      <c r="H43" s="4"/>
    </row>
    <row r="44" spans="2:8" ht="12.95" customHeight="1" x14ac:dyDescent="0.2">
      <c r="B44" s="16" t="s">
        <v>71</v>
      </c>
      <c r="C44" s="4"/>
      <c r="D44" s="4"/>
      <c r="E44" s="4"/>
      <c r="F44" s="4"/>
      <c r="G44" s="4"/>
      <c r="H44" s="4"/>
    </row>
    <row r="45" spans="2:8" ht="12.95" customHeight="1" x14ac:dyDescent="0.2">
      <c r="C45" s="4"/>
      <c r="D45" s="4"/>
      <c r="E45" s="4"/>
      <c r="F45" s="4"/>
      <c r="G45" s="4"/>
      <c r="H45" s="4"/>
    </row>
    <row r="66" spans="2:2" ht="12.95" customHeight="1" x14ac:dyDescent="0.2">
      <c r="B66" s="16" t="s">
        <v>72</v>
      </c>
    </row>
  </sheetData>
  <mergeCells count="4">
    <mergeCell ref="B5:B6"/>
    <mergeCell ref="C5:D5"/>
    <mergeCell ref="E5:F5"/>
    <mergeCell ref="G5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showGridLines="0" zoomScale="150" zoomScaleNormal="150" workbookViewId="0">
      <selection activeCell="G24" sqref="G24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6384" width="9.33203125" style="5"/>
  </cols>
  <sheetData>
    <row r="2" spans="2:8" ht="15.75" x14ac:dyDescent="0.25">
      <c r="B2" s="14" t="s">
        <v>94</v>
      </c>
    </row>
    <row r="3" spans="2:8" ht="12.95" customHeight="1" x14ac:dyDescent="0.2">
      <c r="B3" s="5" t="s">
        <v>92</v>
      </c>
    </row>
    <row r="4" spans="2:8" ht="12.95" customHeight="1" x14ac:dyDescent="0.2">
      <c r="G4" s="86"/>
      <c r="H4" s="86"/>
    </row>
    <row r="5" spans="2:8" ht="12.95" customHeight="1" x14ac:dyDescent="0.2">
      <c r="B5" s="92" t="s">
        <v>21</v>
      </c>
      <c r="C5" s="90" t="s">
        <v>44</v>
      </c>
      <c r="D5" s="90"/>
      <c r="E5" s="91" t="s">
        <v>25</v>
      </c>
      <c r="F5" s="91"/>
      <c r="G5" s="90" t="s">
        <v>80</v>
      </c>
      <c r="H5" s="90"/>
    </row>
    <row r="6" spans="2:8" ht="22.5" x14ac:dyDescent="0.2">
      <c r="B6" s="93"/>
      <c r="C6" s="7" t="s">
        <v>147</v>
      </c>
      <c r="D6" s="7" t="s">
        <v>148</v>
      </c>
      <c r="E6" s="22" t="s">
        <v>147</v>
      </c>
      <c r="F6" s="22" t="s">
        <v>148</v>
      </c>
      <c r="G6" s="7" t="s">
        <v>147</v>
      </c>
      <c r="H6" s="7" t="s">
        <v>148</v>
      </c>
    </row>
    <row r="7" spans="2:8" ht="12.95" customHeight="1" x14ac:dyDescent="0.2">
      <c r="B7" s="18" t="s">
        <v>132</v>
      </c>
      <c r="C7" s="4">
        <v>33234</v>
      </c>
      <c r="D7" s="4">
        <v>922209525</v>
      </c>
      <c r="E7" s="23">
        <v>11521</v>
      </c>
      <c r="F7" s="23">
        <v>2564326668</v>
      </c>
      <c r="G7" s="4">
        <f t="shared" ref="G7:G18" si="0">C7+E7</f>
        <v>44755</v>
      </c>
      <c r="H7" s="4">
        <f t="shared" ref="H7:H18" si="1">D7+F7</f>
        <v>3486536193</v>
      </c>
    </row>
    <row r="8" spans="2:8" ht="12.95" customHeight="1" x14ac:dyDescent="0.2">
      <c r="B8" s="18" t="s">
        <v>133</v>
      </c>
      <c r="C8" s="4">
        <v>33124</v>
      </c>
      <c r="D8" s="4">
        <v>999501888</v>
      </c>
      <c r="E8" s="23">
        <v>13034</v>
      </c>
      <c r="F8" s="23">
        <v>3440460607</v>
      </c>
      <c r="G8" s="4">
        <f t="shared" si="0"/>
        <v>46158</v>
      </c>
      <c r="H8" s="4">
        <f t="shared" si="1"/>
        <v>4439962495</v>
      </c>
    </row>
    <row r="9" spans="2:8" ht="12.95" customHeight="1" x14ac:dyDescent="0.2">
      <c r="B9" s="18" t="s">
        <v>134</v>
      </c>
      <c r="C9" s="4">
        <v>34134</v>
      </c>
      <c r="D9" s="4">
        <v>921995372</v>
      </c>
      <c r="E9" s="23">
        <v>13758</v>
      </c>
      <c r="F9" s="23">
        <v>3979922884</v>
      </c>
      <c r="G9" s="4">
        <f t="shared" si="0"/>
        <v>47892</v>
      </c>
      <c r="H9" s="4">
        <f t="shared" si="1"/>
        <v>4901918256</v>
      </c>
    </row>
    <row r="10" spans="2:8" ht="12.95" customHeight="1" x14ac:dyDescent="0.2">
      <c r="B10" s="18" t="s">
        <v>135</v>
      </c>
      <c r="C10" s="4">
        <v>32378</v>
      </c>
      <c r="D10" s="4">
        <v>937427493</v>
      </c>
      <c r="E10" s="23">
        <v>14542</v>
      </c>
      <c r="F10" s="23">
        <v>2312261902</v>
      </c>
      <c r="G10" s="4">
        <f t="shared" si="0"/>
        <v>46920</v>
      </c>
      <c r="H10" s="4">
        <f t="shared" si="1"/>
        <v>3249689395</v>
      </c>
    </row>
    <row r="11" spans="2:8" ht="12.95" customHeight="1" x14ac:dyDescent="0.2">
      <c r="B11" s="18" t="s">
        <v>136</v>
      </c>
      <c r="C11" s="4">
        <v>34358</v>
      </c>
      <c r="D11" s="4">
        <v>841417753</v>
      </c>
      <c r="E11" s="23">
        <v>15467</v>
      </c>
      <c r="F11" s="23">
        <v>3179099205</v>
      </c>
      <c r="G11" s="4">
        <f t="shared" si="0"/>
        <v>49825</v>
      </c>
      <c r="H11" s="4">
        <f t="shared" si="1"/>
        <v>4020516958</v>
      </c>
    </row>
    <row r="12" spans="2:8" ht="12.95" customHeight="1" x14ac:dyDescent="0.2">
      <c r="B12" s="18" t="s">
        <v>137</v>
      </c>
      <c r="C12" s="4">
        <v>35448</v>
      </c>
      <c r="D12" s="4">
        <v>915455644</v>
      </c>
      <c r="E12" s="23">
        <v>15385</v>
      </c>
      <c r="F12" s="23">
        <v>3648744418</v>
      </c>
      <c r="G12" s="4">
        <f t="shared" si="0"/>
        <v>50833</v>
      </c>
      <c r="H12" s="4">
        <f t="shared" si="1"/>
        <v>4564200062</v>
      </c>
    </row>
    <row r="13" spans="2:8" ht="12.95" customHeight="1" x14ac:dyDescent="0.2">
      <c r="B13" s="18" t="s">
        <v>138</v>
      </c>
      <c r="C13" s="4">
        <v>38477</v>
      </c>
      <c r="D13" s="4">
        <v>931646737</v>
      </c>
      <c r="E13" s="23">
        <v>16245</v>
      </c>
      <c r="F13" s="23">
        <v>4643843468</v>
      </c>
      <c r="G13" s="4">
        <f t="shared" si="0"/>
        <v>54722</v>
      </c>
      <c r="H13" s="4">
        <f t="shared" si="1"/>
        <v>5575490205</v>
      </c>
    </row>
    <row r="14" spans="2:8" ht="12.95" customHeight="1" x14ac:dyDescent="0.2">
      <c r="B14" s="18" t="s">
        <v>139</v>
      </c>
      <c r="C14" s="4">
        <v>36987</v>
      </c>
      <c r="D14" s="4">
        <v>1013053048</v>
      </c>
      <c r="E14" s="23">
        <v>15840</v>
      </c>
      <c r="F14" s="23">
        <v>6889694334</v>
      </c>
      <c r="G14" s="4">
        <f t="shared" si="0"/>
        <v>52827</v>
      </c>
      <c r="H14" s="4">
        <f t="shared" si="1"/>
        <v>7902747382</v>
      </c>
    </row>
    <row r="15" spans="2:8" ht="12.95" customHeight="1" x14ac:dyDescent="0.2">
      <c r="B15" s="18" t="s">
        <v>140</v>
      </c>
      <c r="C15" s="4">
        <v>37306</v>
      </c>
      <c r="D15" s="4">
        <v>1117146268</v>
      </c>
      <c r="E15" s="23">
        <v>16323</v>
      </c>
      <c r="F15" s="23">
        <v>5151005300</v>
      </c>
      <c r="G15" s="4">
        <f t="shared" si="0"/>
        <v>53629</v>
      </c>
      <c r="H15" s="4">
        <f t="shared" si="1"/>
        <v>6268151568</v>
      </c>
    </row>
    <row r="16" spans="2:8" ht="12.95" customHeight="1" x14ac:dyDescent="0.2">
      <c r="B16" s="18" t="s">
        <v>141</v>
      </c>
      <c r="C16" s="4">
        <v>40863</v>
      </c>
      <c r="D16" s="4">
        <v>1219869124</v>
      </c>
      <c r="E16" s="23">
        <v>14875</v>
      </c>
      <c r="F16" s="23">
        <v>3558042723</v>
      </c>
      <c r="G16" s="4">
        <f t="shared" si="0"/>
        <v>55738</v>
      </c>
      <c r="H16" s="4">
        <f t="shared" si="1"/>
        <v>4777911847</v>
      </c>
    </row>
    <row r="17" spans="2:10" ht="12.95" customHeight="1" x14ac:dyDescent="0.2">
      <c r="B17" s="18" t="s">
        <v>142</v>
      </c>
      <c r="C17" s="4">
        <v>42653</v>
      </c>
      <c r="D17" s="4">
        <v>1354750804</v>
      </c>
      <c r="E17" s="23">
        <v>14916</v>
      </c>
      <c r="F17" s="23">
        <v>4831772826</v>
      </c>
      <c r="G17" s="4">
        <f t="shared" si="0"/>
        <v>57569</v>
      </c>
      <c r="H17" s="4">
        <f t="shared" si="1"/>
        <v>6186523630</v>
      </c>
    </row>
    <row r="18" spans="2:10" ht="12.95" customHeight="1" x14ac:dyDescent="0.2">
      <c r="B18" s="18" t="s">
        <v>143</v>
      </c>
      <c r="C18" s="4">
        <v>43629</v>
      </c>
      <c r="D18" s="4">
        <v>1586761318</v>
      </c>
      <c r="E18" s="23">
        <v>14156</v>
      </c>
      <c r="F18" s="23">
        <v>8452509669</v>
      </c>
      <c r="G18" s="4">
        <f t="shared" si="0"/>
        <v>57785</v>
      </c>
      <c r="H18" s="4">
        <f t="shared" si="1"/>
        <v>10039270987</v>
      </c>
    </row>
    <row r="19" spans="2:10" ht="12.95" customHeight="1" x14ac:dyDescent="0.2">
      <c r="B19" s="9" t="s">
        <v>80</v>
      </c>
      <c r="C19" s="10">
        <f t="shared" ref="C19:H19" si="2">SUM(C7:C18)</f>
        <v>442591</v>
      </c>
      <c r="D19" s="10">
        <f t="shared" si="2"/>
        <v>12761234974</v>
      </c>
      <c r="E19" s="28">
        <f t="shared" si="2"/>
        <v>176062</v>
      </c>
      <c r="F19" s="28">
        <f t="shared" si="2"/>
        <v>52651684004</v>
      </c>
      <c r="G19" s="10">
        <f t="shared" si="2"/>
        <v>618653</v>
      </c>
      <c r="H19" s="10">
        <f t="shared" si="2"/>
        <v>65412918978</v>
      </c>
    </row>
    <row r="20" spans="2:10" ht="12.95" customHeight="1" x14ac:dyDescent="0.2">
      <c r="B20" s="18" t="s">
        <v>43</v>
      </c>
      <c r="C20" s="4"/>
      <c r="D20" s="4"/>
      <c r="E20" s="4"/>
      <c r="F20" s="4"/>
      <c r="G20" s="4"/>
      <c r="H20" s="4"/>
      <c r="I20" s="44"/>
      <c r="J20" s="44"/>
    </row>
    <row r="21" spans="2:10" ht="12.95" customHeight="1" x14ac:dyDescent="0.2">
      <c r="C21" s="4"/>
      <c r="D21" s="4"/>
      <c r="E21" s="4"/>
      <c r="F21" s="4"/>
      <c r="G21" s="4"/>
      <c r="H21" s="4"/>
      <c r="I21" s="44"/>
      <c r="J21" s="44"/>
    </row>
    <row r="22" spans="2:10" ht="12.95" customHeight="1" x14ac:dyDescent="0.2">
      <c r="B22" s="16" t="s">
        <v>23</v>
      </c>
      <c r="C22" s="4"/>
      <c r="D22" s="4"/>
      <c r="E22" s="4"/>
      <c r="F22" s="4"/>
      <c r="G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4" spans="2:8" ht="12.95" customHeight="1" x14ac:dyDescent="0.2">
      <c r="B44" s="16" t="s">
        <v>61</v>
      </c>
    </row>
    <row r="66" spans="2:2" ht="12.95" customHeight="1" x14ac:dyDescent="0.2">
      <c r="B66" s="16" t="s">
        <v>24</v>
      </c>
    </row>
  </sheetData>
  <mergeCells count="5"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K107"/>
  <sheetViews>
    <sheetView showGridLines="0" topLeftCell="A7" zoomScale="140" zoomScaleNormal="140" workbookViewId="0">
      <selection activeCell="G29" sqref="G29"/>
    </sheetView>
  </sheetViews>
  <sheetFormatPr defaultColWidth="9.33203125" defaultRowHeight="12.95" customHeight="1" x14ac:dyDescent="0.2"/>
  <cols>
    <col min="1" max="1" width="2.83203125" style="5" customWidth="1"/>
    <col min="2" max="2" width="23.83203125" style="5" customWidth="1"/>
    <col min="3" max="3" width="20.1640625" style="5" customWidth="1"/>
    <col min="4" max="4" width="20" style="5" customWidth="1"/>
    <col min="5" max="5" width="25" style="5" customWidth="1"/>
    <col min="6" max="6" width="29" style="5" customWidth="1"/>
    <col min="7" max="7" width="18.33203125" style="5" customWidth="1"/>
    <col min="8" max="8" width="20.33203125" style="5" customWidth="1"/>
    <col min="9" max="10" width="9.33203125" style="5"/>
    <col min="11" max="11" width="14" style="5" customWidth="1"/>
    <col min="12" max="16384" width="9.33203125" style="5"/>
  </cols>
  <sheetData>
    <row r="2" spans="2:8" ht="15.75" x14ac:dyDescent="0.25">
      <c r="B2" s="14" t="s">
        <v>95</v>
      </c>
    </row>
    <row r="5" spans="2:8" ht="14.25" customHeight="1" x14ac:dyDescent="0.2">
      <c r="B5" s="92" t="s">
        <v>21</v>
      </c>
      <c r="C5" s="90" t="s">
        <v>122</v>
      </c>
      <c r="D5" s="90"/>
      <c r="E5" s="91" t="s">
        <v>123</v>
      </c>
      <c r="F5" s="91"/>
      <c r="G5" s="90" t="s">
        <v>124</v>
      </c>
      <c r="H5" s="90"/>
    </row>
    <row r="6" spans="2:8" ht="12.95" customHeight="1" x14ac:dyDescent="0.2">
      <c r="B6" s="93"/>
      <c r="C6" s="7" t="s">
        <v>117</v>
      </c>
      <c r="D6" s="7" t="s">
        <v>118</v>
      </c>
      <c r="E6" s="22" t="s">
        <v>117</v>
      </c>
      <c r="F6" s="22" t="s">
        <v>118</v>
      </c>
      <c r="G6" s="7" t="s">
        <v>117</v>
      </c>
      <c r="H6" s="7" t="s">
        <v>118</v>
      </c>
    </row>
    <row r="7" spans="2:8" ht="12.95" customHeight="1" x14ac:dyDescent="0.2">
      <c r="B7" s="18" t="s">
        <v>132</v>
      </c>
      <c r="C7" s="4">
        <v>5339655</v>
      </c>
      <c r="D7" s="4">
        <v>4532109</v>
      </c>
      <c r="E7" s="23">
        <v>1252442</v>
      </c>
      <c r="F7" s="23">
        <v>8243267</v>
      </c>
      <c r="G7" s="4">
        <v>6592097</v>
      </c>
      <c r="H7" s="4">
        <v>12775376</v>
      </c>
    </row>
    <row r="8" spans="2:8" ht="12.95" customHeight="1" x14ac:dyDescent="0.2">
      <c r="B8" s="18" t="s">
        <v>133</v>
      </c>
      <c r="C8" s="4">
        <v>5549543</v>
      </c>
      <c r="D8" s="4">
        <v>4815862</v>
      </c>
      <c r="E8" s="23">
        <v>1345604</v>
      </c>
      <c r="F8" s="23">
        <v>8814847</v>
      </c>
      <c r="G8" s="4">
        <v>6895147</v>
      </c>
      <c r="H8" s="4">
        <v>13630709</v>
      </c>
    </row>
    <row r="9" spans="2:8" ht="12.95" customHeight="1" x14ac:dyDescent="0.2">
      <c r="B9" s="18" t="s">
        <v>134</v>
      </c>
      <c r="C9" s="4">
        <v>5828982</v>
      </c>
      <c r="D9" s="4">
        <v>4981074</v>
      </c>
      <c r="E9" s="23">
        <v>1413942</v>
      </c>
      <c r="F9" s="23">
        <v>9312465</v>
      </c>
      <c r="G9" s="4">
        <v>7242924</v>
      </c>
      <c r="H9" s="4">
        <v>14293539</v>
      </c>
    </row>
    <row r="10" spans="2:8" ht="12.95" customHeight="1" x14ac:dyDescent="0.2">
      <c r="B10" s="18" t="s">
        <v>135</v>
      </c>
      <c r="C10" s="4">
        <v>5752215</v>
      </c>
      <c r="D10" s="4">
        <v>4902763</v>
      </c>
      <c r="E10" s="23">
        <v>1420601</v>
      </c>
      <c r="F10" s="23">
        <v>9771449</v>
      </c>
      <c r="G10" s="4">
        <v>7172816</v>
      </c>
      <c r="H10" s="4">
        <v>14674212</v>
      </c>
    </row>
    <row r="11" spans="2:8" ht="12.95" customHeight="1" x14ac:dyDescent="0.2">
      <c r="B11" s="18" t="s">
        <v>136</v>
      </c>
      <c r="C11" s="4">
        <v>5731760</v>
      </c>
      <c r="D11" s="4">
        <v>5080659</v>
      </c>
      <c r="E11" s="23">
        <v>1464539</v>
      </c>
      <c r="F11" s="23">
        <v>10211693</v>
      </c>
      <c r="G11" s="4">
        <v>7196299</v>
      </c>
      <c r="H11" s="4">
        <v>15292352</v>
      </c>
    </row>
    <row r="12" spans="2:8" ht="12.95" customHeight="1" x14ac:dyDescent="0.2">
      <c r="B12" s="18" t="s">
        <v>137</v>
      </c>
      <c r="C12" s="4">
        <v>5823331</v>
      </c>
      <c r="D12" s="4">
        <v>4960090</v>
      </c>
      <c r="E12" s="23">
        <v>1420669</v>
      </c>
      <c r="F12" s="23">
        <v>10144321</v>
      </c>
      <c r="G12" s="4">
        <v>7244000</v>
      </c>
      <c r="H12" s="4">
        <v>15104411</v>
      </c>
    </row>
    <row r="13" spans="2:8" ht="12.95" customHeight="1" x14ac:dyDescent="0.2">
      <c r="B13" s="18" t="s">
        <v>138</v>
      </c>
      <c r="C13" s="4">
        <v>5721215</v>
      </c>
      <c r="D13" s="4">
        <v>4805068</v>
      </c>
      <c r="E13" s="23">
        <v>1423475</v>
      </c>
      <c r="F13" s="23">
        <v>10556521</v>
      </c>
      <c r="G13" s="4">
        <v>7144690</v>
      </c>
      <c r="H13" s="4">
        <v>15361589</v>
      </c>
    </row>
    <row r="14" spans="2:8" ht="12.95" customHeight="1" x14ac:dyDescent="0.2">
      <c r="B14" s="18" t="s">
        <v>139</v>
      </c>
      <c r="C14" s="4">
        <v>5658966</v>
      </c>
      <c r="D14" s="4">
        <v>4804668</v>
      </c>
      <c r="E14" s="23">
        <v>1399971</v>
      </c>
      <c r="F14" s="23">
        <v>10972112</v>
      </c>
      <c r="G14" s="4">
        <v>7058937</v>
      </c>
      <c r="H14" s="4">
        <v>15776780</v>
      </c>
    </row>
    <row r="15" spans="2:8" ht="12.95" customHeight="1" x14ac:dyDescent="0.2">
      <c r="B15" s="18" t="s">
        <v>140</v>
      </c>
      <c r="C15" s="4">
        <v>5888721</v>
      </c>
      <c r="D15" s="4">
        <v>5106155</v>
      </c>
      <c r="E15" s="23">
        <v>1403368</v>
      </c>
      <c r="F15" s="23">
        <v>9949933</v>
      </c>
      <c r="G15" s="4">
        <v>7292089</v>
      </c>
      <c r="H15" s="4">
        <v>15056088</v>
      </c>
    </row>
    <row r="16" spans="2:8" ht="12.95" customHeight="1" x14ac:dyDescent="0.2">
      <c r="B16" s="18" t="s">
        <v>141</v>
      </c>
      <c r="C16" s="4">
        <v>5821336</v>
      </c>
      <c r="D16" s="4">
        <v>5352667</v>
      </c>
      <c r="E16" s="23">
        <v>1347229</v>
      </c>
      <c r="F16" s="23">
        <v>10001592</v>
      </c>
      <c r="G16" s="4">
        <v>7168565</v>
      </c>
      <c r="H16" s="4">
        <v>15354259</v>
      </c>
    </row>
    <row r="17" spans="2:10" ht="12.95" customHeight="1" x14ac:dyDescent="0.2">
      <c r="B17" s="18" t="s">
        <v>142</v>
      </c>
      <c r="C17" s="4">
        <v>5617590</v>
      </c>
      <c r="D17" s="4">
        <v>5258928</v>
      </c>
      <c r="E17" s="23">
        <v>1291243</v>
      </c>
      <c r="F17" s="23">
        <v>10036599</v>
      </c>
      <c r="G17" s="4">
        <v>6908833</v>
      </c>
      <c r="H17" s="4">
        <v>15295527</v>
      </c>
    </row>
    <row r="18" spans="2:10" ht="12.95" customHeight="1" x14ac:dyDescent="0.2">
      <c r="B18" s="18" t="s">
        <v>143</v>
      </c>
      <c r="C18" s="4">
        <v>5675926</v>
      </c>
      <c r="D18" s="4">
        <v>5432923</v>
      </c>
      <c r="E18" s="23">
        <v>1374040</v>
      </c>
      <c r="F18" s="23">
        <v>9753820</v>
      </c>
      <c r="G18" s="4">
        <v>7049966</v>
      </c>
      <c r="H18" s="4">
        <v>15186743</v>
      </c>
    </row>
    <row r="19" spans="2:10" ht="12.95" customHeight="1" x14ac:dyDescent="0.2">
      <c r="B19" s="9" t="s">
        <v>80</v>
      </c>
      <c r="C19" s="10">
        <f t="shared" ref="C19:H19" si="0">SUM(C7:C18)</f>
        <v>68409240</v>
      </c>
      <c r="D19" s="10">
        <f t="shared" si="0"/>
        <v>60032966</v>
      </c>
      <c r="E19" s="28">
        <f t="shared" si="0"/>
        <v>16557123</v>
      </c>
      <c r="F19" s="28">
        <f t="shared" si="0"/>
        <v>117768619</v>
      </c>
      <c r="G19" s="10">
        <f>SUM(G7:G18)</f>
        <v>84966363</v>
      </c>
      <c r="H19" s="10">
        <f t="shared" si="0"/>
        <v>177801585</v>
      </c>
    </row>
    <row r="20" spans="2:10" ht="12.95" customHeight="1" x14ac:dyDescent="0.2">
      <c r="B20" s="18" t="s">
        <v>43</v>
      </c>
      <c r="C20" s="4">
        <f t="shared" ref="C20:H20" si="1">C19/12</f>
        <v>5700770</v>
      </c>
      <c r="D20" s="4">
        <f t="shared" si="1"/>
        <v>5002747.166666667</v>
      </c>
      <c r="E20" s="4">
        <f t="shared" si="1"/>
        <v>1379760.25</v>
      </c>
      <c r="F20" s="4">
        <f t="shared" si="1"/>
        <v>9814051.583333334</v>
      </c>
      <c r="G20" s="4">
        <f t="shared" si="1"/>
        <v>7080530.25</v>
      </c>
      <c r="H20" s="4">
        <f t="shared" si="1"/>
        <v>14816798.75</v>
      </c>
      <c r="I20" s="44" t="s">
        <v>145</v>
      </c>
      <c r="J20" s="44"/>
    </row>
    <row r="21" spans="2:10" ht="12.95" customHeight="1" x14ac:dyDescent="0.2">
      <c r="C21" s="4"/>
      <c r="D21" s="4"/>
      <c r="E21" s="4"/>
      <c r="F21" s="4"/>
      <c r="G21" s="4"/>
      <c r="H21" s="4"/>
    </row>
    <row r="22" spans="2:10" ht="12.95" customHeight="1" x14ac:dyDescent="0.2">
      <c r="B22" s="16" t="s">
        <v>67</v>
      </c>
      <c r="C22" s="4"/>
      <c r="D22" s="4"/>
      <c r="E22" s="4"/>
      <c r="F22" s="4"/>
      <c r="H22" s="4"/>
    </row>
    <row r="23" spans="2:10" ht="12.95" customHeight="1" x14ac:dyDescent="0.2"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B44" s="19" t="s">
        <v>68</v>
      </c>
      <c r="C44" s="4"/>
      <c r="D44" s="4"/>
      <c r="E44" s="4"/>
      <c r="F44" s="4"/>
      <c r="G44" s="4"/>
      <c r="H44" s="4"/>
    </row>
    <row r="45" spans="2:8" ht="12.95" customHeight="1" x14ac:dyDescent="0.2"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49" spans="3:8" ht="12.95" customHeight="1" x14ac:dyDescent="0.2">
      <c r="C49" s="4"/>
      <c r="D49" s="4"/>
      <c r="E49" s="4"/>
      <c r="F49" s="4"/>
      <c r="G49" s="4"/>
      <c r="H49" s="4"/>
    </row>
    <row r="50" spans="3:8" ht="12.95" customHeight="1" x14ac:dyDescent="0.2">
      <c r="C50" s="4"/>
      <c r="D50" s="4"/>
      <c r="E50" s="4"/>
      <c r="F50" s="4"/>
      <c r="G50" s="4"/>
      <c r="H50" s="4"/>
    </row>
    <row r="51" spans="3:8" ht="12.95" customHeight="1" x14ac:dyDescent="0.2">
      <c r="C51" s="4"/>
      <c r="D51" s="4"/>
      <c r="E51" s="4"/>
      <c r="F51" s="4"/>
      <c r="G51" s="4"/>
      <c r="H51" s="4"/>
    </row>
    <row r="52" spans="3:8" ht="12.95" customHeight="1" x14ac:dyDescent="0.2">
      <c r="C52" s="4"/>
      <c r="D52" s="4"/>
      <c r="E52" s="4"/>
      <c r="F52" s="4"/>
      <c r="G52" s="4"/>
      <c r="H52" s="4"/>
    </row>
    <row r="53" spans="3:8" ht="12.95" customHeight="1" x14ac:dyDescent="0.2">
      <c r="C53" s="4"/>
      <c r="D53" s="4"/>
      <c r="E53" s="4"/>
      <c r="F53" s="4"/>
      <c r="G53" s="4"/>
      <c r="H53" s="4"/>
    </row>
    <row r="54" spans="3:8" ht="12.95" customHeight="1" x14ac:dyDescent="0.2">
      <c r="C54" s="4"/>
      <c r="D54" s="4"/>
      <c r="E54" s="4"/>
      <c r="F54" s="4"/>
      <c r="G54" s="4"/>
      <c r="H54" s="4"/>
    </row>
    <row r="55" spans="3:8" ht="12.95" customHeight="1" x14ac:dyDescent="0.2">
      <c r="C55" s="4"/>
      <c r="D55" s="4"/>
      <c r="E55" s="4"/>
      <c r="F55" s="4"/>
      <c r="G55" s="4"/>
      <c r="H55" s="4"/>
    </row>
    <row r="56" spans="3:8" ht="12.95" customHeight="1" x14ac:dyDescent="0.2">
      <c r="C56" s="4"/>
      <c r="D56" s="4"/>
      <c r="E56" s="4"/>
      <c r="F56" s="4"/>
      <c r="G56" s="4"/>
      <c r="H56" s="4"/>
    </row>
    <row r="57" spans="3:8" ht="12.95" customHeight="1" x14ac:dyDescent="0.2">
      <c r="C57" s="4"/>
      <c r="D57" s="4"/>
      <c r="E57" s="4"/>
      <c r="F57" s="4"/>
      <c r="G57" s="4"/>
      <c r="H57" s="4"/>
    </row>
    <row r="58" spans="3:8" ht="12.95" customHeight="1" x14ac:dyDescent="0.2">
      <c r="C58" s="4"/>
      <c r="D58" s="4"/>
      <c r="E58" s="4"/>
      <c r="F58" s="4"/>
      <c r="G58" s="4"/>
      <c r="H58" s="4"/>
    </row>
    <row r="59" spans="3:8" ht="12.95" customHeight="1" x14ac:dyDescent="0.2">
      <c r="C59" s="4"/>
      <c r="D59" s="4"/>
      <c r="E59" s="4"/>
      <c r="F59" s="4"/>
      <c r="G59" s="4"/>
      <c r="H59" s="4"/>
    </row>
    <row r="60" spans="3:8" ht="12.95" customHeight="1" x14ac:dyDescent="0.2">
      <c r="C60" s="4"/>
      <c r="D60" s="4"/>
      <c r="E60" s="4"/>
      <c r="F60" s="4"/>
      <c r="G60" s="4"/>
      <c r="H60" s="4"/>
    </row>
    <row r="61" spans="3:8" ht="12.95" customHeight="1" x14ac:dyDescent="0.2">
      <c r="C61" s="4"/>
      <c r="D61" s="4"/>
      <c r="E61" s="4"/>
      <c r="F61" s="4"/>
      <c r="G61" s="4"/>
      <c r="H61" s="4"/>
    </row>
    <row r="62" spans="3:8" ht="12.95" customHeight="1" x14ac:dyDescent="0.2">
      <c r="C62" s="4"/>
      <c r="D62" s="4"/>
      <c r="E62" s="4"/>
      <c r="F62" s="4"/>
      <c r="G62" s="4"/>
      <c r="H62" s="4"/>
    </row>
    <row r="63" spans="3:8" ht="12.95" customHeight="1" x14ac:dyDescent="0.2">
      <c r="C63" s="4"/>
      <c r="D63" s="4"/>
      <c r="E63" s="4"/>
      <c r="F63" s="4"/>
      <c r="G63" s="4"/>
      <c r="H63" s="4"/>
    </row>
    <row r="64" spans="3:8" ht="12.95" customHeight="1" x14ac:dyDescent="0.2">
      <c r="C64" s="4"/>
      <c r="D64" s="4"/>
      <c r="E64" s="4"/>
      <c r="F64" s="4"/>
      <c r="G64" s="4"/>
      <c r="H64" s="4"/>
    </row>
    <row r="65" spans="2:11" ht="12.95" customHeight="1" x14ac:dyDescent="0.2">
      <c r="C65" s="4"/>
      <c r="D65" s="4"/>
      <c r="E65" s="4"/>
      <c r="F65" s="4"/>
      <c r="G65" s="4"/>
      <c r="H65" s="4"/>
    </row>
    <row r="66" spans="2:11" ht="15.75" x14ac:dyDescent="0.25">
      <c r="B66" s="14" t="s">
        <v>96</v>
      </c>
    </row>
    <row r="68" spans="2:11" ht="12.95" customHeight="1" x14ac:dyDescent="0.2">
      <c r="B68" s="92" t="s">
        <v>21</v>
      </c>
      <c r="C68" s="90" t="s">
        <v>125</v>
      </c>
      <c r="D68" s="90"/>
      <c r="E68" s="91" t="s">
        <v>127</v>
      </c>
      <c r="F68" s="91"/>
      <c r="G68" s="90" t="s">
        <v>126</v>
      </c>
      <c r="H68" s="90"/>
    </row>
    <row r="69" spans="2:11" ht="12.95" customHeight="1" x14ac:dyDescent="0.2">
      <c r="B69" s="93"/>
      <c r="C69" s="7" t="s">
        <v>117</v>
      </c>
      <c r="D69" s="7" t="s">
        <v>118</v>
      </c>
      <c r="E69" s="34" t="s">
        <v>117</v>
      </c>
      <c r="F69" s="34" t="s">
        <v>118</v>
      </c>
      <c r="G69" s="7" t="s">
        <v>117</v>
      </c>
      <c r="H69" s="7" t="s">
        <v>118</v>
      </c>
    </row>
    <row r="70" spans="2:11" ht="12.95" customHeight="1" x14ac:dyDescent="0.2">
      <c r="B70" s="18" t="s">
        <v>132</v>
      </c>
      <c r="C70" s="4">
        <v>4098607612</v>
      </c>
      <c r="D70" s="4">
        <v>3749934099</v>
      </c>
      <c r="E70" s="23">
        <v>7288086221</v>
      </c>
      <c r="F70" s="23">
        <v>95638130841</v>
      </c>
      <c r="G70" s="4">
        <v>11386693833</v>
      </c>
      <c r="H70" s="4">
        <v>99388064940</v>
      </c>
    </row>
    <row r="71" spans="2:11" ht="12.95" customHeight="1" x14ac:dyDescent="0.2">
      <c r="B71" s="18" t="s">
        <v>133</v>
      </c>
      <c r="C71" s="4">
        <v>4728792645</v>
      </c>
      <c r="D71" s="4">
        <v>4203043620</v>
      </c>
      <c r="E71" s="23">
        <v>7775252057</v>
      </c>
      <c r="F71" s="23">
        <v>99331783640</v>
      </c>
      <c r="G71" s="4">
        <v>12504044702</v>
      </c>
      <c r="H71" s="4">
        <v>103534827260</v>
      </c>
    </row>
    <row r="72" spans="2:11" ht="12.95" customHeight="1" x14ac:dyDescent="0.2">
      <c r="B72" s="18" t="s">
        <v>134</v>
      </c>
      <c r="C72" s="4">
        <v>4893321740</v>
      </c>
      <c r="D72" s="4">
        <v>4166666556</v>
      </c>
      <c r="E72" s="23">
        <v>11793569356</v>
      </c>
      <c r="F72" s="23">
        <v>110373714649</v>
      </c>
      <c r="G72" s="4">
        <v>16686891096</v>
      </c>
      <c r="H72" s="4">
        <v>114540381205</v>
      </c>
    </row>
    <row r="73" spans="2:11" ht="12.95" customHeight="1" x14ac:dyDescent="0.2">
      <c r="B73" s="18" t="s">
        <v>135</v>
      </c>
      <c r="C73" s="4">
        <v>4983083432</v>
      </c>
      <c r="D73" s="4">
        <v>4172176241</v>
      </c>
      <c r="E73" s="23">
        <v>10806623187</v>
      </c>
      <c r="F73" s="23">
        <v>104180533971</v>
      </c>
      <c r="G73" s="4">
        <v>15789706619</v>
      </c>
      <c r="H73" s="4">
        <v>108352710212</v>
      </c>
      <c r="K73" s="4"/>
    </row>
    <row r="74" spans="2:11" ht="12.95" customHeight="1" x14ac:dyDescent="0.2">
      <c r="B74" s="18" t="s">
        <v>136</v>
      </c>
      <c r="C74" s="4">
        <v>4691937123</v>
      </c>
      <c r="D74" s="4">
        <v>4177947743</v>
      </c>
      <c r="E74" s="23">
        <v>8499825565</v>
      </c>
      <c r="F74" s="23">
        <v>109206436946</v>
      </c>
      <c r="G74" s="4">
        <v>13191762688</v>
      </c>
      <c r="H74" s="4">
        <v>113384384689</v>
      </c>
    </row>
    <row r="75" spans="2:11" ht="12.95" customHeight="1" x14ac:dyDescent="0.2">
      <c r="B75" s="18" t="s">
        <v>137</v>
      </c>
      <c r="C75" s="4">
        <v>4893136030</v>
      </c>
      <c r="D75" s="4">
        <v>3963519532</v>
      </c>
      <c r="E75" s="23">
        <v>8583240763</v>
      </c>
      <c r="F75" s="23">
        <v>115380629032</v>
      </c>
      <c r="G75" s="4">
        <v>13476376793</v>
      </c>
      <c r="H75" s="4">
        <v>119344148564</v>
      </c>
    </row>
    <row r="76" spans="2:11" ht="12.95" customHeight="1" x14ac:dyDescent="0.2">
      <c r="B76" s="18" t="s">
        <v>138</v>
      </c>
      <c r="C76" s="4">
        <v>4745022576</v>
      </c>
      <c r="D76" s="4">
        <v>3967170368</v>
      </c>
      <c r="E76" s="23">
        <v>9953555948</v>
      </c>
      <c r="F76" s="23">
        <v>115658054838</v>
      </c>
      <c r="G76" s="4">
        <v>14698578524</v>
      </c>
      <c r="H76" s="4">
        <v>119625225206</v>
      </c>
    </row>
    <row r="77" spans="2:11" ht="12.95" customHeight="1" x14ac:dyDescent="0.2">
      <c r="B77" s="18" t="s">
        <v>139</v>
      </c>
      <c r="C77" s="4">
        <v>4480505488</v>
      </c>
      <c r="D77" s="4">
        <v>3720776519</v>
      </c>
      <c r="E77" s="23">
        <v>8350370549</v>
      </c>
      <c r="F77" s="23">
        <v>117752354096</v>
      </c>
      <c r="G77" s="4">
        <v>12830876037</v>
      </c>
      <c r="H77" s="4">
        <v>121473130615</v>
      </c>
    </row>
    <row r="78" spans="2:11" ht="12.95" customHeight="1" x14ac:dyDescent="0.2">
      <c r="B78" s="18" t="s">
        <v>140</v>
      </c>
      <c r="C78" s="4">
        <v>4864860885</v>
      </c>
      <c r="D78" s="4">
        <v>4025260481</v>
      </c>
      <c r="E78" s="23">
        <v>9793539056</v>
      </c>
      <c r="F78" s="23">
        <v>121068895745</v>
      </c>
      <c r="G78" s="4">
        <v>14658399941</v>
      </c>
      <c r="H78" s="4">
        <v>125094156226</v>
      </c>
    </row>
    <row r="79" spans="2:11" ht="12.95" customHeight="1" x14ac:dyDescent="0.2">
      <c r="B79" s="18" t="s">
        <v>141</v>
      </c>
      <c r="C79" s="4">
        <v>4961188702</v>
      </c>
      <c r="D79" s="4">
        <v>4172032324</v>
      </c>
      <c r="E79" s="23">
        <v>8205731799</v>
      </c>
      <c r="F79" s="23">
        <v>112066801085</v>
      </c>
      <c r="G79" s="4">
        <v>13166920501</v>
      </c>
      <c r="H79" s="4">
        <v>116238833409</v>
      </c>
    </row>
    <row r="80" spans="2:11" ht="12.95" customHeight="1" x14ac:dyDescent="0.2">
      <c r="B80" s="18" t="s">
        <v>142</v>
      </c>
      <c r="C80" s="4">
        <v>4726681007</v>
      </c>
      <c r="D80" s="4">
        <v>4111118624</v>
      </c>
      <c r="E80" s="23">
        <v>8205800987</v>
      </c>
      <c r="F80" s="23">
        <v>113111767986</v>
      </c>
      <c r="G80" s="4">
        <v>12932481994</v>
      </c>
      <c r="H80" s="4">
        <v>117222886610</v>
      </c>
    </row>
    <row r="81" spans="2:8" ht="12.95" customHeight="1" x14ac:dyDescent="0.2">
      <c r="B81" s="18" t="s">
        <v>143</v>
      </c>
      <c r="C81" s="4">
        <v>5864698574</v>
      </c>
      <c r="D81" s="4">
        <v>4746781789</v>
      </c>
      <c r="E81" s="23">
        <v>12152917426</v>
      </c>
      <c r="F81" s="23">
        <v>107721740154</v>
      </c>
      <c r="G81" s="4">
        <v>18017616000</v>
      </c>
      <c r="H81" s="4">
        <v>112468521943</v>
      </c>
    </row>
    <row r="82" spans="2:8" ht="12.95" customHeight="1" x14ac:dyDescent="0.2">
      <c r="B82" s="9" t="s">
        <v>80</v>
      </c>
      <c r="C82" s="10">
        <f t="shared" ref="C82:H82" si="2">SUM(C70:C81)</f>
        <v>57931835814</v>
      </c>
      <c r="D82" s="10">
        <f t="shared" si="2"/>
        <v>49176427896</v>
      </c>
      <c r="E82" s="28">
        <f>SUM(E70:E81)</f>
        <v>111408512914</v>
      </c>
      <c r="F82" s="28">
        <f>SUM(F70:F81)</f>
        <v>1321490842983</v>
      </c>
      <c r="G82" s="10">
        <f t="shared" si="2"/>
        <v>169340348728</v>
      </c>
      <c r="H82" s="10">
        <f t="shared" si="2"/>
        <v>1370667270879</v>
      </c>
    </row>
    <row r="83" spans="2:8" ht="12.95" customHeight="1" x14ac:dyDescent="0.2">
      <c r="B83" s="18" t="s">
        <v>43</v>
      </c>
      <c r="C83" s="4">
        <f t="shared" ref="C83:H83" si="3">C82/12</f>
        <v>4827652984.5</v>
      </c>
      <c r="D83" s="4">
        <f t="shared" si="3"/>
        <v>4098035658</v>
      </c>
      <c r="E83" s="4">
        <f t="shared" si="3"/>
        <v>9284042742.833334</v>
      </c>
      <c r="F83" s="4">
        <f t="shared" si="3"/>
        <v>110124236915.25</v>
      </c>
      <c r="G83" s="4">
        <f t="shared" si="3"/>
        <v>14111695727.333334</v>
      </c>
      <c r="H83" s="4">
        <f t="shared" si="3"/>
        <v>114222272573.25</v>
      </c>
    </row>
    <row r="84" spans="2:8" ht="12.95" customHeight="1" x14ac:dyDescent="0.2">
      <c r="C84" s="4"/>
      <c r="D84" s="4"/>
      <c r="E84" s="4"/>
      <c r="F84" s="4"/>
      <c r="G84" s="4"/>
      <c r="H84" s="4"/>
    </row>
    <row r="85" spans="2:8" ht="12.95" customHeight="1" x14ac:dyDescent="0.2">
      <c r="B85" s="16" t="s">
        <v>65</v>
      </c>
    </row>
    <row r="86" spans="2:8" ht="12.95" customHeight="1" x14ac:dyDescent="0.2">
      <c r="G86" s="5" t="s">
        <v>42</v>
      </c>
    </row>
    <row r="107" spans="2:2" ht="12.95" customHeight="1" x14ac:dyDescent="0.2">
      <c r="B107" s="16" t="s">
        <v>66</v>
      </c>
    </row>
  </sheetData>
  <mergeCells count="8">
    <mergeCell ref="B5:B6"/>
    <mergeCell ref="B68:B69"/>
    <mergeCell ref="C5:D5"/>
    <mergeCell ref="E5:F5"/>
    <mergeCell ref="G5:H5"/>
    <mergeCell ref="C68:D68"/>
    <mergeCell ref="E68:F68"/>
    <mergeCell ref="G68:H6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showGridLines="0" zoomScale="140" zoomScaleNormal="140" workbookViewId="0">
      <selection activeCell="M19" sqref="M19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8.1640625" style="5" customWidth="1"/>
    <col min="4" max="4" width="22.1640625" style="5" customWidth="1"/>
    <col min="5" max="16384" width="9.33203125" style="5"/>
  </cols>
  <sheetData>
    <row r="2" spans="2:4" ht="12.95" customHeight="1" x14ac:dyDescent="0.2">
      <c r="B2" s="16" t="s">
        <v>62</v>
      </c>
    </row>
    <row r="4" spans="2:4" ht="22.5" x14ac:dyDescent="0.2">
      <c r="B4" s="8" t="s">
        <v>97</v>
      </c>
      <c r="C4" s="7" t="s">
        <v>44</v>
      </c>
      <c r="D4" s="7" t="s">
        <v>25</v>
      </c>
    </row>
    <row r="5" spans="2:4" ht="12.95" customHeight="1" x14ac:dyDescent="0.2">
      <c r="B5" s="5" t="s">
        <v>26</v>
      </c>
      <c r="C5" s="4">
        <v>366276</v>
      </c>
      <c r="D5" s="4">
        <v>29689725</v>
      </c>
    </row>
    <row r="6" spans="2:4" ht="12.95" customHeight="1" x14ac:dyDescent="0.2">
      <c r="B6" s="5" t="s">
        <v>27</v>
      </c>
      <c r="C6" s="4">
        <v>38150345</v>
      </c>
      <c r="D6" s="4">
        <v>83090177</v>
      </c>
    </row>
    <row r="7" spans="2:4" ht="12.95" customHeight="1" x14ac:dyDescent="0.2">
      <c r="B7" s="5" t="s">
        <v>28</v>
      </c>
      <c r="C7" s="4">
        <v>0</v>
      </c>
      <c r="D7" s="4">
        <v>260355</v>
      </c>
    </row>
    <row r="8" spans="2:4" ht="12.95" customHeight="1" x14ac:dyDescent="0.2">
      <c r="B8" s="5" t="s">
        <v>29</v>
      </c>
      <c r="C8" s="4">
        <v>20973805</v>
      </c>
      <c r="D8" s="4">
        <v>2247677</v>
      </c>
    </row>
    <row r="9" spans="2:4" ht="12.95" customHeight="1" x14ac:dyDescent="0.2">
      <c r="B9" s="5" t="s">
        <v>48</v>
      </c>
      <c r="C9" s="4">
        <v>44386</v>
      </c>
      <c r="D9" s="4">
        <v>0</v>
      </c>
    </row>
    <row r="10" spans="2:4" ht="12.95" customHeight="1" x14ac:dyDescent="0.2">
      <c r="B10" s="5" t="s">
        <v>30</v>
      </c>
      <c r="C10" s="4">
        <v>419342</v>
      </c>
      <c r="D10" s="4">
        <v>105</v>
      </c>
    </row>
    <row r="11" spans="2:4" ht="12.95" customHeight="1" x14ac:dyDescent="0.2">
      <c r="B11" s="20" t="s">
        <v>31</v>
      </c>
      <c r="C11" s="21">
        <v>78812</v>
      </c>
      <c r="D11" s="21">
        <v>2480580</v>
      </c>
    </row>
    <row r="12" spans="2:4" ht="12.95" customHeight="1" x14ac:dyDescent="0.2">
      <c r="B12" s="18" t="s">
        <v>43</v>
      </c>
      <c r="C12" s="4"/>
      <c r="D12" s="4"/>
    </row>
    <row r="14" spans="2:4" ht="12.95" customHeight="1" x14ac:dyDescent="0.2">
      <c r="B14" s="16" t="s">
        <v>63</v>
      </c>
    </row>
    <row r="16" spans="2:4" ht="22.5" x14ac:dyDescent="0.2">
      <c r="B16" s="8" t="s">
        <v>97</v>
      </c>
      <c r="C16" s="7" t="s">
        <v>44</v>
      </c>
      <c r="D16" s="7" t="s">
        <v>32</v>
      </c>
    </row>
    <row r="17" spans="2:4" ht="12.95" customHeight="1" x14ac:dyDescent="0.2">
      <c r="B17" s="5" t="s">
        <v>26</v>
      </c>
      <c r="C17" s="4">
        <v>1713894188</v>
      </c>
      <c r="D17" s="4">
        <v>285600804629</v>
      </c>
    </row>
    <row r="18" spans="2:4" ht="12.95" customHeight="1" x14ac:dyDescent="0.2">
      <c r="B18" s="5" t="s">
        <v>27</v>
      </c>
      <c r="C18" s="4">
        <v>31989705503</v>
      </c>
      <c r="D18" s="4">
        <v>936194313911</v>
      </c>
    </row>
    <row r="19" spans="2:4" ht="12.95" customHeight="1" x14ac:dyDescent="0.2">
      <c r="B19" s="5" t="s">
        <v>28</v>
      </c>
      <c r="C19" s="4">
        <v>0</v>
      </c>
      <c r="D19" s="4">
        <v>11237699595</v>
      </c>
    </row>
    <row r="20" spans="2:4" ht="12.95" customHeight="1" x14ac:dyDescent="0.2">
      <c r="B20" s="5" t="s">
        <v>29</v>
      </c>
      <c r="C20" s="4">
        <v>14371680906</v>
      </c>
      <c r="D20" s="4">
        <v>4660198724</v>
      </c>
    </row>
    <row r="21" spans="2:4" ht="12.95" customHeight="1" x14ac:dyDescent="0.2">
      <c r="B21" s="5" t="s">
        <v>48</v>
      </c>
      <c r="C21" s="4">
        <v>30691638</v>
      </c>
      <c r="D21" s="4">
        <v>0</v>
      </c>
    </row>
    <row r="22" spans="2:4" ht="12.95" customHeight="1" x14ac:dyDescent="0.2">
      <c r="B22" s="5" t="s">
        <v>30</v>
      </c>
      <c r="C22" s="4">
        <v>88140215</v>
      </c>
      <c r="D22" s="4">
        <v>34484</v>
      </c>
    </row>
    <row r="23" spans="2:4" ht="12.95" customHeight="1" x14ac:dyDescent="0.2">
      <c r="B23" s="20" t="s">
        <v>31</v>
      </c>
      <c r="C23" s="21">
        <v>982315446</v>
      </c>
      <c r="D23" s="21">
        <v>83797791640</v>
      </c>
    </row>
    <row r="24" spans="2:4" ht="12.95" customHeight="1" x14ac:dyDescent="0.2">
      <c r="B24" s="18" t="s">
        <v>43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F12"/>
  <sheetViews>
    <sheetView showGridLines="0" zoomScale="130" zoomScaleNormal="130" workbookViewId="0">
      <selection activeCell="G26" sqref="G26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16" t="s">
        <v>69</v>
      </c>
    </row>
    <row r="5" spans="2:6" ht="11.25" x14ac:dyDescent="0.2">
      <c r="B5" s="94" t="s">
        <v>33</v>
      </c>
      <c r="C5" s="91" t="s">
        <v>44</v>
      </c>
      <c r="D5" s="91"/>
      <c r="E5" s="90" t="s">
        <v>32</v>
      </c>
      <c r="F5" s="90"/>
    </row>
    <row r="6" spans="2:6" ht="22.5" x14ac:dyDescent="0.2">
      <c r="B6" s="95"/>
      <c r="C6" s="22" t="s">
        <v>34</v>
      </c>
      <c r="D6" s="22" t="s">
        <v>35</v>
      </c>
      <c r="E6" s="7" t="s">
        <v>34</v>
      </c>
      <c r="F6" s="7" t="s">
        <v>36</v>
      </c>
    </row>
    <row r="7" spans="2:6" ht="12.95" customHeight="1" x14ac:dyDescent="0.2">
      <c r="B7" s="5" t="s">
        <v>49</v>
      </c>
      <c r="C7" s="23">
        <v>33</v>
      </c>
      <c r="D7" s="23">
        <v>27247</v>
      </c>
      <c r="E7" s="4">
        <v>484</v>
      </c>
      <c r="F7" s="4">
        <v>5453358</v>
      </c>
    </row>
    <row r="8" spans="2:6" ht="12.95" customHeight="1" x14ac:dyDescent="0.2">
      <c r="B8" s="5" t="s">
        <v>37</v>
      </c>
      <c r="C8" s="23">
        <v>35</v>
      </c>
      <c r="D8" s="23">
        <v>24294</v>
      </c>
      <c r="E8" s="4">
        <v>91</v>
      </c>
      <c r="F8" s="4">
        <v>188573</v>
      </c>
    </row>
    <row r="9" spans="2:6" ht="12.95" customHeight="1" x14ac:dyDescent="0.2">
      <c r="B9" s="20" t="s">
        <v>30</v>
      </c>
      <c r="C9" s="24">
        <v>10</v>
      </c>
      <c r="D9" s="24">
        <v>2000</v>
      </c>
      <c r="E9" s="21">
        <v>2</v>
      </c>
      <c r="F9" s="21">
        <v>547</v>
      </c>
    </row>
    <row r="10" spans="2:6" ht="12.95" customHeight="1" x14ac:dyDescent="0.2">
      <c r="B10" s="18" t="s">
        <v>43</v>
      </c>
    </row>
    <row r="12" spans="2:6" ht="12.95" customHeight="1" x14ac:dyDescent="0.2">
      <c r="B12" s="47"/>
    </row>
  </sheetData>
  <mergeCells count="3">
    <mergeCell ref="B5:B6"/>
    <mergeCell ref="C5:D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34</vt:i4>
      </vt:variant>
    </vt:vector>
  </HeadingPairs>
  <TitlesOfParts>
    <vt:vector size="34" baseType="lpstr">
      <vt:lpstr>Tablica 1.</vt:lpstr>
      <vt:lpstr>Slika 1, 2, 3 i 4.</vt:lpstr>
      <vt:lpstr>Slika 5.</vt:lpstr>
      <vt:lpstr>Slika 6, 7 i 8.</vt:lpstr>
      <vt:lpstr>Slika 9, 10 i 11.</vt:lpstr>
      <vt:lpstr>Slika 12, 13 i 14.</vt:lpstr>
      <vt:lpstr>Slika 15, 16, 17 i 18.</vt:lpstr>
      <vt:lpstr>Tablica 2 i 3.</vt:lpstr>
      <vt:lpstr>Tablica 4.</vt:lpstr>
      <vt:lpstr>Slika 19.</vt:lpstr>
      <vt:lpstr>Slika 20, 21 i 22.</vt:lpstr>
      <vt:lpstr>Slika 23.</vt:lpstr>
      <vt:lpstr>Slika 24, 25 i 26.</vt:lpstr>
      <vt:lpstr>Slika 27 i 28.</vt:lpstr>
      <vt:lpstr>Slika 29.</vt:lpstr>
      <vt:lpstr>Slika 30.</vt:lpstr>
      <vt:lpstr>Slika 31 i 32.</vt:lpstr>
      <vt:lpstr>Slika 33.</vt:lpstr>
      <vt:lpstr>Slika 34.</vt:lpstr>
      <vt:lpstr>Slika 35.</vt:lpstr>
      <vt:lpstr>Slika 36.</vt:lpstr>
      <vt:lpstr>Slika 37.</vt:lpstr>
      <vt:lpstr>Slika 38.</vt:lpstr>
      <vt:lpstr>Slika 39.</vt:lpstr>
      <vt:lpstr>Slika 40.</vt:lpstr>
      <vt:lpstr>Slika 41 i 42.</vt:lpstr>
      <vt:lpstr>Tablica 5.</vt:lpstr>
      <vt:lpstr>Slika 43.</vt:lpstr>
      <vt:lpstr>Tablica 6.</vt:lpstr>
      <vt:lpstr>Tablica 7.</vt:lpstr>
      <vt:lpstr>Slika 44 i 45.</vt:lpstr>
      <vt:lpstr>Slika 46.</vt:lpstr>
      <vt:lpstr>Slika 47.</vt:lpstr>
      <vt:lpstr>Tablica 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Svjetlana Čolak</cp:lastModifiedBy>
  <cp:lastPrinted>2017-05-05T09:12:20Z</cp:lastPrinted>
  <dcterms:created xsi:type="dcterms:W3CDTF">2016-02-25T14:37:25Z</dcterms:created>
  <dcterms:modified xsi:type="dcterms:W3CDTF">2017-10-09T08:15:57Z</dcterms:modified>
</cp:coreProperties>
</file>