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1$\sspoljar\My Documents\2018\Platni promet\PKKT 2018\"/>
    </mc:Choice>
  </mc:AlternateContent>
  <bookViews>
    <workbookView xWindow="0" yWindow="0" windowWidth="19476" windowHeight="15636" tabRatio="789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Table 8" sheetId="50" r:id="rId16"/>
    <sheet name="Figure 9 and 10" sheetId="79" r:id="rId17"/>
    <sheet name="Figure 11 " sheetId="52" r:id="rId18"/>
    <sheet name="Table 9" sheetId="53" r:id="rId19"/>
    <sheet name="Table 10" sheetId="85" r:id="rId20"/>
    <sheet name="Figure 12 " sheetId="54" r:id="rId21"/>
    <sheet name="Figure 13" sheetId="55" r:id="rId22"/>
    <sheet name="Figure 14" sheetId="61" r:id="rId23"/>
    <sheet name="Figure 15 " sheetId="62" r:id="rId24"/>
    <sheet name="Figure 16" sheetId="64" r:id="rId25"/>
    <sheet name="Table 11" sheetId="80" r:id="rId26"/>
    <sheet name="Figure 17" sheetId="66" r:id="rId27"/>
    <sheet name="Figure 18" sheetId="86" r:id="rId28"/>
    <sheet name="Figure 19" sheetId="87" r:id="rId29"/>
    <sheet name="Figure 20" sheetId="69" r:id="rId30"/>
    <sheet name="Figure 21" sheetId="70" r:id="rId31"/>
    <sheet name="Figure 22" sheetId="81" r:id="rId32"/>
    <sheet name="Figure 23" sheetId="88" r:id="rId33"/>
    <sheet name="Figure 24" sheetId="89" r:id="rId34"/>
    <sheet name="Figure 25" sheetId="90" r:id="rId35"/>
    <sheet name="Figure 26" sheetId="82" r:id="rId36"/>
    <sheet name="Figure 27" sheetId="73" r:id="rId37"/>
    <sheet name="Table 12" sheetId="91" r:id="rId38"/>
    <sheet name="Figure 28" sheetId="74" r:id="rId39"/>
  </sheet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6">'Figure 9 and 10'!#REF!</definedName>
    <definedName name="_Toc416770624" localSheetId="16">'Figure 9 and 10'!#REF!</definedName>
    <definedName name="_Toc416770643" localSheetId="38">'Figure 28'!$G$27</definedName>
  </definedNames>
  <calcPr calcId="152511"/>
</workbook>
</file>

<file path=xl/calcChain.xml><?xml version="1.0" encoding="utf-8"?>
<calcChain xmlns="http://schemas.openxmlformats.org/spreadsheetml/2006/main">
  <c r="H22" i="49" l="1"/>
  <c r="G22" i="49"/>
  <c r="F6" i="47" l="1"/>
  <c r="F11" i="47" s="1"/>
  <c r="F10" i="47"/>
  <c r="F9" i="47"/>
  <c r="F8" i="47"/>
  <c r="F7" i="47"/>
  <c r="F10" i="12"/>
  <c r="F9" i="12"/>
  <c r="F8" i="12"/>
  <c r="F7" i="12"/>
  <c r="F6" i="12"/>
  <c r="E11" i="47"/>
  <c r="D11" i="47"/>
  <c r="C11" i="47"/>
  <c r="C11" i="12" l="1"/>
  <c r="E11" i="12"/>
  <c r="D11" i="12"/>
  <c r="F11" i="12" l="1"/>
  <c r="I16" i="91" l="1"/>
  <c r="I19" i="91"/>
  <c r="F19" i="91" l="1"/>
  <c r="E19" i="91"/>
  <c r="F18" i="91"/>
  <c r="G18" i="91"/>
  <c r="H18" i="91"/>
  <c r="I18" i="91"/>
  <c r="E18" i="91"/>
  <c r="F17" i="91"/>
  <c r="G17" i="91"/>
  <c r="H17" i="91"/>
  <c r="I17" i="91"/>
  <c r="E17" i="91"/>
  <c r="F15" i="91"/>
  <c r="G15" i="91"/>
  <c r="H15" i="91"/>
  <c r="I15" i="91"/>
  <c r="E15" i="91"/>
  <c r="F14" i="91"/>
  <c r="G14" i="91"/>
  <c r="H14" i="91"/>
  <c r="H16" i="91" s="1"/>
  <c r="I14" i="91"/>
  <c r="E14" i="91"/>
  <c r="F42" i="81"/>
  <c r="F43" i="81"/>
  <c r="F44" i="81"/>
  <c r="F45" i="81"/>
  <c r="F46" i="81"/>
  <c r="F47" i="81"/>
  <c r="F48" i="81"/>
  <c r="F49" i="81"/>
  <c r="F50" i="81"/>
  <c r="F51" i="81"/>
  <c r="F52" i="81"/>
  <c r="F53" i="81"/>
  <c r="F42" i="70"/>
  <c r="F43" i="70"/>
  <c r="F44" i="70"/>
  <c r="F45" i="70"/>
  <c r="F46" i="70"/>
  <c r="F47" i="70"/>
  <c r="F48" i="70"/>
  <c r="F49" i="70"/>
  <c r="F50" i="70"/>
  <c r="F51" i="70"/>
  <c r="F52" i="70"/>
  <c r="F53" i="70"/>
  <c r="H8" i="80"/>
  <c r="H7" i="80"/>
  <c r="H14" i="80"/>
  <c r="E16" i="91" l="1"/>
  <c r="F16" i="91"/>
  <c r="G16" i="91"/>
  <c r="H9" i="80"/>
  <c r="E35" i="50" l="1"/>
  <c r="E37" i="50"/>
  <c r="H19" i="91" l="1"/>
  <c r="G19" i="91"/>
  <c r="F18" i="73"/>
  <c r="E18" i="73"/>
  <c r="D18" i="73"/>
  <c r="C18" i="73"/>
  <c r="G17" i="73"/>
  <c r="G16" i="73"/>
  <c r="G15" i="73"/>
  <c r="G14" i="73"/>
  <c r="G13" i="73"/>
  <c r="G12" i="73"/>
  <c r="G11" i="73"/>
  <c r="G10" i="73"/>
  <c r="G9" i="73"/>
  <c r="G8" i="73"/>
  <c r="G7" i="73"/>
  <c r="G6" i="73"/>
  <c r="G18" i="73" s="1"/>
  <c r="F18" i="82"/>
  <c r="E18" i="82"/>
  <c r="D18" i="82"/>
  <c r="C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18" i="82" s="1"/>
  <c r="F18" i="90"/>
  <c r="E18" i="90"/>
  <c r="D18" i="90"/>
  <c r="C18" i="90"/>
  <c r="H17" i="90"/>
  <c r="G17" i="90"/>
  <c r="H16" i="90"/>
  <c r="G16" i="90"/>
  <c r="H15" i="90"/>
  <c r="G15" i="90"/>
  <c r="H14" i="90"/>
  <c r="G14" i="90"/>
  <c r="H13" i="90"/>
  <c r="G13" i="90"/>
  <c r="H12" i="90"/>
  <c r="G12" i="90"/>
  <c r="H11" i="90"/>
  <c r="G11" i="90"/>
  <c r="H10" i="90"/>
  <c r="G10" i="90"/>
  <c r="H9" i="90"/>
  <c r="G9" i="90"/>
  <c r="H8" i="90"/>
  <c r="G8" i="90"/>
  <c r="H7" i="90"/>
  <c r="G7" i="90"/>
  <c r="H6" i="90"/>
  <c r="G6" i="90"/>
  <c r="G18" i="90" s="1"/>
  <c r="F18" i="89"/>
  <c r="E18" i="89"/>
  <c r="D18" i="89"/>
  <c r="C18" i="89"/>
  <c r="H17" i="89"/>
  <c r="G17" i="89"/>
  <c r="H16" i="89"/>
  <c r="G16" i="89"/>
  <c r="H15" i="89"/>
  <c r="G15" i="89"/>
  <c r="H14" i="89"/>
  <c r="G14" i="89"/>
  <c r="H13" i="89"/>
  <c r="G13" i="89"/>
  <c r="H12" i="89"/>
  <c r="G12" i="89"/>
  <c r="H11" i="89"/>
  <c r="G11" i="89"/>
  <c r="H10" i="89"/>
  <c r="G10" i="89"/>
  <c r="H9" i="89"/>
  <c r="G9" i="89"/>
  <c r="H8" i="89"/>
  <c r="G8" i="89"/>
  <c r="H7" i="89"/>
  <c r="G7" i="89"/>
  <c r="H6" i="89"/>
  <c r="G6" i="89"/>
  <c r="F18" i="88"/>
  <c r="E18" i="88"/>
  <c r="D18" i="88"/>
  <c r="C18" i="88"/>
  <c r="H17" i="88"/>
  <c r="G17" i="88"/>
  <c r="H16" i="88"/>
  <c r="G16" i="88"/>
  <c r="H15" i="88"/>
  <c r="G15" i="88"/>
  <c r="H14" i="88"/>
  <c r="G14" i="88"/>
  <c r="H13" i="88"/>
  <c r="G13" i="88"/>
  <c r="H12" i="88"/>
  <c r="G12" i="88"/>
  <c r="H11" i="88"/>
  <c r="G11" i="88"/>
  <c r="H10" i="88"/>
  <c r="G10" i="88"/>
  <c r="H9" i="88"/>
  <c r="G9" i="88"/>
  <c r="H8" i="88"/>
  <c r="G8" i="88"/>
  <c r="H7" i="88"/>
  <c r="G7" i="88"/>
  <c r="H6" i="88"/>
  <c r="G6" i="88"/>
  <c r="G18" i="88" s="1"/>
  <c r="F41" i="81"/>
  <c r="F40" i="81"/>
  <c r="F39" i="81"/>
  <c r="F38" i="81"/>
  <c r="F37" i="81"/>
  <c r="F36" i="81"/>
  <c r="F35" i="81"/>
  <c r="F34" i="81"/>
  <c r="F33" i="81"/>
  <c r="F32" i="81"/>
  <c r="F31" i="81"/>
  <c r="F30" i="81"/>
  <c r="F41" i="70"/>
  <c r="F40" i="70"/>
  <c r="F39" i="70"/>
  <c r="F38" i="70"/>
  <c r="F37" i="70"/>
  <c r="F36" i="70"/>
  <c r="F35" i="70"/>
  <c r="F34" i="70"/>
  <c r="F33" i="70"/>
  <c r="F32" i="70"/>
  <c r="F31" i="70"/>
  <c r="F30" i="70"/>
  <c r="F18" i="87"/>
  <c r="E18" i="87"/>
  <c r="D18" i="87"/>
  <c r="C18" i="87"/>
  <c r="H17" i="87"/>
  <c r="G17" i="87"/>
  <c r="H16" i="87"/>
  <c r="G16" i="87"/>
  <c r="H15" i="87"/>
  <c r="G15" i="87"/>
  <c r="H14" i="87"/>
  <c r="G14" i="87"/>
  <c r="H13" i="87"/>
  <c r="G13" i="87"/>
  <c r="H12" i="87"/>
  <c r="G12" i="87"/>
  <c r="H11" i="87"/>
  <c r="G11" i="87"/>
  <c r="H10" i="87"/>
  <c r="G10" i="87"/>
  <c r="H9" i="87"/>
  <c r="G9" i="87"/>
  <c r="H8" i="87"/>
  <c r="G8" i="87"/>
  <c r="H7" i="87"/>
  <c r="G7" i="87"/>
  <c r="H6" i="87"/>
  <c r="G6" i="87"/>
  <c r="F17" i="86"/>
  <c r="E17" i="86"/>
  <c r="D17" i="86"/>
  <c r="C17" i="86"/>
  <c r="H16" i="86"/>
  <c r="G16" i="86"/>
  <c r="H15" i="86"/>
  <c r="G15" i="86"/>
  <c r="H14" i="86"/>
  <c r="G14" i="86"/>
  <c r="H13" i="86"/>
  <c r="G13" i="86"/>
  <c r="H12" i="86"/>
  <c r="G12" i="86"/>
  <c r="H11" i="86"/>
  <c r="G11" i="86"/>
  <c r="H10" i="86"/>
  <c r="G10" i="86"/>
  <c r="H9" i="86"/>
  <c r="G9" i="86"/>
  <c r="H8" i="86"/>
  <c r="G8" i="86"/>
  <c r="H7" i="86"/>
  <c r="G7" i="86"/>
  <c r="H6" i="86"/>
  <c r="G6" i="86"/>
  <c r="H5" i="86"/>
  <c r="G5" i="86"/>
  <c r="G16" i="80"/>
  <c r="F16" i="80"/>
  <c r="E16" i="80"/>
  <c r="D16" i="80"/>
  <c r="C16" i="80"/>
  <c r="H15" i="80"/>
  <c r="G9" i="80"/>
  <c r="F9" i="80"/>
  <c r="E9" i="80"/>
  <c r="D9" i="80"/>
  <c r="C9" i="80"/>
  <c r="E12" i="85"/>
  <c r="D12" i="85"/>
  <c r="C12" i="85"/>
  <c r="E11" i="85"/>
  <c r="E10" i="85"/>
  <c r="E9" i="85"/>
  <c r="E8" i="85"/>
  <c r="E7" i="85"/>
  <c r="E6" i="85"/>
  <c r="E12" i="53"/>
  <c r="D12" i="53"/>
  <c r="C12" i="53"/>
  <c r="E11" i="53"/>
  <c r="E10" i="53"/>
  <c r="E9" i="53"/>
  <c r="E8" i="53"/>
  <c r="E7" i="53"/>
  <c r="E6" i="53"/>
  <c r="I7" i="79"/>
  <c r="I6" i="79"/>
  <c r="G17" i="50"/>
  <c r="F17" i="50"/>
  <c r="E17" i="50"/>
  <c r="D17" i="50"/>
  <c r="C17" i="50"/>
  <c r="G16" i="50"/>
  <c r="F16" i="50"/>
  <c r="E16" i="50"/>
  <c r="D16" i="50"/>
  <c r="C16" i="50"/>
  <c r="G15" i="50"/>
  <c r="E15" i="50"/>
  <c r="D15" i="50"/>
  <c r="C15" i="50"/>
  <c r="G13" i="50"/>
  <c r="F13" i="50"/>
  <c r="E13" i="50"/>
  <c r="D13" i="50"/>
  <c r="C13" i="50"/>
  <c r="G12" i="50"/>
  <c r="G11" i="50"/>
  <c r="G9" i="50"/>
  <c r="F9" i="50"/>
  <c r="E9" i="50"/>
  <c r="D9" i="50"/>
  <c r="C9" i="50"/>
  <c r="G8" i="50"/>
  <c r="G7" i="50"/>
  <c r="F18" i="49"/>
  <c r="E18" i="49"/>
  <c r="D18" i="49"/>
  <c r="H18" i="49" s="1"/>
  <c r="C18" i="49"/>
  <c r="G18" i="49" s="1"/>
  <c r="H17" i="49"/>
  <c r="G17" i="49"/>
  <c r="H16" i="49"/>
  <c r="G16" i="49"/>
  <c r="H15" i="49"/>
  <c r="G15" i="49"/>
  <c r="H14" i="49"/>
  <c r="G14" i="49"/>
  <c r="H13" i="49"/>
  <c r="G13" i="49"/>
  <c r="H12" i="49"/>
  <c r="G12" i="49"/>
  <c r="H11" i="49"/>
  <c r="G11" i="49"/>
  <c r="H10" i="49"/>
  <c r="G10" i="49"/>
  <c r="H9" i="49"/>
  <c r="G9" i="49"/>
  <c r="H8" i="49"/>
  <c r="G8" i="49"/>
  <c r="H7" i="49"/>
  <c r="G7" i="49"/>
  <c r="H6" i="49"/>
  <c r="G6" i="49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E9" i="84"/>
  <c r="D9" i="84"/>
  <c r="C9" i="84"/>
  <c r="E8" i="84"/>
  <c r="E7" i="84"/>
  <c r="F53" i="31"/>
  <c r="F52" i="31"/>
  <c r="F51" i="31"/>
  <c r="F50" i="31"/>
  <c r="F49" i="31"/>
  <c r="F48" i="31"/>
  <c r="F47" i="31"/>
  <c r="F46" i="31"/>
  <c r="F45" i="31"/>
  <c r="F44" i="31"/>
  <c r="F43" i="31"/>
  <c r="F42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D13" i="29"/>
  <c r="C13" i="29"/>
  <c r="D12" i="29"/>
  <c r="D11" i="29"/>
  <c r="D10" i="29"/>
  <c r="D9" i="29"/>
  <c r="D8" i="29"/>
  <c r="D7" i="29"/>
  <c r="F10" i="28"/>
  <c r="E10" i="28"/>
  <c r="D10" i="28"/>
  <c r="C10" i="28"/>
  <c r="F9" i="28"/>
  <c r="F8" i="28"/>
  <c r="E41" i="30"/>
  <c r="E40" i="30"/>
  <c r="E39" i="30"/>
  <c r="E38" i="30"/>
  <c r="E37" i="30"/>
  <c r="E36" i="30"/>
  <c r="E35" i="30"/>
  <c r="E34" i="30"/>
  <c r="E33" i="30"/>
  <c r="E32" i="30"/>
  <c r="E31" i="30"/>
  <c r="E30" i="30"/>
  <c r="F17" i="3"/>
  <c r="F16" i="3"/>
  <c r="F15" i="3"/>
  <c r="F14" i="3"/>
  <c r="F13" i="3"/>
  <c r="F12" i="3"/>
  <c r="F11" i="3"/>
  <c r="F10" i="3"/>
  <c r="F9" i="3"/>
  <c r="F8" i="3"/>
  <c r="F7" i="3"/>
  <c r="F6" i="3"/>
  <c r="C28" i="9"/>
  <c r="G17" i="86" l="1"/>
  <c r="H18" i="90"/>
  <c r="H18" i="89"/>
  <c r="G18" i="89"/>
  <c r="H18" i="88"/>
  <c r="H18" i="87"/>
  <c r="G18" i="87"/>
  <c r="H17" i="86"/>
  <c r="H16" i="80"/>
</calcChain>
</file>

<file path=xl/sharedStrings.xml><?xml version="1.0" encoding="utf-8"?>
<sst xmlns="http://schemas.openxmlformats.org/spreadsheetml/2006/main" count="482" uniqueCount="479">
  <si>
    <r>
      <rPr>
        <sz val="8"/>
        <color theme="1"/>
        <rFont val="Arial"/>
        <family val="2"/>
        <charset val="238"/>
      </rPr>
      <t xml:space="preserve"> </t>
    </r>
  </si>
  <si>
    <r>
      <rPr>
        <b/>
        <sz val="8"/>
        <rFont val="Arial"/>
        <family val="2"/>
        <charset val="238"/>
      </rPr>
      <t>Accepting terminals</t>
    </r>
  </si>
  <si>
    <r>
      <rPr>
        <sz val="8"/>
        <color theme="1"/>
        <rFont val="Arial"/>
        <family val="2"/>
        <charset val="238"/>
      </rPr>
      <t>ATMs</t>
    </r>
  </si>
  <si>
    <r>
      <rPr>
        <sz val="8"/>
        <color theme="1"/>
        <rFont val="Arial"/>
        <family val="2"/>
        <charset val="238"/>
      </rPr>
      <t>EFTPOS terminals</t>
    </r>
  </si>
  <si>
    <r>
      <rPr>
        <sz val="8"/>
        <color theme="1"/>
        <rFont val="Arial"/>
        <family val="2"/>
        <charset val="238"/>
      </rPr>
      <t>EFTPOS terminals for withdrawal and deposit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</si>
  <si>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</si>
  <si>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on 31 December 2017</t>
    </r>
  </si>
  <si>
    <r>
      <rPr>
        <b/>
        <sz val="8"/>
        <color theme="1"/>
        <rFont val="Arial"/>
        <family val="2"/>
        <charset val="238"/>
      </rPr>
      <t>County</t>
    </r>
  </si>
  <si>
    <r>
      <rPr>
        <b/>
        <sz val="8"/>
        <color theme="1"/>
        <rFont val="Arial"/>
        <family val="2"/>
        <charset val="238"/>
      </rPr>
      <t>Total number of ATMs</t>
    </r>
  </si>
  <si>
    <r>
      <rPr>
        <sz val="8"/>
        <color theme="1"/>
        <rFont val="Arial"/>
        <family val="2"/>
        <charset val="238"/>
      </rPr>
      <t>County of Zagreb</t>
    </r>
  </si>
  <si>
    <r>
      <rPr>
        <sz val="8"/>
        <color theme="1"/>
        <rFont val="Arial"/>
        <family val="2"/>
        <charset val="238"/>
      </rPr>
      <t>Krapina-Zagorje</t>
    </r>
  </si>
  <si>
    <r>
      <rPr>
        <sz val="8"/>
        <color theme="1"/>
        <rFont val="Arial"/>
        <family val="2"/>
        <charset val="238"/>
      </rPr>
      <t>Sisak-Moslavina</t>
    </r>
  </si>
  <si>
    <r>
      <rPr>
        <sz val="8"/>
        <color theme="1"/>
        <rFont val="Arial"/>
        <family val="2"/>
        <charset val="238"/>
      </rPr>
      <t>Karlovac</t>
    </r>
  </si>
  <si>
    <r>
      <rPr>
        <sz val="8"/>
        <color theme="1"/>
        <rFont val="Arial"/>
        <family val="2"/>
        <charset val="238"/>
      </rPr>
      <t>Varaždin</t>
    </r>
  </si>
  <si>
    <r>
      <rPr>
        <sz val="8"/>
        <color theme="1"/>
        <rFont val="Arial"/>
        <family val="2"/>
        <charset val="238"/>
      </rPr>
      <t>Koprivnica-Križevci</t>
    </r>
  </si>
  <si>
    <r>
      <rPr>
        <sz val="8"/>
        <color theme="1"/>
        <rFont val="Arial"/>
        <family val="2"/>
        <charset val="238"/>
      </rPr>
      <t>Bjelovar-Bilogora</t>
    </r>
  </si>
  <si>
    <r>
      <rPr>
        <sz val="8"/>
        <color theme="1"/>
        <rFont val="Arial"/>
        <family val="2"/>
        <charset val="238"/>
      </rPr>
      <t>Primorje-Gorski kotar</t>
    </r>
  </si>
  <si>
    <r>
      <rPr>
        <sz val="8"/>
        <color theme="1"/>
        <rFont val="Arial"/>
        <family val="2"/>
        <charset val="238"/>
      </rPr>
      <t>Lika-Senj</t>
    </r>
  </si>
  <si>
    <r>
      <rPr>
        <sz val="8"/>
        <color theme="1"/>
        <rFont val="Arial"/>
        <family val="2"/>
        <charset val="238"/>
      </rPr>
      <t>Virovitica-Podravina</t>
    </r>
  </si>
  <si>
    <r>
      <rPr>
        <sz val="8"/>
        <color theme="1"/>
        <rFont val="Arial"/>
        <family val="2"/>
        <charset val="238"/>
      </rPr>
      <t>Požega-Slavonia</t>
    </r>
  </si>
  <si>
    <r>
      <rPr>
        <sz val="8"/>
        <color theme="1"/>
        <rFont val="Arial"/>
        <family val="2"/>
        <charset val="238"/>
      </rPr>
      <t>Slavonski Brod-Posavina</t>
    </r>
  </si>
  <si>
    <r>
      <rPr>
        <sz val="8"/>
        <color theme="1"/>
        <rFont val="Arial"/>
        <family val="2"/>
        <charset val="238"/>
      </rPr>
      <t>Zadar</t>
    </r>
  </si>
  <si>
    <r>
      <rPr>
        <sz val="8"/>
        <color theme="1"/>
        <rFont val="Arial"/>
        <family val="2"/>
        <charset val="238"/>
      </rPr>
      <t>Osijek-Baranja</t>
    </r>
  </si>
  <si>
    <r>
      <rPr>
        <sz val="8"/>
        <color theme="1"/>
        <rFont val="Arial"/>
        <family val="2"/>
        <charset val="238"/>
      </rPr>
      <t>Šibenik-Knin</t>
    </r>
  </si>
  <si>
    <r>
      <rPr>
        <sz val="8"/>
        <color theme="1"/>
        <rFont val="Arial"/>
        <family val="2"/>
        <charset val="238"/>
      </rPr>
      <t>Vukovar-Srijem</t>
    </r>
  </si>
  <si>
    <r>
      <rPr>
        <sz val="8"/>
        <color theme="1"/>
        <rFont val="Arial"/>
        <family val="2"/>
        <charset val="238"/>
      </rPr>
      <t>Split-Dalmatia</t>
    </r>
  </si>
  <si>
    <r>
      <rPr>
        <sz val="8"/>
        <color theme="1"/>
        <rFont val="Arial"/>
        <family val="2"/>
        <charset val="238"/>
      </rPr>
      <t>Istria</t>
    </r>
  </si>
  <si>
    <r>
      <rPr>
        <sz val="8"/>
        <color theme="1"/>
        <rFont val="Arial"/>
        <family val="2"/>
        <charset val="238"/>
      </rPr>
      <t>Dubrovnik-Neretva</t>
    </r>
  </si>
  <si>
    <r>
      <rPr>
        <sz val="8"/>
        <color theme="1"/>
        <rFont val="Arial"/>
        <family val="2"/>
        <charset val="238"/>
      </rPr>
      <t>Međimurje</t>
    </r>
  </si>
  <si>
    <r>
      <rPr>
        <sz val="8"/>
        <color theme="1"/>
        <rFont val="Arial"/>
        <family val="2"/>
        <charset val="238"/>
      </rPr>
      <t>City of Zagreb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</si>
  <si>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</si>
  <si>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</si>
  <si>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</si>
  <si>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Withdrawal ATM</t>
    </r>
  </si>
  <si>
    <r>
      <rPr>
        <b/>
        <sz val="8"/>
        <color theme="1"/>
        <rFont val="Arial"/>
        <family val="2"/>
        <charset val="238"/>
      </rPr>
      <t>Terminal</t>
    </r>
  </si>
  <si>
    <r>
      <rPr>
        <b/>
        <sz val="8"/>
        <color theme="1"/>
        <rFont val="Arial"/>
        <family val="2"/>
        <charset val="238"/>
      </rPr>
      <t>Deposit-withdrawal ATM</t>
    </r>
  </si>
  <si>
    <r>
      <rPr>
        <b/>
        <sz val="8"/>
        <color theme="1"/>
        <rFont val="Arial"/>
        <family val="2"/>
        <charset val="238"/>
      </rPr>
      <t>Deposit ATM</t>
    </r>
  </si>
  <si>
    <r>
      <rPr>
        <b/>
        <sz val="8"/>
        <color theme="1"/>
        <rFont val="Arial"/>
        <family val="2"/>
        <charset val="238"/>
      </rPr>
      <t>Deposit-withdrawal transaction ATM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</si>
  <si>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</si>
  <si>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Note</t>
    </r>
    <r>
      <rPr>
        <sz val="8"/>
        <color theme="1"/>
        <rFont val="Arial"/>
        <family val="2"/>
        <charset val="238"/>
      </rPr>
      <t>: Data refer to the balance on the last day of each reporting month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</si>
  <si>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</si>
  <si>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</si>
  <si>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Contact</t>
    </r>
  </si>
  <si>
    <r>
      <rPr>
        <b/>
        <sz val="8"/>
        <color theme="1"/>
        <rFont val="Arial"/>
        <family val="2"/>
        <charset val="238"/>
      </rPr>
      <t>Contactless-contact</t>
    </r>
  </si>
  <si>
    <r>
      <rPr>
        <b/>
        <sz val="8"/>
        <color theme="1"/>
        <rFont val="Arial"/>
        <family val="2"/>
        <charset val="238"/>
      </rPr>
      <t>Contactless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</si>
  <si>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</si>
  <si>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Note</t>
    </r>
    <r>
      <rPr>
        <sz val="8"/>
        <color theme="1"/>
        <rFont val="Arial"/>
        <family val="2"/>
        <charset val="238"/>
      </rPr>
      <t>: Data refer to the balance on the last day of each reporting month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</si>
  <si>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</si>
  <si>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</si>
  <si>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2014</t>
    </r>
  </si>
  <si>
    <r>
      <rPr>
        <b/>
        <sz val="8"/>
        <color theme="1"/>
        <rFont val="Arial"/>
        <family val="2"/>
        <charset val="238"/>
      </rPr>
      <t>2015</t>
    </r>
  </si>
  <si>
    <r>
      <rPr>
        <b/>
        <sz val="8"/>
        <color theme="1"/>
        <rFont val="Arial"/>
        <family val="2"/>
        <charset val="238"/>
      </rPr>
      <t>2016</t>
    </r>
  </si>
  <si>
    <r>
      <rPr>
        <b/>
        <sz val="8"/>
        <color theme="1"/>
        <rFont val="Arial"/>
        <family val="2"/>
        <charset val="238"/>
      </rPr>
      <t>2017</t>
    </r>
  </si>
  <si>
    <r>
      <rPr>
        <sz val="8"/>
        <color theme="1"/>
        <rFont val="Arial"/>
        <family val="2"/>
        <charset val="238"/>
      </rPr>
      <t>31/1</t>
    </r>
  </si>
  <si>
    <r>
      <rPr>
        <sz val="8"/>
        <color theme="1"/>
        <rFont val="Arial"/>
        <family val="2"/>
        <charset val="238"/>
      </rPr>
      <t>28/2</t>
    </r>
  </si>
  <si>
    <r>
      <rPr>
        <sz val="8"/>
        <color theme="1"/>
        <rFont val="Arial"/>
        <family val="2"/>
        <charset val="238"/>
      </rPr>
      <t>31/3</t>
    </r>
  </si>
  <si>
    <r>
      <rPr>
        <sz val="8"/>
        <color theme="1"/>
        <rFont val="Arial"/>
        <family val="2"/>
        <charset val="238"/>
      </rPr>
      <t>30/4</t>
    </r>
  </si>
  <si>
    <r>
      <rPr>
        <sz val="8"/>
        <color theme="1"/>
        <rFont val="Arial"/>
        <family val="2"/>
        <charset val="238"/>
      </rPr>
      <t>31/5</t>
    </r>
  </si>
  <si>
    <r>
      <rPr>
        <sz val="8"/>
        <color theme="1"/>
        <rFont val="Arial"/>
        <family val="2"/>
        <charset val="238"/>
      </rPr>
      <t>30/6</t>
    </r>
  </si>
  <si>
    <r>
      <rPr>
        <sz val="8"/>
        <color theme="1"/>
        <rFont val="Arial"/>
        <family val="2"/>
        <charset val="238"/>
      </rPr>
      <t>31/7</t>
    </r>
  </si>
  <si>
    <r>
      <rPr>
        <sz val="8"/>
        <color theme="1"/>
        <rFont val="Arial"/>
        <family val="2"/>
        <charset val="238"/>
      </rPr>
      <t>31/8</t>
    </r>
  </si>
  <si>
    <r>
      <rPr>
        <sz val="8"/>
        <color theme="1"/>
        <rFont val="Arial"/>
        <family val="2"/>
        <charset val="238"/>
      </rPr>
      <t>30/9</t>
    </r>
  </si>
  <si>
    <r>
      <rPr>
        <sz val="8"/>
        <color theme="1"/>
        <rFont val="Arial"/>
        <family val="2"/>
        <charset val="238"/>
      </rPr>
      <t>31/10</t>
    </r>
  </si>
  <si>
    <r>
      <rPr>
        <sz val="8"/>
        <color theme="1"/>
        <rFont val="Arial"/>
        <family val="2"/>
        <charset val="238"/>
      </rPr>
      <t>30/11</t>
    </r>
  </si>
  <si>
    <r>
      <rPr>
        <sz val="8"/>
        <color theme="1"/>
        <rFont val="Arial"/>
        <family val="2"/>
        <charset val="238"/>
      </rPr>
      <t>31/12</t>
    </r>
  </si>
  <si>
    <r>
      <rPr>
        <sz val="8"/>
        <color theme="1"/>
        <rFont val="Arial"/>
        <family val="2"/>
        <charset val="238"/>
      </rPr>
      <t>Note: Data refer to the balance on the last day of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</si>
  <si>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</si>
  <si>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</si>
  <si>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Debit card</t>
    </r>
  </si>
  <si>
    <r>
      <rPr>
        <b/>
        <sz val="8"/>
        <color theme="1"/>
        <rFont val="Arial"/>
        <family val="2"/>
        <charset val="238"/>
      </rPr>
      <t>Credit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</si>
  <si>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</si>
  <si>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used, unused and blocked payment cards on the last day of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</si>
  <si>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</si>
  <si>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on 31 December 2017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</si>
  <si>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</si>
  <si>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Consumer</t>
    </r>
  </si>
  <si>
    <r>
      <rPr>
        <b/>
        <sz val="8"/>
        <color theme="1"/>
        <rFont val="Arial"/>
        <family val="2"/>
        <charset val="238"/>
      </rPr>
      <t>Non-consumer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</si>
  <si>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</si>
  <si>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Basic</t>
    </r>
  </si>
  <si>
    <r>
      <rPr>
        <b/>
        <sz val="8"/>
        <color theme="1"/>
        <rFont val="Arial"/>
        <family val="2"/>
        <charset val="238"/>
      </rPr>
      <t>Additional</t>
    </r>
  </si>
  <si>
    <r>
      <rPr>
        <b/>
        <sz val="8"/>
        <color theme="1"/>
        <rFont val="Arial"/>
        <family val="2"/>
        <charset val="238"/>
      </rPr>
      <t>Basic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</si>
  <si>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</si>
  <si>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payment cards on 31 December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</si>
  <si>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</si>
  <si>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on 31 December 2017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</si>
  <si>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</si>
  <si>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Number of payment cards</t>
    </r>
  </si>
  <si>
    <r>
      <rPr>
        <b/>
        <sz val="8"/>
        <color theme="1"/>
        <rFont val="Arial"/>
        <family val="2"/>
        <charset val="238"/>
      </rPr>
      <t>Share</t>
    </r>
  </si>
  <si>
    <r>
      <rPr>
        <sz val="8"/>
        <color theme="1"/>
        <rFont val="Arial"/>
        <family val="2"/>
        <charset val="238"/>
      </rPr>
      <t>Debit card</t>
    </r>
  </si>
  <si>
    <r>
      <rPr>
        <sz val="8"/>
        <color theme="1"/>
        <rFont val="Arial"/>
        <family val="2"/>
        <charset val="238"/>
      </rPr>
      <t>Charge card</t>
    </r>
  </si>
  <si>
    <r>
      <rPr>
        <sz val="8"/>
        <color theme="1"/>
        <rFont val="Arial"/>
        <family val="2"/>
        <charset val="238"/>
      </rPr>
      <t>Delayed debit card</t>
    </r>
  </si>
  <si>
    <r>
      <rPr>
        <sz val="8"/>
        <color theme="1"/>
        <rFont val="Arial"/>
        <family val="2"/>
        <charset val="238"/>
      </rPr>
      <t>Revolving card</t>
    </r>
  </si>
  <si>
    <r>
      <rPr>
        <sz val="8"/>
        <color theme="1"/>
        <rFont val="Arial"/>
        <family val="2"/>
        <charset val="238"/>
      </rPr>
      <t>Credit card</t>
    </r>
  </si>
  <si>
    <r>
      <rPr>
        <sz val="8"/>
        <color theme="1"/>
        <rFont val="Arial"/>
        <family val="2"/>
        <charset val="238"/>
      </rPr>
      <t>Other/membership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</si>
  <si>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</si>
  <si>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payment cards on 31 December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</si>
  <si>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</si>
  <si>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</si>
  <si>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Used payment cards (total)</t>
    </r>
  </si>
  <si>
    <r>
      <rPr>
        <b/>
        <sz val="8"/>
        <color theme="1"/>
        <rFont val="Arial"/>
        <family val="2"/>
        <charset val="238"/>
      </rPr>
      <t>Unused payment cards (total)</t>
    </r>
  </si>
  <si>
    <r>
      <rPr>
        <b/>
        <sz val="8"/>
        <color theme="1"/>
        <rFont val="Arial"/>
        <family val="2"/>
        <charset val="238"/>
      </rPr>
      <t>Blocked payment cards (total)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</si>
  <si>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</si>
  <si>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used, unused and blocked payment cards on the last day of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</si>
  <si>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</si>
  <si>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on 31 December 2017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</si>
  <si>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</si>
  <si>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Contact</t>
    </r>
  </si>
  <si>
    <r>
      <rPr>
        <b/>
        <sz val="8"/>
        <color theme="1"/>
        <rFont val="Arial"/>
        <family val="2"/>
        <charset val="238"/>
      </rPr>
      <t>Contactless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</si>
  <si>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</si>
  <si>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</si>
  <si>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payment cards on 31 December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</si>
  <si>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</si>
  <si>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</si>
  <si>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Newly issued debit cards</t>
    </r>
  </si>
  <si>
    <r>
      <rPr>
        <b/>
        <sz val="8"/>
        <color theme="1"/>
        <rFont val="Arial"/>
        <family val="2"/>
        <charset val="238"/>
      </rPr>
      <t>Newly issued credit cards</t>
    </r>
  </si>
  <si>
    <r>
      <rPr>
        <b/>
        <sz val="8"/>
        <color theme="1"/>
        <rFont val="Arial"/>
        <family val="2"/>
        <charset val="238"/>
      </rPr>
      <t>Deactivated debit cards</t>
    </r>
  </si>
  <si>
    <r>
      <rPr>
        <b/>
        <sz val="8"/>
        <color theme="1"/>
        <rFont val="Arial"/>
        <family val="2"/>
        <charset val="238"/>
      </rPr>
      <t>Deactivated credit cards</t>
    </r>
  </si>
  <si>
    <r>
      <rPr>
        <sz val="8"/>
        <color theme="1"/>
        <rFont val="Arial"/>
        <family val="2"/>
        <charset val="238"/>
      </rPr>
      <t>Note: Data refer to the total number of newly issued and deactivated payment cards during each reporting month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</si>
  <si>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</si>
  <si>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</si>
  <si>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Contact</t>
    </r>
  </si>
  <si>
    <r>
      <rPr>
        <b/>
        <sz val="8"/>
        <color theme="1"/>
        <rFont val="Arial"/>
        <family val="2"/>
        <charset val="238"/>
      </rPr>
      <t>Contactless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</si>
  <si>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</si>
  <si>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Includes used, unused and blocked payment cards.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</si>
  <si>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</si>
  <si>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Number of PSP issuers</t>
    </r>
  </si>
  <si>
    <r>
      <rPr>
        <b/>
        <sz val="8"/>
        <color theme="1"/>
        <rFont val="Arial"/>
        <family val="2"/>
        <charset val="238"/>
      </rPr>
      <t>Number of holders</t>
    </r>
  </si>
  <si>
    <r>
      <rPr>
        <b/>
        <sz val="8"/>
        <color theme="1"/>
        <rFont val="Arial"/>
        <family val="2"/>
        <charset val="238"/>
      </rPr>
      <t>Total debit cards</t>
    </r>
  </si>
  <si>
    <r>
      <rPr>
        <b/>
        <sz val="8"/>
        <color theme="1"/>
        <rFont val="Arial"/>
        <family val="2"/>
        <charset val="238"/>
      </rPr>
      <t>Total credit cards</t>
    </r>
  </si>
  <si>
    <r>
      <rPr>
        <b/>
        <sz val="8"/>
        <color theme="1"/>
        <rFont val="Arial"/>
        <family val="2"/>
        <charset val="238"/>
      </rPr>
      <t>Total payment cards</t>
    </r>
  </si>
  <si>
    <r>
      <rPr>
        <sz val="8"/>
        <color theme="1"/>
        <rFont val="Arial"/>
        <family val="2"/>
        <charset val="238"/>
      </rPr>
      <t>One</t>
    </r>
  </si>
  <si>
    <r>
      <rPr>
        <sz val="8"/>
        <color theme="1"/>
        <rFont val="Arial"/>
        <family val="2"/>
        <charset val="238"/>
      </rPr>
      <t>Two</t>
    </r>
  </si>
  <si>
    <r>
      <rPr>
        <sz val="8"/>
        <color theme="1"/>
        <rFont val="Arial"/>
        <family val="2"/>
        <charset val="238"/>
      </rPr>
      <t>Three</t>
    </r>
  </si>
  <si>
    <r>
      <rPr>
        <sz val="8"/>
        <color theme="1"/>
        <rFont val="Arial"/>
        <family val="2"/>
        <charset val="238"/>
      </rPr>
      <t>Four</t>
    </r>
  </si>
  <si>
    <r>
      <rPr>
        <sz val="8"/>
        <color theme="1"/>
        <rFont val="Arial"/>
        <family val="2"/>
        <charset val="238"/>
      </rPr>
      <t>Five and more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</si>
  <si>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</si>
  <si>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on 31 December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</si>
  <si>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</si>
  <si>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Number of PSP issuers</t>
    </r>
  </si>
  <si>
    <r>
      <rPr>
        <b/>
        <sz val="8"/>
        <color theme="1"/>
        <rFont val="Arial"/>
        <family val="2"/>
        <charset val="238"/>
      </rPr>
      <t>Number of holders</t>
    </r>
  </si>
  <si>
    <r>
      <rPr>
        <b/>
        <sz val="8"/>
        <color theme="1"/>
        <rFont val="Arial"/>
        <family val="2"/>
        <charset val="238"/>
      </rPr>
      <t>Total debit cards</t>
    </r>
  </si>
  <si>
    <r>
      <rPr>
        <b/>
        <sz val="8"/>
        <color theme="1"/>
        <rFont val="Arial"/>
        <family val="2"/>
        <charset val="238"/>
      </rPr>
      <t>Total credit cards</t>
    </r>
  </si>
  <si>
    <r>
      <rPr>
        <b/>
        <sz val="8"/>
        <color theme="1"/>
        <rFont val="Arial"/>
        <family val="2"/>
        <charset val="238"/>
      </rPr>
      <t>Total payment cards</t>
    </r>
  </si>
  <si>
    <r>
      <rPr>
        <sz val="8"/>
        <color theme="1"/>
        <rFont val="Arial"/>
        <family val="2"/>
        <charset val="238"/>
      </rPr>
      <t>One</t>
    </r>
  </si>
  <si>
    <r>
      <rPr>
        <sz val="8"/>
        <color theme="1"/>
        <rFont val="Arial"/>
        <family val="2"/>
        <charset val="238"/>
      </rPr>
      <t>Two</t>
    </r>
  </si>
  <si>
    <r>
      <rPr>
        <sz val="8"/>
        <color theme="1"/>
        <rFont val="Arial"/>
        <family val="2"/>
        <charset val="238"/>
      </rPr>
      <t>Three</t>
    </r>
  </si>
  <si>
    <r>
      <rPr>
        <sz val="8"/>
        <color theme="1"/>
        <rFont val="Arial"/>
        <family val="2"/>
        <charset val="238"/>
      </rPr>
      <t>Four</t>
    </r>
  </si>
  <si>
    <r>
      <rPr>
        <sz val="8"/>
        <color theme="1"/>
        <rFont val="Arial"/>
        <family val="2"/>
        <charset val="238"/>
      </rPr>
      <t>Five and more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</si>
  <si>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</si>
  <si>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on 31 December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</si>
  <si>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</si>
  <si>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</si>
  <si>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national transactions</t>
    </r>
  </si>
  <si>
    <r>
      <rPr>
        <b/>
        <sz val="8"/>
        <color theme="1"/>
        <rFont val="Arial"/>
        <family val="2"/>
        <charset val="238"/>
      </rPr>
      <t>Value of national transactions</t>
    </r>
  </si>
  <si>
    <r>
      <rPr>
        <b/>
        <sz val="8"/>
        <color theme="1"/>
        <rFont val="Arial"/>
        <family val="2"/>
        <charset val="238"/>
      </rPr>
      <t>Number of international transactions</t>
    </r>
  </si>
  <si>
    <r>
      <rPr>
        <b/>
        <sz val="8"/>
        <color theme="1"/>
        <rFont val="Arial"/>
        <family val="2"/>
        <charset val="238"/>
      </rPr>
      <t>Value of international transactions</t>
    </r>
  </si>
  <si>
    <r>
      <rPr>
        <b/>
        <sz val="8"/>
        <color theme="1"/>
        <rFont val="Arial"/>
        <family val="2"/>
        <charset val="238"/>
      </rPr>
      <t>Total number of transactions – right</t>
    </r>
  </si>
  <si>
    <r>
      <rPr>
        <b/>
        <sz val="8"/>
        <color theme="1"/>
        <rFont val="Arial"/>
        <family val="2"/>
        <charset val="238"/>
      </rPr>
      <t>Total value of transactions – left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</si>
  <si>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</si>
  <si>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and international card-based payment transactions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</si>
  <si>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</si>
  <si>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</si>
  <si>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Type of payment card</t>
    </r>
  </si>
  <si>
    <r>
      <rPr>
        <b/>
        <sz val="8"/>
        <color theme="1"/>
        <rFont val="Arial"/>
        <family val="2"/>
        <charset val="238"/>
      </rPr>
      <t>Purchases of goods and services</t>
    </r>
  </si>
  <si>
    <r>
      <rPr>
        <b/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</si>
  <si>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Cash deposits</t>
    </r>
  </si>
  <si>
    <r>
      <rPr>
        <b/>
        <sz val="8"/>
        <color theme="1"/>
        <rFont val="Arial"/>
        <family val="2"/>
        <charset val="238"/>
      </rPr>
      <t>Contractual debit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</si>
  <si>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</si>
  <si>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</si>
  <si>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Debit payment card</t>
    </r>
  </si>
  <si>
    <r>
      <rPr>
        <sz val="8"/>
        <color theme="1"/>
        <rFont val="Arial"/>
        <family val="2"/>
        <charset val="238"/>
      </rPr>
      <t>Credit payment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</si>
  <si>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</si>
  <si>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Value of transactions</t>
    </r>
  </si>
  <si>
    <r>
      <rPr>
        <sz val="8"/>
        <color theme="1"/>
        <rFont val="Arial"/>
        <family val="2"/>
        <charset val="238"/>
      </rPr>
      <t>Debit payment card</t>
    </r>
  </si>
  <si>
    <r>
      <rPr>
        <sz val="8"/>
        <color theme="1"/>
        <rFont val="Arial"/>
        <family val="2"/>
        <charset val="238"/>
      </rPr>
      <t>Credit payment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</si>
  <si>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</si>
  <si>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Average value of transaction</t>
    </r>
  </si>
  <si>
    <r>
      <rPr>
        <sz val="8"/>
        <color theme="1"/>
        <rFont val="Arial"/>
        <family val="2"/>
        <charset val="238"/>
      </rPr>
      <t>Debit payment card</t>
    </r>
  </si>
  <si>
    <r>
      <rPr>
        <sz val="8"/>
        <color theme="1"/>
        <rFont val="Arial"/>
        <family val="2"/>
        <charset val="238"/>
      </rPr>
      <t>Credit payment card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</si>
  <si>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</si>
  <si>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</si>
  <si>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</si>
  <si>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12"/>
        <rFont val="Arial"/>
        <family val="2"/>
        <charset val="238"/>
      </rPr>
      <t>Number and value of national card-based payment transactions by accepting devices for payment cards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</si>
  <si>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</si>
  <si>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</si>
  <si>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</si>
  <si>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</si>
  <si>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Mobile phone</t>
    </r>
  </si>
  <si>
    <r>
      <rPr>
        <b/>
        <sz val="8"/>
        <color theme="1"/>
        <rFont val="Arial"/>
        <family val="2"/>
        <charset val="238"/>
      </rPr>
      <t>Other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</si>
  <si>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</si>
  <si>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</si>
  <si>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Value of transactions, in HRK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</si>
  <si>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</si>
  <si>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</si>
  <si>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Note: Data refer to the total number of national card-based payment transactions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</si>
  <si>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</si>
  <si>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Note: Data refer to the total value of national card-based payment transactions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</si>
  <si>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</si>
  <si>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</si>
  <si>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</si>
  <si>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used payment cards</t>
    </r>
  </si>
  <si>
    <r>
      <rPr>
        <b/>
        <sz val="8"/>
        <color theme="1"/>
        <rFont val="Arial"/>
        <family val="2"/>
        <charset val="238"/>
      </rPr>
      <t>Number of national card-based payment transactions</t>
    </r>
  </si>
  <si>
    <r>
      <rPr>
        <b/>
        <sz val="8"/>
        <color theme="1"/>
        <rFont val="Arial"/>
        <family val="2"/>
        <charset val="238"/>
      </rPr>
      <t>Value of national card-based payment transactions</t>
    </r>
  </si>
  <si>
    <r>
      <rPr>
        <b/>
        <sz val="8"/>
        <color theme="1"/>
        <rFont val="Arial"/>
        <family val="2"/>
        <charset val="238"/>
      </rPr>
      <t>Average monthly number of national card-based payment transactions by payment card used – right</t>
    </r>
  </si>
  <si>
    <r>
      <rPr>
        <b/>
        <sz val="8"/>
        <color theme="1"/>
        <rFont val="Arial"/>
        <family val="2"/>
        <charset val="238"/>
      </rPr>
      <t>Average monthly value of national card-based payment transactions by payment card used – left</t>
    </r>
  </si>
  <si>
    <r>
      <rPr>
        <sz val="8"/>
        <color theme="1"/>
        <rFont val="Arial"/>
        <family val="2"/>
        <charset val="238"/>
      </rPr>
      <t>Note: Data refer to the average number and value of 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</si>
  <si>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</si>
  <si>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 xml:space="preserve"> in HRK</t>
    </r>
  </si>
  <si>
    <r>
      <rPr>
        <b/>
        <sz val="8"/>
        <color theme="1"/>
        <rFont val="Arial"/>
        <family val="2"/>
        <charset val="238"/>
      </rPr>
      <t xml:space="preserve">Function </t>
    </r>
  </si>
  <si>
    <r>
      <rPr>
        <b/>
        <sz val="8"/>
        <color theme="1"/>
        <rFont val="Arial"/>
        <family val="2"/>
        <charset val="238"/>
      </rPr>
      <t>Number of transactions of purchases of goods and services</t>
    </r>
  </si>
  <si>
    <r>
      <rPr>
        <b/>
        <sz val="8"/>
        <color theme="1"/>
        <rFont val="Arial"/>
        <family val="2"/>
        <charset val="238"/>
      </rPr>
      <t>Value of transactions of purchases of goods and services</t>
    </r>
  </si>
  <si>
    <r>
      <rPr>
        <b/>
        <sz val="8"/>
        <color theme="1"/>
        <rFont val="Arial"/>
        <family val="2"/>
        <charset val="238"/>
      </rPr>
      <t>Average value of the transaction of purchase of goods or services</t>
    </r>
  </si>
  <si>
    <r>
      <rPr>
        <sz val="8"/>
        <color theme="1"/>
        <rFont val="Arial"/>
        <family val="2"/>
        <charset val="238"/>
      </rPr>
      <t>Debit function</t>
    </r>
  </si>
  <si>
    <r>
      <rPr>
        <sz val="8"/>
        <color theme="1"/>
        <rFont val="Arial"/>
        <family val="2"/>
        <charset val="238"/>
      </rPr>
      <t>Charge function</t>
    </r>
  </si>
  <si>
    <r>
      <rPr>
        <sz val="8"/>
        <color theme="1"/>
        <rFont val="Arial"/>
        <family val="2"/>
        <charset val="238"/>
      </rPr>
      <t>Delayed debit function</t>
    </r>
  </si>
  <si>
    <r>
      <rPr>
        <sz val="8"/>
        <color theme="1"/>
        <rFont val="Arial"/>
        <family val="2"/>
        <charset val="238"/>
      </rPr>
      <t>Revolving function</t>
    </r>
  </si>
  <si>
    <r>
      <rPr>
        <sz val="8"/>
        <color theme="1"/>
        <rFont val="Arial"/>
        <family val="2"/>
        <charset val="238"/>
      </rPr>
      <t>Credit function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</si>
  <si>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</si>
  <si>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of purchases of goods and services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</si>
  <si>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</si>
  <si>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</si>
  <si>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 xml:space="preserve">Function </t>
    </r>
  </si>
  <si>
    <r>
      <rPr>
        <b/>
        <sz val="8"/>
        <color theme="1"/>
        <rFont val="Arial"/>
        <family val="2"/>
        <charset val="238"/>
      </rPr>
      <t>Number of transactions of cash withdrawals</t>
    </r>
  </si>
  <si>
    <r>
      <rPr>
        <b/>
        <sz val="8"/>
        <color theme="1"/>
        <rFont val="Arial"/>
        <family val="2"/>
        <charset val="238"/>
      </rPr>
      <t>Value of transactions of cash withdrawals</t>
    </r>
  </si>
  <si>
    <r>
      <rPr>
        <sz val="8"/>
        <color theme="1"/>
        <rFont val="Arial"/>
        <family val="2"/>
        <charset val="238"/>
      </rPr>
      <t>Debit function</t>
    </r>
  </si>
  <si>
    <r>
      <rPr>
        <sz val="8"/>
        <color theme="1"/>
        <rFont val="Arial"/>
        <family val="2"/>
        <charset val="238"/>
      </rPr>
      <t>Charge function</t>
    </r>
  </si>
  <si>
    <r>
      <rPr>
        <sz val="8"/>
        <color theme="1"/>
        <rFont val="Arial"/>
        <family val="2"/>
        <charset val="238"/>
      </rPr>
      <t>Delayed debit function</t>
    </r>
  </si>
  <si>
    <r>
      <rPr>
        <sz val="8"/>
        <color theme="1"/>
        <rFont val="Arial"/>
        <family val="2"/>
        <charset val="238"/>
      </rPr>
      <t>Revolving function</t>
    </r>
  </si>
  <si>
    <r>
      <rPr>
        <sz val="8"/>
        <color theme="1"/>
        <rFont val="Arial"/>
        <family val="2"/>
        <charset val="238"/>
      </rPr>
      <t>Credit function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</si>
  <si>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</si>
  <si>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of cash withdrawals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</si>
  <si>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</si>
  <si>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</si>
  <si>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card-based payment transactions of cash withdrawals – right</t>
    </r>
  </si>
  <si>
    <r>
      <rPr>
        <b/>
        <sz val="8"/>
        <color theme="1"/>
        <rFont val="Arial"/>
        <family val="2"/>
        <charset val="238"/>
      </rPr>
      <t>Value of card-based payment transactions of cash withdrawals – left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</si>
  <si>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</si>
  <si>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</si>
  <si>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</si>
  <si>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card-based payment transactions of cash deposits – right</t>
    </r>
  </si>
  <si>
    <r>
      <rPr>
        <b/>
        <sz val="8"/>
        <color theme="1"/>
        <rFont val="Arial"/>
        <family val="2"/>
        <charset val="238"/>
      </rPr>
      <t>Value of card-based payment transactions of cash deposits – left</t>
    </r>
  </si>
  <si>
    <r>
      <rPr>
        <sz val="8"/>
        <color theme="1"/>
        <rFont val="Arial"/>
        <family val="2"/>
        <charset val="238"/>
      </rPr>
      <t>Note: Data refer to the total number and value of 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</si>
  <si>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</si>
  <si>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</si>
  <si>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</si>
  <si>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</si>
  <si>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number of transactions – right</t>
    </r>
  </si>
  <si>
    <r>
      <rPr>
        <b/>
        <sz val="8"/>
        <color theme="1"/>
        <rFont val="Arial"/>
        <family val="2"/>
        <charset val="238"/>
      </rPr>
      <t>value of transactions – left</t>
    </r>
  </si>
  <si>
    <r>
      <rPr>
        <sz val="8"/>
        <color theme="1"/>
        <rFont val="Arial"/>
        <family val="2"/>
        <charset val="238"/>
      </rPr>
      <t>Note: Data refer to the total number and value of international card-based payment transactions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</si>
  <si>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</si>
  <si>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</si>
  <si>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</si>
  <si>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theme="1"/>
        <rFont val="Arial"/>
        <family val="2"/>
        <charset val="238"/>
      </rPr>
      <t>Slovenia</t>
    </r>
  </si>
  <si>
    <r>
      <rPr>
        <sz val="8"/>
        <color theme="1"/>
        <rFont val="Arial"/>
        <family val="2"/>
        <charset val="238"/>
      </rPr>
      <t>BIH</t>
    </r>
  </si>
  <si>
    <r>
      <rPr>
        <sz val="8"/>
        <color theme="1"/>
        <rFont val="Arial"/>
        <family val="2"/>
        <charset val="238"/>
      </rPr>
      <t>Italy</t>
    </r>
  </si>
  <si>
    <r>
      <rPr>
        <sz val="8"/>
        <color theme="1"/>
        <rFont val="Arial"/>
        <family val="2"/>
        <charset val="238"/>
      </rPr>
      <t>UK</t>
    </r>
  </si>
  <si>
    <r>
      <rPr>
        <sz val="8"/>
        <color theme="1"/>
        <rFont val="Arial"/>
        <family val="2"/>
        <charset val="238"/>
      </rPr>
      <t>USA</t>
    </r>
  </si>
  <si>
    <r>
      <rPr>
        <sz val="8"/>
        <color theme="1"/>
        <rFont val="Arial"/>
        <family val="2"/>
        <charset val="238"/>
      </rPr>
      <t>Germany</t>
    </r>
  </si>
  <si>
    <r>
      <rPr>
        <sz val="8"/>
        <color theme="1"/>
        <rFont val="Arial"/>
        <family val="2"/>
        <charset val="238"/>
      </rPr>
      <t>Luxembourg</t>
    </r>
  </si>
  <si>
    <r>
      <rPr>
        <sz val="8"/>
        <color theme="1"/>
        <rFont val="Arial"/>
        <family val="2"/>
        <charset val="238"/>
      </rPr>
      <t>Austria</t>
    </r>
  </si>
  <si>
    <r>
      <rPr>
        <sz val="8"/>
        <color theme="1"/>
        <rFont val="Arial"/>
        <family val="2"/>
        <charset val="238"/>
      </rPr>
      <t xml:space="preserve">Note: Data refer to the total number and value of international card-based payment transactions in 2017. 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</si>
  <si>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</si>
  <si>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</si>
  <si>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transactions – right</t>
    </r>
  </si>
  <si>
    <r>
      <rPr>
        <b/>
        <sz val="8"/>
        <color theme="1"/>
        <rFont val="Arial"/>
        <family val="2"/>
        <charset val="238"/>
      </rPr>
      <t>Value of transactions – left</t>
    </r>
  </si>
  <si>
    <r>
      <rPr>
        <sz val="8"/>
        <color theme="1"/>
        <rFont val="Arial"/>
        <family val="2"/>
        <charset val="238"/>
      </rPr>
      <t>Note: Data refer to the total number and the total value of transactions in HRK during the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</si>
  <si>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</si>
  <si>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Number of transactions</t>
    </r>
  </si>
  <si>
    <r>
      <rPr>
        <b/>
        <sz val="8"/>
        <color theme="1"/>
        <rFont val="Arial"/>
        <family val="2"/>
        <charset val="238"/>
      </rPr>
      <t>Payment service provider – acquirer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</si>
  <si>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</si>
  <si>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</si>
  <si>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</si>
  <si>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</si>
  <si>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Other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</si>
  <si>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</si>
  <si>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Credit institutions</t>
    </r>
  </si>
  <si>
    <r>
      <rPr>
        <sz val="8"/>
        <color theme="1"/>
        <rFont val="Arial"/>
        <family val="2"/>
        <charset val="238"/>
      </rPr>
      <t>–</t>
    </r>
  </si>
  <si>
    <r>
      <rPr>
        <sz val="8"/>
        <color theme="1"/>
        <rFont val="Arial"/>
        <family val="2"/>
        <charset val="238"/>
      </rPr>
      <t>Electronic money institutions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</si>
  <si>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</si>
  <si>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Value of transactions, in HRK</t>
    </r>
  </si>
  <si>
    <r>
      <rPr>
        <b/>
        <sz val="8"/>
        <color theme="1"/>
        <rFont val="Arial"/>
        <family val="2"/>
        <charset val="238"/>
      </rPr>
      <t>Payment service provider – acquirer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</si>
  <si>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</si>
  <si>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</si>
  <si>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</si>
  <si>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</si>
  <si>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Other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</si>
  <si>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</si>
  <si>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Credit institutions</t>
    </r>
  </si>
  <si>
    <r>
      <rPr>
        <sz val="8"/>
        <color theme="1"/>
        <rFont val="Arial"/>
        <family val="2"/>
        <charset val="238"/>
      </rPr>
      <t>–</t>
    </r>
  </si>
  <si>
    <r>
      <rPr>
        <sz val="8"/>
        <color theme="1"/>
        <rFont val="Arial"/>
        <family val="2"/>
        <charset val="238"/>
      </rPr>
      <t>Electronic money institutions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</si>
  <si>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</si>
  <si>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</si>
  <si>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</si>
  <si>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</si>
  <si>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Croatian issuers, number of transactions – right</t>
    </r>
  </si>
  <si>
    <r>
      <rPr>
        <b/>
        <sz val="8"/>
        <color theme="1"/>
        <rFont val="Arial"/>
        <family val="2"/>
        <charset val="238"/>
      </rPr>
      <t>Croatian issuers, value of transactions – left</t>
    </r>
  </si>
  <si>
    <r>
      <rPr>
        <b/>
        <sz val="8"/>
        <color theme="1"/>
        <rFont val="Arial"/>
        <family val="2"/>
        <charset val="238"/>
      </rPr>
      <t>Foreign issuers, number of transactions – right</t>
    </r>
  </si>
  <si>
    <r>
      <rPr>
        <b/>
        <sz val="8"/>
        <color theme="1"/>
        <rFont val="Arial"/>
        <family val="2"/>
        <charset val="238"/>
      </rPr>
      <t>Foreign issuers, value of transactions – left</t>
    </r>
  </si>
  <si>
    <r>
      <rPr>
        <sz val="8"/>
        <color theme="1"/>
        <rFont val="Arial"/>
        <family val="2"/>
        <charset val="238"/>
      </rPr>
      <t>Note: Data refer to the total number and value of transactions of the acquiring of payment cards.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</si>
  <si>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</si>
  <si>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</si>
  <si>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</si>
  <si>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</si>
  <si>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</si>
  <si>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</si>
  <si>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</si>
  <si>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</si>
  <si>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</si>
  <si>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of the Croatian issuers' payment cards.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</si>
  <si>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</si>
  <si>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</si>
  <si>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</si>
  <si>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</si>
  <si>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</si>
  <si>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</si>
  <si>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</si>
  <si>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</si>
  <si>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</si>
  <si>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of foreign issuers' payment cards.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</si>
  <si>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</si>
  <si>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</si>
  <si>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Number of transactions using own cards – right</t>
    </r>
  </si>
  <si>
    <r>
      <rPr>
        <b/>
        <sz val="8"/>
        <color theme="1"/>
        <rFont val="Arial"/>
        <family val="2"/>
        <charset val="238"/>
      </rPr>
      <t>Number of transactions using other Croatian issuers' cards – right</t>
    </r>
  </si>
  <si>
    <r>
      <rPr>
        <b/>
        <sz val="8"/>
        <color theme="1"/>
        <rFont val="Arial"/>
        <family val="2"/>
        <charset val="238"/>
      </rPr>
      <t>Value of transactions using own cards – left</t>
    </r>
  </si>
  <si>
    <r>
      <rPr>
        <b/>
        <sz val="8"/>
        <color theme="1"/>
        <rFont val="Arial"/>
        <family val="2"/>
        <charset val="238"/>
      </rPr>
      <t>Value of transactions using other Croatian issuers' cards – left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</si>
  <si>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</si>
  <si>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</si>
  <si>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</si>
  <si>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Purchases of goods and services</t>
    </r>
  </si>
  <si>
    <r>
      <rPr>
        <b/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</si>
  <si>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Cash deposits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</si>
  <si>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</si>
  <si>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transactions of acquiring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</si>
  <si>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</si>
  <si>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</si>
  <si>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Purchases of goods and services</t>
    </r>
  </si>
  <si>
    <r>
      <rPr>
        <b/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</si>
  <si>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Cash deposits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</si>
  <si>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</si>
  <si>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value of transactions of acquiring during each reporting month.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</si>
  <si>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</si>
  <si>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</si>
  <si>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</si>
  <si>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</si>
  <si>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</si>
  <si>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</si>
  <si>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</si>
  <si>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</si>
  <si>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</si>
  <si>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of Croatian issuers' payment cards for the purchases of goods and services.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</si>
  <si>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</si>
  <si>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</si>
  <si>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</si>
  <si>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</si>
  <si>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</si>
  <si>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</si>
  <si>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</si>
  <si>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</si>
  <si>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</si>
  <si>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acquiring of Croatian issuers' payment cards for cash withdrawals.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</si>
  <si>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</si>
  <si>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</si>
  <si>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Consumer (number of transactions) – right</t>
    </r>
  </si>
  <si>
    <r>
      <rPr>
        <b/>
        <sz val="8"/>
        <color theme="1"/>
        <rFont val="Arial"/>
        <family val="2"/>
        <charset val="238"/>
      </rPr>
      <t>Consumer (value of transactions) – left</t>
    </r>
  </si>
  <si>
    <r>
      <rPr>
        <b/>
        <sz val="8"/>
        <color theme="1"/>
        <rFont val="Arial"/>
        <family val="2"/>
        <charset val="238"/>
      </rPr>
      <t>Non-consumer (number of transactions) – right</t>
    </r>
  </si>
  <si>
    <r>
      <rPr>
        <b/>
        <sz val="8"/>
        <color theme="1"/>
        <rFont val="Arial"/>
        <family val="2"/>
        <charset val="238"/>
      </rPr>
      <t>Non-consumer (value of transactions) – left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</si>
  <si>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</si>
  <si>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</si>
  <si>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</si>
  <si>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 xml:space="preserve">Note: Data refer to the total number and value of transactions of the acquiring of Croatian issuers' payment cards for cash deposits. 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</si>
  <si>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</si>
  <si>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</si>
  <si>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</si>
  <si>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</si>
  <si>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</si>
  <si>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</si>
  <si>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</si>
  <si>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</si>
  <si>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of transactions of the acquiring of payment cards of foreign issuers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</si>
  <si>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</si>
  <si>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sz val="8"/>
        <color theme="1"/>
        <rFont val="Arial"/>
        <family val="2"/>
        <charset val="238"/>
      </rPr>
      <t>in HRK</t>
    </r>
  </si>
  <si>
    <r>
      <rPr>
        <b/>
        <sz val="8"/>
        <color theme="1"/>
        <rFont val="Arial"/>
        <family val="2"/>
        <charset val="238"/>
      </rPr>
      <t>Reporting period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</si>
  <si>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</si>
  <si>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</si>
  <si>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</si>
  <si>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</si>
  <si>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</si>
  <si>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</si>
  <si>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value of transactions of the acquiring of payment cards of foreign issuers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</si>
  <si>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</si>
  <si>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User</t>
    </r>
  </si>
  <si>
    <r>
      <rPr>
        <b/>
        <sz val="8"/>
        <color theme="1"/>
        <rFont val="Arial"/>
        <family val="2"/>
        <charset val="238"/>
      </rPr>
      <t>Payment transaction</t>
    </r>
  </si>
  <si>
    <r>
      <rPr>
        <b/>
        <sz val="8"/>
        <color theme="1"/>
        <rFont val="Arial"/>
        <family val="2"/>
        <charset val="238"/>
      </rPr>
      <t>ATM</t>
    </r>
  </si>
  <si>
    <r>
      <rPr>
        <b/>
        <sz val="8"/>
        <color theme="1"/>
        <rFont val="Arial"/>
        <family val="2"/>
        <charset val="238"/>
      </rPr>
      <t>EFTPOS terminal</t>
    </r>
  </si>
  <si>
    <r>
      <rPr>
        <b/>
        <sz val="8"/>
        <color theme="1"/>
        <rFont val="Arial"/>
        <family val="2"/>
        <charset val="238"/>
      </rPr>
      <t>Internet</t>
    </r>
  </si>
  <si>
    <r>
      <rPr>
        <b/>
        <sz val="8"/>
        <color theme="1"/>
        <rFont val="Arial"/>
        <family val="2"/>
        <charset val="238"/>
      </rPr>
      <t>EFTPOS terminal for withdrawal and deposit</t>
    </r>
  </si>
  <si>
    <r>
      <rPr>
        <b/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</si>
  <si>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Consumer</t>
    </r>
  </si>
  <si>
    <r>
      <rPr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</si>
  <si>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</si>
  <si>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</si>
  <si>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Value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</si>
  <si>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</si>
  <si>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</si>
  <si>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Non-consumer</t>
    </r>
  </si>
  <si>
    <r>
      <rPr>
        <sz val="8"/>
        <color theme="1"/>
        <rFont val="Arial"/>
        <family val="2"/>
        <charset val="238"/>
      </rPr>
      <t>Number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</si>
  <si>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</si>
  <si>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</si>
  <si>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Value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</si>
  <si>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</si>
  <si>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</si>
  <si>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b/>
        <sz val="8"/>
        <color theme="1"/>
        <rFont val="Arial"/>
        <family val="2"/>
        <charset val="238"/>
      </rPr>
      <t>Total number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</si>
  <si>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</si>
  <si>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</si>
  <si>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</si>
  <si>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Total value of transactions</t>
    </r>
  </si>
  <si>
    <r>
      <rPr>
        <sz val="8"/>
        <color theme="1"/>
        <rFont val="Arial"/>
        <family val="2"/>
        <charset val="238"/>
      </rPr>
      <t>Purchases of goods and services</t>
    </r>
  </si>
  <si>
    <r>
      <rPr>
        <sz val="8"/>
        <color theme="1"/>
        <rFont val="Arial"/>
        <family val="2"/>
        <charset val="238"/>
      </rPr>
      <t>Cash withdrawals</t>
    </r>
  </si>
  <si>
    <r>
      <rPr>
        <sz val="8"/>
        <color theme="1"/>
        <rFont val="Arial"/>
        <family val="2"/>
        <charset val="238"/>
      </rPr>
      <t>Total</t>
    </r>
  </si>
  <si>
    <r>
      <rPr>
        <sz val="8"/>
        <color theme="1"/>
        <rFont val="Arial"/>
        <family val="2"/>
        <charset val="238"/>
      </rPr>
      <t>Note: Data refer to the total number and value of transactions of the acquiring of payment cards of foreign issuers in 2017.</t>
    </r>
  </si>
  <si>
    <r>
      <rPr>
        <sz val="8"/>
        <color theme="1"/>
        <rFont val="Arial"/>
        <family val="2"/>
        <charset val="238"/>
      </rPr>
      <t>Source: CNB.</t>
    </r>
  </si>
  <si>
    <r>
      <rPr>
        <b/>
        <sz val="8"/>
        <color theme="1"/>
        <rFont val="Arial"/>
        <family val="2"/>
        <charset val="238"/>
      </rPr>
      <t>Number of transactions – left</t>
    </r>
  </si>
  <si>
    <r>
      <rPr>
        <b/>
        <sz val="8"/>
        <color theme="1"/>
        <rFont val="Arial"/>
        <family val="2"/>
        <charset val="238"/>
      </rPr>
      <t>Value of transactions – right</t>
    </r>
  </si>
  <si>
    <r>
      <rPr>
        <sz val="8"/>
        <color theme="1"/>
        <rFont val="Arial"/>
        <family val="2"/>
        <charset val="238"/>
      </rPr>
      <t>Germany</t>
    </r>
  </si>
  <si>
    <r>
      <rPr>
        <sz val="8"/>
        <color theme="1"/>
        <rFont val="Arial"/>
        <family val="2"/>
        <charset val="238"/>
      </rPr>
      <t>Austria</t>
    </r>
  </si>
  <si>
    <r>
      <rPr>
        <sz val="8"/>
        <color theme="1"/>
        <rFont val="Arial"/>
        <family val="2"/>
        <charset val="238"/>
      </rPr>
      <t>Italy</t>
    </r>
  </si>
  <si>
    <r>
      <rPr>
        <sz val="8"/>
        <color theme="1"/>
        <rFont val="Arial"/>
        <family val="2"/>
        <charset val="238"/>
      </rPr>
      <t>Slovenia</t>
    </r>
  </si>
  <si>
    <r>
      <rPr>
        <sz val="8"/>
        <color theme="1"/>
        <rFont val="Arial"/>
        <family val="2"/>
        <charset val="238"/>
      </rPr>
      <t>UK</t>
    </r>
  </si>
  <si>
    <r>
      <rPr>
        <sz val="8"/>
        <color theme="1"/>
        <rFont val="Arial"/>
        <family val="2"/>
        <charset val="238"/>
      </rPr>
      <t>USA</t>
    </r>
  </si>
  <si>
    <r>
      <rPr>
        <sz val="8"/>
        <color theme="1"/>
        <rFont val="Arial"/>
        <family val="2"/>
        <charset val="238"/>
      </rPr>
      <t>Note: Data refer to the total number and value of the acquiring of payment cards of foreign issuers in the RC</t>
    </r>
  </si>
  <si>
    <r>
      <rPr>
        <sz val="8"/>
        <color theme="1"/>
        <rFont val="Arial"/>
        <family val="2"/>
        <charset val="238"/>
      </rPr>
      <t>Source: CNB.</t>
    </r>
  </si>
  <si>
    <t xml:space="preserve">Total on 
31 December 2014  </t>
  </si>
  <si>
    <t xml:space="preserve">Total on 
31 December 2015  </t>
  </si>
  <si>
    <t xml:space="preserve">Total on 
31 December 2016  </t>
  </si>
  <si>
    <t xml:space="preserve">Total on 
31 December 2017  </t>
  </si>
  <si>
    <r>
      <t xml:space="preserve">Table 2 </t>
    </r>
    <r>
      <rPr>
        <sz val="12"/>
        <rFont val="Arial"/>
        <family val="2"/>
        <charset val="238"/>
      </rPr>
      <t xml:space="preserve">Number of ATMs by counties in the RC </t>
    </r>
  </si>
  <si>
    <r>
      <t xml:space="preserve">Table 1 </t>
    </r>
    <r>
      <rPr>
        <sz val="12"/>
        <rFont val="Arial"/>
        <family val="2"/>
        <charset val="238"/>
      </rPr>
      <t>Total number of terminals acquiring payment cards in the RC</t>
    </r>
  </si>
  <si>
    <r>
      <t xml:space="preserve">Figure 1 </t>
    </r>
    <r>
      <rPr>
        <sz val="12"/>
        <rFont val="Arial"/>
        <family val="2"/>
        <charset val="238"/>
      </rPr>
      <t>Number of ATMs in the RC according to functions</t>
    </r>
  </si>
  <si>
    <r>
      <t xml:space="preserve">Figure 2 </t>
    </r>
    <r>
      <rPr>
        <sz val="12"/>
        <rFont val="Arial"/>
        <family val="2"/>
        <charset val="238"/>
      </rPr>
      <t xml:space="preserve">Number of EFTPOS terminals in the RC </t>
    </r>
  </si>
  <si>
    <r>
      <t xml:space="preserve">Figure 3 </t>
    </r>
    <r>
      <rPr>
        <sz val="12"/>
        <rFont val="Arial"/>
        <family val="2"/>
        <charset val="238"/>
      </rPr>
      <t xml:space="preserve">Number of contactless-contact EFTPOS terminals in the RC </t>
    </r>
  </si>
  <si>
    <r>
      <t xml:space="preserve">Figure 4 </t>
    </r>
    <r>
      <rPr>
        <sz val="12"/>
        <rFont val="Arial"/>
        <family val="2"/>
        <charset val="238"/>
      </rPr>
      <t xml:space="preserve">Number of payment cards </t>
    </r>
  </si>
  <si>
    <r>
      <t xml:space="preserve">Table 3 </t>
    </r>
    <r>
      <rPr>
        <sz val="12"/>
        <rFont val="Arial"/>
        <family val="2"/>
        <charset val="238"/>
      </rPr>
      <t>Number of payment cards issued in the RC by user</t>
    </r>
  </si>
  <si>
    <t>Debit card</t>
  </si>
  <si>
    <t>Credit card</t>
  </si>
  <si>
    <r>
      <t xml:space="preserve">Table 4 </t>
    </r>
    <r>
      <rPr>
        <sz val="12"/>
        <rFont val="Arial"/>
        <family val="2"/>
        <charset val="238"/>
      </rPr>
      <t xml:space="preserve">Number of payment cards issued in the RC by type of card </t>
    </r>
  </si>
  <si>
    <r>
      <t xml:space="preserve">Figure 5 </t>
    </r>
    <r>
      <rPr>
        <sz val="12"/>
        <rFont val="Arial"/>
        <family val="2"/>
        <charset val="238"/>
      </rPr>
      <t xml:space="preserve">Number of used, unused and blocked payment cards </t>
    </r>
  </si>
  <si>
    <r>
      <t xml:space="preserve">Table 5 </t>
    </r>
    <r>
      <rPr>
        <sz val="12"/>
        <rFont val="Arial"/>
        <family val="2"/>
        <charset val="238"/>
      </rPr>
      <t xml:space="preserve">Number of contact and contactless payment cards issued in the RC </t>
    </r>
  </si>
  <si>
    <r>
      <t xml:space="preserve">Figure 6 </t>
    </r>
    <r>
      <rPr>
        <sz val="12"/>
        <rFont val="Arial"/>
        <family val="2"/>
        <charset val="238"/>
      </rPr>
      <t xml:space="preserve">Number of newly issued and deactivated payment cards by type of card </t>
    </r>
  </si>
  <si>
    <r>
      <t xml:space="preserve">Figure 7 </t>
    </r>
    <r>
      <rPr>
        <sz val="12"/>
        <rFont val="Arial"/>
        <family val="2"/>
        <charset val="238"/>
      </rPr>
      <t xml:space="preserve">Number of contact and contactless payment cards </t>
    </r>
  </si>
  <si>
    <t>Notes: Data refer to the total number of contact and contactless payment cards on the last day of each reporting month.</t>
  </si>
  <si>
    <r>
      <t xml:space="preserve">Table 6 </t>
    </r>
    <r>
      <rPr>
        <sz val="12"/>
        <rFont val="Arial"/>
        <family val="2"/>
        <charset val="238"/>
      </rPr>
      <t>Number of cardholders in the RC (consumers)</t>
    </r>
  </si>
  <si>
    <r>
      <t xml:space="preserve">Table 7 </t>
    </r>
    <r>
      <rPr>
        <sz val="12"/>
        <rFont val="Arial"/>
        <family val="2"/>
        <charset val="238"/>
      </rPr>
      <t>Number of cardholders in the RC – business entities (non-consumers)</t>
    </r>
  </si>
  <si>
    <r>
      <t xml:space="preserve">Figure 8 </t>
    </r>
    <r>
      <rPr>
        <sz val="12"/>
        <rFont val="Arial"/>
        <family val="2"/>
        <charset val="238"/>
      </rPr>
      <t xml:space="preserve">Number and value of national and international card-based payment transactions </t>
    </r>
  </si>
  <si>
    <r>
      <t xml:space="preserve">Table 8 </t>
    </r>
    <r>
      <rPr>
        <sz val="12"/>
        <rFont val="Arial"/>
        <family val="2"/>
        <charset val="238"/>
      </rPr>
      <t xml:space="preserve">Number and value of national card-based payment transactions by type of payment card </t>
    </r>
  </si>
  <si>
    <r>
      <t xml:space="preserve">Figure 9 </t>
    </r>
    <r>
      <rPr>
        <sz val="12"/>
        <rFont val="Arial"/>
        <family val="2"/>
        <charset val="238"/>
      </rPr>
      <t>Number of national card-based payment transactions by accepting devices for payment cards</t>
    </r>
  </si>
  <si>
    <r>
      <t xml:space="preserve">Figure 10 </t>
    </r>
    <r>
      <rPr>
        <sz val="12"/>
        <rFont val="Arial"/>
        <family val="2"/>
        <charset val="238"/>
      </rPr>
      <t>Value of national card-based payment transactions by accepting devices for payment cards</t>
    </r>
  </si>
  <si>
    <r>
      <t xml:space="preserve">Figure 11 </t>
    </r>
    <r>
      <rPr>
        <sz val="12"/>
        <rFont val="Arial"/>
        <family val="2"/>
        <charset val="238"/>
      </rPr>
      <t xml:space="preserve">Average monthly number and value of national card-based payment transactions by payment card used </t>
    </r>
  </si>
  <si>
    <r>
      <t xml:space="preserve">Table 9 </t>
    </r>
    <r>
      <rPr>
        <sz val="12"/>
        <rFont val="Arial"/>
        <family val="2"/>
        <charset val="238"/>
      </rPr>
      <t>Number and value of national card-based payment transactions of purchases of goods and services by function</t>
    </r>
  </si>
  <si>
    <t>Function of repayment in 
instalments</t>
  </si>
  <si>
    <r>
      <t xml:space="preserve">Table 10 </t>
    </r>
    <r>
      <rPr>
        <sz val="12"/>
        <rFont val="Arial"/>
        <family val="2"/>
        <charset val="238"/>
      </rPr>
      <t xml:space="preserve">Number and value of national card-based payment transactions of cash withdrawal by function </t>
    </r>
  </si>
  <si>
    <t>Average value of the transaction of a cash withdrawal</t>
  </si>
  <si>
    <r>
      <t xml:space="preserve">Figure 12 </t>
    </r>
    <r>
      <rPr>
        <sz val="12"/>
        <rFont val="Arial"/>
        <family val="2"/>
        <charset val="238"/>
      </rPr>
      <t>Number and value of national card-based payment transactions of cash withdrawals</t>
    </r>
  </si>
  <si>
    <r>
      <t xml:space="preserve">Figure 13 </t>
    </r>
    <r>
      <rPr>
        <sz val="12"/>
        <rFont val="Arial"/>
        <family val="2"/>
        <charset val="238"/>
      </rPr>
      <t>Number and value of national card-based payment transactions of cash deposits</t>
    </r>
  </si>
  <si>
    <r>
      <t xml:space="preserve">Figure 14 </t>
    </r>
    <r>
      <rPr>
        <sz val="12"/>
        <rFont val="Arial"/>
        <family val="2"/>
        <charset val="238"/>
      </rPr>
      <t xml:space="preserve">Number and value of international card-based payment transactions </t>
    </r>
  </si>
  <si>
    <r>
      <t xml:space="preserve">Figure 15 </t>
    </r>
    <r>
      <rPr>
        <sz val="12"/>
        <rFont val="Arial"/>
        <family val="2"/>
        <charset val="238"/>
      </rPr>
      <t xml:space="preserve">Number and value of international card-based payment transactions for the eight most represented countries </t>
    </r>
  </si>
  <si>
    <r>
      <t xml:space="preserve">Figure 16 </t>
    </r>
    <r>
      <rPr>
        <sz val="12"/>
        <rFont val="Arial"/>
        <family val="2"/>
        <charset val="238"/>
      </rPr>
      <t xml:space="preserve">Number and value of transactions of acquiring in the RC </t>
    </r>
  </si>
  <si>
    <r>
      <t xml:space="preserve">Table 11 </t>
    </r>
    <r>
      <rPr>
        <sz val="12"/>
        <rFont val="Arial"/>
        <family val="2"/>
        <charset val="238"/>
      </rPr>
      <t>Number and value of transactions of the acquiring of payment cards by accepting device for payment cards</t>
    </r>
  </si>
  <si>
    <r>
      <t xml:space="preserve">Figure 17 </t>
    </r>
    <r>
      <rPr>
        <sz val="12"/>
        <rFont val="Arial"/>
        <family val="2"/>
        <charset val="238"/>
      </rPr>
      <t>Total number and value of transactions of the acquiring of payment cards according to payment card issuer</t>
    </r>
  </si>
  <si>
    <r>
      <t xml:space="preserve">Figure 19 </t>
    </r>
    <r>
      <rPr>
        <sz val="12"/>
        <rFont val="Arial"/>
        <family val="2"/>
        <charset val="238"/>
      </rPr>
      <t>Total number and value of transactions of acquiring of the payment cards of foreign issuers according to cardholder</t>
    </r>
  </si>
  <si>
    <r>
      <t xml:space="preserve">Figure 20 </t>
    </r>
    <r>
      <rPr>
        <sz val="12"/>
        <rFont val="Arial"/>
        <family val="2"/>
        <charset val="238"/>
      </rPr>
      <t>Number and value of transactions of the acquiring of payment cards issued in the RC</t>
    </r>
  </si>
  <si>
    <r>
      <t xml:space="preserve">Figure 21 </t>
    </r>
    <r>
      <rPr>
        <sz val="12"/>
        <rFont val="Arial"/>
        <family val="2"/>
        <charset val="238"/>
      </rPr>
      <t>Number of transactions of the acquiring of payment cards issued in the RC by type of transaction</t>
    </r>
  </si>
  <si>
    <r>
      <t xml:space="preserve">Figure 22 </t>
    </r>
    <r>
      <rPr>
        <sz val="12"/>
        <rFont val="Arial"/>
        <family val="2"/>
        <charset val="238"/>
      </rPr>
      <t>Value of transactions of the acquiring of payment cards issued in the RC by type of transaction</t>
    </r>
  </si>
  <si>
    <r>
      <t xml:space="preserve">Figure 23 </t>
    </r>
    <r>
      <rPr>
        <sz val="12"/>
        <rFont val="Arial"/>
        <family val="2"/>
        <charset val="238"/>
      </rPr>
      <t xml:space="preserve">Total number and value of acquiring transactions for the purchases of goods and services </t>
    </r>
  </si>
  <si>
    <r>
      <t xml:space="preserve">Figure 24 </t>
    </r>
    <r>
      <rPr>
        <sz val="12"/>
        <rFont val="Arial"/>
        <family val="2"/>
        <charset val="238"/>
      </rPr>
      <t>Total number and value of acquiring transactions for cash withdrawals</t>
    </r>
  </si>
  <si>
    <r>
      <t xml:space="preserve">Figure 25 </t>
    </r>
    <r>
      <rPr>
        <sz val="12"/>
        <rFont val="Arial"/>
        <family val="2"/>
        <charset val="238"/>
      </rPr>
      <t>Total number and value of acquiring transactions for cash deposits</t>
    </r>
  </si>
  <si>
    <r>
      <t xml:space="preserve">Figure 26 </t>
    </r>
    <r>
      <rPr>
        <sz val="12"/>
        <rFont val="Arial"/>
        <family val="2"/>
        <charset val="238"/>
      </rPr>
      <t>Number of transactions of the acquiring of payment cards of foreign issuers by accepting devices for payment cards</t>
    </r>
  </si>
  <si>
    <r>
      <t xml:space="preserve">Figure 27 </t>
    </r>
    <r>
      <rPr>
        <sz val="12"/>
        <rFont val="Arial"/>
        <family val="2"/>
        <charset val="238"/>
      </rPr>
      <t xml:space="preserve">Value of transactions of acquiring payment cards of foreign issuers by accepting devices for payment cards </t>
    </r>
  </si>
  <si>
    <r>
      <t xml:space="preserve">Table 12 </t>
    </r>
    <r>
      <rPr>
        <sz val="12"/>
        <rFont val="Arial"/>
        <family val="2"/>
        <charset val="238"/>
      </rPr>
      <t>Number and value of transactions of the acquiring of payment cards of foreign issuers by accepting devices for payment cards and cardholders</t>
    </r>
  </si>
  <si>
    <r>
      <t xml:space="preserve">Figure 28 </t>
    </r>
    <r>
      <rPr>
        <sz val="12"/>
        <rFont val="Arial"/>
        <family val="2"/>
        <charset val="238"/>
      </rPr>
      <t>Number and value of transactions of the acquiring of payment cards of foreign issuers by the country of issuer – the six most represented countries</t>
    </r>
  </si>
  <si>
    <r>
      <rPr>
        <b/>
        <sz val="12"/>
        <color theme="1"/>
        <rFont val="Arial"/>
        <family val="2"/>
        <charset val="238"/>
      </rPr>
      <t>Figure 18</t>
    </r>
    <r>
      <rPr>
        <sz val="12"/>
        <color theme="1"/>
        <rFont val="Arial"/>
        <family val="2"/>
        <charset val="238"/>
      </rPr>
      <t xml:space="preserve"> Total number and value of transactions of the acquiring of payment cards of Croatian issuers according to cardholder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</si>
</sst>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[$-41A]mmm/yy;@"/>
    <numFmt numFmtId="166" formatCode="[$-41A]mmm/\ yy;@"/>
    <numFmt numFmtId="167" formatCode="[$-41A]mmm\-yy;@"/>
    <numFmt numFmtId="168" formatCode="0.0"/>
    <numFmt numFmtId="169" formatCode="0.0%"/>
  </numFmts>
  <fonts count="16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rgb="FF000000"/>
      <name val="Life L2"/>
      <family val="1"/>
      <charset val="238"/>
    </font>
    <font>
      <b/>
      <sz val="8"/>
      <color rgb="FF000000"/>
      <name val="Life L2"/>
      <family val="1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187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2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3" fillId="0" borderId="2" xfId="2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3" fontId="3" fillId="0" borderId="3" xfId="21" applyNumberFormat="1" applyFont="1" applyBorder="1">
      <alignment horizontal="right" vertical="center" wrapText="1"/>
    </xf>
    <xf numFmtId="3" fontId="3" fillId="0" borderId="0" xfId="21" applyNumberFormat="1" applyFont="1" applyBorder="1">
      <alignment horizontal="right" vertical="center" wrapText="1"/>
    </xf>
    <xf numFmtId="167" fontId="0" fillId="0" borderId="0" xfId="0" applyNumberFormat="1" applyAlignment="1">
      <alignment horizontal="center"/>
    </xf>
    <xf numFmtId="167" fontId="0" fillId="0" borderId="2" xfId="0" applyNumberFormat="1" applyBorder="1" applyAlignment="1">
      <alignment horizontal="center"/>
    </xf>
    <xf numFmtId="0" fontId="0" fillId="0" borderId="0" xfId="0" applyNumberFormat="1" applyBorder="1"/>
    <xf numFmtId="0" fontId="5" fillId="0" borderId="0" xfId="21" applyNumberFormat="1" applyBorder="1">
      <alignment horizontal="right" vertical="center" wrapText="1"/>
    </xf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8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3" fontId="3" fillId="0" borderId="0" xfId="20" applyNumberFormat="1" applyFill="1" applyBorder="1"/>
    <xf numFmtId="0" fontId="0" fillId="0" borderId="0" xfId="0" applyNumberFormat="1"/>
    <xf numFmtId="1" fontId="0" fillId="0" borderId="0" xfId="0" applyNumberFormat="1"/>
    <xf numFmtId="0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0" fontId="5" fillId="0" borderId="1" xfId="21" applyNumberFormat="1">
      <alignment horizontal="right" vertical="center" wrapText="1"/>
    </xf>
    <xf numFmtId="4" fontId="0" fillId="0" borderId="0" xfId="0" applyNumberFormat="1"/>
    <xf numFmtId="2" fontId="0" fillId="0" borderId="0" xfId="22" applyNumberFormat="1" applyFont="1"/>
    <xf numFmtId="165" fontId="3" fillId="0" borderId="0" xfId="20" applyNumberFormat="1" applyBorder="1" applyAlignment="1">
      <alignment horizontal="center"/>
    </xf>
    <xf numFmtId="165" fontId="3" fillId="0" borderId="2" xfId="20" applyNumberFormat="1" applyBorder="1" applyAlignment="1">
      <alignment horizontal="center"/>
    </xf>
    <xf numFmtId="166" fontId="3" fillId="0" borderId="2" xfId="20" applyNumberFormat="1" applyBorder="1" applyAlignment="1">
      <alignment horizontal="center"/>
    </xf>
    <xf numFmtId="0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0" fontId="4" fillId="0" borderId="0" xfId="1" applyAlignment="1"/>
    <xf numFmtId="0" fontId="0" fillId="0" borderId="0" xfId="0" applyNumberFormat="1" applyAlignment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9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3" fontId="3" fillId="0" borderId="0" xfId="20" applyNumberFormat="1" applyFont="1" applyBorder="1"/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4" fontId="0" fillId="0" borderId="2" xfId="0" applyNumberFormat="1" applyBorder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20" applyNumberFormat="1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0" fontId="0" fillId="0" borderId="0" xfId="0" applyNumberFormat="1" applyFont="1"/>
    <xf numFmtId="3" fontId="0" fillId="0" borderId="2" xfId="0" applyNumberFormat="1" applyFont="1" applyBorder="1"/>
    <xf numFmtId="0" fontId="0" fillId="0" borderId="2" xfId="20" applyNumberFormat="1" applyFont="1"/>
    <xf numFmtId="3" fontId="0" fillId="0" borderId="0" xfId="0" applyNumberFormat="1" applyFill="1" applyBorder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3" fillId="0" borderId="2" xfId="2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20" applyNumberFormat="1" applyFont="1" applyAlignment="1">
      <alignment vertical="center"/>
    </xf>
    <xf numFmtId="1" fontId="0" fillId="0" borderId="0" xfId="0" applyNumberFormat="1" applyAlignment="1">
      <alignment vertical="center"/>
    </xf>
    <xf numFmtId="3" fontId="3" fillId="0" borderId="0" xfId="19" applyNumberFormat="1" applyFont="1" applyBorder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9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0" fillId="0" borderId="0" xfId="22" applyNumberFormat="1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3" fillId="0" borderId="0" xfId="20" applyNumberFormat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10" fontId="0" fillId="0" borderId="0" xfId="0" applyNumberFormat="1"/>
    <xf numFmtId="3" fontId="11" fillId="0" borderId="0" xfId="0" applyNumberFormat="1" applyFont="1" applyAlignment="1">
      <alignment horizontal="right" vertical="center"/>
    </xf>
    <xf numFmtId="0" fontId="11" fillId="0" borderId="0" xfId="0" applyNumberFormat="1" applyFont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3" fontId="3" fillId="0" borderId="0" xfId="0" applyNumberFormat="1" applyFont="1" applyFill="1" applyBorder="1"/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3" fontId="0" fillId="0" borderId="2" xfId="22" applyNumberFormat="1" applyFont="1" applyBorder="1"/>
    <xf numFmtId="4" fontId="0" fillId="0" borderId="0" xfId="0" applyNumberFormat="1" applyBorder="1"/>
    <xf numFmtId="166" fontId="0" fillId="0" borderId="2" xfId="0" applyNumberFormat="1" applyBorder="1" applyAlignment="1">
      <alignment horizontal="center"/>
    </xf>
    <xf numFmtId="168" fontId="0" fillId="0" borderId="0" xfId="22" applyNumberFormat="1" applyFont="1"/>
    <xf numFmtId="3" fontId="0" fillId="0" borderId="0" xfId="0" applyNumberFormat="1" applyFont="1" applyFill="1" applyBorder="1" applyAlignment="1">
      <alignment horizontal="right" vertical="center" wrapText="1"/>
    </xf>
    <xf numFmtId="1" fontId="8" fillId="0" borderId="0" xfId="22" applyNumberFormat="1" applyFont="1"/>
    <xf numFmtId="0" fontId="0" fillId="0" borderId="0" xfId="0" applyNumberFormat="1"/>
    <xf numFmtId="0" fontId="0" fillId="0" borderId="0" xfId="0" applyNumberFormat="1"/>
    <xf numFmtId="169" fontId="0" fillId="0" borderId="0" xfId="0" applyNumberFormat="1"/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/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/>
    <xf numFmtId="0" fontId="14" fillId="0" borderId="0" xfId="0" applyNumberFormat="1" applyFont="1"/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/>
    <cellStyle name="Napomene" xfId="16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/>
    <cellStyle name="Ukupno" xfId="18"/>
    <cellStyle name="Ukupno - zadnji redak" xfId="19"/>
    <cellStyle name="Zadnji redak" xfId="20"/>
    <cellStyle name="Zaglavlje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4990750694909"/>
          <c:y val="5.7527407249655833E-2"/>
          <c:w val="0.85964126255436901"/>
          <c:h val="0.59977307374928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Withdrawal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4095</c:v>
                </c:pt>
                <c:pt idx="1">
                  <c:v>4086</c:v>
                </c:pt>
                <c:pt idx="2">
                  <c:v>4124</c:v>
                </c:pt>
                <c:pt idx="3">
                  <c:v>4307</c:v>
                </c:pt>
                <c:pt idx="4">
                  <c:v>4675</c:v>
                </c:pt>
                <c:pt idx="5">
                  <c:v>4756</c:v>
                </c:pt>
                <c:pt idx="6">
                  <c:v>4831</c:v>
                </c:pt>
                <c:pt idx="7">
                  <c:v>4872</c:v>
                </c:pt>
                <c:pt idx="8">
                  <c:v>4831</c:v>
                </c:pt>
                <c:pt idx="9">
                  <c:v>4580</c:v>
                </c:pt>
                <c:pt idx="10">
                  <c:v>4433</c:v>
                </c:pt>
                <c:pt idx="11">
                  <c:v>4446</c:v>
                </c:pt>
              </c:numCache>
            </c:numRef>
          </c:val>
        </c:ser>
        <c:ser>
          <c:idx val="1"/>
          <c:order val="1"/>
          <c:tx>
            <c:strRef>
              <c:f>'Figure 1'!$D$5</c:f>
              <c:strCache>
                <c:ptCount val="1"/>
                <c:pt idx="0">
                  <c:v>Terminal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'Figure 1'!$E$5</c:f>
              <c:strCache>
                <c:ptCount val="1"/>
                <c:pt idx="0">
                  <c:v>Deposit-withdrawal ATM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1'!$E$6:$E$17</c:f>
              <c:numCache>
                <c:formatCode>General</c:formatCode>
                <c:ptCount val="12"/>
                <c:pt idx="0">
                  <c:v>349</c:v>
                </c:pt>
                <c:pt idx="1">
                  <c:v>354</c:v>
                </c:pt>
                <c:pt idx="2">
                  <c:v>358</c:v>
                </c:pt>
                <c:pt idx="3">
                  <c:v>358</c:v>
                </c:pt>
                <c:pt idx="4">
                  <c:v>375</c:v>
                </c:pt>
                <c:pt idx="5">
                  <c:v>366</c:v>
                </c:pt>
                <c:pt idx="6">
                  <c:v>365</c:v>
                </c:pt>
                <c:pt idx="7">
                  <c:v>367</c:v>
                </c:pt>
                <c:pt idx="8">
                  <c:v>369</c:v>
                </c:pt>
                <c:pt idx="9">
                  <c:v>381</c:v>
                </c:pt>
                <c:pt idx="10">
                  <c:v>398</c:v>
                </c:pt>
                <c:pt idx="11">
                  <c:v>409</c:v>
                </c:pt>
              </c:numCache>
            </c:numRef>
          </c:val>
        </c:ser>
        <c:ser>
          <c:idx val="3"/>
          <c:order val="3"/>
          <c:tx>
            <c:strRef>
              <c:f>'Figure 1'!$F$5</c:f>
              <c:strCache>
                <c:ptCount val="1"/>
                <c:pt idx="0">
                  <c:v>Deposit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1'!$F$6:$F$17</c:f>
              <c:numCache>
                <c:formatCode>General</c:formatCode>
                <c:ptCount val="12"/>
                <c:pt idx="0">
                  <c:v>67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73</c:v>
                </c:pt>
                <c:pt idx="5">
                  <c:v>68</c:v>
                </c:pt>
                <c:pt idx="6">
                  <c:v>67</c:v>
                </c:pt>
                <c:pt idx="7">
                  <c:v>68</c:v>
                </c:pt>
                <c:pt idx="8">
                  <c:v>68</c:v>
                </c:pt>
                <c:pt idx="9">
                  <c:v>67</c:v>
                </c:pt>
                <c:pt idx="10">
                  <c:v>66</c:v>
                </c:pt>
                <c:pt idx="11">
                  <c:v>67</c:v>
                </c:pt>
              </c:numCache>
            </c:numRef>
          </c:val>
        </c:ser>
        <c:ser>
          <c:idx val="4"/>
          <c:order val="4"/>
          <c:tx>
            <c:strRef>
              <c:f>'Figure 1'!$G$5</c:f>
              <c:strCache>
                <c:ptCount val="1"/>
                <c:pt idx="0">
                  <c:v>Deposit-withdrawal transaction ATM</c:v>
                </c:pt>
              </c:strCache>
            </c:strRef>
          </c:tx>
          <c:invertIfNegative val="0"/>
          <c:cat>
            <c:numRef>
              <c:f>'Figure 1'!$B$6:$B$17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1'!$G$6:$G$17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08984832"/>
        <c:axId val="208985392"/>
      </c:barChart>
      <c:catAx>
        <c:axId val="208984832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8985392"/>
        <c:crosses val="autoZero"/>
        <c:auto val="0"/>
        <c:lblAlgn val="ctr"/>
        <c:lblOffset val="100"/>
        <c:noMultiLvlLbl val="0"/>
      </c:catAx>
      <c:valAx>
        <c:axId val="208985392"/>
        <c:scaling>
          <c:orientation val="minMax"/>
          <c:max val="6000"/>
          <c:min val="0"/>
        </c:scaling>
        <c:delete val="0"/>
        <c:axPos val="l"/>
        <c:majorGridlines/>
        <c:numFmt formatCode="0.00" sourceLinked="0"/>
        <c:majorTickMark val="none"/>
        <c:minorTickMark val="none"/>
        <c:tickLblPos val="nextTo"/>
        <c:spPr>
          <a:ln w="3175"/>
        </c:spPr>
        <c:crossAx val="20898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6.163617281202604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"/>
          <c:y val="0.82766175804048026"/>
          <c:w val="0.91754255909603022"/>
          <c:h val="0.172338241959519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 9 and 10'!$B$7</c:f>
              <c:strCache>
                <c:ptCount val="1"/>
                <c:pt idx="0">
                  <c:v>Value of transactions, in HRK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 9 and 10'!$C$7:$H$7</c:f>
              <c:numCache>
                <c:formatCode>#,##0</c:formatCode>
                <c:ptCount val="6"/>
                <c:pt idx="0">
                  <c:v>81058995369</c:v>
                </c:pt>
                <c:pt idx="1">
                  <c:v>51588697006</c:v>
                </c:pt>
                <c:pt idx="2">
                  <c:v>1406614609</c:v>
                </c:pt>
                <c:pt idx="3">
                  <c:v>4925973326</c:v>
                </c:pt>
                <c:pt idx="4">
                  <c:v>3362213</c:v>
                </c:pt>
                <c:pt idx="5">
                  <c:v>1214891395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64715292466968"/>
          <c:y val="6.1275366269809534E-2"/>
          <c:w val="0.3230416724242392"/>
          <c:h val="0.867442416582984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43967982156966E-2"/>
          <c:y val="4.4203857384935631E-2"/>
          <c:w val="0.87476613445013796"/>
          <c:h val="0.61593600348337052"/>
        </c:manualLayout>
      </c:layout>
      <c:lineChart>
        <c:grouping val="standard"/>
        <c:varyColors val="0"/>
        <c:ser>
          <c:idx val="0"/>
          <c:order val="0"/>
          <c:tx>
            <c:strRef>
              <c:f>'Figure 11 '!$F$5</c:f>
              <c:strCache>
                <c:ptCount val="1"/>
                <c:pt idx="0">
                  <c:v>Average monthly number of national card-based payment transactions by payment card used – right</c:v>
                </c:pt>
              </c:strCache>
            </c:strRef>
          </c:tx>
          <c:cat>
            <c:numRef>
              <c:f>'Figure 11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11 '!$F$6:$F$53</c:f>
              <c:numCache>
                <c:formatCode>#,##0.00</c:formatCode>
                <c:ptCount val="48"/>
                <c:pt idx="0">
                  <c:v>6.4429036059686835</c:v>
                </c:pt>
                <c:pt idx="1">
                  <c:v>6.1863045294079759</c:v>
                </c:pt>
                <c:pt idx="2">
                  <c:v>6.8777142831421738</c:v>
                </c:pt>
                <c:pt idx="3">
                  <c:v>6.5861759126101891</c:v>
                </c:pt>
                <c:pt idx="4">
                  <c:v>6.8817860812695226</c:v>
                </c:pt>
                <c:pt idx="5">
                  <c:v>6.7720430740246957</c:v>
                </c:pt>
                <c:pt idx="6">
                  <c:v>6.7977829998872545</c:v>
                </c:pt>
                <c:pt idx="7">
                  <c:v>6.3947498208308868</c:v>
                </c:pt>
                <c:pt idx="8">
                  <c:v>6.6858463361196501</c:v>
                </c:pt>
                <c:pt idx="9">
                  <c:v>6.7383840334751728</c:v>
                </c:pt>
                <c:pt idx="10">
                  <c:v>6.3725779177863151</c:v>
                </c:pt>
                <c:pt idx="11">
                  <c:v>7.0015106925005144</c:v>
                </c:pt>
                <c:pt idx="12">
                  <c:v>6.1041862123493402</c:v>
                </c:pt>
                <c:pt idx="13">
                  <c:v>5.9584645286914917</c:v>
                </c:pt>
                <c:pt idx="14">
                  <c:v>6.7883855546339156</c:v>
                </c:pt>
                <c:pt idx="15">
                  <c:v>6.5738782826329469</c:v>
                </c:pt>
                <c:pt idx="16">
                  <c:v>6.8760478744628468</c:v>
                </c:pt>
                <c:pt idx="17">
                  <c:v>6.9004545664519892</c:v>
                </c:pt>
                <c:pt idx="18">
                  <c:v>7.0851747035090922</c:v>
                </c:pt>
                <c:pt idx="19">
                  <c:v>6.7685369646864038</c:v>
                </c:pt>
                <c:pt idx="20">
                  <c:v>6.7779346376344076</c:v>
                </c:pt>
                <c:pt idx="21">
                  <c:v>6.872349292031009</c:v>
                </c:pt>
                <c:pt idx="22">
                  <c:v>6.6888000794096616</c:v>
                </c:pt>
                <c:pt idx="23">
                  <c:v>7.2321672316139933</c:v>
                </c:pt>
                <c:pt idx="24">
                  <c:v>6.3117320924478175</c:v>
                </c:pt>
                <c:pt idx="25">
                  <c:v>6.5300685596928796</c:v>
                </c:pt>
                <c:pt idx="26">
                  <c:v>6.9624491339097778</c:v>
                </c:pt>
                <c:pt idx="27">
                  <c:v>7.0958233468899232</c:v>
                </c:pt>
                <c:pt idx="28">
                  <c:v>7.307161071628534</c:v>
                </c:pt>
                <c:pt idx="29">
                  <c:v>7.1610485528567844</c:v>
                </c:pt>
                <c:pt idx="30">
                  <c:v>7.554260070734359</c:v>
                </c:pt>
                <c:pt idx="31">
                  <c:v>7.4251953907461505</c:v>
                </c:pt>
                <c:pt idx="32">
                  <c:v>7.4541995188313006</c:v>
                </c:pt>
                <c:pt idx="33">
                  <c:v>7.5825410846129335</c:v>
                </c:pt>
                <c:pt idx="34">
                  <c:v>7.2063557502361935</c:v>
                </c:pt>
                <c:pt idx="35">
                  <c:v>7.8975504263290768</c:v>
                </c:pt>
                <c:pt idx="36">
                  <c:v>6.8297355071810859</c:v>
                </c:pt>
                <c:pt idx="37">
                  <c:v>6.8124155954457137</c:v>
                </c:pt>
                <c:pt idx="38">
                  <c:v>7.784135379875627</c:v>
                </c:pt>
                <c:pt idx="39">
                  <c:v>7.5199496097328451</c:v>
                </c:pt>
                <c:pt idx="40">
                  <c:v>7.8630812087731146</c:v>
                </c:pt>
                <c:pt idx="41">
                  <c:v>7.7463124346352599</c:v>
                </c:pt>
                <c:pt idx="42">
                  <c:v>7.8127012617973373</c:v>
                </c:pt>
                <c:pt idx="43">
                  <c:v>7.6180736299314331</c:v>
                </c:pt>
                <c:pt idx="44">
                  <c:v>7.5999071242169158</c:v>
                </c:pt>
                <c:pt idx="45">
                  <c:v>7.8659333537963656</c:v>
                </c:pt>
                <c:pt idx="46">
                  <c:v>7.5200946763823175</c:v>
                </c:pt>
                <c:pt idx="47">
                  <c:v>8.0437550273423355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7600"/>
        <c:axId val="210898160"/>
      </c:lineChart>
      <c:lineChart>
        <c:grouping val="standard"/>
        <c:varyColors val="0"/>
        <c:ser>
          <c:idx val="1"/>
          <c:order val="1"/>
          <c:tx>
            <c:strRef>
              <c:f>'Figure 11 '!$G$5</c:f>
              <c:strCache>
                <c:ptCount val="1"/>
                <c:pt idx="0">
                  <c:v>Average monthly value of national card-based payment transactions by payment card used – left</c:v>
                </c:pt>
              </c:strCache>
            </c:strRef>
          </c:tx>
          <c:cat>
            <c:numRef>
              <c:f>'Figure 11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11 '!$G$6:$G$53</c:f>
              <c:numCache>
                <c:formatCode>#,##0.00</c:formatCode>
                <c:ptCount val="48"/>
                <c:pt idx="0">
                  <c:v>2294.2882168215979</c:v>
                </c:pt>
                <c:pt idx="1">
                  <c:v>2192.2771500706967</c:v>
                </c:pt>
                <c:pt idx="2">
                  <c:v>2418.4357464406798</c:v>
                </c:pt>
                <c:pt idx="3">
                  <c:v>2357.3370099041358</c:v>
                </c:pt>
                <c:pt idx="4">
                  <c:v>2475.93968581028</c:v>
                </c:pt>
                <c:pt idx="5">
                  <c:v>2479.1466680412905</c:v>
                </c:pt>
                <c:pt idx="6">
                  <c:v>2515.0173963749453</c:v>
                </c:pt>
                <c:pt idx="7">
                  <c:v>2367.5511115632694</c:v>
                </c:pt>
                <c:pt idx="8">
                  <c:v>2451.1060274742131</c:v>
                </c:pt>
                <c:pt idx="9">
                  <c:v>2443.875258712063</c:v>
                </c:pt>
                <c:pt idx="10">
                  <c:v>2294.080843872207</c:v>
                </c:pt>
                <c:pt idx="11">
                  <c:v>2540.7406846430567</c:v>
                </c:pt>
                <c:pt idx="12">
                  <c:v>2173.5873282974826</c:v>
                </c:pt>
                <c:pt idx="13">
                  <c:v>2100.7991832198654</c:v>
                </c:pt>
                <c:pt idx="14">
                  <c:v>2407.2467850183616</c:v>
                </c:pt>
                <c:pt idx="15">
                  <c:v>2373.9209432829571</c:v>
                </c:pt>
                <c:pt idx="16">
                  <c:v>2422.121824657665</c:v>
                </c:pt>
                <c:pt idx="17">
                  <c:v>2459.416645695339</c:v>
                </c:pt>
                <c:pt idx="18">
                  <c:v>2557.2486754470979</c:v>
                </c:pt>
                <c:pt idx="19">
                  <c:v>2430.3454347962365</c:v>
                </c:pt>
                <c:pt idx="20">
                  <c:v>2431.5215396999793</c:v>
                </c:pt>
                <c:pt idx="21">
                  <c:v>2448.6175932428873</c:v>
                </c:pt>
                <c:pt idx="22">
                  <c:v>2352.2390539872899</c:v>
                </c:pt>
                <c:pt idx="23">
                  <c:v>2619.2415880491462</c:v>
                </c:pt>
                <c:pt idx="24">
                  <c:v>2168.8595733532761</c:v>
                </c:pt>
                <c:pt idx="25">
                  <c:v>2222.544515824271</c:v>
                </c:pt>
                <c:pt idx="26">
                  <c:v>2395.7096224998782</c:v>
                </c:pt>
                <c:pt idx="27">
                  <c:v>2500.1265789577992</c:v>
                </c:pt>
                <c:pt idx="28">
                  <c:v>2532.667624421515</c:v>
                </c:pt>
                <c:pt idx="29">
                  <c:v>2524.954676738048</c:v>
                </c:pt>
                <c:pt idx="30">
                  <c:v>2664.5131821871423</c:v>
                </c:pt>
                <c:pt idx="31">
                  <c:v>2622.8254506294206</c:v>
                </c:pt>
                <c:pt idx="32">
                  <c:v>2586.1132103609266</c:v>
                </c:pt>
                <c:pt idx="33">
                  <c:v>2621.88724046367</c:v>
                </c:pt>
                <c:pt idx="34">
                  <c:v>2474.1320902100651</c:v>
                </c:pt>
                <c:pt idx="35">
                  <c:v>2783.0415617563094</c:v>
                </c:pt>
                <c:pt idx="36">
                  <c:v>2267.0128405834971</c:v>
                </c:pt>
                <c:pt idx="37">
                  <c:v>2284.8552615754252</c:v>
                </c:pt>
                <c:pt idx="38">
                  <c:v>2610.0720508483614</c:v>
                </c:pt>
                <c:pt idx="39">
                  <c:v>2581.5788596616608</c:v>
                </c:pt>
                <c:pt idx="40">
                  <c:v>2679.6082798202901</c:v>
                </c:pt>
                <c:pt idx="41">
                  <c:v>2665.5510136476887</c:v>
                </c:pt>
                <c:pt idx="42">
                  <c:v>2750.1101460442451</c:v>
                </c:pt>
                <c:pt idx="43">
                  <c:v>2685.5225147319438</c:v>
                </c:pt>
                <c:pt idx="44">
                  <c:v>2649.0350890485452</c:v>
                </c:pt>
                <c:pt idx="45">
                  <c:v>2706.5397611946391</c:v>
                </c:pt>
                <c:pt idx="46">
                  <c:v>2601.0440995423369</c:v>
                </c:pt>
                <c:pt idx="47">
                  <c:v>2837.5582818236708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9280"/>
        <c:axId val="210898720"/>
      </c:lineChart>
      <c:dateAx>
        <c:axId val="210897600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898160"/>
        <c:crosses val="autoZero"/>
        <c:auto val="0"/>
        <c:lblOffset val="100"/>
        <c:baseTimeUnit val="days"/>
        <c:majorUnit val="2"/>
        <c:majorTimeUnit val="months"/>
      </c:dateAx>
      <c:valAx>
        <c:axId val="2108981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0897600"/>
        <c:crosses val="autoZero"/>
        <c:crossBetween val="between"/>
      </c:valAx>
      <c:valAx>
        <c:axId val="21089872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10899280"/>
        <c:crosses val="max"/>
        <c:crossBetween val="between"/>
      </c:valAx>
      <c:dateAx>
        <c:axId val="210899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089872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79466603679883052"/>
          <c:w val="0.74768920090128854"/>
          <c:h val="0.18253528227775351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09404608017871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12 '!$D$5</c:f>
              <c:strCache>
                <c:ptCount val="1"/>
                <c:pt idx="0">
                  <c:v>Value of card-based payment transactions of cash withdrawals – left</c:v>
                </c:pt>
              </c:strCache>
            </c:strRef>
          </c:tx>
          <c:marker>
            <c:symbol val="none"/>
          </c:marker>
          <c:cat>
            <c:numRef>
              <c:f>'Figure 12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12 '!$D$6:$D$53</c:f>
              <c:numCache>
                <c:formatCode>#,##0</c:formatCode>
                <c:ptCount val="48"/>
                <c:pt idx="0">
                  <c:v>5272832195</c:v>
                </c:pt>
                <c:pt idx="1">
                  <c:v>5217719073</c:v>
                </c:pt>
                <c:pt idx="2">
                  <c:v>5724015061</c:v>
                </c:pt>
                <c:pt idx="3">
                  <c:v>5698926512</c:v>
                </c:pt>
                <c:pt idx="4">
                  <c:v>6001990751</c:v>
                </c:pt>
                <c:pt idx="5">
                  <c:v>5993565769</c:v>
                </c:pt>
                <c:pt idx="6">
                  <c:v>6160371954</c:v>
                </c:pt>
                <c:pt idx="7">
                  <c:v>5870871418</c:v>
                </c:pt>
                <c:pt idx="8">
                  <c:v>6000906784</c:v>
                </c:pt>
                <c:pt idx="9">
                  <c:v>6113250340</c:v>
                </c:pt>
                <c:pt idx="10">
                  <c:v>5715360378</c:v>
                </c:pt>
                <c:pt idx="11">
                  <c:v>6276631519</c:v>
                </c:pt>
                <c:pt idx="12">
                  <c:v>5458088979</c:v>
                </c:pt>
                <c:pt idx="13">
                  <c:v>5373333911</c:v>
                </c:pt>
                <c:pt idx="14">
                  <c:v>5996120795</c:v>
                </c:pt>
                <c:pt idx="15">
                  <c:v>6061776852</c:v>
                </c:pt>
                <c:pt idx="16">
                  <c:v>6134160830</c:v>
                </c:pt>
                <c:pt idx="17">
                  <c:v>6184116986</c:v>
                </c:pt>
                <c:pt idx="18">
                  <c:v>6513775021</c:v>
                </c:pt>
                <c:pt idx="19">
                  <c:v>6150274026</c:v>
                </c:pt>
                <c:pt idx="20">
                  <c:v>6195261234</c:v>
                </c:pt>
                <c:pt idx="21">
                  <c:v>6243935908</c:v>
                </c:pt>
                <c:pt idx="22">
                  <c:v>6032039906</c:v>
                </c:pt>
                <c:pt idx="23">
                  <c:v>6556319206</c:v>
                </c:pt>
                <c:pt idx="24">
                  <c:v>5514464401</c:v>
                </c:pt>
                <c:pt idx="25">
                  <c:v>5741517621</c:v>
                </c:pt>
                <c:pt idx="26">
                  <c:v>6097170475</c:v>
                </c:pt>
                <c:pt idx="27">
                  <c:v>6346534978</c:v>
                </c:pt>
                <c:pt idx="28">
                  <c:v>6370574517</c:v>
                </c:pt>
                <c:pt idx="29">
                  <c:v>6327736639</c:v>
                </c:pt>
                <c:pt idx="30">
                  <c:v>6535488468</c:v>
                </c:pt>
                <c:pt idx="31">
                  <c:v>6551751429</c:v>
                </c:pt>
                <c:pt idx="32">
                  <c:v>6421891372</c:v>
                </c:pt>
                <c:pt idx="33">
                  <c:v>6450142057</c:v>
                </c:pt>
                <c:pt idx="34">
                  <c:v>6145659859</c:v>
                </c:pt>
                <c:pt idx="35">
                  <c:v>6819331904</c:v>
                </c:pt>
                <c:pt idx="36">
                  <c:v>5666038801</c:v>
                </c:pt>
                <c:pt idx="37">
                  <c:v>5872617770</c:v>
                </c:pt>
                <c:pt idx="38">
                  <c:v>6532401746</c:v>
                </c:pt>
                <c:pt idx="39">
                  <c:v>6381224799</c:v>
                </c:pt>
                <c:pt idx="40">
                  <c:v>6733357752</c:v>
                </c:pt>
                <c:pt idx="41">
                  <c:v>6652542580</c:v>
                </c:pt>
                <c:pt idx="42">
                  <c:v>6911790845</c:v>
                </c:pt>
                <c:pt idx="43">
                  <c:v>6854972720</c:v>
                </c:pt>
                <c:pt idx="44">
                  <c:v>6582349265</c:v>
                </c:pt>
                <c:pt idx="45">
                  <c:v>6730793169</c:v>
                </c:pt>
                <c:pt idx="46">
                  <c:v>6412821254</c:v>
                </c:pt>
                <c:pt idx="47">
                  <c:v>6954726818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03200"/>
        <c:axId val="210903760"/>
      </c:lineChart>
      <c:lineChart>
        <c:grouping val="standard"/>
        <c:varyColors val="0"/>
        <c:ser>
          <c:idx val="0"/>
          <c:order val="0"/>
          <c:tx>
            <c:strRef>
              <c:f>'Figure 12 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numRef>
              <c:f>'Figure 12 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12 '!$C$6:$C$53</c:f>
              <c:numCache>
                <c:formatCode>#,##0</c:formatCode>
                <c:ptCount val="48"/>
                <c:pt idx="0">
                  <c:v>7711687</c:v>
                </c:pt>
                <c:pt idx="1">
                  <c:v>7621725</c:v>
                </c:pt>
                <c:pt idx="2">
                  <c:v>8508721</c:v>
                </c:pt>
                <c:pt idx="3">
                  <c:v>8204199</c:v>
                </c:pt>
                <c:pt idx="4">
                  <c:v>8657161</c:v>
                </c:pt>
                <c:pt idx="5">
                  <c:v>8453173</c:v>
                </c:pt>
                <c:pt idx="6">
                  <c:v>8466027</c:v>
                </c:pt>
                <c:pt idx="7">
                  <c:v>8065424</c:v>
                </c:pt>
                <c:pt idx="8">
                  <c:v>8422881</c:v>
                </c:pt>
                <c:pt idx="9">
                  <c:v>8753724</c:v>
                </c:pt>
                <c:pt idx="10">
                  <c:v>8138089</c:v>
                </c:pt>
                <c:pt idx="11">
                  <c:v>8675256</c:v>
                </c:pt>
                <c:pt idx="12">
                  <c:v>7759653</c:v>
                </c:pt>
                <c:pt idx="13">
                  <c:v>7609181</c:v>
                </c:pt>
                <c:pt idx="14">
                  <c:v>8591325</c:v>
                </c:pt>
                <c:pt idx="15">
                  <c:v>8472997</c:v>
                </c:pt>
                <c:pt idx="16">
                  <c:v>8752646</c:v>
                </c:pt>
                <c:pt idx="17">
                  <c:v>8634818</c:v>
                </c:pt>
                <c:pt idx="18">
                  <c:v>8805044</c:v>
                </c:pt>
                <c:pt idx="19">
                  <c:v>8304931</c:v>
                </c:pt>
                <c:pt idx="20">
                  <c:v>8530613</c:v>
                </c:pt>
                <c:pt idx="21">
                  <c:v>8692400</c:v>
                </c:pt>
                <c:pt idx="22">
                  <c:v>8435360</c:v>
                </c:pt>
                <c:pt idx="23">
                  <c:v>8986012</c:v>
                </c:pt>
                <c:pt idx="24">
                  <c:v>7753997</c:v>
                </c:pt>
                <c:pt idx="25">
                  <c:v>8112145</c:v>
                </c:pt>
                <c:pt idx="26">
                  <c:v>8558943</c:v>
                </c:pt>
                <c:pt idx="27">
                  <c:v>8766360</c:v>
                </c:pt>
                <c:pt idx="28">
                  <c:v>8885170</c:v>
                </c:pt>
                <c:pt idx="29">
                  <c:v>8702950</c:v>
                </c:pt>
                <c:pt idx="30">
                  <c:v>8644408</c:v>
                </c:pt>
                <c:pt idx="31">
                  <c:v>8658822</c:v>
                </c:pt>
                <c:pt idx="32">
                  <c:v>8773882</c:v>
                </c:pt>
                <c:pt idx="33">
                  <c:v>8880420</c:v>
                </c:pt>
                <c:pt idx="34">
                  <c:v>8446694</c:v>
                </c:pt>
                <c:pt idx="35">
                  <c:v>9095544</c:v>
                </c:pt>
                <c:pt idx="36">
                  <c:v>7711869</c:v>
                </c:pt>
                <c:pt idx="37">
                  <c:v>8076015</c:v>
                </c:pt>
                <c:pt idx="38">
                  <c:v>9097555</c:v>
                </c:pt>
                <c:pt idx="39">
                  <c:v>8580014</c:v>
                </c:pt>
                <c:pt idx="40">
                  <c:v>9272705</c:v>
                </c:pt>
                <c:pt idx="41">
                  <c:v>8915055</c:v>
                </c:pt>
                <c:pt idx="42">
                  <c:v>8931646</c:v>
                </c:pt>
                <c:pt idx="43">
                  <c:v>8824231</c:v>
                </c:pt>
                <c:pt idx="44">
                  <c:v>8644644</c:v>
                </c:pt>
                <c:pt idx="45">
                  <c:v>9090540</c:v>
                </c:pt>
                <c:pt idx="46">
                  <c:v>8514172</c:v>
                </c:pt>
                <c:pt idx="47">
                  <c:v>9018536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81552"/>
        <c:axId val="212180992"/>
      </c:lineChart>
      <c:catAx>
        <c:axId val="210903200"/>
        <c:scaling>
          <c:orientation val="minMax"/>
        </c:scaling>
        <c:delete val="0"/>
        <c:axPos val="b"/>
        <c:numFmt formatCode="d/m/yy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903760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2109037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0903200"/>
        <c:crosses val="autoZero"/>
        <c:crossBetween val="midCat"/>
        <c:dispUnits>
          <c:builtInUnit val="b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</c:dispUnitsLbl>
        </c:dispUnits>
      </c:valAx>
      <c:valAx>
        <c:axId val="21218099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2181552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</c:dispUnitsLbl>
        </c:dispUnits>
      </c:valAx>
      <c:dateAx>
        <c:axId val="212181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1218099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13'!$D$5</c:f>
              <c:strCache>
                <c:ptCount val="1"/>
                <c:pt idx="0">
                  <c:v>Value of card-based payment transactions of cash deposits – left</c:v>
                </c:pt>
              </c:strCache>
            </c:strRef>
          </c:tx>
          <c:marker>
            <c:symbol val="none"/>
          </c:marker>
          <c:cat>
            <c:numRef>
              <c:f>'Figure 13'!$B$6:$B$53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13'!$D$6:$D$53</c:f>
              <c:numCache>
                <c:formatCode>#,##0</c:formatCode>
                <c:ptCount val="48"/>
                <c:pt idx="0">
                  <c:v>404095097</c:v>
                </c:pt>
                <c:pt idx="1">
                  <c:v>389139918</c:v>
                </c:pt>
                <c:pt idx="2">
                  <c:v>449761733</c:v>
                </c:pt>
                <c:pt idx="3">
                  <c:v>310005125</c:v>
                </c:pt>
                <c:pt idx="4">
                  <c:v>441856519</c:v>
                </c:pt>
                <c:pt idx="5">
                  <c:v>491734940</c:v>
                </c:pt>
                <c:pt idx="6">
                  <c:v>554007087</c:v>
                </c:pt>
                <c:pt idx="7">
                  <c:v>529298872</c:v>
                </c:pt>
                <c:pt idx="8">
                  <c:v>536620073</c:v>
                </c:pt>
                <c:pt idx="9">
                  <c:v>515169584</c:v>
                </c:pt>
                <c:pt idx="10">
                  <c:v>464292929</c:v>
                </c:pt>
                <c:pt idx="11">
                  <c:v>501162426</c:v>
                </c:pt>
                <c:pt idx="12">
                  <c:v>437462560</c:v>
                </c:pt>
                <c:pt idx="13">
                  <c:v>417761716</c:v>
                </c:pt>
                <c:pt idx="14">
                  <c:v>492701186</c:v>
                </c:pt>
                <c:pt idx="15">
                  <c:v>514748639</c:v>
                </c:pt>
                <c:pt idx="16">
                  <c:v>523356216</c:v>
                </c:pt>
                <c:pt idx="17">
                  <c:v>565057359</c:v>
                </c:pt>
                <c:pt idx="18">
                  <c:v>656724490</c:v>
                </c:pt>
                <c:pt idx="19">
                  <c:v>633881607</c:v>
                </c:pt>
                <c:pt idx="20">
                  <c:v>600851477</c:v>
                </c:pt>
                <c:pt idx="21">
                  <c:v>566406333</c:v>
                </c:pt>
                <c:pt idx="22">
                  <c:v>536919616</c:v>
                </c:pt>
                <c:pt idx="23">
                  <c:v>570165983</c:v>
                </c:pt>
                <c:pt idx="24">
                  <c:v>478170461</c:v>
                </c:pt>
                <c:pt idx="25">
                  <c:v>512639713</c:v>
                </c:pt>
                <c:pt idx="26">
                  <c:v>549693473</c:v>
                </c:pt>
                <c:pt idx="27">
                  <c:v>582699966</c:v>
                </c:pt>
                <c:pt idx="28">
                  <c:v>604174778</c:v>
                </c:pt>
                <c:pt idx="29">
                  <c:v>622450135</c:v>
                </c:pt>
                <c:pt idx="30">
                  <c:v>692048756</c:v>
                </c:pt>
                <c:pt idx="31">
                  <c:v>705028115</c:v>
                </c:pt>
                <c:pt idx="32">
                  <c:v>656237175</c:v>
                </c:pt>
                <c:pt idx="33">
                  <c:v>623918776</c:v>
                </c:pt>
                <c:pt idx="34">
                  <c:v>576348944</c:v>
                </c:pt>
                <c:pt idx="35">
                  <c:v>614910660</c:v>
                </c:pt>
                <c:pt idx="36">
                  <c:v>508412726</c:v>
                </c:pt>
                <c:pt idx="37">
                  <c:v>526671084</c:v>
                </c:pt>
                <c:pt idx="38">
                  <c:v>613709645</c:v>
                </c:pt>
                <c:pt idx="39">
                  <c:v>595689390</c:v>
                </c:pt>
                <c:pt idx="40">
                  <c:v>660001053</c:v>
                </c:pt>
                <c:pt idx="41">
                  <c:v>669163059</c:v>
                </c:pt>
                <c:pt idx="42">
                  <c:v>752679258</c:v>
                </c:pt>
                <c:pt idx="43">
                  <c:v>726381733</c:v>
                </c:pt>
                <c:pt idx="44">
                  <c:v>670881190</c:v>
                </c:pt>
                <c:pt idx="45">
                  <c:v>675163013</c:v>
                </c:pt>
                <c:pt idx="46">
                  <c:v>617721565</c:v>
                </c:pt>
                <c:pt idx="47">
                  <c:v>633509667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84912"/>
        <c:axId val="212185472"/>
      </c:lineChart>
      <c:lineChart>
        <c:grouping val="standard"/>
        <c:varyColors val="0"/>
        <c:ser>
          <c:idx val="0"/>
          <c:order val="0"/>
          <c:tx>
            <c:strRef>
              <c:f>'Figure 13'!$C$5</c:f>
              <c:strCache>
                <c:ptCount val="1"/>
                <c:pt idx="0">
                  <c:v>Number of card-based payment transactions of cash deposits – right</c:v>
                </c:pt>
              </c:strCache>
            </c:strRef>
          </c:tx>
          <c:marker>
            <c:symbol val="none"/>
          </c:marker>
          <c:cat>
            <c:numRef>
              <c:f>'Figure 13'!$B$6:$B$53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13'!$C$6:$C$53</c:f>
              <c:numCache>
                <c:formatCode>#,##0</c:formatCode>
                <c:ptCount val="48"/>
                <c:pt idx="0">
                  <c:v>223272</c:v>
                </c:pt>
                <c:pt idx="1">
                  <c:v>209911</c:v>
                </c:pt>
                <c:pt idx="2">
                  <c:v>236559</c:v>
                </c:pt>
                <c:pt idx="3">
                  <c:v>194358</c:v>
                </c:pt>
                <c:pt idx="4">
                  <c:v>228884</c:v>
                </c:pt>
                <c:pt idx="5">
                  <c:v>232455</c:v>
                </c:pt>
                <c:pt idx="6">
                  <c:v>248338</c:v>
                </c:pt>
                <c:pt idx="7">
                  <c:v>217724</c:v>
                </c:pt>
                <c:pt idx="8">
                  <c:v>245833</c:v>
                </c:pt>
                <c:pt idx="9">
                  <c:v>255191</c:v>
                </c:pt>
                <c:pt idx="10">
                  <c:v>235177</c:v>
                </c:pt>
                <c:pt idx="11">
                  <c:v>246971</c:v>
                </c:pt>
                <c:pt idx="12">
                  <c:v>238582</c:v>
                </c:pt>
                <c:pt idx="13">
                  <c:v>222264</c:v>
                </c:pt>
                <c:pt idx="14">
                  <c:v>252647</c:v>
                </c:pt>
                <c:pt idx="15">
                  <c:v>252894</c:v>
                </c:pt>
                <c:pt idx="16">
                  <c:v>247559</c:v>
                </c:pt>
                <c:pt idx="17">
                  <c:v>250709</c:v>
                </c:pt>
                <c:pt idx="18">
                  <c:v>268065</c:v>
                </c:pt>
                <c:pt idx="19">
                  <c:v>241745</c:v>
                </c:pt>
                <c:pt idx="20">
                  <c:v>260043</c:v>
                </c:pt>
                <c:pt idx="21">
                  <c:v>266509</c:v>
                </c:pt>
                <c:pt idx="22">
                  <c:v>257933</c:v>
                </c:pt>
                <c:pt idx="23">
                  <c:v>269325</c:v>
                </c:pt>
                <c:pt idx="24">
                  <c:v>250000</c:v>
                </c:pt>
                <c:pt idx="25">
                  <c:v>258500</c:v>
                </c:pt>
                <c:pt idx="26">
                  <c:v>271573</c:v>
                </c:pt>
                <c:pt idx="27">
                  <c:v>277460</c:v>
                </c:pt>
                <c:pt idx="28">
                  <c:v>277652</c:v>
                </c:pt>
                <c:pt idx="29">
                  <c:v>277389</c:v>
                </c:pt>
                <c:pt idx="30">
                  <c:v>283650</c:v>
                </c:pt>
                <c:pt idx="31">
                  <c:v>270295</c:v>
                </c:pt>
                <c:pt idx="32">
                  <c:v>287193</c:v>
                </c:pt>
                <c:pt idx="33">
                  <c:v>295356</c:v>
                </c:pt>
                <c:pt idx="34">
                  <c:v>278779</c:v>
                </c:pt>
                <c:pt idx="35">
                  <c:v>290215</c:v>
                </c:pt>
                <c:pt idx="36">
                  <c:v>266767</c:v>
                </c:pt>
                <c:pt idx="37">
                  <c:v>266574</c:v>
                </c:pt>
                <c:pt idx="38">
                  <c:v>304302</c:v>
                </c:pt>
                <c:pt idx="39">
                  <c:v>289347</c:v>
                </c:pt>
                <c:pt idx="40">
                  <c:v>307758</c:v>
                </c:pt>
                <c:pt idx="41">
                  <c:v>297791</c:v>
                </c:pt>
                <c:pt idx="42">
                  <c:v>310400</c:v>
                </c:pt>
                <c:pt idx="43">
                  <c:v>289506</c:v>
                </c:pt>
                <c:pt idx="44">
                  <c:v>294352</c:v>
                </c:pt>
                <c:pt idx="45">
                  <c:v>316002</c:v>
                </c:pt>
                <c:pt idx="46">
                  <c:v>299259</c:v>
                </c:pt>
                <c:pt idx="47">
                  <c:v>300500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86592"/>
        <c:axId val="212186032"/>
      </c:lineChart>
      <c:dateAx>
        <c:axId val="212184912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2185472"/>
        <c:crosses val="autoZero"/>
        <c:auto val="0"/>
        <c:lblOffset val="100"/>
        <c:baseTimeUnit val="days"/>
        <c:majorUnit val="2"/>
        <c:majorTimeUnit val="months"/>
      </c:dateAx>
      <c:valAx>
        <c:axId val="2121854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218491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</c:dispUnitsLbl>
        </c:dispUnits>
      </c:valAx>
      <c:valAx>
        <c:axId val="21218603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212186592"/>
        <c:crosses val="max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  <c:dateAx>
        <c:axId val="212186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12186032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14'!$D$5:$D$6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14'!$B$7:$B$54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14'!$D$7:$D$54</c:f>
              <c:numCache>
                <c:formatCode>#,##0</c:formatCode>
                <c:ptCount val="48"/>
                <c:pt idx="0">
                  <c:v>682486357</c:v>
                </c:pt>
                <c:pt idx="1">
                  <c:v>554509462</c:v>
                </c:pt>
                <c:pt idx="2">
                  <c:v>597655513</c:v>
                </c:pt>
                <c:pt idx="3">
                  <c:v>677759015</c:v>
                </c:pt>
                <c:pt idx="4">
                  <c:v>583455556</c:v>
                </c:pt>
                <c:pt idx="5">
                  <c:v>619050411</c:v>
                </c:pt>
                <c:pt idx="6">
                  <c:v>610679964</c:v>
                </c:pt>
                <c:pt idx="7">
                  <c:v>581652263</c:v>
                </c:pt>
                <c:pt idx="8">
                  <c:v>695420615</c:v>
                </c:pt>
                <c:pt idx="9">
                  <c:v>729293580</c:v>
                </c:pt>
                <c:pt idx="10">
                  <c:v>672028830</c:v>
                </c:pt>
                <c:pt idx="11">
                  <c:v>761376397</c:v>
                </c:pt>
                <c:pt idx="12">
                  <c:v>641299671</c:v>
                </c:pt>
                <c:pt idx="13">
                  <c:v>511688951</c:v>
                </c:pt>
                <c:pt idx="14">
                  <c:v>615585263</c:v>
                </c:pt>
                <c:pt idx="15">
                  <c:v>576421064</c:v>
                </c:pt>
                <c:pt idx="16">
                  <c:v>581511130</c:v>
                </c:pt>
                <c:pt idx="17">
                  <c:v>627062614</c:v>
                </c:pt>
                <c:pt idx="18">
                  <c:v>580709895</c:v>
                </c:pt>
                <c:pt idx="19">
                  <c:v>568948581</c:v>
                </c:pt>
                <c:pt idx="20">
                  <c:v>643329372</c:v>
                </c:pt>
                <c:pt idx="21">
                  <c:v>700607232</c:v>
                </c:pt>
                <c:pt idx="22">
                  <c:v>653154508</c:v>
                </c:pt>
                <c:pt idx="23">
                  <c:v>659735271</c:v>
                </c:pt>
                <c:pt idx="24">
                  <c:v>623719958</c:v>
                </c:pt>
                <c:pt idx="25">
                  <c:v>532385709</c:v>
                </c:pt>
                <c:pt idx="26">
                  <c:v>582836319</c:v>
                </c:pt>
                <c:pt idx="27">
                  <c:v>515291890</c:v>
                </c:pt>
                <c:pt idx="28">
                  <c:v>553441839</c:v>
                </c:pt>
                <c:pt idx="29">
                  <c:v>556836864</c:v>
                </c:pt>
                <c:pt idx="30">
                  <c:v>575613675</c:v>
                </c:pt>
                <c:pt idx="31">
                  <c:v>560806298</c:v>
                </c:pt>
                <c:pt idx="32">
                  <c:v>588038057</c:v>
                </c:pt>
                <c:pt idx="33">
                  <c:v>647245989</c:v>
                </c:pt>
                <c:pt idx="34">
                  <c:v>635952032</c:v>
                </c:pt>
                <c:pt idx="35">
                  <c:v>635268256</c:v>
                </c:pt>
                <c:pt idx="36">
                  <c:v>692948345</c:v>
                </c:pt>
                <c:pt idx="37">
                  <c:v>556418837</c:v>
                </c:pt>
                <c:pt idx="38">
                  <c:v>631091280</c:v>
                </c:pt>
                <c:pt idx="39">
                  <c:v>615993630</c:v>
                </c:pt>
                <c:pt idx="40">
                  <c:v>648629380</c:v>
                </c:pt>
                <c:pt idx="41">
                  <c:v>659859183</c:v>
                </c:pt>
                <c:pt idx="42">
                  <c:v>640128686</c:v>
                </c:pt>
                <c:pt idx="43">
                  <c:v>660847615</c:v>
                </c:pt>
                <c:pt idx="44">
                  <c:v>728459665</c:v>
                </c:pt>
                <c:pt idx="45">
                  <c:v>790689068</c:v>
                </c:pt>
                <c:pt idx="46">
                  <c:v>797055016</c:v>
                </c:pt>
                <c:pt idx="47">
                  <c:v>799872308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98016"/>
        <c:axId val="212698576"/>
      </c:lineChart>
      <c:lineChart>
        <c:grouping val="standard"/>
        <c:varyColors val="0"/>
        <c:ser>
          <c:idx val="0"/>
          <c:order val="0"/>
          <c:tx>
            <c:strRef>
              <c:f>'Figure 14'!$C$5:$C$6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14'!$B$7:$B$54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14'!$C$7:$C$54</c:f>
              <c:numCache>
                <c:formatCode>#,##0</c:formatCode>
                <c:ptCount val="48"/>
                <c:pt idx="0">
                  <c:v>1141615</c:v>
                </c:pt>
                <c:pt idx="1">
                  <c:v>991304</c:v>
                </c:pt>
                <c:pt idx="2">
                  <c:v>1127816</c:v>
                </c:pt>
                <c:pt idx="3">
                  <c:v>1131258</c:v>
                </c:pt>
                <c:pt idx="4">
                  <c:v>1039555</c:v>
                </c:pt>
                <c:pt idx="5">
                  <c:v>1090621</c:v>
                </c:pt>
                <c:pt idx="6">
                  <c:v>1100670</c:v>
                </c:pt>
                <c:pt idx="7">
                  <c:v>1011658</c:v>
                </c:pt>
                <c:pt idx="8">
                  <c:v>1146320</c:v>
                </c:pt>
                <c:pt idx="9">
                  <c:v>1258775</c:v>
                </c:pt>
                <c:pt idx="10">
                  <c:v>1207677</c:v>
                </c:pt>
                <c:pt idx="11">
                  <c:v>1268386</c:v>
                </c:pt>
                <c:pt idx="12">
                  <c:v>1262690</c:v>
                </c:pt>
                <c:pt idx="13">
                  <c:v>1064398</c:v>
                </c:pt>
                <c:pt idx="14">
                  <c:v>1242956</c:v>
                </c:pt>
                <c:pt idx="15">
                  <c:v>1193408</c:v>
                </c:pt>
                <c:pt idx="16">
                  <c:v>1203584</c:v>
                </c:pt>
                <c:pt idx="17">
                  <c:v>1298678</c:v>
                </c:pt>
                <c:pt idx="18">
                  <c:v>1131080</c:v>
                </c:pt>
                <c:pt idx="19">
                  <c:v>1189871</c:v>
                </c:pt>
                <c:pt idx="20">
                  <c:v>1336401</c:v>
                </c:pt>
                <c:pt idx="21">
                  <c:v>1479001</c:v>
                </c:pt>
                <c:pt idx="22">
                  <c:v>1480865</c:v>
                </c:pt>
                <c:pt idx="23">
                  <c:v>1424253</c:v>
                </c:pt>
                <c:pt idx="24">
                  <c:v>1529541</c:v>
                </c:pt>
                <c:pt idx="25">
                  <c:v>1398146</c:v>
                </c:pt>
                <c:pt idx="26">
                  <c:v>1515968</c:v>
                </c:pt>
                <c:pt idx="27">
                  <c:v>1436445</c:v>
                </c:pt>
                <c:pt idx="28">
                  <c:v>1526593</c:v>
                </c:pt>
                <c:pt idx="29">
                  <c:v>1500832</c:v>
                </c:pt>
                <c:pt idx="30">
                  <c:v>1373994</c:v>
                </c:pt>
                <c:pt idx="31">
                  <c:v>1550871</c:v>
                </c:pt>
                <c:pt idx="32">
                  <c:v>1663514</c:v>
                </c:pt>
                <c:pt idx="33">
                  <c:v>1833930</c:v>
                </c:pt>
                <c:pt idx="34">
                  <c:v>1859160</c:v>
                </c:pt>
                <c:pt idx="35">
                  <c:v>1748408</c:v>
                </c:pt>
                <c:pt idx="36">
                  <c:v>1903131</c:v>
                </c:pt>
                <c:pt idx="37">
                  <c:v>1658915</c:v>
                </c:pt>
                <c:pt idx="38">
                  <c:v>1852877</c:v>
                </c:pt>
                <c:pt idx="39">
                  <c:v>1771196</c:v>
                </c:pt>
                <c:pt idx="40">
                  <c:v>1886422</c:v>
                </c:pt>
                <c:pt idx="41">
                  <c:v>1857849</c:v>
                </c:pt>
                <c:pt idx="42">
                  <c:v>1847995</c:v>
                </c:pt>
                <c:pt idx="43">
                  <c:v>2006473</c:v>
                </c:pt>
                <c:pt idx="44">
                  <c:v>2140541</c:v>
                </c:pt>
                <c:pt idx="45">
                  <c:v>2344136</c:v>
                </c:pt>
                <c:pt idx="46">
                  <c:v>2393501</c:v>
                </c:pt>
                <c:pt idx="47">
                  <c:v>2258791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99696"/>
        <c:axId val="212699136"/>
      </c:lineChart>
      <c:dateAx>
        <c:axId val="212698016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98576"/>
        <c:crosses val="autoZero"/>
        <c:auto val="1"/>
        <c:lblOffset val="100"/>
        <c:baseTimeUnit val="months"/>
      </c:dateAx>
      <c:valAx>
        <c:axId val="2126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980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26991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99696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269969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26991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 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15 '!$B$6:$B$13</c:f>
              <c:strCache>
                <c:ptCount val="8"/>
                <c:pt idx="0">
                  <c:v>Slovenia</c:v>
                </c:pt>
                <c:pt idx="1">
                  <c:v>BIH</c:v>
                </c:pt>
                <c:pt idx="2">
                  <c:v>Italy</c:v>
                </c:pt>
                <c:pt idx="3">
                  <c:v>UK</c:v>
                </c:pt>
                <c:pt idx="4">
                  <c:v>USA</c:v>
                </c:pt>
                <c:pt idx="5">
                  <c:v>Germany</c:v>
                </c:pt>
                <c:pt idx="6">
                  <c:v>Luxembourg</c:v>
                </c:pt>
                <c:pt idx="7">
                  <c:v>Austria</c:v>
                </c:pt>
              </c:strCache>
            </c:strRef>
          </c:cat>
          <c:val>
            <c:numRef>
              <c:f>'Figure 15 '!$C$6:$C$13</c:f>
              <c:numCache>
                <c:formatCode>#,##0</c:formatCode>
                <c:ptCount val="8"/>
                <c:pt idx="0">
                  <c:v>1256939</c:v>
                </c:pt>
                <c:pt idx="1">
                  <c:v>3131197</c:v>
                </c:pt>
                <c:pt idx="2">
                  <c:v>1023846</c:v>
                </c:pt>
                <c:pt idx="3">
                  <c:v>3322725</c:v>
                </c:pt>
                <c:pt idx="4">
                  <c:v>1759143</c:v>
                </c:pt>
                <c:pt idx="5">
                  <c:v>1157558</c:v>
                </c:pt>
                <c:pt idx="6">
                  <c:v>3881945</c:v>
                </c:pt>
                <c:pt idx="7">
                  <c:v>565030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03056"/>
        <c:axId val="212703616"/>
      </c:barChart>
      <c:lineChart>
        <c:grouping val="standard"/>
        <c:varyColors val="0"/>
        <c:ser>
          <c:idx val="1"/>
          <c:order val="1"/>
          <c:tx>
            <c:strRef>
              <c:f>'Figure 15 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15 '!$B$6:$B$13</c:f>
              <c:strCache>
                <c:ptCount val="8"/>
                <c:pt idx="0">
                  <c:v>Slovenia</c:v>
                </c:pt>
                <c:pt idx="1">
                  <c:v>BIH</c:v>
                </c:pt>
                <c:pt idx="2">
                  <c:v>Italy</c:v>
                </c:pt>
                <c:pt idx="3">
                  <c:v>UK</c:v>
                </c:pt>
                <c:pt idx="4">
                  <c:v>USA</c:v>
                </c:pt>
                <c:pt idx="5">
                  <c:v>Germany</c:v>
                </c:pt>
                <c:pt idx="6">
                  <c:v>Luxembourg</c:v>
                </c:pt>
                <c:pt idx="7">
                  <c:v>Austria</c:v>
                </c:pt>
              </c:strCache>
            </c:strRef>
          </c:cat>
          <c:val>
            <c:numRef>
              <c:f>'Figure 15 '!$D$6:$D$13</c:f>
              <c:numCache>
                <c:formatCode>#,##0</c:formatCode>
                <c:ptCount val="8"/>
                <c:pt idx="0">
                  <c:v>568828709</c:v>
                </c:pt>
                <c:pt idx="1">
                  <c:v>1053975837</c:v>
                </c:pt>
                <c:pt idx="2">
                  <c:v>760609062</c:v>
                </c:pt>
                <c:pt idx="3">
                  <c:v>914516848</c:v>
                </c:pt>
                <c:pt idx="4">
                  <c:v>498078897</c:v>
                </c:pt>
                <c:pt idx="5">
                  <c:v>664335596</c:v>
                </c:pt>
                <c:pt idx="6">
                  <c:v>612682396</c:v>
                </c:pt>
                <c:pt idx="7">
                  <c:v>327163710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7200"/>
        <c:axId val="212704176"/>
      </c:lineChart>
      <c:catAx>
        <c:axId val="21270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2703616"/>
        <c:crosses val="autoZero"/>
        <c:auto val="1"/>
        <c:lblAlgn val="ctr"/>
        <c:lblOffset val="100"/>
        <c:noMultiLvlLbl val="0"/>
      </c:catAx>
      <c:valAx>
        <c:axId val="212703616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2703056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</c:dispUnitsLbl>
        </c:dispUnits>
      </c:valAx>
      <c:valAx>
        <c:axId val="212704176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2927200"/>
        <c:crosses val="max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</c:dispUnitsLbl>
        </c:dispUnits>
      </c:valAx>
      <c:catAx>
        <c:axId val="21292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2704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16'!$B$6:$B$53</c:f>
              <c:numCache>
                <c:formatCode>[$-41A]mmm/yy;@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16'!$D$6:$D$53</c:f>
              <c:numCache>
                <c:formatCode>#,##0</c:formatCode>
                <c:ptCount val="48"/>
                <c:pt idx="0">
                  <c:v>7914042185</c:v>
                </c:pt>
                <c:pt idx="1">
                  <c:v>9031922572</c:v>
                </c:pt>
                <c:pt idx="2">
                  <c:v>10220232881</c:v>
                </c:pt>
                <c:pt idx="3">
                  <c:v>10693230609</c:v>
                </c:pt>
                <c:pt idx="4">
                  <c:v>11289320296</c:v>
                </c:pt>
                <c:pt idx="5">
                  <c:v>12437142542</c:v>
                </c:pt>
                <c:pt idx="6">
                  <c:v>14870474891</c:v>
                </c:pt>
                <c:pt idx="7">
                  <c:v>15072059150</c:v>
                </c:pt>
                <c:pt idx="8">
                  <c:v>12525454185</c:v>
                </c:pt>
                <c:pt idx="9">
                  <c:v>11307047722</c:v>
                </c:pt>
                <c:pt idx="10">
                  <c:v>10133723149</c:v>
                </c:pt>
                <c:pt idx="11">
                  <c:v>11307174663</c:v>
                </c:pt>
                <c:pt idx="12">
                  <c:v>9386912314</c:v>
                </c:pt>
                <c:pt idx="13">
                  <c:v>9160614175</c:v>
                </c:pt>
                <c:pt idx="14">
                  <c:v>10612974667</c:v>
                </c:pt>
                <c:pt idx="15">
                  <c:v>11214694440</c:v>
                </c:pt>
                <c:pt idx="16">
                  <c:v>12018763667</c:v>
                </c:pt>
                <c:pt idx="17">
                  <c:v>13214163248</c:v>
                </c:pt>
                <c:pt idx="18">
                  <c:v>16387336064</c:v>
                </c:pt>
                <c:pt idx="19">
                  <c:v>16326356127</c:v>
                </c:pt>
                <c:pt idx="20">
                  <c:v>13297685009</c:v>
                </c:pt>
                <c:pt idx="21">
                  <c:v>11765913930</c:v>
                </c:pt>
                <c:pt idx="22">
                  <c:v>10866644751</c:v>
                </c:pt>
                <c:pt idx="23">
                  <c:v>12056172703</c:v>
                </c:pt>
                <c:pt idx="24">
                  <c:v>9759602843</c:v>
                </c:pt>
                <c:pt idx="25">
                  <c:v>10015590417</c:v>
                </c:pt>
                <c:pt idx="26">
                  <c:v>10986665753</c:v>
                </c:pt>
                <c:pt idx="27">
                  <c:v>11710392473</c:v>
                </c:pt>
                <c:pt idx="28">
                  <c:v>12684892572</c:v>
                </c:pt>
                <c:pt idx="29">
                  <c:v>13695129318</c:v>
                </c:pt>
                <c:pt idx="30">
                  <c:v>17289715055</c:v>
                </c:pt>
                <c:pt idx="31">
                  <c:v>17804659243</c:v>
                </c:pt>
                <c:pt idx="32">
                  <c:v>14152394312</c:v>
                </c:pt>
                <c:pt idx="33">
                  <c:v>12495649089</c:v>
                </c:pt>
                <c:pt idx="34">
                  <c:v>11242882731</c:v>
                </c:pt>
                <c:pt idx="35">
                  <c:v>12669662952</c:v>
                </c:pt>
                <c:pt idx="36">
                  <c:v>10310547061</c:v>
                </c:pt>
                <c:pt idx="37">
                  <c:v>10398491846</c:v>
                </c:pt>
                <c:pt idx="38">
                  <c:v>11994769173</c:v>
                </c:pt>
                <c:pt idx="39">
                  <c:v>12388647476</c:v>
                </c:pt>
                <c:pt idx="40">
                  <c:v>13632022458</c:v>
                </c:pt>
                <c:pt idx="41">
                  <c:v>15446235173</c:v>
                </c:pt>
                <c:pt idx="42">
                  <c:v>18797792554</c:v>
                </c:pt>
                <c:pt idx="43">
                  <c:v>18982858496</c:v>
                </c:pt>
                <c:pt idx="44">
                  <c:v>14944597785</c:v>
                </c:pt>
                <c:pt idx="45">
                  <c:v>13399521673</c:v>
                </c:pt>
                <c:pt idx="46">
                  <c:v>12155625084</c:v>
                </c:pt>
                <c:pt idx="47">
                  <c:v>13365620959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0560"/>
        <c:axId val="212931120"/>
      </c:lineChart>
      <c:lineChart>
        <c:grouping val="standard"/>
        <c:varyColors val="0"/>
        <c:ser>
          <c:idx val="0"/>
          <c:order val="0"/>
          <c:tx>
            <c:strRef>
              <c:f>'Figure 16'!$C$5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16'!$B$6:$B$53</c:f>
              <c:numCache>
                <c:formatCode>[$-41A]mmm/yy;@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16'!$C$6:$C$53</c:f>
              <c:numCache>
                <c:formatCode>#,##0</c:formatCode>
                <c:ptCount val="48"/>
                <c:pt idx="0">
                  <c:v>21651050</c:v>
                </c:pt>
                <c:pt idx="1">
                  <c:v>23136817</c:v>
                </c:pt>
                <c:pt idx="2">
                  <c:v>26328647</c:v>
                </c:pt>
                <c:pt idx="3">
                  <c:v>26535402</c:v>
                </c:pt>
                <c:pt idx="4">
                  <c:v>28259424</c:v>
                </c:pt>
                <c:pt idx="5">
                  <c:v>29465292</c:v>
                </c:pt>
                <c:pt idx="6">
                  <c:v>33056061</c:v>
                </c:pt>
                <c:pt idx="7">
                  <c:v>33216644</c:v>
                </c:pt>
                <c:pt idx="8">
                  <c:v>29643285</c:v>
                </c:pt>
                <c:pt idx="9">
                  <c:v>28635130</c:v>
                </c:pt>
                <c:pt idx="10">
                  <c:v>26019636</c:v>
                </c:pt>
                <c:pt idx="11">
                  <c:v>28714752</c:v>
                </c:pt>
                <c:pt idx="12">
                  <c:v>24677755</c:v>
                </c:pt>
                <c:pt idx="13">
                  <c:v>24056187</c:v>
                </c:pt>
                <c:pt idx="14">
                  <c:v>27727783</c:v>
                </c:pt>
                <c:pt idx="15">
                  <c:v>28412816</c:v>
                </c:pt>
                <c:pt idx="16">
                  <c:v>30427246</c:v>
                </c:pt>
                <c:pt idx="17">
                  <c:v>31649925</c:v>
                </c:pt>
                <c:pt idx="18">
                  <c:v>36817179</c:v>
                </c:pt>
                <c:pt idx="19">
                  <c:v>35831472</c:v>
                </c:pt>
                <c:pt idx="20">
                  <c:v>31849670</c:v>
                </c:pt>
                <c:pt idx="21">
                  <c:v>29922454</c:v>
                </c:pt>
                <c:pt idx="22">
                  <c:v>28278159</c:v>
                </c:pt>
                <c:pt idx="23">
                  <c:v>30874185</c:v>
                </c:pt>
                <c:pt idx="24">
                  <c:v>26101398</c:v>
                </c:pt>
                <c:pt idx="25">
                  <c:v>26715821</c:v>
                </c:pt>
                <c:pt idx="26">
                  <c:v>28798519</c:v>
                </c:pt>
                <c:pt idx="27">
                  <c:v>29933931</c:v>
                </c:pt>
                <c:pt idx="28">
                  <c:v>31931086</c:v>
                </c:pt>
                <c:pt idx="29">
                  <c:v>33289663</c:v>
                </c:pt>
                <c:pt idx="30">
                  <c:v>39037252</c:v>
                </c:pt>
                <c:pt idx="31">
                  <c:v>39397134</c:v>
                </c:pt>
                <c:pt idx="32">
                  <c:v>34344894</c:v>
                </c:pt>
                <c:pt idx="33">
                  <c:v>32137134</c:v>
                </c:pt>
                <c:pt idx="34">
                  <c:v>29588364</c:v>
                </c:pt>
                <c:pt idx="35">
                  <c:v>32756588</c:v>
                </c:pt>
                <c:pt idx="36">
                  <c:v>27898053</c:v>
                </c:pt>
                <c:pt idx="37">
                  <c:v>27965303</c:v>
                </c:pt>
                <c:pt idx="38">
                  <c:v>32328864</c:v>
                </c:pt>
                <c:pt idx="39">
                  <c:v>32129547</c:v>
                </c:pt>
                <c:pt idx="40">
                  <c:v>35173253</c:v>
                </c:pt>
                <c:pt idx="41">
                  <c:v>37753624</c:v>
                </c:pt>
                <c:pt idx="42">
                  <c:v>43207987</c:v>
                </c:pt>
                <c:pt idx="43">
                  <c:v>43323613</c:v>
                </c:pt>
                <c:pt idx="44">
                  <c:v>36899140</c:v>
                </c:pt>
                <c:pt idx="45">
                  <c:v>35202114</c:v>
                </c:pt>
                <c:pt idx="46">
                  <c:v>32307580</c:v>
                </c:pt>
                <c:pt idx="47">
                  <c:v>35170047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32240"/>
        <c:axId val="212931680"/>
      </c:lineChart>
      <c:dateAx>
        <c:axId val="212930560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931120"/>
        <c:crosses val="autoZero"/>
        <c:auto val="0"/>
        <c:lblOffset val="100"/>
        <c:baseTimeUnit val="months"/>
        <c:majorUnit val="2"/>
        <c:majorTimeUnit val="months"/>
      </c:dateAx>
      <c:valAx>
        <c:axId val="21293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930560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29316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932240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2932240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2129316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17'!$B$6:$B$53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17'!$D$6:$D$53</c:f>
              <c:numCache>
                <c:formatCode>#,##0</c:formatCode>
                <c:ptCount val="48"/>
                <c:pt idx="0">
                  <c:v>7585840375</c:v>
                </c:pt>
                <c:pt idx="1">
                  <c:v>8725526927</c:v>
                </c:pt>
                <c:pt idx="2">
                  <c:v>9804662078</c:v>
                </c:pt>
                <c:pt idx="3">
                  <c:v>9894648498</c:v>
                </c:pt>
                <c:pt idx="4">
                  <c:v>10147293016</c:v>
                </c:pt>
                <c:pt idx="5">
                  <c:v>10184003798</c:v>
                </c:pt>
                <c:pt idx="6">
                  <c:v>10533646343</c:v>
                </c:pt>
                <c:pt idx="7">
                  <c:v>10000321273</c:v>
                </c:pt>
                <c:pt idx="8">
                  <c:v>10330312901</c:v>
                </c:pt>
                <c:pt idx="9">
                  <c:v>10447253094</c:v>
                </c:pt>
                <c:pt idx="10">
                  <c:v>9735255380</c:v>
                </c:pt>
                <c:pt idx="11">
                  <c:v>10859944205</c:v>
                </c:pt>
                <c:pt idx="12">
                  <c:v>8994025271</c:v>
                </c:pt>
                <c:pt idx="13">
                  <c:v>8800036174</c:v>
                </c:pt>
                <c:pt idx="14">
                  <c:v>10097058766</c:v>
                </c:pt>
                <c:pt idx="15">
                  <c:v>10338785985</c:v>
                </c:pt>
                <c:pt idx="16">
                  <c:v>10542688074</c:v>
                </c:pt>
                <c:pt idx="17">
                  <c:v>10649312994</c:v>
                </c:pt>
                <c:pt idx="18">
                  <c:v>11248842312</c:v>
                </c:pt>
                <c:pt idx="19">
                  <c:v>10502147963</c:v>
                </c:pt>
                <c:pt idx="20">
                  <c:v>10713265770</c:v>
                </c:pt>
                <c:pt idx="21">
                  <c:v>10819164689</c:v>
                </c:pt>
                <c:pt idx="22">
                  <c:v>10393388690</c:v>
                </c:pt>
                <c:pt idx="23">
                  <c:v>11345706350</c:v>
                </c:pt>
                <c:pt idx="24">
                  <c:v>9317746815</c:v>
                </c:pt>
                <c:pt idx="25">
                  <c:v>9576821038</c:v>
                </c:pt>
                <c:pt idx="26">
                  <c:v>10339326725</c:v>
                </c:pt>
                <c:pt idx="27">
                  <c:v>10825809318</c:v>
                </c:pt>
                <c:pt idx="28">
                  <c:v>10955398175</c:v>
                </c:pt>
                <c:pt idx="29">
                  <c:v>11018977541</c:v>
                </c:pt>
                <c:pt idx="30">
                  <c:v>11407397299</c:v>
                </c:pt>
                <c:pt idx="31">
                  <c:v>11252543958</c:v>
                </c:pt>
                <c:pt idx="32">
                  <c:v>11152267687</c:v>
                </c:pt>
                <c:pt idx="33">
                  <c:v>11323295107</c:v>
                </c:pt>
                <c:pt idx="34">
                  <c:v>10690015167</c:v>
                </c:pt>
                <c:pt idx="35">
                  <c:v>12058984612</c:v>
                </c:pt>
                <c:pt idx="36">
                  <c:v>9781216393</c:v>
                </c:pt>
                <c:pt idx="37">
                  <c:v>9895011020</c:v>
                </c:pt>
                <c:pt idx="38">
                  <c:v>11319301571</c:v>
                </c:pt>
                <c:pt idx="39">
                  <c:v>11145176506</c:v>
                </c:pt>
                <c:pt idx="40">
                  <c:v>11773923776</c:v>
                </c:pt>
                <c:pt idx="41">
                  <c:v>11805960086</c:v>
                </c:pt>
                <c:pt idx="42">
                  <c:v>12131026231</c:v>
                </c:pt>
                <c:pt idx="43">
                  <c:v>11896320391</c:v>
                </c:pt>
                <c:pt idx="44">
                  <c:v>11728853022</c:v>
                </c:pt>
                <c:pt idx="45">
                  <c:v>12009171220</c:v>
                </c:pt>
                <c:pt idx="46">
                  <c:v>11534666862</c:v>
                </c:pt>
                <c:pt idx="47">
                  <c:v>12684067350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17'!$F$5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17'!$B$6:$B$53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17'!$F$6:$F$53</c:f>
              <c:numCache>
                <c:formatCode>#,##0</c:formatCode>
                <c:ptCount val="48"/>
                <c:pt idx="0">
                  <c:v>328201810</c:v>
                </c:pt>
                <c:pt idx="1">
                  <c:v>306395645</c:v>
                </c:pt>
                <c:pt idx="2">
                  <c:v>415570803</c:v>
                </c:pt>
                <c:pt idx="3">
                  <c:v>798582111</c:v>
                </c:pt>
                <c:pt idx="4">
                  <c:v>1142027280</c:v>
                </c:pt>
                <c:pt idx="5">
                  <c:v>2253138744</c:v>
                </c:pt>
                <c:pt idx="6">
                  <c:v>4336828548</c:v>
                </c:pt>
                <c:pt idx="7">
                  <c:v>5071737877</c:v>
                </c:pt>
                <c:pt idx="8">
                  <c:v>2195141284</c:v>
                </c:pt>
                <c:pt idx="9">
                  <c:v>859794628</c:v>
                </c:pt>
                <c:pt idx="10">
                  <c:v>398467769</c:v>
                </c:pt>
                <c:pt idx="11">
                  <c:v>447230458</c:v>
                </c:pt>
                <c:pt idx="12">
                  <c:v>392887043</c:v>
                </c:pt>
                <c:pt idx="13">
                  <c:v>360578001</c:v>
                </c:pt>
                <c:pt idx="14">
                  <c:v>515915901</c:v>
                </c:pt>
                <c:pt idx="15">
                  <c:v>875908455</c:v>
                </c:pt>
                <c:pt idx="16">
                  <c:v>1476075593</c:v>
                </c:pt>
                <c:pt idx="17">
                  <c:v>2564850254</c:v>
                </c:pt>
                <c:pt idx="18">
                  <c:v>5138493752</c:v>
                </c:pt>
                <c:pt idx="19">
                  <c:v>5824208164</c:v>
                </c:pt>
                <c:pt idx="20">
                  <c:v>2584419239</c:v>
                </c:pt>
                <c:pt idx="21">
                  <c:v>946749241</c:v>
                </c:pt>
                <c:pt idx="22">
                  <c:v>473256061</c:v>
                </c:pt>
                <c:pt idx="23">
                  <c:v>710466353</c:v>
                </c:pt>
                <c:pt idx="24">
                  <c:v>441856028</c:v>
                </c:pt>
                <c:pt idx="25">
                  <c:v>438769379</c:v>
                </c:pt>
                <c:pt idx="26">
                  <c:v>647339028</c:v>
                </c:pt>
                <c:pt idx="27">
                  <c:v>884583155</c:v>
                </c:pt>
                <c:pt idx="28">
                  <c:v>1729494397</c:v>
                </c:pt>
                <c:pt idx="29">
                  <c:v>2676151777</c:v>
                </c:pt>
                <c:pt idx="30">
                  <c:v>5882317756</c:v>
                </c:pt>
                <c:pt idx="31">
                  <c:v>6552115285</c:v>
                </c:pt>
                <c:pt idx="32">
                  <c:v>3000126625</c:v>
                </c:pt>
                <c:pt idx="33">
                  <c:v>1172353982</c:v>
                </c:pt>
                <c:pt idx="34">
                  <c:v>552867564</c:v>
                </c:pt>
                <c:pt idx="35">
                  <c:v>610678340</c:v>
                </c:pt>
                <c:pt idx="36">
                  <c:v>529330668</c:v>
                </c:pt>
                <c:pt idx="37">
                  <c:v>503480826</c:v>
                </c:pt>
                <c:pt idx="38">
                  <c:v>675467602</c:v>
                </c:pt>
                <c:pt idx="39">
                  <c:v>1243470970</c:v>
                </c:pt>
                <c:pt idx="40">
                  <c:v>1858098682</c:v>
                </c:pt>
                <c:pt idx="41">
                  <c:v>3640275087</c:v>
                </c:pt>
                <c:pt idx="42">
                  <c:v>6666766323</c:v>
                </c:pt>
                <c:pt idx="43">
                  <c:v>7086538105</c:v>
                </c:pt>
                <c:pt idx="44">
                  <c:v>3215744763</c:v>
                </c:pt>
                <c:pt idx="45">
                  <c:v>1390350453</c:v>
                </c:pt>
                <c:pt idx="46">
                  <c:v>620958222</c:v>
                </c:pt>
                <c:pt idx="47">
                  <c:v>681553609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22752"/>
        <c:axId val="212623312"/>
      </c:lineChart>
      <c:lineChart>
        <c:grouping val="standar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17'!$B$6:$B$53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17'!$C$6:$C$53</c:f>
              <c:numCache>
                <c:formatCode>#,##0</c:formatCode>
                <c:ptCount val="48"/>
                <c:pt idx="0">
                  <c:v>21105160</c:v>
                </c:pt>
                <c:pt idx="1">
                  <c:v>22638759</c:v>
                </c:pt>
                <c:pt idx="2">
                  <c:v>25653427</c:v>
                </c:pt>
                <c:pt idx="3">
                  <c:v>25247146</c:v>
                </c:pt>
                <c:pt idx="4">
                  <c:v>26446219</c:v>
                </c:pt>
                <c:pt idx="5">
                  <c:v>26138773</c:v>
                </c:pt>
                <c:pt idx="6">
                  <c:v>26594135</c:v>
                </c:pt>
                <c:pt idx="7">
                  <c:v>25540916</c:v>
                </c:pt>
                <c:pt idx="8">
                  <c:v>26309622</c:v>
                </c:pt>
                <c:pt idx="9">
                  <c:v>27198013</c:v>
                </c:pt>
                <c:pt idx="10">
                  <c:v>25327570</c:v>
                </c:pt>
                <c:pt idx="11">
                  <c:v>27968199</c:v>
                </c:pt>
                <c:pt idx="12">
                  <c:v>24033598</c:v>
                </c:pt>
                <c:pt idx="13">
                  <c:v>23481612</c:v>
                </c:pt>
                <c:pt idx="14">
                  <c:v>26923141</c:v>
                </c:pt>
                <c:pt idx="15">
                  <c:v>27010367</c:v>
                </c:pt>
                <c:pt idx="16">
                  <c:v>28181293</c:v>
                </c:pt>
                <c:pt idx="17">
                  <c:v>27877232</c:v>
                </c:pt>
                <c:pt idx="18">
                  <c:v>29076788</c:v>
                </c:pt>
                <c:pt idx="19">
                  <c:v>27080144</c:v>
                </c:pt>
                <c:pt idx="20">
                  <c:v>27918903</c:v>
                </c:pt>
                <c:pt idx="21">
                  <c:v>28360874</c:v>
                </c:pt>
                <c:pt idx="22">
                  <c:v>27451478</c:v>
                </c:pt>
                <c:pt idx="23">
                  <c:v>29030150</c:v>
                </c:pt>
                <c:pt idx="24">
                  <c:v>25354930</c:v>
                </c:pt>
                <c:pt idx="25">
                  <c:v>25984269</c:v>
                </c:pt>
                <c:pt idx="26">
                  <c:v>27741915</c:v>
                </c:pt>
                <c:pt idx="27">
                  <c:v>28451878</c:v>
                </c:pt>
                <c:pt idx="28">
                  <c:v>29235986</c:v>
                </c:pt>
                <c:pt idx="29">
                  <c:v>29169465</c:v>
                </c:pt>
                <c:pt idx="30">
                  <c:v>29838003</c:v>
                </c:pt>
                <c:pt idx="31">
                  <c:v>29222735</c:v>
                </c:pt>
                <c:pt idx="32">
                  <c:v>29561725</c:v>
                </c:pt>
                <c:pt idx="33">
                  <c:v>30124700</c:v>
                </c:pt>
                <c:pt idx="34">
                  <c:v>28590458</c:v>
                </c:pt>
                <c:pt idx="35">
                  <c:v>31687217</c:v>
                </c:pt>
                <c:pt idx="36">
                  <c:v>27031654</c:v>
                </c:pt>
                <c:pt idx="37">
                  <c:v>27132868</c:v>
                </c:pt>
                <c:pt idx="38">
                  <c:v>31211278</c:v>
                </c:pt>
                <c:pt idx="39">
                  <c:v>29989093</c:v>
                </c:pt>
                <c:pt idx="40">
                  <c:v>32111763</c:v>
                </c:pt>
                <c:pt idx="41">
                  <c:v>31962920</c:v>
                </c:pt>
                <c:pt idx="42">
                  <c:v>32128077</c:v>
                </c:pt>
                <c:pt idx="43">
                  <c:v>31563814</c:v>
                </c:pt>
                <c:pt idx="44">
                  <c:v>31422404</c:v>
                </c:pt>
                <c:pt idx="45">
                  <c:v>32695834</c:v>
                </c:pt>
                <c:pt idx="46">
                  <c:v>31145542</c:v>
                </c:pt>
                <c:pt idx="47">
                  <c:v>33914176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17'!$E$5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17'!$B$6:$B$53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17'!$E$6:$E$53</c:f>
              <c:numCache>
                <c:formatCode>#,##0</c:formatCode>
                <c:ptCount val="48"/>
                <c:pt idx="0">
                  <c:v>545890</c:v>
                </c:pt>
                <c:pt idx="1">
                  <c:v>498058</c:v>
                </c:pt>
                <c:pt idx="2">
                  <c:v>675220</c:v>
                </c:pt>
                <c:pt idx="3">
                  <c:v>1288256</c:v>
                </c:pt>
                <c:pt idx="4">
                  <c:v>1813205</c:v>
                </c:pt>
                <c:pt idx="5">
                  <c:v>3326519</c:v>
                </c:pt>
                <c:pt idx="6">
                  <c:v>6461926</c:v>
                </c:pt>
                <c:pt idx="7">
                  <c:v>7675728</c:v>
                </c:pt>
                <c:pt idx="8">
                  <c:v>3333663</c:v>
                </c:pt>
                <c:pt idx="9">
                  <c:v>1437117</c:v>
                </c:pt>
                <c:pt idx="10">
                  <c:v>692066</c:v>
                </c:pt>
                <c:pt idx="11">
                  <c:v>746553</c:v>
                </c:pt>
                <c:pt idx="12">
                  <c:v>644157</c:v>
                </c:pt>
                <c:pt idx="13">
                  <c:v>574575</c:v>
                </c:pt>
                <c:pt idx="14">
                  <c:v>804642</c:v>
                </c:pt>
                <c:pt idx="15">
                  <c:v>1402449</c:v>
                </c:pt>
                <c:pt idx="16">
                  <c:v>2245953</c:v>
                </c:pt>
                <c:pt idx="17">
                  <c:v>3772693</c:v>
                </c:pt>
                <c:pt idx="18">
                  <c:v>7740391</c:v>
                </c:pt>
                <c:pt idx="19">
                  <c:v>8751328</c:v>
                </c:pt>
                <c:pt idx="20">
                  <c:v>3930767</c:v>
                </c:pt>
                <c:pt idx="21">
                  <c:v>1561580</c:v>
                </c:pt>
                <c:pt idx="22">
                  <c:v>826681</c:v>
                </c:pt>
                <c:pt idx="23">
                  <c:v>1844035</c:v>
                </c:pt>
                <c:pt idx="24">
                  <c:v>746468</c:v>
                </c:pt>
                <c:pt idx="25">
                  <c:v>731552</c:v>
                </c:pt>
                <c:pt idx="26">
                  <c:v>1056604</c:v>
                </c:pt>
                <c:pt idx="27">
                  <c:v>1482053</c:v>
                </c:pt>
                <c:pt idx="28">
                  <c:v>2695100</c:v>
                </c:pt>
                <c:pt idx="29">
                  <c:v>4120198</c:v>
                </c:pt>
                <c:pt idx="30">
                  <c:v>9199249</c:v>
                </c:pt>
                <c:pt idx="31">
                  <c:v>10174399</c:v>
                </c:pt>
                <c:pt idx="32">
                  <c:v>4783169</c:v>
                </c:pt>
                <c:pt idx="33">
                  <c:v>2012434</c:v>
                </c:pt>
                <c:pt idx="34">
                  <c:v>997906</c:v>
                </c:pt>
                <c:pt idx="35">
                  <c:v>1069371</c:v>
                </c:pt>
                <c:pt idx="36">
                  <c:v>866399</c:v>
                </c:pt>
                <c:pt idx="37">
                  <c:v>832435</c:v>
                </c:pt>
                <c:pt idx="38">
                  <c:v>1117586</c:v>
                </c:pt>
                <c:pt idx="39">
                  <c:v>2140454</c:v>
                </c:pt>
                <c:pt idx="40">
                  <c:v>3061490</c:v>
                </c:pt>
                <c:pt idx="41">
                  <c:v>5790704</c:v>
                </c:pt>
                <c:pt idx="42">
                  <c:v>11079910</c:v>
                </c:pt>
                <c:pt idx="43">
                  <c:v>11759799</c:v>
                </c:pt>
                <c:pt idx="44">
                  <c:v>5476736</c:v>
                </c:pt>
                <c:pt idx="45">
                  <c:v>2506280</c:v>
                </c:pt>
                <c:pt idx="46">
                  <c:v>1162038</c:v>
                </c:pt>
                <c:pt idx="47">
                  <c:v>1255871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24432"/>
        <c:axId val="212623872"/>
      </c:lineChart>
      <c:dateAx>
        <c:axId val="212622752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23312"/>
        <c:crosses val="autoZero"/>
        <c:auto val="1"/>
        <c:lblOffset val="100"/>
        <c:baseTimeUnit val="months"/>
        <c:majorUnit val="2"/>
        <c:majorTimeUnit val="months"/>
      </c:dateAx>
      <c:valAx>
        <c:axId val="21262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2275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26238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24432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262443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262387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18'!$D$4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18'!$B$5:$B$16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18'!$D$5:$D$16</c:f>
              <c:numCache>
                <c:formatCode>#,##0</c:formatCode>
                <c:ptCount val="12"/>
                <c:pt idx="0">
                  <c:v>8842959516</c:v>
                </c:pt>
                <c:pt idx="1">
                  <c:v>8887711190</c:v>
                </c:pt>
                <c:pt idx="2">
                  <c:v>10084523616</c:v>
                </c:pt>
                <c:pt idx="3">
                  <c:v>9941691125</c:v>
                </c:pt>
                <c:pt idx="4">
                  <c:v>10403020408</c:v>
                </c:pt>
                <c:pt idx="5">
                  <c:v>10389394856</c:v>
                </c:pt>
                <c:pt idx="6">
                  <c:v>10580496534</c:v>
                </c:pt>
                <c:pt idx="7">
                  <c:v>10406670699</c:v>
                </c:pt>
                <c:pt idx="8">
                  <c:v>10397889395</c:v>
                </c:pt>
                <c:pt idx="9">
                  <c:v>10695721761</c:v>
                </c:pt>
                <c:pt idx="10">
                  <c:v>10311215415</c:v>
                </c:pt>
                <c:pt idx="11">
                  <c:v>11353483792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18'!$F$4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18'!$B$5:$B$16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18'!$F$5:$F$16</c:f>
              <c:numCache>
                <c:formatCode>#,##0</c:formatCode>
                <c:ptCount val="12"/>
                <c:pt idx="0">
                  <c:v>938256877</c:v>
                </c:pt>
                <c:pt idx="1">
                  <c:v>1007299830</c:v>
                </c:pt>
                <c:pt idx="2">
                  <c:v>1234777955</c:v>
                </c:pt>
                <c:pt idx="3">
                  <c:v>1203485381</c:v>
                </c:pt>
                <c:pt idx="4">
                  <c:v>1370903368</c:v>
                </c:pt>
                <c:pt idx="5">
                  <c:v>1416565230</c:v>
                </c:pt>
                <c:pt idx="6">
                  <c:v>1550529697</c:v>
                </c:pt>
                <c:pt idx="7">
                  <c:v>1489649692</c:v>
                </c:pt>
                <c:pt idx="8">
                  <c:v>1330963627</c:v>
                </c:pt>
                <c:pt idx="9">
                  <c:v>1313449459</c:v>
                </c:pt>
                <c:pt idx="10">
                  <c:v>1223451447</c:v>
                </c:pt>
                <c:pt idx="11">
                  <c:v>1330583558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28912"/>
        <c:axId val="210033088"/>
      </c:lineChart>
      <c:lineChart>
        <c:grouping val="standard"/>
        <c:varyColors val="0"/>
        <c:ser>
          <c:idx val="0"/>
          <c:order val="0"/>
          <c:tx>
            <c:strRef>
              <c:f>'Figure 18'!$C$4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18'!$B$5:$B$16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18'!$C$5:$C$16</c:f>
              <c:numCache>
                <c:formatCode>#,##0</c:formatCode>
                <c:ptCount val="12"/>
                <c:pt idx="0">
                  <c:v>25855369</c:v>
                </c:pt>
                <c:pt idx="1">
                  <c:v>25865003</c:v>
                </c:pt>
                <c:pt idx="2">
                  <c:v>29677553</c:v>
                </c:pt>
                <c:pt idx="3">
                  <c:v>28555022</c:v>
                </c:pt>
                <c:pt idx="4">
                  <c:v>30457425</c:v>
                </c:pt>
                <c:pt idx="5">
                  <c:v>30345308</c:v>
                </c:pt>
                <c:pt idx="6">
                  <c:v>30490172</c:v>
                </c:pt>
                <c:pt idx="7">
                  <c:v>30048551</c:v>
                </c:pt>
                <c:pt idx="8">
                  <c:v>29897454</c:v>
                </c:pt>
                <c:pt idx="9">
                  <c:v>31128554</c:v>
                </c:pt>
                <c:pt idx="10">
                  <c:v>29678406</c:v>
                </c:pt>
                <c:pt idx="11">
                  <c:v>32441526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18'!$E$4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18'!$B$5:$B$16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18'!$E$5:$E$16</c:f>
              <c:numCache>
                <c:formatCode>#,##0</c:formatCode>
                <c:ptCount val="12"/>
                <c:pt idx="0">
                  <c:v>1176285</c:v>
                </c:pt>
                <c:pt idx="1">
                  <c:v>1267865</c:v>
                </c:pt>
                <c:pt idx="2">
                  <c:v>1533725</c:v>
                </c:pt>
                <c:pt idx="3">
                  <c:v>1434071</c:v>
                </c:pt>
                <c:pt idx="4">
                  <c:v>1654338</c:v>
                </c:pt>
                <c:pt idx="5">
                  <c:v>1617612</c:v>
                </c:pt>
                <c:pt idx="6">
                  <c:v>1637905</c:v>
                </c:pt>
                <c:pt idx="7">
                  <c:v>1515263</c:v>
                </c:pt>
                <c:pt idx="8">
                  <c:v>1524950</c:v>
                </c:pt>
                <c:pt idx="9">
                  <c:v>1567280</c:v>
                </c:pt>
                <c:pt idx="10">
                  <c:v>1467136</c:v>
                </c:pt>
                <c:pt idx="11">
                  <c:v>1472650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34208"/>
        <c:axId val="210033648"/>
      </c:lineChart>
      <c:dateAx>
        <c:axId val="212628912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33088"/>
        <c:crosses val="autoZero"/>
        <c:auto val="1"/>
        <c:lblOffset val="100"/>
        <c:baseTimeUnit val="months"/>
      </c:dateAx>
      <c:valAx>
        <c:axId val="21003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2628912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003364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3420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00342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00336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265206192224423E-2"/>
          <c:y val="0.83267856820620456"/>
          <c:w val="0.78644071613407873"/>
          <c:h val="0.14653774026215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19'!$D$6:$D$17</c:f>
              <c:numCache>
                <c:formatCode>#,##0</c:formatCode>
                <c:ptCount val="12"/>
                <c:pt idx="0">
                  <c:v>492081315</c:v>
                </c:pt>
                <c:pt idx="1">
                  <c:v>461263724</c:v>
                </c:pt>
                <c:pt idx="2">
                  <c:v>616398269</c:v>
                </c:pt>
                <c:pt idx="3">
                  <c:v>1166778438</c:v>
                </c:pt>
                <c:pt idx="4">
                  <c:v>1747159381</c:v>
                </c:pt>
                <c:pt idx="5">
                  <c:v>3487744029</c:v>
                </c:pt>
                <c:pt idx="6">
                  <c:v>6453017968</c:v>
                </c:pt>
                <c:pt idx="7">
                  <c:v>6854358664</c:v>
                </c:pt>
                <c:pt idx="8">
                  <c:v>3073063422</c:v>
                </c:pt>
                <c:pt idx="9">
                  <c:v>1296508331</c:v>
                </c:pt>
                <c:pt idx="10">
                  <c:v>565697020</c:v>
                </c:pt>
                <c:pt idx="11">
                  <c:v>633340182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19'!$F$6:$F$17</c:f>
              <c:numCache>
                <c:formatCode>#,##0</c:formatCode>
                <c:ptCount val="12"/>
                <c:pt idx="0">
                  <c:v>37249353</c:v>
                </c:pt>
                <c:pt idx="1">
                  <c:v>42217102</c:v>
                </c:pt>
                <c:pt idx="2">
                  <c:v>59069333</c:v>
                </c:pt>
                <c:pt idx="3">
                  <c:v>76692532</c:v>
                </c:pt>
                <c:pt idx="4">
                  <c:v>110939301</c:v>
                </c:pt>
                <c:pt idx="5">
                  <c:v>152531058</c:v>
                </c:pt>
                <c:pt idx="6">
                  <c:v>213748355</c:v>
                </c:pt>
                <c:pt idx="7">
                  <c:v>232179441</c:v>
                </c:pt>
                <c:pt idx="8">
                  <c:v>142681341</c:v>
                </c:pt>
                <c:pt idx="9">
                  <c:v>93842122</c:v>
                </c:pt>
                <c:pt idx="10">
                  <c:v>55261202</c:v>
                </c:pt>
                <c:pt idx="11">
                  <c:v>48213427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08096"/>
        <c:axId val="213308656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19'!$C$6:$C$17</c:f>
              <c:numCache>
                <c:formatCode>#,##0</c:formatCode>
                <c:ptCount val="12"/>
                <c:pt idx="0">
                  <c:v>793789</c:v>
                </c:pt>
                <c:pt idx="1">
                  <c:v>745737</c:v>
                </c:pt>
                <c:pt idx="2">
                  <c:v>1006720</c:v>
                </c:pt>
                <c:pt idx="3">
                  <c:v>2009501</c:v>
                </c:pt>
                <c:pt idx="4">
                  <c:v>2893752</c:v>
                </c:pt>
                <c:pt idx="5">
                  <c:v>5575157</c:v>
                </c:pt>
                <c:pt idx="6">
                  <c:v>10781471</c:v>
                </c:pt>
                <c:pt idx="7">
                  <c:v>11446545</c:v>
                </c:pt>
                <c:pt idx="8">
                  <c:v>5264757</c:v>
                </c:pt>
                <c:pt idx="9">
                  <c:v>2352149</c:v>
                </c:pt>
                <c:pt idx="10">
                  <c:v>1055860</c:v>
                </c:pt>
                <c:pt idx="11">
                  <c:v>1166093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19'!$B$6:$B$17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19'!$E$6:$E$17</c:f>
              <c:numCache>
                <c:formatCode>#,##0</c:formatCode>
                <c:ptCount val="12"/>
                <c:pt idx="0">
                  <c:v>72610</c:v>
                </c:pt>
                <c:pt idx="1">
                  <c:v>86698</c:v>
                </c:pt>
                <c:pt idx="2">
                  <c:v>110866</c:v>
                </c:pt>
                <c:pt idx="3">
                  <c:v>130953</c:v>
                </c:pt>
                <c:pt idx="4">
                  <c:v>167738</c:v>
                </c:pt>
                <c:pt idx="5">
                  <c:v>215547</c:v>
                </c:pt>
                <c:pt idx="6">
                  <c:v>298439</c:v>
                </c:pt>
                <c:pt idx="7">
                  <c:v>313254</c:v>
                </c:pt>
                <c:pt idx="8">
                  <c:v>211979</c:v>
                </c:pt>
                <c:pt idx="9">
                  <c:v>154131</c:v>
                </c:pt>
                <c:pt idx="10">
                  <c:v>106178</c:v>
                </c:pt>
                <c:pt idx="11">
                  <c:v>89778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09776"/>
        <c:axId val="213309216"/>
      </c:lineChart>
      <c:dateAx>
        <c:axId val="213308096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08656"/>
        <c:crosses val="autoZero"/>
        <c:auto val="1"/>
        <c:lblOffset val="100"/>
        <c:baseTimeUnit val="months"/>
      </c:dateAx>
      <c:valAx>
        <c:axId val="21330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0809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330921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09776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330977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33092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64977</c:v>
                </c:pt>
                <c:pt idx="1">
                  <c:v>64972</c:v>
                </c:pt>
                <c:pt idx="2">
                  <c:v>65004</c:v>
                </c:pt>
                <c:pt idx="3">
                  <c:v>64581</c:v>
                </c:pt>
                <c:pt idx="4">
                  <c:v>67184</c:v>
                </c:pt>
                <c:pt idx="5">
                  <c:v>71104</c:v>
                </c:pt>
                <c:pt idx="6">
                  <c:v>72616</c:v>
                </c:pt>
                <c:pt idx="7">
                  <c:v>74762</c:v>
                </c:pt>
                <c:pt idx="8">
                  <c:v>73922</c:v>
                </c:pt>
                <c:pt idx="9">
                  <c:v>72767</c:v>
                </c:pt>
                <c:pt idx="10">
                  <c:v>73064</c:v>
                </c:pt>
                <c:pt idx="11">
                  <c:v>69137</c:v>
                </c:pt>
              </c:numCache>
            </c:numRef>
          </c:val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numRef>
              <c:f>'Figure 2'!$B$6:$B$17</c:f>
              <c:numCache>
                <c:formatCode>m/d/yyyy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08988752"/>
        <c:axId val="208116864"/>
      </c:barChart>
      <c:catAx>
        <c:axId val="208988752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08116864"/>
        <c:crosses val="autoZero"/>
        <c:auto val="0"/>
        <c:lblAlgn val="ctr"/>
        <c:lblOffset val="100"/>
        <c:noMultiLvlLbl val="0"/>
      </c:catAx>
      <c:valAx>
        <c:axId val="208116864"/>
        <c:scaling>
          <c:orientation val="minMax"/>
          <c:max val="90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898875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8854821566372062"/>
          <c:h val="6.755948573678893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3104931846992325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20'!$E$5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20'!$B$6:$B$53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20'!$E$6:$E$53</c:f>
              <c:numCache>
                <c:formatCode>#,##0</c:formatCode>
                <c:ptCount val="48"/>
                <c:pt idx="0">
                  <c:v>5687247363</c:v>
                </c:pt>
                <c:pt idx="1">
                  <c:v>6870063020</c:v>
                </c:pt>
                <c:pt idx="2">
                  <c:v>7674667102</c:v>
                </c:pt>
                <c:pt idx="3">
                  <c:v>7682026915</c:v>
                </c:pt>
                <c:pt idx="4">
                  <c:v>7858147469</c:v>
                </c:pt>
                <c:pt idx="5">
                  <c:v>7875143949</c:v>
                </c:pt>
                <c:pt idx="6">
                  <c:v>8145109619</c:v>
                </c:pt>
                <c:pt idx="7">
                  <c:v>7638237735</c:v>
                </c:pt>
                <c:pt idx="8">
                  <c:v>7957831033</c:v>
                </c:pt>
                <c:pt idx="9">
                  <c:v>8040341932</c:v>
                </c:pt>
                <c:pt idx="10">
                  <c:v>7528979185</c:v>
                </c:pt>
                <c:pt idx="11">
                  <c:v>8313079111</c:v>
                </c:pt>
                <c:pt idx="12">
                  <c:v>7064994843</c:v>
                </c:pt>
                <c:pt idx="13">
                  <c:v>6946593821</c:v>
                </c:pt>
                <c:pt idx="14">
                  <c:v>7912165174</c:v>
                </c:pt>
                <c:pt idx="15">
                  <c:v>8047410707</c:v>
                </c:pt>
                <c:pt idx="16">
                  <c:v>8177632963</c:v>
                </c:pt>
                <c:pt idx="17">
                  <c:v>8252429615</c:v>
                </c:pt>
                <c:pt idx="18">
                  <c:v>8723683467</c:v>
                </c:pt>
                <c:pt idx="19">
                  <c:v>8154008999</c:v>
                </c:pt>
                <c:pt idx="20">
                  <c:v>8324374117</c:v>
                </c:pt>
                <c:pt idx="21">
                  <c:v>8411020213</c:v>
                </c:pt>
                <c:pt idx="22">
                  <c:v>8119141285</c:v>
                </c:pt>
                <c:pt idx="23">
                  <c:v>8921936214</c:v>
                </c:pt>
                <c:pt idx="24">
                  <c:v>7274581698</c:v>
                </c:pt>
                <c:pt idx="25">
                  <c:v>7601069776</c:v>
                </c:pt>
                <c:pt idx="26">
                  <c:v>8154515803</c:v>
                </c:pt>
                <c:pt idx="27">
                  <c:v>8536006184</c:v>
                </c:pt>
                <c:pt idx="28">
                  <c:v>8622612405</c:v>
                </c:pt>
                <c:pt idx="29">
                  <c:v>8629034970</c:v>
                </c:pt>
                <c:pt idx="30">
                  <c:v>8904025504</c:v>
                </c:pt>
                <c:pt idx="31">
                  <c:v>8753008570</c:v>
                </c:pt>
                <c:pt idx="32">
                  <c:v>8709318074</c:v>
                </c:pt>
                <c:pt idx="33">
                  <c:v>8820702928</c:v>
                </c:pt>
                <c:pt idx="34">
                  <c:v>8362820758</c:v>
                </c:pt>
                <c:pt idx="35">
                  <c:v>9332637687</c:v>
                </c:pt>
                <c:pt idx="36">
                  <c:v>7591025836</c:v>
                </c:pt>
                <c:pt idx="37">
                  <c:v>7792091469</c:v>
                </c:pt>
                <c:pt idx="38">
                  <c:v>8848645928</c:v>
                </c:pt>
                <c:pt idx="39">
                  <c:v>8654763470</c:v>
                </c:pt>
                <c:pt idx="40">
                  <c:v>9126642889</c:v>
                </c:pt>
                <c:pt idx="41">
                  <c:v>9071446663</c:v>
                </c:pt>
                <c:pt idx="42">
                  <c:v>9341412109</c:v>
                </c:pt>
                <c:pt idx="43">
                  <c:v>9092498823</c:v>
                </c:pt>
                <c:pt idx="44">
                  <c:v>8934029593</c:v>
                </c:pt>
                <c:pt idx="45">
                  <c:v>9146073082</c:v>
                </c:pt>
                <c:pt idx="46">
                  <c:v>8773453563</c:v>
                </c:pt>
                <c:pt idx="47">
                  <c:v>9531190603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Value of transactions using other Croatian issuers'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20'!$B$6:$B$53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20'!$F$6:$F$53</c:f>
              <c:numCache>
                <c:formatCode>#,##0</c:formatCode>
                <c:ptCount val="48"/>
                <c:pt idx="0">
                  <c:v>1898593012</c:v>
                </c:pt>
                <c:pt idx="1">
                  <c:v>1855463907</c:v>
                </c:pt>
                <c:pt idx="2">
                  <c:v>2129994976</c:v>
                </c:pt>
                <c:pt idx="3">
                  <c:v>2212621583</c:v>
                </c:pt>
                <c:pt idx="4">
                  <c:v>2289145547</c:v>
                </c:pt>
                <c:pt idx="5">
                  <c:v>2308859849</c:v>
                </c:pt>
                <c:pt idx="6">
                  <c:v>2388536724</c:v>
                </c:pt>
                <c:pt idx="7">
                  <c:v>2362083538</c:v>
                </c:pt>
                <c:pt idx="8">
                  <c:v>2372481868</c:v>
                </c:pt>
                <c:pt idx="9">
                  <c:v>2406911162</c:v>
                </c:pt>
                <c:pt idx="10">
                  <c:v>2206276195</c:v>
                </c:pt>
                <c:pt idx="11">
                  <c:v>2546865094</c:v>
                </c:pt>
                <c:pt idx="12">
                  <c:v>1929030428</c:v>
                </c:pt>
                <c:pt idx="13">
                  <c:v>1853442353</c:v>
                </c:pt>
                <c:pt idx="14">
                  <c:v>2184893592</c:v>
                </c:pt>
                <c:pt idx="15">
                  <c:v>2291375278</c:v>
                </c:pt>
                <c:pt idx="16">
                  <c:v>2365055111</c:v>
                </c:pt>
                <c:pt idx="17">
                  <c:v>2396883379</c:v>
                </c:pt>
                <c:pt idx="18">
                  <c:v>2525158845</c:v>
                </c:pt>
                <c:pt idx="19">
                  <c:v>2348138964</c:v>
                </c:pt>
                <c:pt idx="20">
                  <c:v>2388891653</c:v>
                </c:pt>
                <c:pt idx="21">
                  <c:v>2408144476</c:v>
                </c:pt>
                <c:pt idx="22">
                  <c:v>2274247405</c:v>
                </c:pt>
                <c:pt idx="23">
                  <c:v>2423770136</c:v>
                </c:pt>
                <c:pt idx="24">
                  <c:v>2043165117</c:v>
                </c:pt>
                <c:pt idx="25">
                  <c:v>1975751262</c:v>
                </c:pt>
                <c:pt idx="26">
                  <c:v>2184810922</c:v>
                </c:pt>
                <c:pt idx="27">
                  <c:v>2289803134</c:v>
                </c:pt>
                <c:pt idx="28">
                  <c:v>2332785770</c:v>
                </c:pt>
                <c:pt idx="29">
                  <c:v>2389942571</c:v>
                </c:pt>
                <c:pt idx="30">
                  <c:v>2503371795</c:v>
                </c:pt>
                <c:pt idx="31">
                  <c:v>2499535388</c:v>
                </c:pt>
                <c:pt idx="32">
                  <c:v>2442949613</c:v>
                </c:pt>
                <c:pt idx="33">
                  <c:v>2502592179</c:v>
                </c:pt>
                <c:pt idx="34">
                  <c:v>2327194409</c:v>
                </c:pt>
                <c:pt idx="35">
                  <c:v>2726346925</c:v>
                </c:pt>
                <c:pt idx="36">
                  <c:v>2190190557</c:v>
                </c:pt>
                <c:pt idx="37">
                  <c:v>2102919551</c:v>
                </c:pt>
                <c:pt idx="38">
                  <c:v>2470655643</c:v>
                </c:pt>
                <c:pt idx="39">
                  <c:v>2490413036</c:v>
                </c:pt>
                <c:pt idx="40">
                  <c:v>2647280887</c:v>
                </c:pt>
                <c:pt idx="41">
                  <c:v>2734513423</c:v>
                </c:pt>
                <c:pt idx="42">
                  <c:v>2789614122</c:v>
                </c:pt>
                <c:pt idx="43">
                  <c:v>2803821568</c:v>
                </c:pt>
                <c:pt idx="44">
                  <c:v>2794823429</c:v>
                </c:pt>
                <c:pt idx="45">
                  <c:v>2863098138</c:v>
                </c:pt>
                <c:pt idx="46">
                  <c:v>2761213299</c:v>
                </c:pt>
                <c:pt idx="47">
                  <c:v>3152876747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14256"/>
        <c:axId val="213314816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20'!$B$6:$B$53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20'!$C$6:$C$53</c:f>
              <c:numCache>
                <c:formatCode>#,##0</c:formatCode>
                <c:ptCount val="48"/>
                <c:pt idx="0">
                  <c:v>11164941</c:v>
                </c:pt>
                <c:pt idx="1">
                  <c:v>12700419</c:v>
                </c:pt>
                <c:pt idx="2">
                  <c:v>14388718</c:v>
                </c:pt>
                <c:pt idx="3">
                  <c:v>13943133</c:v>
                </c:pt>
                <c:pt idx="4">
                  <c:v>14637359</c:v>
                </c:pt>
                <c:pt idx="5">
                  <c:v>14292860</c:v>
                </c:pt>
                <c:pt idx="6">
                  <c:v>14510486</c:v>
                </c:pt>
                <c:pt idx="7">
                  <c:v>13677257</c:v>
                </c:pt>
                <c:pt idx="8">
                  <c:v>14379014</c:v>
                </c:pt>
                <c:pt idx="9">
                  <c:v>14764597</c:v>
                </c:pt>
                <c:pt idx="10">
                  <c:v>13875810</c:v>
                </c:pt>
                <c:pt idx="11">
                  <c:v>15127229</c:v>
                </c:pt>
                <c:pt idx="12">
                  <c:v>13083428</c:v>
                </c:pt>
                <c:pt idx="13">
                  <c:v>12936990</c:v>
                </c:pt>
                <c:pt idx="14">
                  <c:v>14788873</c:v>
                </c:pt>
                <c:pt idx="15">
                  <c:v>14662335</c:v>
                </c:pt>
                <c:pt idx="16">
                  <c:v>15318141</c:v>
                </c:pt>
                <c:pt idx="17">
                  <c:v>15076403</c:v>
                </c:pt>
                <c:pt idx="18">
                  <c:v>15917752</c:v>
                </c:pt>
                <c:pt idx="19">
                  <c:v>14952902</c:v>
                </c:pt>
                <c:pt idx="20">
                  <c:v>15394557</c:v>
                </c:pt>
                <c:pt idx="21">
                  <c:v>15673498</c:v>
                </c:pt>
                <c:pt idx="22">
                  <c:v>15284886</c:v>
                </c:pt>
                <c:pt idx="23">
                  <c:v>16552010</c:v>
                </c:pt>
                <c:pt idx="24">
                  <c:v>13846727</c:v>
                </c:pt>
                <c:pt idx="25">
                  <c:v>14556262</c:v>
                </c:pt>
                <c:pt idx="26">
                  <c:v>15502488</c:v>
                </c:pt>
                <c:pt idx="27">
                  <c:v>15899894</c:v>
                </c:pt>
                <c:pt idx="28">
                  <c:v>16368763</c:v>
                </c:pt>
                <c:pt idx="29">
                  <c:v>16175558</c:v>
                </c:pt>
                <c:pt idx="30">
                  <c:v>16360514</c:v>
                </c:pt>
                <c:pt idx="31">
                  <c:v>15897382</c:v>
                </c:pt>
                <c:pt idx="32">
                  <c:v>16218738</c:v>
                </c:pt>
                <c:pt idx="33">
                  <c:v>16556057</c:v>
                </c:pt>
                <c:pt idx="34">
                  <c:v>15712580</c:v>
                </c:pt>
                <c:pt idx="35">
                  <c:v>17321138</c:v>
                </c:pt>
                <c:pt idx="36">
                  <c:v>14510494</c:v>
                </c:pt>
                <c:pt idx="37">
                  <c:v>14909855</c:v>
                </c:pt>
                <c:pt idx="38">
                  <c:v>17071755</c:v>
                </c:pt>
                <c:pt idx="39">
                  <c:v>16251436</c:v>
                </c:pt>
                <c:pt idx="40">
                  <c:v>17333675</c:v>
                </c:pt>
                <c:pt idx="41">
                  <c:v>16957850</c:v>
                </c:pt>
                <c:pt idx="42">
                  <c:v>16943782</c:v>
                </c:pt>
                <c:pt idx="43">
                  <c:v>16387124</c:v>
                </c:pt>
                <c:pt idx="44">
                  <c:v>16215612</c:v>
                </c:pt>
                <c:pt idx="45">
                  <c:v>16910242</c:v>
                </c:pt>
                <c:pt idx="46">
                  <c:v>16047262</c:v>
                </c:pt>
                <c:pt idx="47">
                  <c:v>17303825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20'!$D$5</c:f>
              <c:strCache>
                <c:ptCount val="1"/>
                <c:pt idx="0">
                  <c:v>Number of transactions using other Croatian issuers'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20'!$B$6:$B$53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20'!$D$6:$D$53</c:f>
              <c:numCache>
                <c:formatCode>#,##0</c:formatCode>
                <c:ptCount val="48"/>
                <c:pt idx="0">
                  <c:v>9940219</c:v>
                </c:pt>
                <c:pt idx="1">
                  <c:v>9938340</c:v>
                </c:pt>
                <c:pt idx="2">
                  <c:v>11264709</c:v>
                </c:pt>
                <c:pt idx="3">
                  <c:v>11304013</c:v>
                </c:pt>
                <c:pt idx="4">
                  <c:v>11808860</c:v>
                </c:pt>
                <c:pt idx="5">
                  <c:v>11845913</c:v>
                </c:pt>
                <c:pt idx="6">
                  <c:v>12083649</c:v>
                </c:pt>
                <c:pt idx="7">
                  <c:v>11863659</c:v>
                </c:pt>
                <c:pt idx="8">
                  <c:v>11930608</c:v>
                </c:pt>
                <c:pt idx="9">
                  <c:v>12433416</c:v>
                </c:pt>
                <c:pt idx="10">
                  <c:v>11451760</c:v>
                </c:pt>
                <c:pt idx="11">
                  <c:v>12840970</c:v>
                </c:pt>
                <c:pt idx="12">
                  <c:v>10950170</c:v>
                </c:pt>
                <c:pt idx="13">
                  <c:v>10544622</c:v>
                </c:pt>
                <c:pt idx="14">
                  <c:v>12134268</c:v>
                </c:pt>
                <c:pt idx="15">
                  <c:v>12348032</c:v>
                </c:pt>
                <c:pt idx="16">
                  <c:v>12863152</c:v>
                </c:pt>
                <c:pt idx="17">
                  <c:v>12800829</c:v>
                </c:pt>
                <c:pt idx="18">
                  <c:v>13159036</c:v>
                </c:pt>
                <c:pt idx="19">
                  <c:v>12127242</c:v>
                </c:pt>
                <c:pt idx="20">
                  <c:v>12524346</c:v>
                </c:pt>
                <c:pt idx="21">
                  <c:v>12687376</c:v>
                </c:pt>
                <c:pt idx="22">
                  <c:v>12166592</c:v>
                </c:pt>
                <c:pt idx="23">
                  <c:v>12478140</c:v>
                </c:pt>
                <c:pt idx="24">
                  <c:v>11508203</c:v>
                </c:pt>
                <c:pt idx="25">
                  <c:v>11428007</c:v>
                </c:pt>
                <c:pt idx="26">
                  <c:v>12239427</c:v>
                </c:pt>
                <c:pt idx="27">
                  <c:v>12551984</c:v>
                </c:pt>
                <c:pt idx="28">
                  <c:v>12867223</c:v>
                </c:pt>
                <c:pt idx="29">
                  <c:v>12993907</c:v>
                </c:pt>
                <c:pt idx="30">
                  <c:v>13477489</c:v>
                </c:pt>
                <c:pt idx="31">
                  <c:v>13325353</c:v>
                </c:pt>
                <c:pt idx="32">
                  <c:v>13342987</c:v>
                </c:pt>
                <c:pt idx="33">
                  <c:v>13568643</c:v>
                </c:pt>
                <c:pt idx="34">
                  <c:v>12877878</c:v>
                </c:pt>
                <c:pt idx="35">
                  <c:v>14366079</c:v>
                </c:pt>
                <c:pt idx="36">
                  <c:v>12521160</c:v>
                </c:pt>
                <c:pt idx="37">
                  <c:v>12223013</c:v>
                </c:pt>
                <c:pt idx="38">
                  <c:v>14139523</c:v>
                </c:pt>
                <c:pt idx="39">
                  <c:v>13737657</c:v>
                </c:pt>
                <c:pt idx="40">
                  <c:v>14778088</c:v>
                </c:pt>
                <c:pt idx="41">
                  <c:v>15005070</c:v>
                </c:pt>
                <c:pt idx="42">
                  <c:v>15184295</c:v>
                </c:pt>
                <c:pt idx="43">
                  <c:v>15176690</c:v>
                </c:pt>
                <c:pt idx="44">
                  <c:v>15206792</c:v>
                </c:pt>
                <c:pt idx="45">
                  <c:v>15785592</c:v>
                </c:pt>
                <c:pt idx="46">
                  <c:v>15098280</c:v>
                </c:pt>
                <c:pt idx="47">
                  <c:v>16610351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15936"/>
        <c:axId val="213315376"/>
      </c:lineChart>
      <c:dateAx>
        <c:axId val="213314256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4816"/>
        <c:crosses val="autoZero"/>
        <c:auto val="1"/>
        <c:lblOffset val="100"/>
        <c:baseTimeUnit val="months"/>
        <c:majorUnit val="2"/>
        <c:majorTimeUnit val="months"/>
      </c:dateAx>
      <c:valAx>
        <c:axId val="21331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4256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33153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5936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331593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33153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726337310821054"/>
          <c:w val="0.87774158109105815"/>
          <c:h val="0.12736626891789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21'!$B$6:$B$53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21'!$C$6:$C$53</c:f>
              <c:numCache>
                <c:formatCode>#,##0</c:formatCode>
                <c:ptCount val="48"/>
                <c:pt idx="0">
                  <c:v>14871451</c:v>
                </c:pt>
                <c:pt idx="1">
                  <c:v>14739071</c:v>
                </c:pt>
                <c:pt idx="2">
                  <c:v>16839831</c:v>
                </c:pt>
                <c:pt idx="3">
                  <c:v>16733166</c:v>
                </c:pt>
                <c:pt idx="4">
                  <c:v>17558536</c:v>
                </c:pt>
                <c:pt idx="5">
                  <c:v>17459927</c:v>
                </c:pt>
                <c:pt idx="6">
                  <c:v>17820402</c:v>
                </c:pt>
                <c:pt idx="7">
                  <c:v>17247940</c:v>
                </c:pt>
                <c:pt idx="8">
                  <c:v>17654301</c:v>
                </c:pt>
                <c:pt idx="9">
                  <c:v>18165622</c:v>
                </c:pt>
                <c:pt idx="10">
                  <c:v>16937869</c:v>
                </c:pt>
                <c:pt idx="11">
                  <c:v>19073897</c:v>
                </c:pt>
                <c:pt idx="12">
                  <c:v>16033872</c:v>
                </c:pt>
                <c:pt idx="13">
                  <c:v>15637641</c:v>
                </c:pt>
                <c:pt idx="14">
                  <c:v>18065168</c:v>
                </c:pt>
                <c:pt idx="15">
                  <c:v>18264523</c:v>
                </c:pt>
                <c:pt idx="16">
                  <c:v>19161347</c:v>
                </c:pt>
                <c:pt idx="17">
                  <c:v>18974934</c:v>
                </c:pt>
                <c:pt idx="18">
                  <c:v>19978753</c:v>
                </c:pt>
                <c:pt idx="19">
                  <c:v>18513003</c:v>
                </c:pt>
                <c:pt idx="20">
                  <c:v>19107101</c:v>
                </c:pt>
                <c:pt idx="21">
                  <c:v>19371983</c:v>
                </c:pt>
                <c:pt idx="22">
                  <c:v>18735336</c:v>
                </c:pt>
                <c:pt idx="23">
                  <c:v>19702648</c:v>
                </c:pt>
                <c:pt idx="24">
                  <c:v>17398064</c:v>
                </c:pt>
                <c:pt idx="25">
                  <c:v>17577786</c:v>
                </c:pt>
                <c:pt idx="26">
                  <c:v>18875299</c:v>
                </c:pt>
                <c:pt idx="27">
                  <c:v>19369964</c:v>
                </c:pt>
                <c:pt idx="28">
                  <c:v>20037862</c:v>
                </c:pt>
                <c:pt idx="29">
                  <c:v>20150390</c:v>
                </c:pt>
                <c:pt idx="30">
                  <c:v>20870879</c:v>
                </c:pt>
                <c:pt idx="31">
                  <c:v>20259924</c:v>
                </c:pt>
                <c:pt idx="32">
                  <c:v>20465635</c:v>
                </c:pt>
                <c:pt idx="33">
                  <c:v>20920878</c:v>
                </c:pt>
                <c:pt idx="34">
                  <c:v>19849686</c:v>
                </c:pt>
                <c:pt idx="35">
                  <c:v>22297704</c:v>
                </c:pt>
                <c:pt idx="36">
                  <c:v>19049740</c:v>
                </c:pt>
                <c:pt idx="37">
                  <c:v>18785910</c:v>
                </c:pt>
                <c:pt idx="38">
                  <c:v>21801248</c:v>
                </c:pt>
                <c:pt idx="39">
                  <c:v>21129812</c:v>
                </c:pt>
                <c:pt idx="40">
                  <c:v>22511452</c:v>
                </c:pt>
                <c:pt idx="41">
                  <c:v>22715590</c:v>
                </c:pt>
                <c:pt idx="42">
                  <c:v>22914007</c:v>
                </c:pt>
                <c:pt idx="43">
                  <c:v>22481726</c:v>
                </c:pt>
                <c:pt idx="44">
                  <c:v>22509349</c:v>
                </c:pt>
                <c:pt idx="45">
                  <c:v>23273782</c:v>
                </c:pt>
                <c:pt idx="46">
                  <c:v>22326676</c:v>
                </c:pt>
                <c:pt idx="47">
                  <c:v>24603928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21'!$D$5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21'!$B$6:$B$53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21'!$D$6:$D$53</c:f>
              <c:numCache>
                <c:formatCode>#,##0</c:formatCode>
                <c:ptCount val="48"/>
                <c:pt idx="0">
                  <c:v>6122086</c:v>
                </c:pt>
                <c:pt idx="1">
                  <c:v>7689350</c:v>
                </c:pt>
                <c:pt idx="2">
                  <c:v>8577210</c:v>
                </c:pt>
                <c:pt idx="3">
                  <c:v>8278356</c:v>
                </c:pt>
                <c:pt idx="4">
                  <c:v>8658382</c:v>
                </c:pt>
                <c:pt idx="5">
                  <c:v>8446138</c:v>
                </c:pt>
                <c:pt idx="6">
                  <c:v>8524916</c:v>
                </c:pt>
                <c:pt idx="7">
                  <c:v>8074290</c:v>
                </c:pt>
                <c:pt idx="8">
                  <c:v>8407342</c:v>
                </c:pt>
                <c:pt idx="9">
                  <c:v>8775240</c:v>
                </c:pt>
                <c:pt idx="10">
                  <c:v>8152890</c:v>
                </c:pt>
                <c:pt idx="11">
                  <c:v>8645332</c:v>
                </c:pt>
                <c:pt idx="12">
                  <c:v>7760139</c:v>
                </c:pt>
                <c:pt idx="13">
                  <c:v>7620981</c:v>
                </c:pt>
                <c:pt idx="14">
                  <c:v>8604490</c:v>
                </c:pt>
                <c:pt idx="15">
                  <c:v>8492174</c:v>
                </c:pt>
                <c:pt idx="16">
                  <c:v>8771142</c:v>
                </c:pt>
                <c:pt idx="17">
                  <c:v>8650546</c:v>
                </c:pt>
                <c:pt idx="18">
                  <c:v>8829062</c:v>
                </c:pt>
                <c:pt idx="19">
                  <c:v>8324437</c:v>
                </c:pt>
                <c:pt idx="20">
                  <c:v>8550717</c:v>
                </c:pt>
                <c:pt idx="21">
                  <c:v>8721223</c:v>
                </c:pt>
                <c:pt idx="22">
                  <c:v>8457174</c:v>
                </c:pt>
                <c:pt idx="23">
                  <c:v>9057084</c:v>
                </c:pt>
                <c:pt idx="24">
                  <c:v>7705887</c:v>
                </c:pt>
                <c:pt idx="25">
                  <c:v>8146928</c:v>
                </c:pt>
                <c:pt idx="26">
                  <c:v>8593920</c:v>
                </c:pt>
                <c:pt idx="27">
                  <c:v>8804418</c:v>
                </c:pt>
                <c:pt idx="28">
                  <c:v>8919523</c:v>
                </c:pt>
                <c:pt idx="29">
                  <c:v>8741649</c:v>
                </c:pt>
                <c:pt idx="30">
                  <c:v>8683541</c:v>
                </c:pt>
                <c:pt idx="31">
                  <c:v>8691419</c:v>
                </c:pt>
                <c:pt idx="32">
                  <c:v>8807988</c:v>
                </c:pt>
                <c:pt idx="33">
                  <c:v>8907964</c:v>
                </c:pt>
                <c:pt idx="34">
                  <c:v>8457454</c:v>
                </c:pt>
                <c:pt idx="35">
                  <c:v>9100521</c:v>
                </c:pt>
                <c:pt idx="36">
                  <c:v>7716439</c:v>
                </c:pt>
                <c:pt idx="37">
                  <c:v>8081647</c:v>
                </c:pt>
                <c:pt idx="38">
                  <c:v>9107151</c:v>
                </c:pt>
                <c:pt idx="39">
                  <c:v>8571202</c:v>
                </c:pt>
                <c:pt idx="40">
                  <c:v>9294160</c:v>
                </c:pt>
                <c:pt idx="41">
                  <c:v>8951156</c:v>
                </c:pt>
                <c:pt idx="42">
                  <c:v>8905597</c:v>
                </c:pt>
                <c:pt idx="43">
                  <c:v>8794295</c:v>
                </c:pt>
                <c:pt idx="44">
                  <c:v>8620457</c:v>
                </c:pt>
                <c:pt idx="45">
                  <c:v>9107770</c:v>
                </c:pt>
                <c:pt idx="46">
                  <c:v>8521273</c:v>
                </c:pt>
                <c:pt idx="47">
                  <c:v>9011798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21'!$B$6:$B$53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21'!$E$6:$E$53</c:f>
              <c:numCache>
                <c:formatCode>#,##0</c:formatCode>
                <c:ptCount val="48"/>
                <c:pt idx="0">
                  <c:v>111623</c:v>
                </c:pt>
                <c:pt idx="1">
                  <c:v>210338</c:v>
                </c:pt>
                <c:pt idx="2">
                  <c:v>236386</c:v>
                </c:pt>
                <c:pt idx="3">
                  <c:v>235624</c:v>
                </c:pt>
                <c:pt idx="4">
                  <c:v>229301</c:v>
                </c:pt>
                <c:pt idx="5">
                  <c:v>232708</c:v>
                </c:pt>
                <c:pt idx="6">
                  <c:v>248817</c:v>
                </c:pt>
                <c:pt idx="7">
                  <c:v>218686</c:v>
                </c:pt>
                <c:pt idx="8">
                  <c:v>247979</c:v>
                </c:pt>
                <c:pt idx="9">
                  <c:v>257151</c:v>
                </c:pt>
                <c:pt idx="10">
                  <c:v>236811</c:v>
                </c:pt>
                <c:pt idx="11">
                  <c:v>248970</c:v>
                </c:pt>
                <c:pt idx="12">
                  <c:v>239587</c:v>
                </c:pt>
                <c:pt idx="13">
                  <c:v>222990</c:v>
                </c:pt>
                <c:pt idx="14">
                  <c:v>253483</c:v>
                </c:pt>
                <c:pt idx="15">
                  <c:v>253670</c:v>
                </c:pt>
                <c:pt idx="16">
                  <c:v>248804</c:v>
                </c:pt>
                <c:pt idx="17">
                  <c:v>251752</c:v>
                </c:pt>
                <c:pt idx="18">
                  <c:v>268973</c:v>
                </c:pt>
                <c:pt idx="19">
                  <c:v>242704</c:v>
                </c:pt>
                <c:pt idx="20">
                  <c:v>261085</c:v>
                </c:pt>
                <c:pt idx="21">
                  <c:v>267668</c:v>
                </c:pt>
                <c:pt idx="22">
                  <c:v>258968</c:v>
                </c:pt>
                <c:pt idx="23">
                  <c:v>270418</c:v>
                </c:pt>
                <c:pt idx="24">
                  <c:v>250979</c:v>
                </c:pt>
                <c:pt idx="25">
                  <c:v>259555</c:v>
                </c:pt>
                <c:pt idx="26">
                  <c:v>272696</c:v>
                </c:pt>
                <c:pt idx="27">
                  <c:v>277496</c:v>
                </c:pt>
                <c:pt idx="28">
                  <c:v>278601</c:v>
                </c:pt>
                <c:pt idx="29">
                  <c:v>277426</c:v>
                </c:pt>
                <c:pt idx="30">
                  <c:v>283583</c:v>
                </c:pt>
                <c:pt idx="31">
                  <c:v>271392</c:v>
                </c:pt>
                <c:pt idx="32">
                  <c:v>288102</c:v>
                </c:pt>
                <c:pt idx="33">
                  <c:v>295858</c:v>
                </c:pt>
                <c:pt idx="34">
                  <c:v>283318</c:v>
                </c:pt>
                <c:pt idx="35">
                  <c:v>288992</c:v>
                </c:pt>
                <c:pt idx="36">
                  <c:v>265475</c:v>
                </c:pt>
                <c:pt idx="37">
                  <c:v>265311</c:v>
                </c:pt>
                <c:pt idx="38">
                  <c:v>302879</c:v>
                </c:pt>
                <c:pt idx="39">
                  <c:v>288079</c:v>
                </c:pt>
                <c:pt idx="40">
                  <c:v>306151</c:v>
                </c:pt>
                <c:pt idx="41">
                  <c:v>296174</c:v>
                </c:pt>
                <c:pt idx="42">
                  <c:v>308473</c:v>
                </c:pt>
                <c:pt idx="43">
                  <c:v>287793</c:v>
                </c:pt>
                <c:pt idx="44">
                  <c:v>292598</c:v>
                </c:pt>
                <c:pt idx="45">
                  <c:v>314282</c:v>
                </c:pt>
                <c:pt idx="46">
                  <c:v>297593</c:v>
                </c:pt>
                <c:pt idx="47">
                  <c:v>298450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319856"/>
        <c:axId val="213320416"/>
      </c:lineChart>
      <c:dateAx>
        <c:axId val="213319856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20416"/>
        <c:crosses val="autoZero"/>
        <c:auto val="1"/>
        <c:lblOffset val="100"/>
        <c:baseTimeUnit val="months"/>
      </c:dateAx>
      <c:valAx>
        <c:axId val="213320416"/>
        <c:scaling>
          <c:orientation val="minMax"/>
          <c:max val="2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331985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538488711797"/>
          <c:y val="3.3523805501455659E-2"/>
          <c:w val="0.8613182028716999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22'!$B$6:$B$53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22'!$C$6:$C$53</c:f>
              <c:numCache>
                <c:formatCode>#,##0</c:formatCode>
                <c:ptCount val="48"/>
                <c:pt idx="0">
                  <c:v>3022416360</c:v>
                </c:pt>
                <c:pt idx="1">
                  <c:v>2935573003</c:v>
                </c:pt>
                <c:pt idx="2">
                  <c:v>3430519343</c:v>
                </c:pt>
                <c:pt idx="3">
                  <c:v>3528683474</c:v>
                </c:pt>
                <c:pt idx="4">
                  <c:v>3662184878</c:v>
                </c:pt>
                <c:pt idx="5">
                  <c:v>3659241623</c:v>
                </c:pt>
                <c:pt idx="6">
                  <c:v>3729356428</c:v>
                </c:pt>
                <c:pt idx="7">
                  <c:v>3553475749</c:v>
                </c:pt>
                <c:pt idx="8">
                  <c:v>3756830312</c:v>
                </c:pt>
                <c:pt idx="9">
                  <c:v>3759695479</c:v>
                </c:pt>
                <c:pt idx="10">
                  <c:v>3496662715</c:v>
                </c:pt>
                <c:pt idx="11">
                  <c:v>4056822940</c:v>
                </c:pt>
                <c:pt idx="12">
                  <c:v>3080564316</c:v>
                </c:pt>
                <c:pt idx="13">
                  <c:v>2964313470</c:v>
                </c:pt>
                <c:pt idx="14">
                  <c:v>3552104565</c:v>
                </c:pt>
                <c:pt idx="15">
                  <c:v>3702068050</c:v>
                </c:pt>
                <c:pt idx="16">
                  <c:v>3828574763</c:v>
                </c:pt>
                <c:pt idx="17">
                  <c:v>3835521387</c:v>
                </c:pt>
                <c:pt idx="18">
                  <c:v>4012894534</c:v>
                </c:pt>
                <c:pt idx="19">
                  <c:v>3658519203</c:v>
                </c:pt>
                <c:pt idx="20">
                  <c:v>3859902726</c:v>
                </c:pt>
                <c:pt idx="21">
                  <c:v>3947769268</c:v>
                </c:pt>
                <c:pt idx="22">
                  <c:v>3762645579</c:v>
                </c:pt>
                <c:pt idx="23">
                  <c:v>4134324224</c:v>
                </c:pt>
                <c:pt idx="24">
                  <c:v>3313356181</c:v>
                </c:pt>
                <c:pt idx="25">
                  <c:v>3248269214</c:v>
                </c:pt>
                <c:pt idx="26">
                  <c:v>3619679238</c:v>
                </c:pt>
                <c:pt idx="27">
                  <c:v>3823999818</c:v>
                </c:pt>
                <c:pt idx="28">
                  <c:v>3907500543</c:v>
                </c:pt>
                <c:pt idx="29">
                  <c:v>3992803732</c:v>
                </c:pt>
                <c:pt idx="30">
                  <c:v>4104443392</c:v>
                </c:pt>
                <c:pt idx="31">
                  <c:v>3925959988</c:v>
                </c:pt>
                <c:pt idx="32">
                  <c:v>4005295393</c:v>
                </c:pt>
                <c:pt idx="33">
                  <c:v>4184310295</c:v>
                </c:pt>
                <c:pt idx="34">
                  <c:v>3916622974</c:v>
                </c:pt>
                <c:pt idx="35">
                  <c:v>4585676699</c:v>
                </c:pt>
                <c:pt idx="36">
                  <c:v>3579431859</c:v>
                </c:pt>
                <c:pt idx="37">
                  <c:v>3465062471</c:v>
                </c:pt>
                <c:pt idx="38">
                  <c:v>4132110078</c:v>
                </c:pt>
                <c:pt idx="39">
                  <c:v>4146194627</c:v>
                </c:pt>
                <c:pt idx="40">
                  <c:v>4331545466</c:v>
                </c:pt>
                <c:pt idx="41">
                  <c:v>4420401084</c:v>
                </c:pt>
                <c:pt idx="42">
                  <c:v>4454191914</c:v>
                </c:pt>
                <c:pt idx="43">
                  <c:v>4303812338</c:v>
                </c:pt>
                <c:pt idx="44">
                  <c:v>4466017428</c:v>
                </c:pt>
                <c:pt idx="45">
                  <c:v>4562095306</c:v>
                </c:pt>
                <c:pt idx="46">
                  <c:v>4472506453</c:v>
                </c:pt>
                <c:pt idx="47">
                  <c:v>5070421627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22'!$B$6:$B$53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22'!$D$6:$D$53</c:f>
              <c:numCache>
                <c:formatCode>#,##0</c:formatCode>
                <c:ptCount val="48"/>
                <c:pt idx="0">
                  <c:v>4329221413</c:v>
                </c:pt>
                <c:pt idx="1">
                  <c:v>5400579592</c:v>
                </c:pt>
                <c:pt idx="2">
                  <c:v>5924330695</c:v>
                </c:pt>
                <c:pt idx="3">
                  <c:v>5909541153</c:v>
                </c:pt>
                <c:pt idx="4">
                  <c:v>6043024513</c:v>
                </c:pt>
                <c:pt idx="5">
                  <c:v>6032844340</c:v>
                </c:pt>
                <c:pt idx="6">
                  <c:v>6249956104</c:v>
                </c:pt>
                <c:pt idx="7">
                  <c:v>5916947506</c:v>
                </c:pt>
                <c:pt idx="8">
                  <c:v>6036217833</c:v>
                </c:pt>
                <c:pt idx="9">
                  <c:v>6171709747</c:v>
                </c:pt>
                <c:pt idx="10">
                  <c:v>5773259979</c:v>
                </c:pt>
                <c:pt idx="11">
                  <c:v>6301275832</c:v>
                </c:pt>
                <c:pt idx="12">
                  <c:v>5476843516</c:v>
                </c:pt>
                <c:pt idx="13">
                  <c:v>5418434882</c:v>
                </c:pt>
                <c:pt idx="14">
                  <c:v>6052489543</c:v>
                </c:pt>
                <c:pt idx="15">
                  <c:v>6122379943</c:v>
                </c:pt>
                <c:pt idx="16">
                  <c:v>6190017708</c:v>
                </c:pt>
                <c:pt idx="17">
                  <c:v>6248662051</c:v>
                </c:pt>
                <c:pt idx="18">
                  <c:v>6579631148</c:v>
                </c:pt>
                <c:pt idx="19">
                  <c:v>6209743784</c:v>
                </c:pt>
                <c:pt idx="20">
                  <c:v>6252505593</c:v>
                </c:pt>
                <c:pt idx="21">
                  <c:v>6305183969</c:v>
                </c:pt>
                <c:pt idx="22">
                  <c:v>6093796652</c:v>
                </c:pt>
                <c:pt idx="23">
                  <c:v>6641008685</c:v>
                </c:pt>
                <c:pt idx="24">
                  <c:v>5526440661</c:v>
                </c:pt>
                <c:pt idx="25">
                  <c:v>5816226861</c:v>
                </c:pt>
                <c:pt idx="26">
                  <c:v>6169984547</c:v>
                </c:pt>
                <c:pt idx="27">
                  <c:v>6419433107</c:v>
                </c:pt>
                <c:pt idx="28">
                  <c:v>6443747480</c:v>
                </c:pt>
                <c:pt idx="29">
                  <c:v>6404009850</c:v>
                </c:pt>
                <c:pt idx="30">
                  <c:v>6611263838</c:v>
                </c:pt>
                <c:pt idx="31">
                  <c:v>6621351165</c:v>
                </c:pt>
                <c:pt idx="32">
                  <c:v>6491524452</c:v>
                </c:pt>
                <c:pt idx="33">
                  <c:v>6516178632</c:v>
                </c:pt>
                <c:pt idx="34">
                  <c:v>6192076994</c:v>
                </c:pt>
                <c:pt idx="35">
                  <c:v>6860960168</c:v>
                </c:pt>
                <c:pt idx="36">
                  <c:v>5695813057</c:v>
                </c:pt>
                <c:pt idx="37">
                  <c:v>5905650526</c:v>
                </c:pt>
                <c:pt idx="38">
                  <c:v>6576518594</c:v>
                </c:pt>
                <c:pt idx="39">
                  <c:v>6405698115</c:v>
                </c:pt>
                <c:pt idx="40">
                  <c:v>6786132607</c:v>
                </c:pt>
                <c:pt idx="41">
                  <c:v>6720272792</c:v>
                </c:pt>
                <c:pt idx="42">
                  <c:v>6928847609</c:v>
                </c:pt>
                <c:pt idx="43">
                  <c:v>6870895799</c:v>
                </c:pt>
                <c:pt idx="44">
                  <c:v>6596491946</c:v>
                </c:pt>
                <c:pt idx="45">
                  <c:v>6775597691</c:v>
                </c:pt>
                <c:pt idx="46">
                  <c:v>6447912948</c:v>
                </c:pt>
                <c:pt idx="47">
                  <c:v>6983850032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22'!$E$5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22'!$B$6:$B$53</c:f>
              <c:numCache>
                <c:formatCode>[$-41A]mmm/\ yy;@</c:formatCode>
                <c:ptCount val="4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</c:numCache>
            </c:numRef>
          </c:cat>
          <c:val>
            <c:numRef>
              <c:f>'Figure 22'!$E$6:$E$53</c:f>
              <c:numCache>
                <c:formatCode>#,##0</c:formatCode>
                <c:ptCount val="48"/>
                <c:pt idx="0">
                  <c:v>234202602</c:v>
                </c:pt>
                <c:pt idx="1">
                  <c:v>389374332</c:v>
                </c:pt>
                <c:pt idx="2">
                  <c:v>449812040</c:v>
                </c:pt>
                <c:pt idx="3">
                  <c:v>456423871</c:v>
                </c:pt>
                <c:pt idx="4">
                  <c:v>442083625</c:v>
                </c:pt>
                <c:pt idx="5">
                  <c:v>491917835</c:v>
                </c:pt>
                <c:pt idx="6">
                  <c:v>554333811</c:v>
                </c:pt>
                <c:pt idx="7">
                  <c:v>529898018</c:v>
                </c:pt>
                <c:pt idx="8">
                  <c:v>537264756</c:v>
                </c:pt>
                <c:pt idx="9">
                  <c:v>515847868</c:v>
                </c:pt>
                <c:pt idx="10">
                  <c:v>465332686</c:v>
                </c:pt>
                <c:pt idx="11">
                  <c:v>501845433</c:v>
                </c:pt>
                <c:pt idx="12">
                  <c:v>436617439</c:v>
                </c:pt>
                <c:pt idx="13">
                  <c:v>417287822</c:v>
                </c:pt>
                <c:pt idx="14">
                  <c:v>492464658</c:v>
                </c:pt>
                <c:pt idx="15">
                  <c:v>514337992</c:v>
                </c:pt>
                <c:pt idx="16">
                  <c:v>524095603</c:v>
                </c:pt>
                <c:pt idx="17">
                  <c:v>565129556</c:v>
                </c:pt>
                <c:pt idx="18">
                  <c:v>656316630</c:v>
                </c:pt>
                <c:pt idx="19">
                  <c:v>633884976</c:v>
                </c:pt>
                <c:pt idx="20">
                  <c:v>600857451</c:v>
                </c:pt>
                <c:pt idx="21">
                  <c:v>566211452</c:v>
                </c:pt>
                <c:pt idx="22">
                  <c:v>536946459</c:v>
                </c:pt>
                <c:pt idx="23">
                  <c:v>570373441</c:v>
                </c:pt>
                <c:pt idx="24">
                  <c:v>477949973</c:v>
                </c:pt>
                <c:pt idx="25">
                  <c:v>512324963</c:v>
                </c:pt>
                <c:pt idx="26">
                  <c:v>549662940</c:v>
                </c:pt>
                <c:pt idx="27">
                  <c:v>582376393</c:v>
                </c:pt>
                <c:pt idx="28">
                  <c:v>604150152</c:v>
                </c:pt>
                <c:pt idx="29">
                  <c:v>622163959</c:v>
                </c:pt>
                <c:pt idx="30">
                  <c:v>691690069</c:v>
                </c:pt>
                <c:pt idx="31">
                  <c:v>705232805</c:v>
                </c:pt>
                <c:pt idx="32">
                  <c:v>655447842</c:v>
                </c:pt>
                <c:pt idx="33">
                  <c:v>622806180</c:v>
                </c:pt>
                <c:pt idx="34">
                  <c:v>581315199</c:v>
                </c:pt>
                <c:pt idx="35">
                  <c:v>612347745</c:v>
                </c:pt>
                <c:pt idx="36">
                  <c:v>505971477</c:v>
                </c:pt>
                <c:pt idx="37">
                  <c:v>524298023</c:v>
                </c:pt>
                <c:pt idx="38">
                  <c:v>610672899</c:v>
                </c:pt>
                <c:pt idx="39">
                  <c:v>593283764</c:v>
                </c:pt>
                <c:pt idx="40">
                  <c:v>656245703</c:v>
                </c:pt>
                <c:pt idx="41">
                  <c:v>665286210</c:v>
                </c:pt>
                <c:pt idx="42">
                  <c:v>747986708</c:v>
                </c:pt>
                <c:pt idx="43">
                  <c:v>721612254</c:v>
                </c:pt>
                <c:pt idx="44">
                  <c:v>666343648</c:v>
                </c:pt>
                <c:pt idx="45">
                  <c:v>671478223</c:v>
                </c:pt>
                <c:pt idx="46">
                  <c:v>614247461</c:v>
                </c:pt>
                <c:pt idx="47">
                  <c:v>629795691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46544"/>
        <c:axId val="214347104"/>
      </c:lineChart>
      <c:dateAx>
        <c:axId val="214346544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47104"/>
        <c:crosses val="autoZero"/>
        <c:auto val="1"/>
        <c:lblOffset val="100"/>
        <c:baseTimeUnit val="months"/>
        <c:majorUnit val="2"/>
        <c:majorTimeUnit val="months"/>
      </c:dateAx>
      <c:valAx>
        <c:axId val="2143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4654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23'!$D$6:$D$17</c:f>
              <c:numCache>
                <c:formatCode>#,##0</c:formatCode>
                <c:ptCount val="12"/>
                <c:pt idx="0">
                  <c:v>3225827387</c:v>
                </c:pt>
                <c:pt idx="1">
                  <c:v>3080840128</c:v>
                </c:pt>
                <c:pt idx="2">
                  <c:v>3651710668</c:v>
                </c:pt>
                <c:pt idx="3">
                  <c:v>3684325852</c:v>
                </c:pt>
                <c:pt idx="4">
                  <c:v>3793662101</c:v>
                </c:pt>
                <c:pt idx="5">
                  <c:v>3880550199</c:v>
                </c:pt>
                <c:pt idx="6">
                  <c:v>3894782260</c:v>
                </c:pt>
                <c:pt idx="7">
                  <c:v>3784157904</c:v>
                </c:pt>
                <c:pt idx="8">
                  <c:v>3952180930</c:v>
                </c:pt>
                <c:pt idx="9">
                  <c:v>4043739929</c:v>
                </c:pt>
                <c:pt idx="10">
                  <c:v>3986366128</c:v>
                </c:pt>
                <c:pt idx="11">
                  <c:v>4553339068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23'!$F$5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23'!$F$6:$F$17</c:f>
              <c:numCache>
                <c:formatCode>#,##0</c:formatCode>
                <c:ptCount val="12"/>
                <c:pt idx="0">
                  <c:v>353604472</c:v>
                </c:pt>
                <c:pt idx="1">
                  <c:v>384222343</c:v>
                </c:pt>
                <c:pt idx="2">
                  <c:v>480399410</c:v>
                </c:pt>
                <c:pt idx="3">
                  <c:v>461868775</c:v>
                </c:pt>
                <c:pt idx="4">
                  <c:v>537883365</c:v>
                </c:pt>
                <c:pt idx="5">
                  <c:v>539850885</c:v>
                </c:pt>
                <c:pt idx="6">
                  <c:v>559409654</c:v>
                </c:pt>
                <c:pt idx="7">
                  <c:v>519650935</c:v>
                </c:pt>
                <c:pt idx="8">
                  <c:v>513832950</c:v>
                </c:pt>
                <c:pt idx="9">
                  <c:v>518353201</c:v>
                </c:pt>
                <c:pt idx="10">
                  <c:v>486140325</c:v>
                </c:pt>
                <c:pt idx="11">
                  <c:v>517079860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51584"/>
        <c:axId val="214352144"/>
      </c:lineChar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23'!$C$6:$C$17</c:f>
              <c:numCache>
                <c:formatCode>#,##0</c:formatCode>
                <c:ptCount val="12"/>
                <c:pt idx="0">
                  <c:v>18152574</c:v>
                </c:pt>
                <c:pt idx="1">
                  <c:v>17816532</c:v>
                </c:pt>
                <c:pt idx="2">
                  <c:v>20616215</c:v>
                </c:pt>
                <c:pt idx="3">
                  <c:v>20024664</c:v>
                </c:pt>
                <c:pt idx="4">
                  <c:v>21224537</c:v>
                </c:pt>
                <c:pt idx="5">
                  <c:v>21458483</c:v>
                </c:pt>
                <c:pt idx="6">
                  <c:v>21642111</c:v>
                </c:pt>
                <c:pt idx="7">
                  <c:v>21311866</c:v>
                </c:pt>
                <c:pt idx="8">
                  <c:v>21316422</c:v>
                </c:pt>
                <c:pt idx="9">
                  <c:v>22048971</c:v>
                </c:pt>
                <c:pt idx="10">
                  <c:v>21187481</c:v>
                </c:pt>
                <c:pt idx="11">
                  <c:v>23476658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23'!$B$6:$B$17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23'!$E$6:$E$17</c:f>
              <c:numCache>
                <c:formatCode>#,##0</c:formatCode>
                <c:ptCount val="12"/>
                <c:pt idx="0">
                  <c:v>897166</c:v>
                </c:pt>
                <c:pt idx="1">
                  <c:v>969378</c:v>
                </c:pt>
                <c:pt idx="2">
                  <c:v>1185033</c:v>
                </c:pt>
                <c:pt idx="3">
                  <c:v>1105148</c:v>
                </c:pt>
                <c:pt idx="4">
                  <c:v>1286915</c:v>
                </c:pt>
                <c:pt idx="5">
                  <c:v>1257107</c:v>
                </c:pt>
                <c:pt idx="6">
                  <c:v>1271896</c:v>
                </c:pt>
                <c:pt idx="7">
                  <c:v>1169859</c:v>
                </c:pt>
                <c:pt idx="8">
                  <c:v>1192925</c:v>
                </c:pt>
                <c:pt idx="9">
                  <c:v>1224809</c:v>
                </c:pt>
                <c:pt idx="10">
                  <c:v>1139195</c:v>
                </c:pt>
                <c:pt idx="11">
                  <c:v>1127269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53264"/>
        <c:axId val="214352704"/>
      </c:lineChart>
      <c:dateAx>
        <c:axId val="214351584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52144"/>
        <c:crosses val="autoZero"/>
        <c:auto val="1"/>
        <c:lblOffset val="100"/>
        <c:baseTimeUnit val="months"/>
      </c:dateAx>
      <c:valAx>
        <c:axId val="21435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5158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352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5326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435326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43527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24'!$D$5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24'!$D$6:$D$17</c:f>
              <c:numCache>
                <c:formatCode>#,##0</c:formatCode>
                <c:ptCount val="12"/>
                <c:pt idx="0">
                  <c:v>5328305757</c:v>
                </c:pt>
                <c:pt idx="1">
                  <c:v>5514428298</c:v>
                </c:pt>
                <c:pt idx="2">
                  <c:v>6109050626</c:v>
                </c:pt>
                <c:pt idx="3">
                  <c:v>5947363444</c:v>
                </c:pt>
                <c:pt idx="4">
                  <c:v>6279287501</c:v>
                </c:pt>
                <c:pt idx="5">
                  <c:v>6184001347</c:v>
                </c:pt>
                <c:pt idx="6">
                  <c:v>6338700777</c:v>
                </c:pt>
                <c:pt idx="7">
                  <c:v>6302293495</c:v>
                </c:pt>
                <c:pt idx="8">
                  <c:v>6111140786</c:v>
                </c:pt>
                <c:pt idx="9">
                  <c:v>6299859382</c:v>
                </c:pt>
                <c:pt idx="10">
                  <c:v>5988278383</c:v>
                </c:pt>
                <c:pt idx="11">
                  <c:v>6449820613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24'!$F$5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24'!$F$6:$F$17</c:f>
              <c:numCache>
                <c:formatCode>#,##0</c:formatCode>
                <c:ptCount val="12"/>
                <c:pt idx="0">
                  <c:v>367507300</c:v>
                </c:pt>
                <c:pt idx="1">
                  <c:v>391222228</c:v>
                </c:pt>
                <c:pt idx="2">
                  <c:v>467467968</c:v>
                </c:pt>
                <c:pt idx="3">
                  <c:v>458334671</c:v>
                </c:pt>
                <c:pt idx="4">
                  <c:v>506845106</c:v>
                </c:pt>
                <c:pt idx="5">
                  <c:v>536271445</c:v>
                </c:pt>
                <c:pt idx="6">
                  <c:v>590146832</c:v>
                </c:pt>
                <c:pt idx="7">
                  <c:v>568602304</c:v>
                </c:pt>
                <c:pt idx="8">
                  <c:v>485351160</c:v>
                </c:pt>
                <c:pt idx="9">
                  <c:v>475738309</c:v>
                </c:pt>
                <c:pt idx="10">
                  <c:v>459634565</c:v>
                </c:pt>
                <c:pt idx="11">
                  <c:v>534029419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57744"/>
        <c:axId val="214358304"/>
      </c:lineChar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24'!$C$6:$C$17</c:f>
              <c:numCache>
                <c:formatCode>#,##0</c:formatCode>
                <c:ptCount val="12"/>
                <c:pt idx="0">
                  <c:v>7499391</c:v>
                </c:pt>
                <c:pt idx="1">
                  <c:v>7846559</c:v>
                </c:pt>
                <c:pt idx="2">
                  <c:v>8833446</c:v>
                </c:pt>
                <c:pt idx="3">
                  <c:v>8312600</c:v>
                </c:pt>
                <c:pt idx="4">
                  <c:v>9007112</c:v>
                </c:pt>
                <c:pt idx="5">
                  <c:v>8668794</c:v>
                </c:pt>
                <c:pt idx="6">
                  <c:v>8623625</c:v>
                </c:pt>
                <c:pt idx="7">
                  <c:v>8529568</c:v>
                </c:pt>
                <c:pt idx="8">
                  <c:v>8367005</c:v>
                </c:pt>
                <c:pt idx="9">
                  <c:v>8845283</c:v>
                </c:pt>
                <c:pt idx="10">
                  <c:v>8267314</c:v>
                </c:pt>
                <c:pt idx="11">
                  <c:v>8741284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24'!$B$6:$B$17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24'!$E$6:$E$17</c:f>
              <c:numCache>
                <c:formatCode>#,##0</c:formatCode>
                <c:ptCount val="12"/>
                <c:pt idx="0">
                  <c:v>217048</c:v>
                </c:pt>
                <c:pt idx="1">
                  <c:v>235088</c:v>
                </c:pt>
                <c:pt idx="2">
                  <c:v>273705</c:v>
                </c:pt>
                <c:pt idx="3">
                  <c:v>258602</c:v>
                </c:pt>
                <c:pt idx="4">
                  <c:v>287048</c:v>
                </c:pt>
                <c:pt idx="5">
                  <c:v>282362</c:v>
                </c:pt>
                <c:pt idx="6">
                  <c:v>281972</c:v>
                </c:pt>
                <c:pt idx="7">
                  <c:v>264727</c:v>
                </c:pt>
                <c:pt idx="8">
                  <c:v>253452</c:v>
                </c:pt>
                <c:pt idx="9">
                  <c:v>262487</c:v>
                </c:pt>
                <c:pt idx="10">
                  <c:v>253959</c:v>
                </c:pt>
                <c:pt idx="11">
                  <c:v>270514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59424"/>
        <c:axId val="214358864"/>
      </c:lineChart>
      <c:dateAx>
        <c:axId val="214357744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58304"/>
        <c:crosses val="autoZero"/>
        <c:auto val="1"/>
        <c:lblOffset val="100"/>
        <c:baseTimeUnit val="months"/>
      </c:dateAx>
      <c:valAx>
        <c:axId val="2143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57744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35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359424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4359424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435886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288826372</c:v>
                </c:pt>
                <c:pt idx="1">
                  <c:v>292442764</c:v>
                </c:pt>
                <c:pt idx="2">
                  <c:v>323762322</c:v>
                </c:pt>
                <c:pt idx="3">
                  <c:v>310001829</c:v>
                </c:pt>
                <c:pt idx="4">
                  <c:v>330070806</c:v>
                </c:pt>
                <c:pt idx="5">
                  <c:v>324843310</c:v>
                </c:pt>
                <c:pt idx="6">
                  <c:v>347013497</c:v>
                </c:pt>
                <c:pt idx="7">
                  <c:v>320219300</c:v>
                </c:pt>
                <c:pt idx="8">
                  <c:v>334567679</c:v>
                </c:pt>
                <c:pt idx="9">
                  <c:v>352122450</c:v>
                </c:pt>
                <c:pt idx="10">
                  <c:v>336570904</c:v>
                </c:pt>
                <c:pt idx="11">
                  <c:v>350324111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217145105</c:v>
                </c:pt>
                <c:pt idx="1">
                  <c:v>231855259</c:v>
                </c:pt>
                <c:pt idx="2">
                  <c:v>286910577</c:v>
                </c:pt>
                <c:pt idx="3">
                  <c:v>283281935</c:v>
                </c:pt>
                <c:pt idx="4">
                  <c:v>326174897</c:v>
                </c:pt>
                <c:pt idx="5">
                  <c:v>340442900</c:v>
                </c:pt>
                <c:pt idx="6">
                  <c:v>400973211</c:v>
                </c:pt>
                <c:pt idx="7">
                  <c:v>401392954</c:v>
                </c:pt>
                <c:pt idx="8">
                  <c:v>331775969</c:v>
                </c:pt>
                <c:pt idx="9">
                  <c:v>319355773</c:v>
                </c:pt>
                <c:pt idx="10">
                  <c:v>277676557</c:v>
                </c:pt>
                <c:pt idx="11">
                  <c:v>279471580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14720"/>
        <c:axId val="214415280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203404</c:v>
                </c:pt>
                <c:pt idx="1">
                  <c:v>201912</c:v>
                </c:pt>
                <c:pt idx="2">
                  <c:v>227892</c:v>
                </c:pt>
                <c:pt idx="3">
                  <c:v>217758</c:v>
                </c:pt>
                <c:pt idx="4">
                  <c:v>225776</c:v>
                </c:pt>
                <c:pt idx="5">
                  <c:v>218031</c:v>
                </c:pt>
                <c:pt idx="6">
                  <c:v>224436</c:v>
                </c:pt>
                <c:pt idx="7">
                  <c:v>207117</c:v>
                </c:pt>
                <c:pt idx="8">
                  <c:v>214027</c:v>
                </c:pt>
                <c:pt idx="9">
                  <c:v>234300</c:v>
                </c:pt>
                <c:pt idx="10">
                  <c:v>223611</c:v>
                </c:pt>
                <c:pt idx="11">
                  <c:v>223584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 25'!$B$6:$B$17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62071</c:v>
                </c:pt>
                <c:pt idx="1">
                  <c:v>63399</c:v>
                </c:pt>
                <c:pt idx="2">
                  <c:v>74987</c:v>
                </c:pt>
                <c:pt idx="3">
                  <c:v>70321</c:v>
                </c:pt>
                <c:pt idx="4">
                  <c:v>80375</c:v>
                </c:pt>
                <c:pt idx="5">
                  <c:v>78143</c:v>
                </c:pt>
                <c:pt idx="6">
                  <c:v>84037</c:v>
                </c:pt>
                <c:pt idx="7">
                  <c:v>80676</c:v>
                </c:pt>
                <c:pt idx="8">
                  <c:v>78571</c:v>
                </c:pt>
                <c:pt idx="9">
                  <c:v>79982</c:v>
                </c:pt>
                <c:pt idx="10">
                  <c:v>73982</c:v>
                </c:pt>
                <c:pt idx="11">
                  <c:v>74866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16400"/>
        <c:axId val="214415840"/>
      </c:lineChart>
      <c:dateAx>
        <c:axId val="214414720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415280"/>
        <c:crosses val="autoZero"/>
        <c:auto val="1"/>
        <c:lblOffset val="100"/>
        <c:baseTimeUnit val="months"/>
      </c:dateAx>
      <c:valAx>
        <c:axId val="21441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414720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44158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4416400"/>
        <c:crosses val="max"/>
        <c:crossBetween val="between"/>
        <c:dispUnits>
          <c:builtInUnit val="thousand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44164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44158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26'!$C$5:$F$5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26'!$C$18:$F$18</c:f>
              <c:numCache>
                <c:formatCode>#,##0</c:formatCode>
                <c:ptCount val="4"/>
                <c:pt idx="0">
                  <c:v>9941185</c:v>
                </c:pt>
                <c:pt idx="1">
                  <c:v>36120887</c:v>
                </c:pt>
                <c:pt idx="2">
                  <c:v>864445</c:v>
                </c:pt>
                <c:pt idx="3">
                  <c:v>123185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27'!$C$5:$F$5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27'!$C$18:$F$18</c:f>
              <c:numCache>
                <c:formatCode>#,##0</c:formatCode>
                <c:ptCount val="4"/>
                <c:pt idx="0">
                  <c:v>11453581545</c:v>
                </c:pt>
                <c:pt idx="1">
                  <c:v>15740572487</c:v>
                </c:pt>
                <c:pt idx="2">
                  <c:v>645373076</c:v>
                </c:pt>
                <c:pt idx="3">
                  <c:v>272508202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28'!$C$5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28'!$B$6:$B$11</c:f>
              <c:strCache>
                <c:ptCount val="6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'Figure 28'!$C$6:$C$11</c:f>
              <c:numCache>
                <c:formatCode>#,##0</c:formatCode>
                <c:ptCount val="6"/>
                <c:pt idx="0">
                  <c:v>6530259</c:v>
                </c:pt>
                <c:pt idx="1">
                  <c:v>3109568</c:v>
                </c:pt>
                <c:pt idx="2">
                  <c:v>2722735</c:v>
                </c:pt>
                <c:pt idx="3">
                  <c:v>4671845</c:v>
                </c:pt>
                <c:pt idx="4">
                  <c:v>2970186</c:v>
                </c:pt>
                <c:pt idx="5">
                  <c:v>2467287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737376"/>
        <c:axId val="214737936"/>
      </c:barChart>
      <c:lineChart>
        <c:grouping val="standard"/>
        <c:varyColors val="0"/>
        <c:ser>
          <c:idx val="1"/>
          <c:order val="1"/>
          <c:tx>
            <c:strRef>
              <c:f>'Figure 28'!$D$5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28'!$B$6:$B$11</c:f>
              <c:strCache>
                <c:ptCount val="6"/>
                <c:pt idx="0">
                  <c:v>Germany</c:v>
                </c:pt>
                <c:pt idx="1">
                  <c:v>Austria</c:v>
                </c:pt>
                <c:pt idx="2">
                  <c:v>Italy</c:v>
                </c:pt>
                <c:pt idx="3">
                  <c:v>Slovenia</c:v>
                </c:pt>
                <c:pt idx="4">
                  <c:v>UK</c:v>
                </c:pt>
                <c:pt idx="5">
                  <c:v>USA</c:v>
                </c:pt>
              </c:strCache>
            </c:strRef>
          </c:cat>
          <c:val>
            <c:numRef>
              <c:f>'Figure 28'!$D$6:$D$11</c:f>
              <c:numCache>
                <c:formatCode>#,##0</c:formatCode>
                <c:ptCount val="6"/>
                <c:pt idx="0">
                  <c:v>5649767944</c:v>
                </c:pt>
                <c:pt idx="1">
                  <c:v>2533555753</c:v>
                </c:pt>
                <c:pt idx="2">
                  <c:v>1743975741</c:v>
                </c:pt>
                <c:pt idx="3">
                  <c:v>1613748903</c:v>
                </c:pt>
                <c:pt idx="4">
                  <c:v>2198402422</c:v>
                </c:pt>
                <c:pt idx="5">
                  <c:v>1853099937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39056"/>
        <c:axId val="214738496"/>
      </c:lineChart>
      <c:catAx>
        <c:axId val="21473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4737936"/>
        <c:crosses val="autoZero"/>
        <c:auto val="1"/>
        <c:lblAlgn val="ctr"/>
        <c:lblOffset val="100"/>
        <c:noMultiLvlLbl val="0"/>
      </c:catAx>
      <c:valAx>
        <c:axId val="214737936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14737376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</c:dispUnitsLbl>
        </c:dispUnits>
      </c:valAx>
      <c:valAx>
        <c:axId val="214738496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14739056"/>
        <c:crosses val="max"/>
        <c:crossBetween val="between"/>
        <c:dispUnits>
          <c:builtInUnit val="b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</c:dispUnitsLbl>
        </c:dispUnits>
      </c:valAx>
      <c:catAx>
        <c:axId val="21473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47384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856818260768"/>
          <c:y val="6.0558652327673372E-2"/>
          <c:w val="0.82837852000763579"/>
          <c:h val="0.725082828623884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3'!$C$5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3'!$C$6:$C$17</c:f>
              <c:numCache>
                <c:formatCode>#,##0</c:formatCode>
                <c:ptCount val="12"/>
                <c:pt idx="0">
                  <c:v>4765</c:v>
                </c:pt>
                <c:pt idx="1">
                  <c:v>5714</c:v>
                </c:pt>
                <c:pt idx="2">
                  <c:v>6914</c:v>
                </c:pt>
                <c:pt idx="3">
                  <c:v>8061</c:v>
                </c:pt>
                <c:pt idx="4">
                  <c:v>9132</c:v>
                </c:pt>
                <c:pt idx="5">
                  <c:v>10683</c:v>
                </c:pt>
                <c:pt idx="6">
                  <c:v>12248</c:v>
                </c:pt>
                <c:pt idx="7">
                  <c:v>13464</c:v>
                </c:pt>
                <c:pt idx="8">
                  <c:v>14770</c:v>
                </c:pt>
                <c:pt idx="9">
                  <c:v>16691</c:v>
                </c:pt>
                <c:pt idx="10">
                  <c:v>18062</c:v>
                </c:pt>
                <c:pt idx="11">
                  <c:v>17851</c:v>
                </c:pt>
              </c:numCache>
            </c:numRef>
          </c:val>
        </c:ser>
        <c:ser>
          <c:idx val="0"/>
          <c:order val="1"/>
          <c:tx>
            <c:strRef>
              <c:f>'Figure 3'!$D$5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3'!$D$6:$D$17</c:f>
              <c:numCache>
                <c:formatCode>#,##0</c:formatCode>
                <c:ptCount val="12"/>
                <c:pt idx="0">
                  <c:v>18341</c:v>
                </c:pt>
                <c:pt idx="1">
                  <c:v>19278</c:v>
                </c:pt>
                <c:pt idx="2">
                  <c:v>19564</c:v>
                </c:pt>
                <c:pt idx="3">
                  <c:v>20217</c:v>
                </c:pt>
                <c:pt idx="4">
                  <c:v>20970</c:v>
                </c:pt>
                <c:pt idx="5">
                  <c:v>21843</c:v>
                </c:pt>
                <c:pt idx="6">
                  <c:v>25885</c:v>
                </c:pt>
                <c:pt idx="7">
                  <c:v>26480</c:v>
                </c:pt>
                <c:pt idx="8">
                  <c:v>26811</c:v>
                </c:pt>
                <c:pt idx="9">
                  <c:v>27205</c:v>
                </c:pt>
                <c:pt idx="10">
                  <c:v>27824</c:v>
                </c:pt>
                <c:pt idx="11">
                  <c:v>28407</c:v>
                </c:pt>
              </c:numCache>
            </c:numRef>
          </c:val>
        </c:ser>
        <c:ser>
          <c:idx val="2"/>
          <c:order val="2"/>
          <c:tx>
            <c:strRef>
              <c:f>'Figure 3'!$E$5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3'!$E$6:$E$17</c:f>
              <c:numCache>
                <c:formatCode>#,##0</c:formatCode>
                <c:ptCount val="12"/>
                <c:pt idx="0">
                  <c:v>28886</c:v>
                </c:pt>
                <c:pt idx="1">
                  <c:v>29684</c:v>
                </c:pt>
                <c:pt idx="2">
                  <c:v>30602</c:v>
                </c:pt>
                <c:pt idx="3">
                  <c:v>31534</c:v>
                </c:pt>
                <c:pt idx="4">
                  <c:v>33168</c:v>
                </c:pt>
                <c:pt idx="5">
                  <c:v>34200</c:v>
                </c:pt>
                <c:pt idx="6">
                  <c:v>35239</c:v>
                </c:pt>
                <c:pt idx="7">
                  <c:v>35983</c:v>
                </c:pt>
                <c:pt idx="8">
                  <c:v>36419</c:v>
                </c:pt>
                <c:pt idx="9">
                  <c:v>36774</c:v>
                </c:pt>
                <c:pt idx="10">
                  <c:v>38396</c:v>
                </c:pt>
                <c:pt idx="11">
                  <c:v>39458</c:v>
                </c:pt>
              </c:numCache>
            </c:numRef>
          </c:val>
        </c:ser>
        <c:ser>
          <c:idx val="3"/>
          <c:order val="3"/>
          <c:tx>
            <c:strRef>
              <c:f>'Figure 3'!$F$5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'Figure 3'!$B$6:$B$17</c:f>
              <c:strCache>
                <c:ptCount val="12"/>
                <c:pt idx="0">
                  <c:v>31/1</c:v>
                </c:pt>
                <c:pt idx="1">
                  <c:v>28/2</c:v>
                </c:pt>
                <c:pt idx="2">
                  <c:v>31/3</c:v>
                </c:pt>
                <c:pt idx="3">
                  <c:v>30/4</c:v>
                </c:pt>
                <c:pt idx="4">
                  <c:v>31/5</c:v>
                </c:pt>
                <c:pt idx="5">
                  <c:v>30/6</c:v>
                </c:pt>
                <c:pt idx="6">
                  <c:v>31/7</c:v>
                </c:pt>
                <c:pt idx="7">
                  <c:v>31/8</c:v>
                </c:pt>
                <c:pt idx="8">
                  <c:v>30/9</c:v>
                </c:pt>
                <c:pt idx="9">
                  <c:v>31/10</c:v>
                </c:pt>
                <c:pt idx="10">
                  <c:v>30/11</c:v>
                </c:pt>
                <c:pt idx="11">
                  <c:v>31/12</c:v>
                </c:pt>
              </c:strCache>
            </c:strRef>
          </c:cat>
          <c:val>
            <c:numRef>
              <c:f>'Figure 3'!$F$6:$F$17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210106368"/>
        <c:axId val="210106928"/>
      </c:barChart>
      <c:catAx>
        <c:axId val="210106368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106928"/>
        <c:crosses val="autoZero"/>
        <c:auto val="0"/>
        <c:lblAlgn val="ctr"/>
        <c:lblOffset val="100"/>
        <c:noMultiLvlLbl val="0"/>
      </c:catAx>
      <c:valAx>
        <c:axId val="210106928"/>
        <c:scaling>
          <c:orientation val="minMax"/>
          <c:max val="55000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0106368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50689683981993972"/>
          <c:h val="6.95767215292641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7945486788369E-2"/>
          <c:y val="4.2691058530449695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4'!$C$6:$C$53</c:f>
              <c:numCache>
                <c:formatCode>#,##0</c:formatCode>
                <c:ptCount val="48"/>
                <c:pt idx="0">
                  <c:v>6546779</c:v>
                </c:pt>
                <c:pt idx="1">
                  <c:v>6562690</c:v>
                </c:pt>
                <c:pt idx="2">
                  <c:v>6581337</c:v>
                </c:pt>
                <c:pt idx="3">
                  <c:v>6614659</c:v>
                </c:pt>
                <c:pt idx="4">
                  <c:v>6648039</c:v>
                </c:pt>
                <c:pt idx="5">
                  <c:v>6677480</c:v>
                </c:pt>
                <c:pt idx="6">
                  <c:v>6697820</c:v>
                </c:pt>
                <c:pt idx="7">
                  <c:v>6775834</c:v>
                </c:pt>
                <c:pt idx="8">
                  <c:v>6802670</c:v>
                </c:pt>
                <c:pt idx="9">
                  <c:v>6811219</c:v>
                </c:pt>
                <c:pt idx="10">
                  <c:v>6797564</c:v>
                </c:pt>
                <c:pt idx="11">
                  <c:v>6834248</c:v>
                </c:pt>
                <c:pt idx="12">
                  <c:v>6733597</c:v>
                </c:pt>
                <c:pt idx="13">
                  <c:v>6737309</c:v>
                </c:pt>
                <c:pt idx="14">
                  <c:v>6730158</c:v>
                </c:pt>
                <c:pt idx="15">
                  <c:v>6813148</c:v>
                </c:pt>
                <c:pt idx="16">
                  <c:v>6820338</c:v>
                </c:pt>
                <c:pt idx="17">
                  <c:v>6842683</c:v>
                </c:pt>
                <c:pt idx="18">
                  <c:v>6860978</c:v>
                </c:pt>
                <c:pt idx="19">
                  <c:v>6769502</c:v>
                </c:pt>
                <c:pt idx="20">
                  <c:v>6881455</c:v>
                </c:pt>
                <c:pt idx="21">
                  <c:v>6896769</c:v>
                </c:pt>
                <c:pt idx="22">
                  <c:v>6895068</c:v>
                </c:pt>
                <c:pt idx="23">
                  <c:v>6879381</c:v>
                </c:pt>
                <c:pt idx="24">
                  <c:v>6871715</c:v>
                </c:pt>
                <c:pt idx="25">
                  <c:v>6863998</c:v>
                </c:pt>
                <c:pt idx="26">
                  <c:v>6868674</c:v>
                </c:pt>
                <c:pt idx="27">
                  <c:v>6881735</c:v>
                </c:pt>
                <c:pt idx="28">
                  <c:v>6906936</c:v>
                </c:pt>
                <c:pt idx="29">
                  <c:v>6943474</c:v>
                </c:pt>
                <c:pt idx="30">
                  <c:v>6945024</c:v>
                </c:pt>
                <c:pt idx="31">
                  <c:v>6988808</c:v>
                </c:pt>
                <c:pt idx="32">
                  <c:v>6931731</c:v>
                </c:pt>
                <c:pt idx="33">
                  <c:v>6951022</c:v>
                </c:pt>
                <c:pt idx="34">
                  <c:v>6935749</c:v>
                </c:pt>
                <c:pt idx="35">
                  <c:v>6944246</c:v>
                </c:pt>
                <c:pt idx="36">
                  <c:v>6955287</c:v>
                </c:pt>
                <c:pt idx="37">
                  <c:v>6943938</c:v>
                </c:pt>
                <c:pt idx="38">
                  <c:v>6919607</c:v>
                </c:pt>
                <c:pt idx="39">
                  <c:v>6927449</c:v>
                </c:pt>
                <c:pt idx="40">
                  <c:v>6990988</c:v>
                </c:pt>
                <c:pt idx="41">
                  <c:v>7009774</c:v>
                </c:pt>
                <c:pt idx="42">
                  <c:v>7020284</c:v>
                </c:pt>
                <c:pt idx="43">
                  <c:v>7027351</c:v>
                </c:pt>
                <c:pt idx="44">
                  <c:v>7078014</c:v>
                </c:pt>
                <c:pt idx="45">
                  <c:v>7046614</c:v>
                </c:pt>
                <c:pt idx="46">
                  <c:v>7030070</c:v>
                </c:pt>
                <c:pt idx="47">
                  <c:v>7012090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4'!$B$6:$B$53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4'!$D$6:$D$53</c:f>
              <c:numCache>
                <c:formatCode>#,##0</c:formatCode>
                <c:ptCount val="48"/>
                <c:pt idx="0">
                  <c:v>1954442</c:v>
                </c:pt>
                <c:pt idx="1">
                  <c:v>1925820</c:v>
                </c:pt>
                <c:pt idx="2">
                  <c:v>1949036</c:v>
                </c:pt>
                <c:pt idx="3">
                  <c:v>1940028</c:v>
                </c:pt>
                <c:pt idx="4">
                  <c:v>1949860</c:v>
                </c:pt>
                <c:pt idx="5">
                  <c:v>1939820</c:v>
                </c:pt>
                <c:pt idx="6">
                  <c:v>1939238</c:v>
                </c:pt>
                <c:pt idx="7">
                  <c:v>1915865</c:v>
                </c:pt>
                <c:pt idx="8">
                  <c:v>1929466</c:v>
                </c:pt>
                <c:pt idx="9">
                  <c:v>1942283</c:v>
                </c:pt>
                <c:pt idx="10">
                  <c:v>1947964</c:v>
                </c:pt>
                <c:pt idx="11">
                  <c:v>1825782</c:v>
                </c:pt>
                <c:pt idx="12">
                  <c:v>1836987</c:v>
                </c:pt>
                <c:pt idx="13">
                  <c:v>1824482</c:v>
                </c:pt>
                <c:pt idx="14">
                  <c:v>1834314</c:v>
                </c:pt>
                <c:pt idx="15">
                  <c:v>1843046</c:v>
                </c:pt>
                <c:pt idx="16">
                  <c:v>1845782</c:v>
                </c:pt>
                <c:pt idx="17">
                  <c:v>1850337</c:v>
                </c:pt>
                <c:pt idx="18">
                  <c:v>1852757</c:v>
                </c:pt>
                <c:pt idx="19">
                  <c:v>1855233</c:v>
                </c:pt>
                <c:pt idx="20">
                  <c:v>1854320</c:v>
                </c:pt>
                <c:pt idx="21">
                  <c:v>1857929</c:v>
                </c:pt>
                <c:pt idx="22">
                  <c:v>1861024</c:v>
                </c:pt>
                <c:pt idx="23">
                  <c:v>1859612</c:v>
                </c:pt>
                <c:pt idx="24">
                  <c:v>1870448</c:v>
                </c:pt>
                <c:pt idx="25">
                  <c:v>1839395</c:v>
                </c:pt>
                <c:pt idx="26">
                  <c:v>1872768</c:v>
                </c:pt>
                <c:pt idx="27">
                  <c:v>1874715</c:v>
                </c:pt>
                <c:pt idx="28">
                  <c:v>1873945</c:v>
                </c:pt>
                <c:pt idx="29">
                  <c:v>1878621</c:v>
                </c:pt>
                <c:pt idx="30">
                  <c:v>1872211</c:v>
                </c:pt>
                <c:pt idx="31">
                  <c:v>1878626</c:v>
                </c:pt>
                <c:pt idx="32">
                  <c:v>1879552</c:v>
                </c:pt>
                <c:pt idx="33">
                  <c:v>1878009</c:v>
                </c:pt>
                <c:pt idx="34">
                  <c:v>1883222</c:v>
                </c:pt>
                <c:pt idx="35">
                  <c:v>1878574</c:v>
                </c:pt>
                <c:pt idx="36">
                  <c:v>1877986</c:v>
                </c:pt>
                <c:pt idx="37">
                  <c:v>1876563</c:v>
                </c:pt>
                <c:pt idx="38">
                  <c:v>1875571</c:v>
                </c:pt>
                <c:pt idx="39">
                  <c:v>1877245</c:v>
                </c:pt>
                <c:pt idx="40">
                  <c:v>1872699</c:v>
                </c:pt>
                <c:pt idx="41">
                  <c:v>1870901</c:v>
                </c:pt>
                <c:pt idx="42">
                  <c:v>1870524</c:v>
                </c:pt>
                <c:pt idx="43">
                  <c:v>1871548</c:v>
                </c:pt>
                <c:pt idx="44">
                  <c:v>1878518</c:v>
                </c:pt>
                <c:pt idx="45">
                  <c:v>1885573</c:v>
                </c:pt>
                <c:pt idx="46">
                  <c:v>1883973</c:v>
                </c:pt>
                <c:pt idx="47">
                  <c:v>1882082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0288"/>
        <c:axId val="210148992"/>
      </c:lineChart>
      <c:dateAx>
        <c:axId val="210110288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148992"/>
        <c:crosses val="autoZero"/>
        <c:auto val="0"/>
        <c:lblOffset val="100"/>
        <c:baseTimeUnit val="days"/>
        <c:majorUnit val="2"/>
        <c:majorTimeUnit val="months"/>
      </c:dateAx>
      <c:valAx>
        <c:axId val="21014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110288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243610506134"/>
          <c:y val="7.0662563118696509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invertIfNegative val="0"/>
          <c:cat>
            <c:numRef>
              <c:f>'Figure 5'!$B$6:$B$53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5'!$C$6:$C$53</c:f>
              <c:numCache>
                <c:formatCode>#,##0</c:formatCode>
                <c:ptCount val="48"/>
                <c:pt idx="0">
                  <c:v>3836223</c:v>
                </c:pt>
                <c:pt idx="1">
                  <c:v>3912476</c:v>
                </c:pt>
                <c:pt idx="2">
                  <c:v>3998938</c:v>
                </c:pt>
                <c:pt idx="3">
                  <c:v>4047703</c:v>
                </c:pt>
                <c:pt idx="4">
                  <c:v>4099052</c:v>
                </c:pt>
                <c:pt idx="5">
                  <c:v>4112641</c:v>
                </c:pt>
                <c:pt idx="6">
                  <c:v>4177537</c:v>
                </c:pt>
                <c:pt idx="7">
                  <c:v>4197152</c:v>
                </c:pt>
                <c:pt idx="8">
                  <c:v>4243834</c:v>
                </c:pt>
                <c:pt idx="9">
                  <c:v>4266326</c:v>
                </c:pt>
                <c:pt idx="10">
                  <c:v>4250217</c:v>
                </c:pt>
                <c:pt idx="11">
                  <c:v>4309282</c:v>
                </c:pt>
                <c:pt idx="12">
                  <c:v>4229408</c:v>
                </c:pt>
                <c:pt idx="13">
                  <c:v>4247165</c:v>
                </c:pt>
                <c:pt idx="14">
                  <c:v>4260522</c:v>
                </c:pt>
                <c:pt idx="15">
                  <c:v>4335963</c:v>
                </c:pt>
                <c:pt idx="16">
                  <c:v>4350712</c:v>
                </c:pt>
                <c:pt idx="17">
                  <c:v>4351179</c:v>
                </c:pt>
                <c:pt idx="18">
                  <c:v>4393558</c:v>
                </c:pt>
                <c:pt idx="19">
                  <c:v>4338952</c:v>
                </c:pt>
                <c:pt idx="20">
                  <c:v>4398831</c:v>
                </c:pt>
                <c:pt idx="21">
                  <c:v>4415377</c:v>
                </c:pt>
                <c:pt idx="22">
                  <c:v>4432710</c:v>
                </c:pt>
                <c:pt idx="23">
                  <c:v>4441122</c:v>
                </c:pt>
                <c:pt idx="24">
                  <c:v>4332390</c:v>
                </c:pt>
                <c:pt idx="25">
                  <c:v>4335492</c:v>
                </c:pt>
                <c:pt idx="26">
                  <c:v>4353588</c:v>
                </c:pt>
                <c:pt idx="27">
                  <c:v>4364667</c:v>
                </c:pt>
                <c:pt idx="28">
                  <c:v>4377599</c:v>
                </c:pt>
                <c:pt idx="29">
                  <c:v>4397146</c:v>
                </c:pt>
                <c:pt idx="30">
                  <c:v>4353754</c:v>
                </c:pt>
                <c:pt idx="31">
                  <c:v>4385699</c:v>
                </c:pt>
                <c:pt idx="32">
                  <c:v>4398873</c:v>
                </c:pt>
                <c:pt idx="33">
                  <c:v>4413327</c:v>
                </c:pt>
                <c:pt idx="34">
                  <c:v>4424704</c:v>
                </c:pt>
                <c:pt idx="35">
                  <c:v>4433927</c:v>
                </c:pt>
                <c:pt idx="36">
                  <c:v>4439440</c:v>
                </c:pt>
                <c:pt idx="37">
                  <c:v>4431781</c:v>
                </c:pt>
                <c:pt idx="38">
                  <c:v>4424764</c:v>
                </c:pt>
                <c:pt idx="39">
                  <c:v>4428633</c:v>
                </c:pt>
                <c:pt idx="40">
                  <c:v>4463865</c:v>
                </c:pt>
                <c:pt idx="41">
                  <c:v>4476802</c:v>
                </c:pt>
                <c:pt idx="42">
                  <c:v>4490420</c:v>
                </c:pt>
                <c:pt idx="43">
                  <c:v>4498388</c:v>
                </c:pt>
                <c:pt idx="44">
                  <c:v>4500635</c:v>
                </c:pt>
                <c:pt idx="45">
                  <c:v>4508944</c:v>
                </c:pt>
                <c:pt idx="46">
                  <c:v>4510523</c:v>
                </c:pt>
                <c:pt idx="47">
                  <c:v>4526497</c:v>
                </c:pt>
              </c:numCache>
            </c:numRef>
          </c:val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invertIfNegative val="0"/>
          <c:cat>
            <c:numRef>
              <c:f>'Figure 5'!$B$6:$B$53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5'!$D$6:$D$53</c:f>
              <c:numCache>
                <c:formatCode>#,##0</c:formatCode>
                <c:ptCount val="48"/>
                <c:pt idx="0">
                  <c:v>4168119</c:v>
                </c:pt>
                <c:pt idx="1">
                  <c:v>4092450</c:v>
                </c:pt>
                <c:pt idx="2">
                  <c:v>4041785</c:v>
                </c:pt>
                <c:pt idx="3">
                  <c:v>4027792</c:v>
                </c:pt>
                <c:pt idx="4">
                  <c:v>4017826</c:v>
                </c:pt>
                <c:pt idx="5">
                  <c:v>4010796</c:v>
                </c:pt>
                <c:pt idx="6">
                  <c:v>3991566</c:v>
                </c:pt>
                <c:pt idx="7">
                  <c:v>4032029</c:v>
                </c:pt>
                <c:pt idx="8">
                  <c:v>4029659</c:v>
                </c:pt>
                <c:pt idx="9">
                  <c:v>4012706</c:v>
                </c:pt>
                <c:pt idx="10">
                  <c:v>4027993</c:v>
                </c:pt>
                <c:pt idx="11">
                  <c:v>3913019</c:v>
                </c:pt>
                <c:pt idx="12">
                  <c:v>3892960</c:v>
                </c:pt>
                <c:pt idx="13">
                  <c:v>3868610</c:v>
                </c:pt>
                <c:pt idx="14">
                  <c:v>3853338</c:v>
                </c:pt>
                <c:pt idx="15">
                  <c:v>3886894</c:v>
                </c:pt>
                <c:pt idx="16">
                  <c:v>3879402</c:v>
                </c:pt>
                <c:pt idx="17">
                  <c:v>3899077</c:v>
                </c:pt>
                <c:pt idx="18">
                  <c:v>3892978</c:v>
                </c:pt>
                <c:pt idx="19">
                  <c:v>3846770</c:v>
                </c:pt>
                <c:pt idx="20">
                  <c:v>3886560</c:v>
                </c:pt>
                <c:pt idx="21">
                  <c:v>3884162</c:v>
                </c:pt>
                <c:pt idx="22">
                  <c:v>3878924</c:v>
                </c:pt>
                <c:pt idx="23">
                  <c:v>3852949</c:v>
                </c:pt>
                <c:pt idx="24">
                  <c:v>3951033</c:v>
                </c:pt>
                <c:pt idx="25">
                  <c:v>3906412</c:v>
                </c:pt>
                <c:pt idx="26">
                  <c:v>3913926</c:v>
                </c:pt>
                <c:pt idx="27">
                  <c:v>3910281</c:v>
                </c:pt>
                <c:pt idx="28">
                  <c:v>3918512</c:v>
                </c:pt>
                <c:pt idx="29">
                  <c:v>3925078</c:v>
                </c:pt>
                <c:pt idx="30">
                  <c:v>3928567</c:v>
                </c:pt>
                <c:pt idx="31">
                  <c:v>3920372</c:v>
                </c:pt>
                <c:pt idx="32">
                  <c:v>3929420</c:v>
                </c:pt>
                <c:pt idx="33">
                  <c:v>3928433</c:v>
                </c:pt>
                <c:pt idx="34">
                  <c:v>3921612</c:v>
                </c:pt>
                <c:pt idx="35">
                  <c:v>3910471</c:v>
                </c:pt>
                <c:pt idx="36">
                  <c:v>3911465</c:v>
                </c:pt>
                <c:pt idx="37">
                  <c:v>3901773</c:v>
                </c:pt>
                <c:pt idx="38">
                  <c:v>3882003</c:v>
                </c:pt>
                <c:pt idx="39">
                  <c:v>3880936</c:v>
                </c:pt>
                <c:pt idx="40">
                  <c:v>3899703</c:v>
                </c:pt>
                <c:pt idx="41">
                  <c:v>3886985</c:v>
                </c:pt>
                <c:pt idx="42">
                  <c:v>3887104</c:v>
                </c:pt>
                <c:pt idx="43">
                  <c:v>3891883</c:v>
                </c:pt>
                <c:pt idx="44">
                  <c:v>3945062</c:v>
                </c:pt>
                <c:pt idx="45">
                  <c:v>3905406</c:v>
                </c:pt>
                <c:pt idx="46">
                  <c:v>3890324</c:v>
                </c:pt>
                <c:pt idx="47">
                  <c:v>3858583</c:v>
                </c:pt>
              </c:numCache>
            </c:numRef>
          </c:val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invertIfNegative val="0"/>
          <c:cat>
            <c:numRef>
              <c:f>'Figure 5'!$B$6:$B$53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5'!$E$6:$E$53</c:f>
              <c:numCache>
                <c:formatCode>#,##0</c:formatCode>
                <c:ptCount val="48"/>
                <c:pt idx="0">
                  <c:v>496879</c:v>
                </c:pt>
                <c:pt idx="1">
                  <c:v>483584</c:v>
                </c:pt>
                <c:pt idx="2">
                  <c:v>489650</c:v>
                </c:pt>
                <c:pt idx="3">
                  <c:v>479192</c:v>
                </c:pt>
                <c:pt idx="4">
                  <c:v>481021</c:v>
                </c:pt>
                <c:pt idx="5">
                  <c:v>493863</c:v>
                </c:pt>
                <c:pt idx="6">
                  <c:v>467955</c:v>
                </c:pt>
                <c:pt idx="7">
                  <c:v>462518</c:v>
                </c:pt>
                <c:pt idx="8">
                  <c:v>458643</c:v>
                </c:pt>
                <c:pt idx="9">
                  <c:v>474470</c:v>
                </c:pt>
                <c:pt idx="10">
                  <c:v>467318</c:v>
                </c:pt>
                <c:pt idx="11">
                  <c:v>437729</c:v>
                </c:pt>
                <c:pt idx="12">
                  <c:v>448216</c:v>
                </c:pt>
                <c:pt idx="13">
                  <c:v>446016</c:v>
                </c:pt>
                <c:pt idx="14">
                  <c:v>450612</c:v>
                </c:pt>
                <c:pt idx="15">
                  <c:v>433337</c:v>
                </c:pt>
                <c:pt idx="16">
                  <c:v>436006</c:v>
                </c:pt>
                <c:pt idx="17">
                  <c:v>442764</c:v>
                </c:pt>
                <c:pt idx="18">
                  <c:v>427199</c:v>
                </c:pt>
                <c:pt idx="19">
                  <c:v>439013</c:v>
                </c:pt>
                <c:pt idx="20">
                  <c:v>450384</c:v>
                </c:pt>
                <c:pt idx="21">
                  <c:v>455159</c:v>
                </c:pt>
                <c:pt idx="22">
                  <c:v>444458</c:v>
                </c:pt>
                <c:pt idx="23">
                  <c:v>444922</c:v>
                </c:pt>
                <c:pt idx="24">
                  <c:v>458740</c:v>
                </c:pt>
                <c:pt idx="25">
                  <c:v>461489</c:v>
                </c:pt>
                <c:pt idx="26">
                  <c:v>473928</c:v>
                </c:pt>
                <c:pt idx="27">
                  <c:v>481502</c:v>
                </c:pt>
                <c:pt idx="28">
                  <c:v>484770</c:v>
                </c:pt>
                <c:pt idx="29">
                  <c:v>499871</c:v>
                </c:pt>
                <c:pt idx="30">
                  <c:v>534914</c:v>
                </c:pt>
                <c:pt idx="31">
                  <c:v>561363</c:v>
                </c:pt>
                <c:pt idx="32">
                  <c:v>482990</c:v>
                </c:pt>
                <c:pt idx="33">
                  <c:v>487271</c:v>
                </c:pt>
                <c:pt idx="34">
                  <c:v>472655</c:v>
                </c:pt>
                <c:pt idx="35">
                  <c:v>478422</c:v>
                </c:pt>
                <c:pt idx="36">
                  <c:v>482368</c:v>
                </c:pt>
                <c:pt idx="37">
                  <c:v>486947</c:v>
                </c:pt>
                <c:pt idx="38">
                  <c:v>488411</c:v>
                </c:pt>
                <c:pt idx="39">
                  <c:v>495125</c:v>
                </c:pt>
                <c:pt idx="40">
                  <c:v>500119</c:v>
                </c:pt>
                <c:pt idx="41">
                  <c:v>516888</c:v>
                </c:pt>
                <c:pt idx="42">
                  <c:v>513284</c:v>
                </c:pt>
                <c:pt idx="43">
                  <c:v>508628</c:v>
                </c:pt>
                <c:pt idx="44">
                  <c:v>510835</c:v>
                </c:pt>
                <c:pt idx="45">
                  <c:v>517837</c:v>
                </c:pt>
                <c:pt idx="46">
                  <c:v>513196</c:v>
                </c:pt>
                <c:pt idx="47">
                  <c:v>509092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152912"/>
        <c:axId val="210153472"/>
      </c:barChart>
      <c:catAx>
        <c:axId val="210152912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153472"/>
        <c:crosses val="autoZero"/>
        <c:auto val="0"/>
        <c:lblAlgn val="ctr"/>
        <c:lblOffset val="100"/>
        <c:noMultiLvlLbl val="0"/>
      </c:catAx>
      <c:valAx>
        <c:axId val="210153472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210152912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14460525378359948"/>
          <c:y val="0.91562492474596757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numRef>
              <c:f>'Figure 6'!$B$6:$B$17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57248</c:v>
                </c:pt>
                <c:pt idx="1">
                  <c:v>61140</c:v>
                </c:pt>
                <c:pt idx="2">
                  <c:v>77291</c:v>
                </c:pt>
                <c:pt idx="3">
                  <c:v>63184</c:v>
                </c:pt>
                <c:pt idx="4">
                  <c:v>83164</c:v>
                </c:pt>
                <c:pt idx="5">
                  <c:v>79674</c:v>
                </c:pt>
                <c:pt idx="6">
                  <c:v>73677</c:v>
                </c:pt>
                <c:pt idx="7">
                  <c:v>80763</c:v>
                </c:pt>
                <c:pt idx="8">
                  <c:v>113884</c:v>
                </c:pt>
                <c:pt idx="9">
                  <c:v>79025</c:v>
                </c:pt>
                <c:pt idx="10">
                  <c:v>71902</c:v>
                </c:pt>
                <c:pt idx="11">
                  <c:v>61112</c:v>
                </c:pt>
              </c:numCache>
            </c:numRef>
          </c:val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numRef>
              <c:f>'Figure 6'!$B$6:$B$17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12820</c:v>
                </c:pt>
                <c:pt idx="1">
                  <c:v>13097</c:v>
                </c:pt>
                <c:pt idx="2">
                  <c:v>18171</c:v>
                </c:pt>
                <c:pt idx="3">
                  <c:v>13718</c:v>
                </c:pt>
                <c:pt idx="4">
                  <c:v>16860</c:v>
                </c:pt>
                <c:pt idx="5">
                  <c:v>13906</c:v>
                </c:pt>
                <c:pt idx="6">
                  <c:v>13184</c:v>
                </c:pt>
                <c:pt idx="7">
                  <c:v>11151</c:v>
                </c:pt>
                <c:pt idx="8">
                  <c:v>16251</c:v>
                </c:pt>
                <c:pt idx="9">
                  <c:v>20570</c:v>
                </c:pt>
                <c:pt idx="10">
                  <c:v>19508</c:v>
                </c:pt>
                <c:pt idx="11">
                  <c:v>15769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44608"/>
        <c:axId val="210545168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numRef>
              <c:f>'Figure 6'!$B$6:$B$17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57938</c:v>
                </c:pt>
                <c:pt idx="1">
                  <c:v>55374</c:v>
                </c:pt>
                <c:pt idx="2">
                  <c:v>70410</c:v>
                </c:pt>
                <c:pt idx="3">
                  <c:v>65299</c:v>
                </c:pt>
                <c:pt idx="4">
                  <c:v>76048</c:v>
                </c:pt>
                <c:pt idx="5">
                  <c:v>74112</c:v>
                </c:pt>
                <c:pt idx="6">
                  <c:v>72847</c:v>
                </c:pt>
                <c:pt idx="7">
                  <c:v>72825</c:v>
                </c:pt>
                <c:pt idx="8">
                  <c:v>71422</c:v>
                </c:pt>
                <c:pt idx="9">
                  <c:v>113353</c:v>
                </c:pt>
                <c:pt idx="10">
                  <c:v>93943</c:v>
                </c:pt>
                <c:pt idx="11">
                  <c:v>76052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numRef>
              <c:f>'Figure 6'!$B$6:$B$17</c:f>
              <c:numCache>
                <c:formatCode>[$-41A]mmm\-yy;@</c:formatCode>
                <c:ptCount val="1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</c:numCache>
            </c:num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16760</c:v>
                </c:pt>
                <c:pt idx="1">
                  <c:v>14769</c:v>
                </c:pt>
                <c:pt idx="2">
                  <c:v>16509</c:v>
                </c:pt>
                <c:pt idx="3">
                  <c:v>14189</c:v>
                </c:pt>
                <c:pt idx="4">
                  <c:v>22506</c:v>
                </c:pt>
                <c:pt idx="5">
                  <c:v>16634</c:v>
                </c:pt>
                <c:pt idx="6">
                  <c:v>14441</c:v>
                </c:pt>
                <c:pt idx="7">
                  <c:v>13370</c:v>
                </c:pt>
                <c:pt idx="8">
                  <c:v>14093</c:v>
                </c:pt>
                <c:pt idx="9">
                  <c:v>14628</c:v>
                </c:pt>
                <c:pt idx="10">
                  <c:v>18067</c:v>
                </c:pt>
                <c:pt idx="11">
                  <c:v>18539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44608"/>
        <c:axId val="210545168"/>
      </c:lineChart>
      <c:catAx>
        <c:axId val="210544608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545168"/>
        <c:crosses val="autoZero"/>
        <c:auto val="0"/>
        <c:lblAlgn val="ctr"/>
        <c:lblOffset val="100"/>
        <c:noMultiLvlLbl val="0"/>
      </c:catAx>
      <c:valAx>
        <c:axId val="2105451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10544608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49262884195563E-2"/>
          <c:y val="7.0662563118696509E-2"/>
          <c:w val="0.87586680644144577"/>
          <c:h val="0.64023235674220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numRef>
              <c:f>'Figure 7'!$B$6:$B$53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7'!$C$6:$C$53</c:f>
              <c:numCache>
                <c:formatCode>#,##0</c:formatCode>
                <c:ptCount val="48"/>
                <c:pt idx="0">
                  <c:v>7607525</c:v>
                </c:pt>
                <c:pt idx="1">
                  <c:v>7572234</c:v>
                </c:pt>
                <c:pt idx="2">
                  <c:v>7590263</c:v>
                </c:pt>
                <c:pt idx="3">
                  <c:v>7572989</c:v>
                </c:pt>
                <c:pt idx="4">
                  <c:v>7573909</c:v>
                </c:pt>
                <c:pt idx="5">
                  <c:v>7549755</c:v>
                </c:pt>
                <c:pt idx="6">
                  <c:v>7521469</c:v>
                </c:pt>
                <c:pt idx="7">
                  <c:v>7510947</c:v>
                </c:pt>
                <c:pt idx="8">
                  <c:v>7503512</c:v>
                </c:pt>
                <c:pt idx="9">
                  <c:v>7454356</c:v>
                </c:pt>
                <c:pt idx="10">
                  <c:v>7407420</c:v>
                </c:pt>
                <c:pt idx="11">
                  <c:v>7260298</c:v>
                </c:pt>
                <c:pt idx="12">
                  <c:v>7129150</c:v>
                </c:pt>
                <c:pt idx="13">
                  <c:v>7082417</c:v>
                </c:pt>
                <c:pt idx="14">
                  <c:v>7053142</c:v>
                </c:pt>
                <c:pt idx="15">
                  <c:v>7126252</c:v>
                </c:pt>
                <c:pt idx="16">
                  <c:v>7118286</c:v>
                </c:pt>
                <c:pt idx="17">
                  <c:v>7120959</c:v>
                </c:pt>
                <c:pt idx="18">
                  <c:v>7121885</c:v>
                </c:pt>
                <c:pt idx="19">
                  <c:v>7014148</c:v>
                </c:pt>
                <c:pt idx="20">
                  <c:v>7099818</c:v>
                </c:pt>
                <c:pt idx="21">
                  <c:v>7103946</c:v>
                </c:pt>
                <c:pt idx="22">
                  <c:v>7088873</c:v>
                </c:pt>
                <c:pt idx="23">
                  <c:v>7059590</c:v>
                </c:pt>
                <c:pt idx="24">
                  <c:v>7027213</c:v>
                </c:pt>
                <c:pt idx="25">
                  <c:v>6975506</c:v>
                </c:pt>
                <c:pt idx="26">
                  <c:v>6989930</c:v>
                </c:pt>
                <c:pt idx="27">
                  <c:v>6979564</c:v>
                </c:pt>
                <c:pt idx="28">
                  <c:v>6966648</c:v>
                </c:pt>
                <c:pt idx="29">
                  <c:v>6959395</c:v>
                </c:pt>
                <c:pt idx="30">
                  <c:v>6927310</c:v>
                </c:pt>
                <c:pt idx="31">
                  <c:v>6941145</c:v>
                </c:pt>
                <c:pt idx="32">
                  <c:v>6897213</c:v>
                </c:pt>
                <c:pt idx="33">
                  <c:v>6887436</c:v>
                </c:pt>
                <c:pt idx="34">
                  <c:v>6859426</c:v>
                </c:pt>
                <c:pt idx="35">
                  <c:v>6837748</c:v>
                </c:pt>
                <c:pt idx="36">
                  <c:v>6842786</c:v>
                </c:pt>
                <c:pt idx="37">
                  <c:v>6817679</c:v>
                </c:pt>
                <c:pt idx="38">
                  <c:v>6780498</c:v>
                </c:pt>
                <c:pt idx="39">
                  <c:v>6783872</c:v>
                </c:pt>
                <c:pt idx="40">
                  <c:v>6838182</c:v>
                </c:pt>
                <c:pt idx="41">
                  <c:v>6845606</c:v>
                </c:pt>
                <c:pt idx="42">
                  <c:v>6844238</c:v>
                </c:pt>
                <c:pt idx="43">
                  <c:v>6845404</c:v>
                </c:pt>
                <c:pt idx="44">
                  <c:v>6889221</c:v>
                </c:pt>
                <c:pt idx="45">
                  <c:v>6838214</c:v>
                </c:pt>
                <c:pt idx="46">
                  <c:v>6815969</c:v>
                </c:pt>
                <c:pt idx="47">
                  <c:v>6776918</c:v>
                </c:pt>
              </c:numCache>
            </c:numRef>
          </c:val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numRef>
              <c:f>'Figure 7'!$B$6:$B$53</c:f>
              <c:numCache>
                <c:formatCode>m/d/yyyy</c:formatCode>
                <c:ptCount val="48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</c:numCache>
            </c:numRef>
          </c:cat>
          <c:val>
            <c:numRef>
              <c:f>'Figure 7'!$D$6:$D$53</c:f>
              <c:numCache>
                <c:formatCode>#,##0</c:formatCode>
                <c:ptCount val="48"/>
                <c:pt idx="0">
                  <c:v>893696</c:v>
                </c:pt>
                <c:pt idx="1">
                  <c:v>916276</c:v>
                </c:pt>
                <c:pt idx="2">
                  <c:v>940110</c:v>
                </c:pt>
                <c:pt idx="3">
                  <c:v>981698</c:v>
                </c:pt>
                <c:pt idx="4">
                  <c:v>1023990</c:v>
                </c:pt>
                <c:pt idx="5">
                  <c:v>1067545</c:v>
                </c:pt>
                <c:pt idx="6">
                  <c:v>1115589</c:v>
                </c:pt>
                <c:pt idx="7">
                  <c:v>1180752</c:v>
                </c:pt>
                <c:pt idx="8">
                  <c:v>1228624</c:v>
                </c:pt>
                <c:pt idx="9">
                  <c:v>1299146</c:v>
                </c:pt>
                <c:pt idx="10">
                  <c:v>1338108</c:v>
                </c:pt>
                <c:pt idx="11">
                  <c:v>1399732</c:v>
                </c:pt>
                <c:pt idx="12">
                  <c:v>1441434</c:v>
                </c:pt>
                <c:pt idx="13">
                  <c:v>1479374</c:v>
                </c:pt>
                <c:pt idx="14">
                  <c:v>1511330</c:v>
                </c:pt>
                <c:pt idx="15">
                  <c:v>1529942</c:v>
                </c:pt>
                <c:pt idx="16">
                  <c:v>1547834</c:v>
                </c:pt>
                <c:pt idx="17">
                  <c:v>1572061</c:v>
                </c:pt>
                <c:pt idx="18">
                  <c:v>1591850</c:v>
                </c:pt>
                <c:pt idx="19">
                  <c:v>1610587</c:v>
                </c:pt>
                <c:pt idx="20">
                  <c:v>1635957</c:v>
                </c:pt>
                <c:pt idx="21">
                  <c:v>1650752</c:v>
                </c:pt>
                <c:pt idx="22">
                  <c:v>1667219</c:v>
                </c:pt>
                <c:pt idx="23">
                  <c:v>1679403</c:v>
                </c:pt>
                <c:pt idx="24">
                  <c:v>1714950</c:v>
                </c:pt>
                <c:pt idx="25">
                  <c:v>1727887</c:v>
                </c:pt>
                <c:pt idx="26">
                  <c:v>1751512</c:v>
                </c:pt>
                <c:pt idx="27">
                  <c:v>1776886</c:v>
                </c:pt>
                <c:pt idx="28">
                  <c:v>1814233</c:v>
                </c:pt>
                <c:pt idx="29">
                  <c:v>1862700</c:v>
                </c:pt>
                <c:pt idx="30">
                  <c:v>1889925</c:v>
                </c:pt>
                <c:pt idx="31">
                  <c:v>1926289</c:v>
                </c:pt>
                <c:pt idx="32">
                  <c:v>1914070</c:v>
                </c:pt>
                <c:pt idx="33">
                  <c:v>1941595</c:v>
                </c:pt>
                <c:pt idx="34">
                  <c:v>1959545</c:v>
                </c:pt>
                <c:pt idx="35">
                  <c:v>1985072</c:v>
                </c:pt>
                <c:pt idx="36">
                  <c:v>1990487</c:v>
                </c:pt>
                <c:pt idx="37">
                  <c:v>2002822</c:v>
                </c:pt>
                <c:pt idx="38">
                  <c:v>2014680</c:v>
                </c:pt>
                <c:pt idx="39">
                  <c:v>2020822</c:v>
                </c:pt>
                <c:pt idx="40">
                  <c:v>2025505</c:v>
                </c:pt>
                <c:pt idx="41">
                  <c:v>2035069</c:v>
                </c:pt>
                <c:pt idx="42">
                  <c:v>2046570</c:v>
                </c:pt>
                <c:pt idx="43">
                  <c:v>2053495</c:v>
                </c:pt>
                <c:pt idx="44">
                  <c:v>2067311</c:v>
                </c:pt>
                <c:pt idx="45">
                  <c:v>2093973</c:v>
                </c:pt>
                <c:pt idx="46">
                  <c:v>2098074</c:v>
                </c:pt>
                <c:pt idx="47">
                  <c:v>2117254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49088"/>
        <c:axId val="210549648"/>
      </c:barChart>
      <c:catAx>
        <c:axId val="210549088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10549648"/>
        <c:crosses val="autoZero"/>
        <c:auto val="0"/>
        <c:lblAlgn val="ctr"/>
        <c:lblOffset val="100"/>
        <c:noMultiLvlLbl val="0"/>
      </c:catAx>
      <c:valAx>
        <c:axId val="21054964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210549088"/>
        <c:crosses val="autoZero"/>
        <c:crossBetween val="between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31784997669683807"/>
          <c:y val="0.8953203565290379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8'!$B$6:$B$17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10757215830</c:v>
                </c:pt>
                <c:pt idx="1">
                  <c:v>10682396973</c:v>
                </c:pt>
                <c:pt idx="2">
                  <c:v>12180044128</c:v>
                </c:pt>
                <c:pt idx="3">
                  <c:v>12048858960</c:v>
                </c:pt>
                <c:pt idx="4">
                  <c:v>12610038994</c:v>
                </c:pt>
                <c:pt idx="5">
                  <c:v>12593003292</c:v>
                </c:pt>
                <c:pt idx="6">
                  <c:v>12989278288</c:v>
                </c:pt>
                <c:pt idx="7">
                  <c:v>12741369869</c:v>
                </c:pt>
                <c:pt idx="8">
                  <c:v>12650799703</c:v>
                </c:pt>
                <c:pt idx="9">
                  <c:v>12994325285</c:v>
                </c:pt>
                <c:pt idx="10">
                  <c:v>12529124251</c:v>
                </c:pt>
                <c:pt idx="11">
                  <c:v>13644071358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0768"/>
        <c:axId val="211481328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8'!$B$6:$B$17</c:f>
              <c:numCache>
                <c:formatCode>[$-41A]mmm/\ yy;@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32223332</c:v>
                </c:pt>
                <c:pt idx="1">
                  <c:v>31850049</c:v>
                </c:pt>
                <c:pt idx="2">
                  <c:v>36295839</c:v>
                </c:pt>
                <c:pt idx="3">
                  <c:v>35074293</c:v>
                </c:pt>
                <c:pt idx="4">
                  <c:v>36986155</c:v>
                </c:pt>
                <c:pt idx="5">
                  <c:v>36536556</c:v>
                </c:pt>
                <c:pt idx="6">
                  <c:v>36930305</c:v>
                </c:pt>
                <c:pt idx="7">
                  <c:v>36275524</c:v>
                </c:pt>
                <c:pt idx="8">
                  <c:v>36344949</c:v>
                </c:pt>
                <c:pt idx="9">
                  <c:v>37811189</c:v>
                </c:pt>
                <c:pt idx="10">
                  <c:v>36313061</c:v>
                </c:pt>
                <c:pt idx="11">
                  <c:v>38668824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82448"/>
        <c:axId val="211481888"/>
      </c:lineChart>
      <c:dateAx>
        <c:axId val="211480768"/>
        <c:scaling>
          <c:orientation val="minMax"/>
        </c:scaling>
        <c:delete val="0"/>
        <c:axPos val="b"/>
        <c:numFmt formatCode="[$-41A]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481328"/>
        <c:crosses val="autoZero"/>
        <c:auto val="1"/>
        <c:lblOffset val="100"/>
        <c:baseTimeUnit val="months"/>
        <c:majorUnit val="1"/>
        <c:majorTimeUnit val="months"/>
      </c:dateAx>
      <c:valAx>
        <c:axId val="21148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480768"/>
        <c:crosses val="autoZero"/>
        <c:crossBetween val="between"/>
        <c:dispUnits>
          <c:builtInUnit val="b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211481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482448"/>
        <c:crosses val="max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2114824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2114818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 9 and 10'!$B$6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66.12%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DataManagerRef="urn:DataManager">
              <c:ext xmlns:c15="http://schemas.microsoft.com/office/drawing/2012/chart" uri="{CE6537A1-D6FC-4f65-9D91-7224C49458BB}"/>
            </c:extLst>
          </c:dLbls>
          <c:cat>
            <c:strRef>
              <c:f>'Figure 9 and 10'!$C$5:$H$5</c:f>
              <c:strCache>
                <c:ptCount val="6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 9 and 10'!$C$6:$H$6</c:f>
              <c:numCache>
                <c:formatCode>#,##0</c:formatCode>
                <c:ptCount val="6"/>
                <c:pt idx="0">
                  <c:v>105870616</c:v>
                </c:pt>
                <c:pt idx="1">
                  <c:v>269392357</c:v>
                </c:pt>
                <c:pt idx="2">
                  <c:v>4994223</c:v>
                </c:pt>
                <c:pt idx="3">
                  <c:v>2934877</c:v>
                </c:pt>
                <c:pt idx="4">
                  <c:v>35397</c:v>
                </c:pt>
                <c:pt idx="5">
                  <c:v>24160779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164715292466968"/>
          <c:y val="6.3825915858176192E-3"/>
          <c:w val="0.3230416724242392"/>
          <c:h val="0.92221162351610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435481</xdr:colOff>
      <xdr:row>2</xdr:row>
      <xdr:rowOff>76201</xdr:rowOff>
    </xdr:from>
    <xdr:to>
      <xdr:col>18</xdr:col>
      <xdr:colOff>76200</xdr:colOff>
      <xdr:row>20</xdr:row>
      <xdr:rowOff>58137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24942</xdr:colOff>
      <xdr:row>3</xdr:row>
      <xdr:rowOff>143525</xdr:rowOff>
    </xdr:from>
    <xdr:to>
      <xdr:col>22</xdr:col>
      <xdr:colOff>9526</xdr:colOff>
      <xdr:row>24</xdr:row>
      <xdr:rowOff>57528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3056</xdr:colOff>
      <xdr:row>5</xdr:row>
      <xdr:rowOff>22788</xdr:rowOff>
    </xdr:from>
    <xdr:to>
      <xdr:col>14</xdr:col>
      <xdr:colOff>32845</xdr:colOff>
      <xdr:row>28</xdr:row>
      <xdr:rowOff>17937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298894</xdr:colOff>
      <xdr:row>4</xdr:row>
      <xdr:rowOff>428927</xdr:rowOff>
    </xdr:from>
    <xdr:to>
      <xdr:col>19</xdr:col>
      <xdr:colOff>248478</xdr:colOff>
      <xdr:row>28</xdr:row>
      <xdr:rowOff>21573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800929</xdr:colOff>
      <xdr:row>5</xdr:row>
      <xdr:rowOff>281816</xdr:rowOff>
    </xdr:from>
    <xdr:to>
      <xdr:col>20</xdr:col>
      <xdr:colOff>16565</xdr:colOff>
      <xdr:row>30</xdr:row>
      <xdr:rowOff>12425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424483</xdr:colOff>
      <xdr:row>2</xdr:row>
      <xdr:rowOff>98357</xdr:rowOff>
    </xdr:from>
    <xdr:to>
      <xdr:col>11</xdr:col>
      <xdr:colOff>98233</xdr:colOff>
      <xdr:row>19</xdr:row>
      <xdr:rowOff>141563</xdr:rowOff>
    </xdr:to>
    <xdr:graphicFrame macro="">
      <xdr:nvGraphicFramePr>
        <xdr:cNvPr id="7" name="Grafikon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427264</xdr:colOff>
      <xdr:row>5</xdr:row>
      <xdr:rowOff>69086</xdr:rowOff>
    </xdr:from>
    <xdr:to>
      <xdr:col>18</xdr:col>
      <xdr:colOff>521991</xdr:colOff>
      <xdr:row>31</xdr:row>
      <xdr:rowOff>111826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440119</xdr:colOff>
      <xdr:row>5</xdr:row>
      <xdr:rowOff>6873</xdr:rowOff>
    </xdr:from>
    <xdr:to>
      <xdr:col>13</xdr:col>
      <xdr:colOff>813557</xdr:colOff>
      <xdr:row>31</xdr:row>
      <xdr:rowOff>1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211464</xdr:colOff>
      <xdr:row>3</xdr:row>
      <xdr:rowOff>12683</xdr:rowOff>
    </xdr:from>
    <xdr:to>
      <xdr:col>13</xdr:col>
      <xdr:colOff>714374</xdr:colOff>
      <xdr:row>24</xdr:row>
      <xdr:rowOff>71438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229789</xdr:colOff>
      <xdr:row>2</xdr:row>
      <xdr:rowOff>75009</xdr:rowOff>
    </xdr:from>
    <xdr:to>
      <xdr:col>13</xdr:col>
      <xdr:colOff>797718</xdr:colOff>
      <xdr:row>21</xdr:row>
      <xdr:rowOff>17860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331005</xdr:colOff>
      <xdr:row>4</xdr:row>
      <xdr:rowOff>420631</xdr:rowOff>
    </xdr:from>
    <xdr:to>
      <xdr:col>20</xdr:col>
      <xdr:colOff>97312</xdr:colOff>
      <xdr:row>31</xdr:row>
      <xdr:rowOff>83555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201517</xdr:colOff>
      <xdr:row>1</xdr:row>
      <xdr:rowOff>169844</xdr:rowOff>
    </xdr:from>
    <xdr:to>
      <xdr:col>13</xdr:col>
      <xdr:colOff>435167</xdr:colOff>
      <xdr:row>18</xdr:row>
      <xdr:rowOff>45905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405771</xdr:colOff>
      <xdr:row>5</xdr:row>
      <xdr:rowOff>59320</xdr:rowOff>
    </xdr:from>
    <xdr:to>
      <xdr:col>19</xdr:col>
      <xdr:colOff>80721</xdr:colOff>
      <xdr:row>32</xdr:row>
      <xdr:rowOff>40360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720209</xdr:colOff>
      <xdr:row>5</xdr:row>
      <xdr:rowOff>70388</xdr:rowOff>
    </xdr:from>
    <xdr:to>
      <xdr:col>20</xdr:col>
      <xdr:colOff>161441</xdr:colOff>
      <xdr:row>29</xdr:row>
      <xdr:rowOff>48432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249620</xdr:colOff>
      <xdr:row>1</xdr:row>
      <xdr:rowOff>182618</xdr:rowOff>
    </xdr:from>
    <xdr:to>
      <xdr:col>13</xdr:col>
      <xdr:colOff>1083879</xdr:colOff>
      <xdr:row>21</xdr:row>
      <xdr:rowOff>111672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259373</xdr:colOff>
      <xdr:row>4</xdr:row>
      <xdr:rowOff>21979</xdr:rowOff>
    </xdr:from>
    <xdr:to>
      <xdr:col>13</xdr:col>
      <xdr:colOff>930519</xdr:colOff>
      <xdr:row>25</xdr:row>
      <xdr:rowOff>17858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</xdr:row>
      <xdr:rowOff>80962</xdr:rowOff>
    </xdr:from>
    <xdr:to>
      <xdr:col>17</xdr:col>
      <xdr:colOff>123825</xdr:colOff>
      <xdr:row>18</xdr:row>
      <xdr:rowOff>109537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3</xdr:row>
      <xdr:rowOff>147637</xdr:rowOff>
    </xdr:from>
    <xdr:to>
      <xdr:col>16</xdr:col>
      <xdr:colOff>104775</xdr:colOff>
      <xdr:row>20</xdr:row>
      <xdr:rowOff>14287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226200</xdr:colOff>
      <xdr:row>20</xdr:row>
      <xdr:rowOff>3450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265092</xdr:colOff>
      <xdr:row>2</xdr:row>
      <xdr:rowOff>118632</xdr:rowOff>
    </xdr:from>
    <xdr:to>
      <xdr:col>13</xdr:col>
      <xdr:colOff>440006</xdr:colOff>
      <xdr:row>18</xdr:row>
      <xdr:rowOff>113807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498362</xdr:colOff>
      <xdr:row>5</xdr:row>
      <xdr:rowOff>52897</xdr:rowOff>
    </xdr:from>
    <xdr:to>
      <xdr:col>18</xdr:col>
      <xdr:colOff>11906</xdr:colOff>
      <xdr:row>25</xdr:row>
      <xdr:rowOff>91848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142874</xdr:colOff>
      <xdr:row>4</xdr:row>
      <xdr:rowOff>9525</xdr:rowOff>
    </xdr:from>
    <xdr:to>
      <xdr:col>17</xdr:col>
      <xdr:colOff>285749</xdr:colOff>
      <xdr:row>27</xdr:row>
      <xdr:rowOff>142875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4</xdr:row>
      <xdr:rowOff>114300</xdr:rowOff>
    </xdr:from>
    <xdr:to>
      <xdr:col>18</xdr:col>
      <xdr:colOff>490903</xdr:colOff>
      <xdr:row>27</xdr:row>
      <xdr:rowOff>19050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16</xdr:col>
      <xdr:colOff>468334</xdr:colOff>
      <xdr:row>18</xdr:row>
      <xdr:rowOff>96240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="160" zoomScaleNormal="160" workbookViewId="0">
      <selection activeCell="G5" sqref="G5"/>
    </sheetView>
  </sheetViews>
  <sheetFormatPr defaultRowHeight="12.9" customHeight="1" x14ac:dyDescent="0.2"/>
  <cols>
    <col min="1" max="1" width="2.85546875" customWidth="1"/>
    <col min="2" max="2" width="29.140625" customWidth="1"/>
    <col min="3" max="3" width="18.85546875" customWidth="1"/>
    <col min="4" max="4" width="18.42578125" customWidth="1"/>
    <col min="5" max="5" width="17.42578125" customWidth="1"/>
    <col min="6" max="6" width="20.7109375" customWidth="1"/>
  </cols>
  <sheetData>
    <row r="1" spans="1:8" ht="12.9" customHeight="1" x14ac:dyDescent="0.2">
      <c r="A1" t="s">
        <v>0</v>
      </c>
    </row>
    <row r="2" spans="1:8" ht="15.6" x14ac:dyDescent="0.3">
      <c r="B2" s="1" t="s">
        <v>435</v>
      </c>
    </row>
    <row r="4" spans="1:8" s="2" customFormat="1" ht="12.75" customHeight="1" x14ac:dyDescent="0.2"/>
    <row r="6" spans="1:8" ht="27" customHeight="1" x14ac:dyDescent="0.2">
      <c r="B6" s="24" t="s">
        <v>1</v>
      </c>
      <c r="C6" s="24" t="s">
        <v>430</v>
      </c>
      <c r="D6" s="83" t="s">
        <v>431</v>
      </c>
      <c r="E6" s="83" t="s">
        <v>432</v>
      </c>
      <c r="F6" s="83" t="s">
        <v>433</v>
      </c>
    </row>
    <row r="7" spans="1:8" ht="12.9" customHeight="1" x14ac:dyDescent="0.2">
      <c r="B7" s="25" t="s">
        <v>2</v>
      </c>
      <c r="C7" s="26">
        <v>4222</v>
      </c>
      <c r="D7" s="26">
        <v>4418</v>
      </c>
      <c r="E7" s="26">
        <v>4543</v>
      </c>
      <c r="F7" s="26">
        <v>4941</v>
      </c>
      <c r="G7" s="166"/>
      <c r="H7" s="84"/>
    </row>
    <row r="8" spans="1:8" ht="12.9" customHeight="1" x14ac:dyDescent="0.2">
      <c r="B8" s="27" t="s">
        <v>3</v>
      </c>
      <c r="C8" s="28">
        <v>99515</v>
      </c>
      <c r="D8" s="28">
        <v>103434</v>
      </c>
      <c r="E8" s="28">
        <v>106081</v>
      </c>
      <c r="F8" s="28">
        <v>118621</v>
      </c>
      <c r="G8" s="80"/>
    </row>
    <row r="9" spans="1:8" ht="19.2" customHeight="1" x14ac:dyDescent="0.2">
      <c r="B9" s="79" t="s">
        <v>4</v>
      </c>
      <c r="C9" s="29">
        <v>1519</v>
      </c>
      <c r="D9" s="29">
        <v>1633</v>
      </c>
      <c r="E9" s="29">
        <v>936</v>
      </c>
      <c r="F9" s="29">
        <v>905</v>
      </c>
    </row>
    <row r="10" spans="1:8" s="2" customFormat="1" ht="12.9" customHeight="1" x14ac:dyDescent="0.2">
      <c r="C10" s="31"/>
      <c r="D10" s="31"/>
      <c r="E10" s="7"/>
      <c r="F10" s="7"/>
    </row>
    <row r="11" spans="1:8" s="2" customFormat="1" ht="12.9" customHeight="1" x14ac:dyDescent="0.2">
      <c r="B11" s="31" t="s">
        <v>5</v>
      </c>
    </row>
    <row r="12" spans="1:8" ht="12.9" customHeight="1" x14ac:dyDescent="0.2">
      <c r="E12" s="84"/>
    </row>
    <row r="18" spans="4:5" ht="12.9" customHeight="1" x14ac:dyDescent="0.2">
      <c r="D18" s="89"/>
      <c r="E18" s="89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8"/>
  <sheetViews>
    <sheetView showGridLines="0" zoomScale="160" zoomScaleNormal="160" workbookViewId="0">
      <selection activeCell="B2" sqref="B2"/>
    </sheetView>
  </sheetViews>
  <sheetFormatPr defaultColWidth="9.28515625" defaultRowHeight="12.9" customHeight="1" x14ac:dyDescent="0.2"/>
  <cols>
    <col min="1" max="1" width="2.85546875" style="41" customWidth="1"/>
    <col min="2" max="2" width="25.140625" style="41" customWidth="1"/>
    <col min="3" max="3" width="11.42578125" style="41" customWidth="1"/>
    <col min="4" max="4" width="15.85546875" style="41" customWidth="1"/>
    <col min="5" max="5" width="12" style="41" customWidth="1"/>
    <col min="6" max="16384" width="9.28515625" style="41"/>
  </cols>
  <sheetData>
    <row r="2" spans="2:8" ht="15.6" x14ac:dyDescent="0.3">
      <c r="B2" s="59" t="s">
        <v>445</v>
      </c>
    </row>
    <row r="3" spans="2:8" ht="12.9" customHeight="1" x14ac:dyDescent="0.2">
      <c r="B3" s="41" t="s">
        <v>104</v>
      </c>
    </row>
    <row r="6" spans="2:8" ht="12.9" customHeight="1" x14ac:dyDescent="0.2">
      <c r="B6" s="51" t="s">
        <v>105</v>
      </c>
      <c r="C6" s="52" t="s">
        <v>106</v>
      </c>
      <c r="D6" s="53" t="s">
        <v>107</v>
      </c>
      <c r="E6" s="53" t="s">
        <v>108</v>
      </c>
    </row>
    <row r="7" spans="2:8" ht="12.9" customHeight="1" x14ac:dyDescent="0.2">
      <c r="B7" s="41" t="s">
        <v>441</v>
      </c>
      <c r="C7" s="7">
        <v>5043224</v>
      </c>
      <c r="D7" s="7">
        <v>1968866</v>
      </c>
      <c r="E7" s="7">
        <f>SUM(C7:D7)</f>
        <v>7012090</v>
      </c>
      <c r="G7" s="7"/>
    </row>
    <row r="8" spans="2:8" ht="12.9" customHeight="1" x14ac:dyDescent="0.2">
      <c r="B8" s="41" t="s">
        <v>442</v>
      </c>
      <c r="C8" s="7">
        <v>1733694</v>
      </c>
      <c r="D8" s="7">
        <v>148388</v>
      </c>
      <c r="E8" s="7">
        <f>SUM(C8:D8)</f>
        <v>1882082</v>
      </c>
    </row>
    <row r="9" spans="2:8" ht="12.9" customHeight="1" x14ac:dyDescent="0.2">
      <c r="B9" s="5" t="s">
        <v>109</v>
      </c>
      <c r="C9" s="13">
        <f>SUM(C7:C8)</f>
        <v>6776918</v>
      </c>
      <c r="D9" s="13">
        <f>SUM(D7:D8)</f>
        <v>2117254</v>
      </c>
      <c r="E9" s="13">
        <f>SUM(E7+E8)</f>
        <v>8894172</v>
      </c>
      <c r="H9" s="38"/>
    </row>
    <row r="10" spans="2:8" ht="12.9" customHeight="1" x14ac:dyDescent="0.3">
      <c r="C10" s="167"/>
      <c r="D10" s="167"/>
    </row>
    <row r="11" spans="2:8" ht="12.9" customHeight="1" x14ac:dyDescent="0.2">
      <c r="C11" s="84"/>
      <c r="D11" s="80"/>
      <c r="E11" s="7"/>
    </row>
    <row r="12" spans="2:8" ht="12.9" customHeight="1" x14ac:dyDescent="0.2">
      <c r="B12" s="41" t="s">
        <v>110</v>
      </c>
    </row>
    <row r="13" spans="2:8" ht="12.9" customHeight="1" x14ac:dyDescent="0.2">
      <c r="B13" s="41" t="s">
        <v>111</v>
      </c>
    </row>
    <row r="14" spans="2:8" ht="12.9" customHeight="1" x14ac:dyDescent="0.3">
      <c r="C14" s="118"/>
    </row>
    <row r="15" spans="2:8" ht="12.9" customHeight="1" x14ac:dyDescent="0.3">
      <c r="C15" s="118"/>
    </row>
    <row r="16" spans="2:8" ht="12.9" customHeight="1" x14ac:dyDescent="0.2">
      <c r="C16" s="84"/>
    </row>
    <row r="18" spans="4:5" ht="12.9" customHeight="1" x14ac:dyDescent="0.2">
      <c r="D18" s="89"/>
      <c r="E18" s="89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showGridLines="0" zoomScale="115" zoomScaleNormal="115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7109375" customWidth="1"/>
    <col min="3" max="6" width="12.85546875" customWidth="1"/>
    <col min="7" max="12" width="9.28515625" customWidth="1"/>
    <col min="13" max="13" width="14" bestFit="1" customWidth="1"/>
  </cols>
  <sheetData>
    <row r="2" spans="2:8" ht="15.6" x14ac:dyDescent="0.3">
      <c r="B2" s="1" t="s">
        <v>446</v>
      </c>
    </row>
    <row r="5" spans="2:8" ht="33.75" customHeight="1" x14ac:dyDescent="0.2">
      <c r="B5" s="39" t="s">
        <v>112</v>
      </c>
      <c r="C5" s="40" t="s">
        <v>113</v>
      </c>
      <c r="D5" s="40" t="s">
        <v>114</v>
      </c>
      <c r="E5" s="40" t="s">
        <v>115</v>
      </c>
      <c r="F5" s="40" t="s">
        <v>116</v>
      </c>
    </row>
    <row r="6" spans="2:8" ht="12.9" customHeight="1" x14ac:dyDescent="0.2">
      <c r="B6" s="45">
        <v>42766</v>
      </c>
      <c r="C6" s="7">
        <v>57248</v>
      </c>
      <c r="D6" s="7">
        <v>12820</v>
      </c>
      <c r="E6" s="7">
        <v>57938</v>
      </c>
      <c r="F6" s="7">
        <v>16760</v>
      </c>
      <c r="G6" s="7"/>
      <c r="H6" s="7"/>
    </row>
    <row r="7" spans="2:8" ht="12.9" customHeight="1" x14ac:dyDescent="0.2">
      <c r="B7" s="45">
        <v>42794</v>
      </c>
      <c r="C7" s="7">
        <v>61140</v>
      </c>
      <c r="D7" s="7">
        <v>13097</v>
      </c>
      <c r="E7" s="7">
        <v>55374</v>
      </c>
      <c r="F7" s="7">
        <v>14769</v>
      </c>
      <c r="G7" s="7"/>
      <c r="H7" s="7"/>
    </row>
    <row r="8" spans="2:8" ht="12.9" customHeight="1" x14ac:dyDescent="0.2">
      <c r="B8" s="45">
        <v>42825</v>
      </c>
      <c r="C8" s="7">
        <v>77291</v>
      </c>
      <c r="D8" s="7">
        <v>18171</v>
      </c>
      <c r="E8" s="7">
        <v>70410</v>
      </c>
      <c r="F8" s="7">
        <v>16509</v>
      </c>
      <c r="G8" s="7"/>
      <c r="H8" s="7"/>
    </row>
    <row r="9" spans="2:8" ht="12.9" customHeight="1" x14ac:dyDescent="0.2">
      <c r="B9" s="45">
        <v>42855</v>
      </c>
      <c r="C9" s="7">
        <v>63184</v>
      </c>
      <c r="D9" s="7">
        <v>13718</v>
      </c>
      <c r="E9" s="7">
        <v>65299</v>
      </c>
      <c r="F9" s="7">
        <v>14189</v>
      </c>
      <c r="G9" s="7"/>
      <c r="H9" s="7"/>
    </row>
    <row r="10" spans="2:8" ht="12.9" customHeight="1" x14ac:dyDescent="0.2">
      <c r="B10" s="45">
        <v>42886</v>
      </c>
      <c r="C10" s="7">
        <v>83164</v>
      </c>
      <c r="D10" s="7">
        <v>16860</v>
      </c>
      <c r="E10" s="7">
        <v>76048</v>
      </c>
      <c r="F10" s="7">
        <v>22506</v>
      </c>
      <c r="G10" s="7"/>
      <c r="H10" s="7"/>
    </row>
    <row r="11" spans="2:8" ht="12.9" customHeight="1" x14ac:dyDescent="0.2">
      <c r="B11" s="45">
        <v>42916</v>
      </c>
      <c r="C11" s="7">
        <v>79674</v>
      </c>
      <c r="D11" s="7">
        <v>13906</v>
      </c>
      <c r="E11" s="7">
        <v>74112</v>
      </c>
      <c r="F11" s="7">
        <v>16634</v>
      </c>
      <c r="G11" s="7"/>
      <c r="H11" s="7"/>
    </row>
    <row r="12" spans="2:8" ht="12.9" customHeight="1" x14ac:dyDescent="0.2">
      <c r="B12" s="45">
        <v>42947</v>
      </c>
      <c r="C12" s="7">
        <v>73677</v>
      </c>
      <c r="D12" s="7">
        <v>13184</v>
      </c>
      <c r="E12" s="7">
        <v>72847</v>
      </c>
      <c r="F12" s="7">
        <v>14441</v>
      </c>
      <c r="G12" s="7"/>
      <c r="H12" s="7"/>
    </row>
    <row r="13" spans="2:8" ht="12.9" customHeight="1" x14ac:dyDescent="0.2">
      <c r="B13" s="45">
        <v>42978</v>
      </c>
      <c r="C13" s="7">
        <v>80763</v>
      </c>
      <c r="D13" s="7">
        <v>11151</v>
      </c>
      <c r="E13" s="7">
        <v>72825</v>
      </c>
      <c r="F13" s="7">
        <v>13370</v>
      </c>
      <c r="G13" s="7"/>
      <c r="H13" s="7"/>
    </row>
    <row r="14" spans="2:8" ht="12.9" customHeight="1" x14ac:dyDescent="0.2">
      <c r="B14" s="45">
        <v>43008</v>
      </c>
      <c r="C14" s="7">
        <v>113884</v>
      </c>
      <c r="D14" s="7">
        <v>16251</v>
      </c>
      <c r="E14" s="7">
        <v>71422</v>
      </c>
      <c r="F14" s="7">
        <v>14093</v>
      </c>
      <c r="G14" s="7"/>
      <c r="H14" s="7"/>
    </row>
    <row r="15" spans="2:8" ht="12.9" customHeight="1" x14ac:dyDescent="0.2">
      <c r="B15" s="45">
        <v>43039</v>
      </c>
      <c r="C15" s="7">
        <v>79025</v>
      </c>
      <c r="D15" s="7">
        <v>20570</v>
      </c>
      <c r="E15" s="7">
        <v>113353</v>
      </c>
      <c r="F15" s="7">
        <v>14628</v>
      </c>
      <c r="G15" s="7"/>
      <c r="H15" s="7"/>
    </row>
    <row r="16" spans="2:8" ht="12.9" customHeight="1" x14ac:dyDescent="0.2">
      <c r="B16" s="45">
        <v>43069</v>
      </c>
      <c r="C16" s="7">
        <v>71902</v>
      </c>
      <c r="D16" s="7">
        <v>19508</v>
      </c>
      <c r="E16" s="7">
        <v>93943</v>
      </c>
      <c r="F16" s="7">
        <v>18067</v>
      </c>
      <c r="G16" s="7"/>
      <c r="H16" s="7"/>
    </row>
    <row r="17" spans="2:8" ht="12.9" customHeight="1" x14ac:dyDescent="0.2">
      <c r="B17" s="46">
        <v>43100</v>
      </c>
      <c r="C17" s="8">
        <v>61112</v>
      </c>
      <c r="D17" s="8">
        <v>15769</v>
      </c>
      <c r="E17" s="8">
        <v>76052</v>
      </c>
      <c r="F17" s="8">
        <v>18539</v>
      </c>
      <c r="G17" s="7"/>
      <c r="H17" s="7"/>
    </row>
    <row r="18" spans="2:8" ht="12.9" customHeight="1" x14ac:dyDescent="0.2">
      <c r="C18" s="7"/>
      <c r="D18" s="7"/>
      <c r="E18" s="7"/>
      <c r="F18" s="7"/>
      <c r="G18" s="7"/>
      <c r="H18" s="7"/>
    </row>
    <row r="19" spans="2:8" ht="12.9" customHeight="1" x14ac:dyDescent="0.2">
      <c r="C19" s="38"/>
      <c r="D19" s="94"/>
      <c r="E19" s="94"/>
      <c r="F19" s="94"/>
      <c r="H19" s="14"/>
    </row>
    <row r="20" spans="2:8" ht="12.9" customHeight="1" x14ac:dyDescent="0.2">
      <c r="B20" s="82" t="s">
        <v>117</v>
      </c>
    </row>
    <row r="21" spans="2:8" ht="12.9" customHeight="1" x14ac:dyDescent="0.2">
      <c r="B21" t="s">
        <v>118</v>
      </c>
      <c r="D21" s="110"/>
      <c r="E21" s="38"/>
      <c r="F21" s="110"/>
    </row>
    <row r="22" spans="2:8" ht="12.9" customHeight="1" x14ac:dyDescent="0.2">
      <c r="C22" s="38"/>
      <c r="D22" s="7"/>
      <c r="E22" s="38"/>
      <c r="F22" s="7"/>
      <c r="G22" s="47"/>
    </row>
    <row r="23" spans="2:8" ht="12.9" customHeight="1" x14ac:dyDescent="0.2">
      <c r="E23" s="48"/>
      <c r="F23" s="48"/>
      <c r="G23" s="47"/>
    </row>
    <row r="24" spans="2:8" ht="12.9" customHeight="1" x14ac:dyDescent="0.2">
      <c r="C24" s="7"/>
      <c r="D24" s="7"/>
      <c r="E24" s="49"/>
      <c r="F24" s="49"/>
      <c r="G24" s="47"/>
    </row>
    <row r="25" spans="2:8" ht="12.9" customHeight="1" x14ac:dyDescent="0.2">
      <c r="E25" s="49"/>
      <c r="F25" s="49"/>
      <c r="G25" s="47"/>
    </row>
    <row r="26" spans="2:8" ht="12.9" customHeight="1" x14ac:dyDescent="0.2">
      <c r="E26" s="49"/>
      <c r="F26" s="49"/>
      <c r="G26" s="47"/>
    </row>
    <row r="27" spans="2:8" ht="12.9" customHeight="1" x14ac:dyDescent="0.2">
      <c r="E27" s="49"/>
      <c r="F27" s="49"/>
      <c r="G27" s="47"/>
    </row>
    <row r="28" spans="2:8" ht="12.9" customHeight="1" x14ac:dyDescent="0.2">
      <c r="E28" s="49"/>
      <c r="F28" s="49"/>
      <c r="G28" s="47"/>
    </row>
    <row r="29" spans="2:8" ht="12.9" customHeight="1" x14ac:dyDescent="0.2">
      <c r="E29" s="49"/>
      <c r="F29" s="49"/>
      <c r="G29" s="47"/>
    </row>
    <row r="30" spans="2:8" ht="12.9" customHeight="1" x14ac:dyDescent="0.2">
      <c r="E30" s="49"/>
      <c r="F30" s="49"/>
      <c r="G30" s="47"/>
    </row>
    <row r="31" spans="2:8" ht="12.9" customHeight="1" x14ac:dyDescent="0.2">
      <c r="E31" s="49"/>
      <c r="F31" s="49"/>
      <c r="G31" s="47"/>
    </row>
    <row r="32" spans="2:8" ht="12.9" customHeight="1" x14ac:dyDescent="0.2">
      <c r="E32" s="49"/>
      <c r="F32" s="49"/>
      <c r="G32" s="47"/>
    </row>
    <row r="33" spans="5:7" ht="12.9" customHeight="1" x14ac:dyDescent="0.2">
      <c r="E33" s="49"/>
      <c r="F33" s="49"/>
      <c r="G33" s="47"/>
    </row>
    <row r="34" spans="5:7" ht="12.9" customHeight="1" x14ac:dyDescent="0.2">
      <c r="E34" s="49"/>
      <c r="F34" s="49"/>
      <c r="G34" s="47"/>
    </row>
    <row r="35" spans="5:7" ht="12.9" customHeight="1" x14ac:dyDescent="0.2">
      <c r="E35" s="50"/>
      <c r="F35" s="50"/>
      <c r="G35" s="47"/>
    </row>
    <row r="36" spans="5:7" ht="12.9" customHeight="1" x14ac:dyDescent="0.2">
      <c r="E36" s="47"/>
      <c r="F36" s="47"/>
      <c r="G36" s="47"/>
    </row>
    <row r="37" spans="5:7" ht="12.9" customHeight="1" x14ac:dyDescent="0.2">
      <c r="E37" s="47"/>
      <c r="F37" s="47"/>
      <c r="G37" s="47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42578125" customWidth="1"/>
    <col min="3" max="3" width="11.85546875" customWidth="1"/>
    <col min="4" max="4" width="14.28515625" customWidth="1"/>
    <col min="5" max="5" width="11.85546875" bestFit="1" customWidth="1"/>
  </cols>
  <sheetData>
    <row r="2" spans="2:6" ht="15.6" x14ac:dyDescent="0.3">
      <c r="B2" s="59" t="s">
        <v>447</v>
      </c>
    </row>
    <row r="5" spans="2:6" ht="10.199999999999999" x14ac:dyDescent="0.2">
      <c r="B5" s="10" t="s">
        <v>119</v>
      </c>
      <c r="C5" s="3" t="s">
        <v>120</v>
      </c>
      <c r="D5" s="3" t="s">
        <v>121</v>
      </c>
      <c r="E5" s="92" t="s">
        <v>122</v>
      </c>
    </row>
    <row r="6" spans="2:6" ht="12.9" customHeight="1" x14ac:dyDescent="0.2">
      <c r="B6" s="11">
        <v>41670</v>
      </c>
      <c r="C6" s="7">
        <v>7607525</v>
      </c>
      <c r="D6" s="7">
        <v>893696</v>
      </c>
      <c r="E6" s="7">
        <f>SUM(C6:D6)</f>
        <v>8501221</v>
      </c>
      <c r="F6" s="7"/>
    </row>
    <row r="7" spans="2:6" ht="12.9" customHeight="1" x14ac:dyDescent="0.2">
      <c r="B7" s="11">
        <v>41698</v>
      </c>
      <c r="C7" s="7">
        <v>7572234</v>
      </c>
      <c r="D7" s="7">
        <v>916276</v>
      </c>
      <c r="E7" s="7">
        <f>SUM(C7:D7)</f>
        <v>8488510</v>
      </c>
      <c r="F7" s="7"/>
    </row>
    <row r="8" spans="2:6" ht="12.9" customHeight="1" x14ac:dyDescent="0.2">
      <c r="B8" s="11">
        <v>41729</v>
      </c>
      <c r="C8" s="7">
        <v>7590263</v>
      </c>
      <c r="D8" s="7">
        <v>940110</v>
      </c>
      <c r="E8" s="7">
        <f t="shared" ref="E8:E40" si="0">SUM(C8:D8)</f>
        <v>8530373</v>
      </c>
      <c r="F8" s="7"/>
    </row>
    <row r="9" spans="2:6" ht="12.9" customHeight="1" x14ac:dyDescent="0.2">
      <c r="B9" s="11">
        <v>41759</v>
      </c>
      <c r="C9" s="7">
        <v>7572989</v>
      </c>
      <c r="D9" s="7">
        <v>981698</v>
      </c>
      <c r="E9" s="7">
        <f t="shared" si="0"/>
        <v>8554687</v>
      </c>
      <c r="F9" s="7"/>
    </row>
    <row r="10" spans="2:6" ht="12.9" customHeight="1" x14ac:dyDescent="0.2">
      <c r="B10" s="11">
        <v>41790</v>
      </c>
      <c r="C10" s="7">
        <v>7573909</v>
      </c>
      <c r="D10" s="7">
        <v>1023990</v>
      </c>
      <c r="E10" s="7">
        <f t="shared" si="0"/>
        <v>8597899</v>
      </c>
      <c r="F10" s="7"/>
    </row>
    <row r="11" spans="2:6" ht="12.9" customHeight="1" x14ac:dyDescent="0.2">
      <c r="B11" s="11">
        <v>41820</v>
      </c>
      <c r="C11" s="7">
        <v>7549755</v>
      </c>
      <c r="D11" s="7">
        <v>1067545</v>
      </c>
      <c r="E11" s="7">
        <f t="shared" si="0"/>
        <v>8617300</v>
      </c>
      <c r="F11" s="7"/>
    </row>
    <row r="12" spans="2:6" ht="12.9" customHeight="1" x14ac:dyDescent="0.2">
      <c r="B12" s="11">
        <v>41851</v>
      </c>
      <c r="C12" s="7">
        <v>7521469</v>
      </c>
      <c r="D12" s="7">
        <v>1115589</v>
      </c>
      <c r="E12" s="7">
        <f t="shared" si="0"/>
        <v>8637058</v>
      </c>
      <c r="F12" s="7"/>
    </row>
    <row r="13" spans="2:6" ht="12.9" customHeight="1" x14ac:dyDescent="0.2">
      <c r="B13" s="11">
        <v>41882</v>
      </c>
      <c r="C13" s="7">
        <v>7510947</v>
      </c>
      <c r="D13" s="7">
        <v>1180752</v>
      </c>
      <c r="E13" s="7">
        <f t="shared" si="0"/>
        <v>8691699</v>
      </c>
      <c r="F13" s="7"/>
    </row>
    <row r="14" spans="2:6" ht="12.9" customHeight="1" x14ac:dyDescent="0.2">
      <c r="B14" s="11">
        <v>41912</v>
      </c>
      <c r="C14" s="7">
        <v>7503512</v>
      </c>
      <c r="D14" s="7">
        <v>1228624</v>
      </c>
      <c r="E14" s="7">
        <f t="shared" si="0"/>
        <v>8732136</v>
      </c>
      <c r="F14" s="7"/>
    </row>
    <row r="15" spans="2:6" ht="12.9" customHeight="1" x14ac:dyDescent="0.2">
      <c r="B15" s="11">
        <v>41943</v>
      </c>
      <c r="C15" s="7">
        <v>7454356</v>
      </c>
      <c r="D15" s="7">
        <v>1299146</v>
      </c>
      <c r="E15" s="7">
        <f t="shared" si="0"/>
        <v>8753502</v>
      </c>
      <c r="F15" s="7"/>
    </row>
    <row r="16" spans="2:6" ht="12.9" customHeight="1" x14ac:dyDescent="0.2">
      <c r="B16" s="11">
        <v>41973</v>
      </c>
      <c r="C16" s="7">
        <v>7407420</v>
      </c>
      <c r="D16" s="7">
        <v>1338108</v>
      </c>
      <c r="E16" s="7">
        <f t="shared" si="0"/>
        <v>8745528</v>
      </c>
      <c r="F16" s="7"/>
    </row>
    <row r="17" spans="2:6" ht="12.9" customHeight="1" x14ac:dyDescent="0.2">
      <c r="B17" s="54">
        <v>42004</v>
      </c>
      <c r="C17" s="50">
        <v>7260298</v>
      </c>
      <c r="D17" s="50">
        <v>1399732</v>
      </c>
      <c r="E17" s="7">
        <f t="shared" si="0"/>
        <v>8660030</v>
      </c>
      <c r="F17" s="49"/>
    </row>
    <row r="18" spans="2:6" s="2" customFormat="1" ht="12.9" customHeight="1" x14ac:dyDescent="0.2">
      <c r="B18" s="11">
        <v>42035</v>
      </c>
      <c r="C18" s="7">
        <v>7129150</v>
      </c>
      <c r="D18" s="124">
        <v>1441434</v>
      </c>
      <c r="E18" s="124">
        <f t="shared" si="0"/>
        <v>8570584</v>
      </c>
    </row>
    <row r="19" spans="2:6" s="2" customFormat="1" ht="12.9" customHeight="1" x14ac:dyDescent="0.2">
      <c r="B19" s="11">
        <v>42063</v>
      </c>
      <c r="C19" s="7">
        <v>7082417</v>
      </c>
      <c r="D19" s="7">
        <v>1479374</v>
      </c>
      <c r="E19" s="7">
        <f t="shared" si="0"/>
        <v>8561791</v>
      </c>
    </row>
    <row r="20" spans="2:6" ht="12.9" customHeight="1" x14ac:dyDescent="0.2">
      <c r="B20" s="11">
        <v>42094</v>
      </c>
      <c r="C20" s="7">
        <v>7053142</v>
      </c>
      <c r="D20" s="7">
        <v>1511330</v>
      </c>
      <c r="E20" s="7">
        <f t="shared" si="0"/>
        <v>8564472</v>
      </c>
    </row>
    <row r="21" spans="2:6" ht="12.9" customHeight="1" x14ac:dyDescent="0.2">
      <c r="B21" s="11">
        <v>42124</v>
      </c>
      <c r="C21" s="7">
        <v>7126252</v>
      </c>
      <c r="D21" s="7">
        <v>1529942</v>
      </c>
      <c r="E21" s="7">
        <f t="shared" si="0"/>
        <v>8656194</v>
      </c>
    </row>
    <row r="22" spans="2:6" ht="12.9" customHeight="1" x14ac:dyDescent="0.2">
      <c r="B22" s="11">
        <v>42155</v>
      </c>
      <c r="C22" s="7">
        <v>7118286</v>
      </c>
      <c r="D22" s="7">
        <v>1547834</v>
      </c>
      <c r="E22" s="7">
        <f t="shared" si="0"/>
        <v>8666120</v>
      </c>
    </row>
    <row r="23" spans="2:6" ht="12.9" customHeight="1" x14ac:dyDescent="0.2">
      <c r="B23" s="11">
        <v>42185</v>
      </c>
      <c r="C23" s="7">
        <v>7120959</v>
      </c>
      <c r="D23" s="7">
        <v>1572061</v>
      </c>
      <c r="E23" s="7">
        <f t="shared" si="0"/>
        <v>8693020</v>
      </c>
    </row>
    <row r="24" spans="2:6" ht="12.9" customHeight="1" x14ac:dyDescent="0.2">
      <c r="B24" s="11">
        <v>42216</v>
      </c>
      <c r="C24" s="7">
        <v>7121885</v>
      </c>
      <c r="D24" s="7">
        <v>1591850</v>
      </c>
      <c r="E24" s="7">
        <f t="shared" si="0"/>
        <v>8713735</v>
      </c>
    </row>
    <row r="25" spans="2:6" ht="12.9" customHeight="1" x14ac:dyDescent="0.2">
      <c r="B25" s="11">
        <v>42247</v>
      </c>
      <c r="C25" s="7">
        <v>7014148</v>
      </c>
      <c r="D25" s="7">
        <v>1610587</v>
      </c>
      <c r="E25" s="7">
        <f t="shared" si="0"/>
        <v>8624735</v>
      </c>
    </row>
    <row r="26" spans="2:6" ht="12.9" customHeight="1" x14ac:dyDescent="0.2">
      <c r="B26" s="11">
        <v>42277</v>
      </c>
      <c r="C26" s="7">
        <v>7099818</v>
      </c>
      <c r="D26" s="7">
        <v>1635957</v>
      </c>
      <c r="E26" s="7">
        <f t="shared" si="0"/>
        <v>8735775</v>
      </c>
    </row>
    <row r="27" spans="2:6" ht="12.9" customHeight="1" x14ac:dyDescent="0.2">
      <c r="B27" s="11">
        <v>42308</v>
      </c>
      <c r="C27" s="7">
        <v>7103946</v>
      </c>
      <c r="D27" s="7">
        <v>1650752</v>
      </c>
      <c r="E27" s="7">
        <f t="shared" si="0"/>
        <v>8754698</v>
      </c>
    </row>
    <row r="28" spans="2:6" ht="12.9" customHeight="1" x14ac:dyDescent="0.2">
      <c r="B28" s="11">
        <v>42338</v>
      </c>
      <c r="C28" s="7">
        <v>7088873</v>
      </c>
      <c r="D28" s="7">
        <v>1667219</v>
      </c>
      <c r="E28" s="7">
        <f t="shared" si="0"/>
        <v>8756092</v>
      </c>
    </row>
    <row r="29" spans="2:6" ht="12.9" customHeight="1" x14ac:dyDescent="0.2">
      <c r="B29" s="54">
        <v>42369</v>
      </c>
      <c r="C29" s="49">
        <v>7059590</v>
      </c>
      <c r="D29" s="49">
        <v>1679403</v>
      </c>
      <c r="E29" s="7">
        <f t="shared" si="0"/>
        <v>8738993</v>
      </c>
      <c r="F29" s="84"/>
    </row>
    <row r="30" spans="2:6" ht="12.9" customHeight="1" x14ac:dyDescent="0.2">
      <c r="B30" s="11">
        <v>42400</v>
      </c>
      <c r="C30" s="94">
        <v>7027213</v>
      </c>
      <c r="D30" s="94">
        <v>1714950</v>
      </c>
      <c r="E30" s="7">
        <f t="shared" si="0"/>
        <v>8742163</v>
      </c>
    </row>
    <row r="31" spans="2:6" ht="12.9" customHeight="1" x14ac:dyDescent="0.2">
      <c r="B31" s="11">
        <v>42429</v>
      </c>
      <c r="C31" s="7">
        <v>6975506</v>
      </c>
      <c r="D31" s="7">
        <v>1727887</v>
      </c>
      <c r="E31" s="7">
        <f t="shared" si="0"/>
        <v>8703393</v>
      </c>
    </row>
    <row r="32" spans="2:6" ht="12.9" customHeight="1" x14ac:dyDescent="0.2">
      <c r="B32" s="11">
        <v>42460</v>
      </c>
      <c r="C32" s="7">
        <v>6989930</v>
      </c>
      <c r="D32" s="7">
        <v>1751512</v>
      </c>
      <c r="E32" s="7">
        <f t="shared" si="0"/>
        <v>8741442</v>
      </c>
    </row>
    <row r="33" spans="2:6" ht="12.9" customHeight="1" x14ac:dyDescent="0.2">
      <c r="B33" s="11">
        <v>42490</v>
      </c>
      <c r="C33" s="7">
        <v>6979564</v>
      </c>
      <c r="D33" s="7">
        <v>1776886</v>
      </c>
      <c r="E33" s="7">
        <f t="shared" si="0"/>
        <v>8756450</v>
      </c>
    </row>
    <row r="34" spans="2:6" ht="12.9" customHeight="1" x14ac:dyDescent="0.2">
      <c r="B34" s="11">
        <v>42521</v>
      </c>
      <c r="C34" s="7">
        <v>6966648</v>
      </c>
      <c r="D34" s="7">
        <v>1814233</v>
      </c>
      <c r="E34" s="7">
        <f t="shared" si="0"/>
        <v>8780881</v>
      </c>
    </row>
    <row r="35" spans="2:6" ht="12.9" customHeight="1" x14ac:dyDescent="0.2">
      <c r="B35" s="11">
        <v>42551</v>
      </c>
      <c r="C35" s="7">
        <v>6959395</v>
      </c>
      <c r="D35" s="7">
        <v>1862700</v>
      </c>
      <c r="E35" s="7">
        <f t="shared" si="0"/>
        <v>8822095</v>
      </c>
    </row>
    <row r="36" spans="2:6" ht="12.9" customHeight="1" x14ac:dyDescent="0.2">
      <c r="B36" s="11">
        <v>42582</v>
      </c>
      <c r="C36" s="7">
        <v>6927310</v>
      </c>
      <c r="D36" s="7">
        <v>1889925</v>
      </c>
      <c r="E36" s="7">
        <f t="shared" si="0"/>
        <v>8817235</v>
      </c>
    </row>
    <row r="37" spans="2:6" ht="12.9" customHeight="1" x14ac:dyDescent="0.2">
      <c r="B37" s="11">
        <v>42613</v>
      </c>
      <c r="C37" s="7">
        <v>6941145</v>
      </c>
      <c r="D37" s="7">
        <v>1926289</v>
      </c>
      <c r="E37" s="7">
        <f t="shared" si="0"/>
        <v>8867434</v>
      </c>
    </row>
    <row r="38" spans="2:6" ht="12.9" customHeight="1" x14ac:dyDescent="0.2">
      <c r="B38" s="11">
        <v>42643</v>
      </c>
      <c r="C38" s="7">
        <v>6897213</v>
      </c>
      <c r="D38" s="7">
        <v>1914070</v>
      </c>
      <c r="E38" s="7">
        <f t="shared" si="0"/>
        <v>8811283</v>
      </c>
    </row>
    <row r="39" spans="2:6" ht="12.9" customHeight="1" x14ac:dyDescent="0.2">
      <c r="B39" s="11">
        <v>42674</v>
      </c>
      <c r="C39" s="7">
        <v>6887436</v>
      </c>
      <c r="D39" s="7">
        <v>1941595</v>
      </c>
      <c r="E39" s="7">
        <f t="shared" si="0"/>
        <v>8829031</v>
      </c>
    </row>
    <row r="40" spans="2:6" ht="12.9" customHeight="1" x14ac:dyDescent="0.2">
      <c r="B40" s="11">
        <v>42704</v>
      </c>
      <c r="C40" s="7">
        <v>6859426</v>
      </c>
      <c r="D40" s="7">
        <v>1959545</v>
      </c>
      <c r="E40" s="7">
        <f t="shared" si="0"/>
        <v>8818971</v>
      </c>
    </row>
    <row r="41" spans="2:6" ht="12.9" customHeight="1" x14ac:dyDescent="0.2">
      <c r="B41" s="55">
        <v>42735</v>
      </c>
      <c r="C41" s="49">
        <v>6837748</v>
      </c>
      <c r="D41" s="49">
        <v>1985072</v>
      </c>
      <c r="E41" s="49">
        <f>SUM(C41:D41)</f>
        <v>8822820</v>
      </c>
      <c r="F41" s="84"/>
    </row>
    <row r="42" spans="2:6" ht="12.9" customHeight="1" x14ac:dyDescent="0.2">
      <c r="B42" s="11">
        <v>42766</v>
      </c>
      <c r="C42" s="7">
        <v>6842786</v>
      </c>
      <c r="D42" s="7">
        <v>1990487</v>
      </c>
      <c r="E42" s="7">
        <f>SUM(C42:D42)</f>
        <v>8833273</v>
      </c>
    </row>
    <row r="43" spans="2:6" ht="12.9" customHeight="1" x14ac:dyDescent="0.2">
      <c r="B43" s="11">
        <v>42794</v>
      </c>
      <c r="C43" s="7">
        <v>6817679</v>
      </c>
      <c r="D43" s="7">
        <v>2002822</v>
      </c>
      <c r="E43" s="7">
        <f t="shared" ref="E43:E53" si="1">SUM(C43:D43)</f>
        <v>8820501</v>
      </c>
    </row>
    <row r="44" spans="2:6" ht="12.9" customHeight="1" x14ac:dyDescent="0.2">
      <c r="B44" s="11">
        <v>42825</v>
      </c>
      <c r="C44" s="7">
        <v>6780498</v>
      </c>
      <c r="D44" s="7">
        <v>2014680</v>
      </c>
      <c r="E44" s="7">
        <f t="shared" si="1"/>
        <v>8795178</v>
      </c>
    </row>
    <row r="45" spans="2:6" ht="12.9" customHeight="1" x14ac:dyDescent="0.2">
      <c r="B45" s="11">
        <v>42855</v>
      </c>
      <c r="C45" s="7">
        <v>6783872</v>
      </c>
      <c r="D45" s="7">
        <v>2020822</v>
      </c>
      <c r="E45" s="7">
        <f t="shared" si="1"/>
        <v>8804694</v>
      </c>
    </row>
    <row r="46" spans="2:6" ht="12.9" customHeight="1" x14ac:dyDescent="0.2">
      <c r="B46" s="11">
        <v>42886</v>
      </c>
      <c r="C46" s="7">
        <v>6838182</v>
      </c>
      <c r="D46" s="7">
        <v>2025505</v>
      </c>
      <c r="E46" s="7">
        <f t="shared" si="1"/>
        <v>8863687</v>
      </c>
    </row>
    <row r="47" spans="2:6" ht="12.9" customHeight="1" x14ac:dyDescent="0.2">
      <c r="B47" s="11">
        <v>42916</v>
      </c>
      <c r="C47" s="94">
        <v>6845606</v>
      </c>
      <c r="D47" s="7">
        <v>2035069</v>
      </c>
      <c r="E47" s="7">
        <f t="shared" si="1"/>
        <v>8880675</v>
      </c>
    </row>
    <row r="48" spans="2:6" ht="12.9" customHeight="1" x14ac:dyDescent="0.2">
      <c r="B48" s="11">
        <v>42947</v>
      </c>
      <c r="C48" s="7">
        <v>6844238</v>
      </c>
      <c r="D48" s="7">
        <v>2046570</v>
      </c>
      <c r="E48" s="7">
        <f t="shared" si="1"/>
        <v>8890808</v>
      </c>
    </row>
    <row r="49" spans="2:7" ht="12.9" customHeight="1" x14ac:dyDescent="0.2">
      <c r="B49" s="11">
        <v>42978</v>
      </c>
      <c r="C49" s="7">
        <v>6845404</v>
      </c>
      <c r="D49" s="7">
        <v>2053495</v>
      </c>
      <c r="E49" s="7">
        <f t="shared" si="1"/>
        <v>8898899</v>
      </c>
    </row>
    <row r="50" spans="2:7" ht="12.9" customHeight="1" x14ac:dyDescent="0.2">
      <c r="B50" s="11">
        <v>43008</v>
      </c>
      <c r="C50" s="7">
        <v>6889221</v>
      </c>
      <c r="D50" s="7">
        <v>2067311</v>
      </c>
      <c r="E50" s="7">
        <f t="shared" si="1"/>
        <v>8956532</v>
      </c>
    </row>
    <row r="51" spans="2:7" ht="12.9" customHeight="1" x14ac:dyDescent="0.2">
      <c r="B51" s="11">
        <v>43039</v>
      </c>
      <c r="C51" s="7">
        <v>6838214</v>
      </c>
      <c r="D51" s="7">
        <v>2093973</v>
      </c>
      <c r="E51" s="7">
        <f t="shared" si="1"/>
        <v>8932187</v>
      </c>
    </row>
    <row r="52" spans="2:7" ht="12.9" customHeight="1" x14ac:dyDescent="0.2">
      <c r="B52" s="11">
        <v>43069</v>
      </c>
      <c r="C52" s="7">
        <v>6815969</v>
      </c>
      <c r="D52" s="7">
        <v>2098074</v>
      </c>
      <c r="E52" s="7">
        <f t="shared" si="1"/>
        <v>8914043</v>
      </c>
    </row>
    <row r="53" spans="2:7" ht="12.9" customHeight="1" x14ac:dyDescent="0.2">
      <c r="B53" s="33">
        <v>43100</v>
      </c>
      <c r="C53" s="34">
        <v>6776918</v>
      </c>
      <c r="D53" s="34">
        <v>2117254</v>
      </c>
      <c r="E53" s="34">
        <f t="shared" si="1"/>
        <v>8894172</v>
      </c>
      <c r="G53" s="84"/>
    </row>
    <row r="55" spans="2:7" ht="12.9" customHeight="1" x14ac:dyDescent="0.2">
      <c r="B55" t="s">
        <v>448</v>
      </c>
    </row>
    <row r="56" spans="2:7" ht="12.9" customHeight="1" x14ac:dyDescent="0.2">
      <c r="B56" t="s">
        <v>123</v>
      </c>
    </row>
    <row r="57" spans="2:7" ht="12.9" customHeight="1" x14ac:dyDescent="0.2">
      <c r="B57" t="s">
        <v>124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9" customWidth="1"/>
    <col min="3" max="3" width="13.7109375" customWidth="1"/>
    <col min="4" max="5" width="19.7109375" customWidth="1"/>
    <col min="6" max="6" width="18.85546875" customWidth="1"/>
  </cols>
  <sheetData>
    <row r="2" spans="2:7" ht="15.6" x14ac:dyDescent="0.3">
      <c r="B2" s="1" t="s">
        <v>449</v>
      </c>
    </row>
    <row r="5" spans="2:7" ht="20.399999999999999" x14ac:dyDescent="0.2">
      <c r="B5" s="4" t="s">
        <v>125</v>
      </c>
      <c r="C5" s="3" t="s">
        <v>126</v>
      </c>
      <c r="D5" s="3" t="s">
        <v>127</v>
      </c>
      <c r="E5" s="3" t="s">
        <v>128</v>
      </c>
      <c r="F5" s="3" t="s">
        <v>129</v>
      </c>
    </row>
    <row r="6" spans="2:7" ht="12.9" customHeight="1" x14ac:dyDescent="0.2">
      <c r="B6" t="s">
        <v>130</v>
      </c>
      <c r="C6" s="7">
        <v>2186761</v>
      </c>
      <c r="D6" s="7">
        <v>3422007</v>
      </c>
      <c r="E6" s="7">
        <v>421150</v>
      </c>
      <c r="F6" s="7">
        <f t="shared" ref="F6:F11" si="0">SUM(D6:E6)</f>
        <v>3843157</v>
      </c>
      <c r="G6" s="38"/>
    </row>
    <row r="7" spans="2:7" ht="12.9" customHeight="1" x14ac:dyDescent="0.2">
      <c r="B7" t="s">
        <v>131</v>
      </c>
      <c r="C7" s="7">
        <v>878705</v>
      </c>
      <c r="D7" s="7">
        <v>2160422</v>
      </c>
      <c r="E7" s="7">
        <v>783600</v>
      </c>
      <c r="F7" s="7">
        <f t="shared" si="0"/>
        <v>2944022</v>
      </c>
      <c r="G7" s="38"/>
    </row>
    <row r="8" spans="2:7" ht="12.9" customHeight="1" x14ac:dyDescent="0.2">
      <c r="B8" t="s">
        <v>132</v>
      </c>
      <c r="C8" s="7">
        <v>249938</v>
      </c>
      <c r="D8" s="7">
        <v>812164</v>
      </c>
      <c r="E8" s="7">
        <v>419855</v>
      </c>
      <c r="F8" s="7">
        <f t="shared" si="0"/>
        <v>1232019</v>
      </c>
      <c r="G8" s="38"/>
    </row>
    <row r="9" spans="2:7" ht="12.9" customHeight="1" x14ac:dyDescent="0.2">
      <c r="B9" t="s">
        <v>133</v>
      </c>
      <c r="C9" s="7">
        <v>54353</v>
      </c>
      <c r="D9" s="7">
        <v>224065</v>
      </c>
      <c r="E9" s="7">
        <v>139036</v>
      </c>
      <c r="F9" s="7">
        <f t="shared" si="0"/>
        <v>363101</v>
      </c>
    </row>
    <row r="10" spans="2:7" ht="12.9" customHeight="1" x14ac:dyDescent="0.2">
      <c r="B10" t="s">
        <v>134</v>
      </c>
      <c r="C10" s="7">
        <v>11182</v>
      </c>
      <c r="D10" s="7">
        <v>58959</v>
      </c>
      <c r="E10" s="7">
        <v>40937</v>
      </c>
      <c r="F10" s="7">
        <f t="shared" si="0"/>
        <v>99896</v>
      </c>
    </row>
    <row r="11" spans="2:7" ht="12.9" customHeight="1" x14ac:dyDescent="0.2">
      <c r="B11" s="5" t="s">
        <v>135</v>
      </c>
      <c r="C11" s="13">
        <f>SUM(C6:C10)</f>
        <v>3380939</v>
      </c>
      <c r="D11" s="13">
        <f>SUM(D6:D10)</f>
        <v>6677617</v>
      </c>
      <c r="E11" s="13">
        <f>SUM(E6:E10)</f>
        <v>1804578</v>
      </c>
      <c r="F11" s="13">
        <f t="shared" si="0"/>
        <v>8482195</v>
      </c>
    </row>
    <row r="12" spans="2:7" s="2" customFormat="1" ht="12.9" customHeight="1" x14ac:dyDescent="0.2">
      <c r="C12" s="7"/>
      <c r="D12" s="7"/>
      <c r="E12" s="7"/>
    </row>
    <row r="13" spans="2:7" ht="12.9" customHeight="1" x14ac:dyDescent="0.2">
      <c r="B13" s="82" t="s">
        <v>136</v>
      </c>
    </row>
    <row r="14" spans="2:7" ht="12.9" customHeight="1" x14ac:dyDescent="0.2">
      <c r="B14" t="s">
        <v>137</v>
      </c>
      <c r="D14" s="7"/>
      <c r="F14" s="7"/>
      <c r="G14" s="7"/>
    </row>
    <row r="15" spans="2:7" ht="12.9" customHeight="1" x14ac:dyDescent="0.2">
      <c r="C15" s="38"/>
    </row>
    <row r="16" spans="2:7" ht="12.9" customHeight="1" x14ac:dyDescent="0.2">
      <c r="D16" s="7"/>
    </row>
    <row r="17" spans="3:7" ht="12.9" customHeight="1" x14ac:dyDescent="0.2">
      <c r="F17" s="7"/>
      <c r="G17" s="7"/>
    </row>
    <row r="18" spans="3:7" ht="12.9" customHeight="1" x14ac:dyDescent="0.2">
      <c r="D18" s="89"/>
      <c r="E18" s="89"/>
    </row>
    <row r="20" spans="3:7" ht="12.9" customHeight="1" x14ac:dyDescent="0.2">
      <c r="C20" s="7"/>
    </row>
    <row r="21" spans="3:7" ht="12.9" customHeight="1" x14ac:dyDescent="0.2">
      <c r="C21" s="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5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42578125" customWidth="1"/>
    <col min="3" max="3" width="16" customWidth="1"/>
    <col min="4" max="5" width="18.28515625" customWidth="1"/>
    <col min="6" max="6" width="17" customWidth="1"/>
  </cols>
  <sheetData>
    <row r="2" spans="2:6" ht="15.6" x14ac:dyDescent="0.3">
      <c r="B2" s="59" t="s">
        <v>450</v>
      </c>
    </row>
    <row r="3" spans="2:6" ht="12.9" customHeight="1" x14ac:dyDescent="0.2">
      <c r="B3" s="82"/>
    </row>
    <row r="4" spans="2:6" ht="12.9" customHeight="1" x14ac:dyDescent="0.2">
      <c r="B4" s="82"/>
    </row>
    <row r="5" spans="2:6" ht="20.399999999999999" x14ac:dyDescent="0.2">
      <c r="B5" s="4" t="s">
        <v>138</v>
      </c>
      <c r="C5" s="3" t="s">
        <v>139</v>
      </c>
      <c r="D5" s="3" t="s">
        <v>140</v>
      </c>
      <c r="E5" s="3" t="s">
        <v>141</v>
      </c>
      <c r="F5" s="3" t="s">
        <v>142</v>
      </c>
    </row>
    <row r="6" spans="2:6" ht="12.9" customHeight="1" x14ac:dyDescent="0.2">
      <c r="B6" t="s">
        <v>143</v>
      </c>
      <c r="C6" s="154">
        <v>178256</v>
      </c>
      <c r="D6" s="154">
        <v>253337</v>
      </c>
      <c r="E6" s="154">
        <v>23609</v>
      </c>
      <c r="F6" s="154">
        <f>SUM(D6:E6)</f>
        <v>276946</v>
      </c>
    </row>
    <row r="7" spans="2:6" ht="12.9" customHeight="1" x14ac:dyDescent="0.2">
      <c r="B7" t="s">
        <v>144</v>
      </c>
      <c r="C7" s="154">
        <v>24638</v>
      </c>
      <c r="D7" s="154">
        <v>58214</v>
      </c>
      <c r="E7" s="154">
        <v>29088</v>
      </c>
      <c r="F7" s="154">
        <f>SUM(D7:E7)</f>
        <v>87302</v>
      </c>
    </row>
    <row r="8" spans="2:6" ht="12.9" customHeight="1" x14ac:dyDescent="0.2">
      <c r="B8" t="s">
        <v>145</v>
      </c>
      <c r="C8" s="154">
        <v>5154</v>
      </c>
      <c r="D8" s="154">
        <v>18964</v>
      </c>
      <c r="E8" s="154">
        <v>13554</v>
      </c>
      <c r="F8" s="154">
        <f>SUM(D8:E8)</f>
        <v>32518</v>
      </c>
    </row>
    <row r="9" spans="2:6" ht="12.9" customHeight="1" x14ac:dyDescent="0.2">
      <c r="B9" t="s">
        <v>146</v>
      </c>
      <c r="C9" s="154">
        <v>1182</v>
      </c>
      <c r="D9" s="154">
        <v>6180</v>
      </c>
      <c r="E9" s="154">
        <v>5131</v>
      </c>
      <c r="F9" s="154">
        <f>SUM(D9:E9)</f>
        <v>11311</v>
      </c>
    </row>
    <row r="10" spans="2:6" ht="12.9" customHeight="1" x14ac:dyDescent="0.2">
      <c r="B10" t="s">
        <v>147</v>
      </c>
      <c r="C10" s="155">
        <v>344</v>
      </c>
      <c r="D10" s="154">
        <v>2496</v>
      </c>
      <c r="E10" s="154">
        <v>1404</v>
      </c>
      <c r="F10" s="154">
        <f>SUM(D10:E10)</f>
        <v>3900</v>
      </c>
    </row>
    <row r="11" spans="2:6" ht="12.9" customHeight="1" thickBot="1" x14ac:dyDescent="0.25">
      <c r="B11" s="5" t="s">
        <v>148</v>
      </c>
      <c r="C11" s="156">
        <f>SUM(C6:C10)</f>
        <v>209574</v>
      </c>
      <c r="D11" s="156">
        <f>SUM(D6:D10)</f>
        <v>339191</v>
      </c>
      <c r="E11" s="156">
        <f>SUM(E6:E10)</f>
        <v>72786</v>
      </c>
      <c r="F11" s="156">
        <f>SUM(F6:F10)</f>
        <v>411977</v>
      </c>
    </row>
    <row r="12" spans="2:6" s="2" customFormat="1" ht="12.9" customHeight="1" x14ac:dyDescent="0.2">
      <c r="C12" s="7"/>
      <c r="D12" s="7"/>
      <c r="E12" s="7"/>
      <c r="F12" s="7"/>
    </row>
    <row r="13" spans="2:6" s="2" customFormat="1" ht="12.9" customHeight="1" x14ac:dyDescent="0.2"/>
    <row r="14" spans="2:6" ht="12.9" customHeight="1" x14ac:dyDescent="0.2">
      <c r="B14" s="82" t="s">
        <v>149</v>
      </c>
    </row>
    <row r="15" spans="2:6" ht="12.9" customHeight="1" x14ac:dyDescent="0.2">
      <c r="B15" t="s">
        <v>150</v>
      </c>
      <c r="F15" s="7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zoomScale="130" zoomScaleNormal="13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3" width="14.42578125" customWidth="1"/>
    <col min="4" max="4" width="17.85546875" customWidth="1"/>
    <col min="5" max="5" width="13.7109375" bestFit="1" customWidth="1"/>
    <col min="6" max="6" width="14.42578125" customWidth="1"/>
    <col min="7" max="7" width="12.7109375" bestFit="1" customWidth="1"/>
    <col min="8" max="8" width="15" bestFit="1" customWidth="1"/>
    <col min="9" max="9" width="10.140625" bestFit="1" customWidth="1"/>
  </cols>
  <sheetData>
    <row r="2" spans="2:9" ht="15.6" x14ac:dyDescent="0.3">
      <c r="B2" s="1" t="s">
        <v>451</v>
      </c>
    </row>
    <row r="5" spans="2:9" ht="48" customHeight="1" x14ac:dyDescent="0.2">
      <c r="B5" s="10" t="s">
        <v>151</v>
      </c>
      <c r="C5" s="136" t="s">
        <v>152</v>
      </c>
      <c r="D5" s="136" t="s">
        <v>153</v>
      </c>
      <c r="E5" s="136" t="s">
        <v>154</v>
      </c>
      <c r="F5" s="136" t="s">
        <v>155</v>
      </c>
      <c r="G5" s="136" t="s">
        <v>156</v>
      </c>
      <c r="H5" s="136" t="s">
        <v>157</v>
      </c>
    </row>
    <row r="6" spans="2:9" ht="12.9" customHeight="1" x14ac:dyDescent="0.2">
      <c r="B6" s="22">
        <v>42736</v>
      </c>
      <c r="C6" s="7">
        <v>30320201</v>
      </c>
      <c r="D6" s="7">
        <v>10064267485</v>
      </c>
      <c r="E6" s="7">
        <v>1903131</v>
      </c>
      <c r="F6" s="7">
        <v>692948345</v>
      </c>
      <c r="G6" s="7">
        <f>C6+E6</f>
        <v>32223332</v>
      </c>
      <c r="H6" s="7">
        <f>D6+F6</f>
        <v>10757215830</v>
      </c>
      <c r="I6" s="7"/>
    </row>
    <row r="7" spans="2:9" ht="12.9" customHeight="1" x14ac:dyDescent="0.2">
      <c r="B7" s="22">
        <v>42767</v>
      </c>
      <c r="C7" s="7">
        <v>30191134</v>
      </c>
      <c r="D7" s="7">
        <v>10125978136</v>
      </c>
      <c r="E7" s="7">
        <v>1658915</v>
      </c>
      <c r="F7" s="7">
        <v>556418837</v>
      </c>
      <c r="G7" s="7">
        <f t="shared" ref="G7:H17" si="0">C7+E7</f>
        <v>31850049</v>
      </c>
      <c r="H7" s="7">
        <f t="shared" si="0"/>
        <v>10682396973</v>
      </c>
    </row>
    <row r="8" spans="2:9" ht="12.9" customHeight="1" x14ac:dyDescent="0.2">
      <c r="B8" s="22">
        <v>42795</v>
      </c>
      <c r="C8" s="7">
        <v>34442962</v>
      </c>
      <c r="D8" s="7">
        <v>11548952848</v>
      </c>
      <c r="E8" s="7">
        <v>1852877</v>
      </c>
      <c r="F8" s="7">
        <v>631091280</v>
      </c>
      <c r="G8" s="7">
        <f t="shared" si="0"/>
        <v>36295839</v>
      </c>
      <c r="H8" s="7">
        <f t="shared" si="0"/>
        <v>12180044128</v>
      </c>
    </row>
    <row r="9" spans="2:9" ht="12.9" customHeight="1" x14ac:dyDescent="0.2">
      <c r="B9" s="22">
        <v>42826</v>
      </c>
      <c r="C9" s="7">
        <v>33303097</v>
      </c>
      <c r="D9" s="7">
        <v>11432865330</v>
      </c>
      <c r="E9" s="7">
        <v>1771196</v>
      </c>
      <c r="F9" s="7">
        <v>615993630</v>
      </c>
      <c r="G9" s="7">
        <f t="shared" si="0"/>
        <v>35074293</v>
      </c>
      <c r="H9" s="7">
        <f t="shared" si="0"/>
        <v>12048858960</v>
      </c>
    </row>
    <row r="10" spans="2:9" ht="12.9" customHeight="1" x14ac:dyDescent="0.2">
      <c r="B10" s="22">
        <v>42856</v>
      </c>
      <c r="C10" s="7">
        <v>35099733</v>
      </c>
      <c r="D10" s="7">
        <v>11961409614</v>
      </c>
      <c r="E10" s="7">
        <v>1886422</v>
      </c>
      <c r="F10" s="7">
        <v>648629380</v>
      </c>
      <c r="G10" s="7">
        <f t="shared" si="0"/>
        <v>36986155</v>
      </c>
      <c r="H10" s="7">
        <f t="shared" si="0"/>
        <v>12610038994</v>
      </c>
    </row>
    <row r="11" spans="2:9" ht="12.9" customHeight="1" x14ac:dyDescent="0.2">
      <c r="B11" s="22">
        <v>42887</v>
      </c>
      <c r="C11" s="7">
        <v>34678707</v>
      </c>
      <c r="D11" s="7">
        <v>11933144109</v>
      </c>
      <c r="E11" s="7">
        <v>1857849</v>
      </c>
      <c r="F11" s="7">
        <v>659859183</v>
      </c>
      <c r="G11" s="7">
        <f t="shared" si="0"/>
        <v>36536556</v>
      </c>
      <c r="H11" s="7">
        <f t="shared" si="0"/>
        <v>12593003292</v>
      </c>
    </row>
    <row r="12" spans="2:9" ht="12.9" customHeight="1" x14ac:dyDescent="0.2">
      <c r="B12" s="22">
        <v>42917</v>
      </c>
      <c r="C12" s="7">
        <v>35082310</v>
      </c>
      <c r="D12" s="7">
        <v>12349149602</v>
      </c>
      <c r="E12" s="7">
        <v>1847995</v>
      </c>
      <c r="F12" s="7">
        <v>640128686</v>
      </c>
      <c r="G12" s="7">
        <f t="shared" si="0"/>
        <v>36930305</v>
      </c>
      <c r="H12" s="7">
        <f t="shared" si="0"/>
        <v>12989278288</v>
      </c>
    </row>
    <row r="13" spans="2:9" ht="12.9" customHeight="1" x14ac:dyDescent="0.2">
      <c r="B13" s="22">
        <v>42948</v>
      </c>
      <c r="C13" s="7">
        <v>34269051</v>
      </c>
      <c r="D13" s="7">
        <v>12080522254</v>
      </c>
      <c r="E13" s="7">
        <v>2006473</v>
      </c>
      <c r="F13" s="7">
        <v>660847615</v>
      </c>
      <c r="G13" s="7">
        <f t="shared" si="0"/>
        <v>36275524</v>
      </c>
      <c r="H13" s="7">
        <f t="shared" si="0"/>
        <v>12741369869</v>
      </c>
    </row>
    <row r="14" spans="2:9" ht="12.9" customHeight="1" x14ac:dyDescent="0.2">
      <c r="B14" s="22">
        <v>42979</v>
      </c>
      <c r="C14" s="7">
        <v>34204408</v>
      </c>
      <c r="D14" s="7">
        <v>11922340038</v>
      </c>
      <c r="E14" s="7">
        <v>2140541</v>
      </c>
      <c r="F14" s="7">
        <v>728459665</v>
      </c>
      <c r="G14" s="7">
        <f t="shared" si="0"/>
        <v>36344949</v>
      </c>
      <c r="H14" s="7">
        <f t="shared" si="0"/>
        <v>12650799703</v>
      </c>
    </row>
    <row r="15" spans="2:9" ht="12.9" customHeight="1" x14ac:dyDescent="0.2">
      <c r="B15" s="22">
        <v>43009</v>
      </c>
      <c r="C15" s="7">
        <v>35467053</v>
      </c>
      <c r="D15" s="7">
        <v>12203636217</v>
      </c>
      <c r="E15" s="7">
        <v>2344136</v>
      </c>
      <c r="F15" s="7">
        <v>790689068</v>
      </c>
      <c r="G15" s="7">
        <f t="shared" si="0"/>
        <v>37811189</v>
      </c>
      <c r="H15" s="7">
        <f t="shared" si="0"/>
        <v>12994325285</v>
      </c>
    </row>
    <row r="16" spans="2:9" ht="12.9" customHeight="1" x14ac:dyDescent="0.2">
      <c r="B16" s="22">
        <v>43040</v>
      </c>
      <c r="C16" s="7">
        <v>33919560</v>
      </c>
      <c r="D16" s="7">
        <v>11732069235</v>
      </c>
      <c r="E16" s="7">
        <v>2393501</v>
      </c>
      <c r="F16" s="7">
        <v>797055016</v>
      </c>
      <c r="G16" s="7">
        <f t="shared" si="0"/>
        <v>36313061</v>
      </c>
      <c r="H16" s="7">
        <f t="shared" si="0"/>
        <v>12529124251</v>
      </c>
    </row>
    <row r="17" spans="2:9" ht="12.9" customHeight="1" x14ac:dyDescent="0.2">
      <c r="B17" s="23">
        <v>43070</v>
      </c>
      <c r="C17" s="8">
        <v>36410033</v>
      </c>
      <c r="D17" s="67">
        <v>12844199050</v>
      </c>
      <c r="E17" s="34">
        <v>2258791</v>
      </c>
      <c r="F17" s="34">
        <v>799872308</v>
      </c>
      <c r="G17" s="34">
        <f t="shared" si="0"/>
        <v>38668824</v>
      </c>
      <c r="H17" s="34">
        <f t="shared" si="0"/>
        <v>13644071358</v>
      </c>
    </row>
    <row r="18" spans="2:9" s="2" customFormat="1" ht="12.9" customHeight="1" x14ac:dyDescent="0.2">
      <c r="B18" s="98" t="s">
        <v>158</v>
      </c>
      <c r="C18" s="99">
        <f>SUM(C6:C17)</f>
        <v>407388249</v>
      </c>
      <c r="D18" s="151">
        <f>SUM(D6:D17)</f>
        <v>140198533918</v>
      </c>
      <c r="E18" s="103">
        <f>SUM(E6:E17)</f>
        <v>23921827</v>
      </c>
      <c r="F18" s="100">
        <f>SUM(F6:F17)</f>
        <v>8221993013</v>
      </c>
      <c r="G18" s="100">
        <f>C18+E18</f>
        <v>431310076</v>
      </c>
      <c r="H18" s="100">
        <f>D18+F18</f>
        <v>148420526931</v>
      </c>
    </row>
    <row r="19" spans="2:9" s="2" customFormat="1" ht="12.9" customHeight="1" x14ac:dyDescent="0.2">
      <c r="C19" s="7"/>
      <c r="D19" s="7"/>
      <c r="E19" s="7"/>
      <c r="F19" s="7"/>
      <c r="G19" s="157"/>
      <c r="H19" s="157"/>
    </row>
    <row r="20" spans="2:9" ht="12.9" customHeight="1" x14ac:dyDescent="0.2">
      <c r="B20" t="s">
        <v>159</v>
      </c>
    </row>
    <row r="21" spans="2:9" ht="12.9" customHeight="1" x14ac:dyDescent="0.2">
      <c r="B21" t="s">
        <v>160</v>
      </c>
      <c r="C21" s="84"/>
      <c r="D21" s="84"/>
      <c r="E21" s="69"/>
      <c r="F21" s="69"/>
      <c r="G21" s="84"/>
      <c r="H21" s="84"/>
    </row>
    <row r="22" spans="2:9" ht="12.9" customHeight="1" x14ac:dyDescent="0.2">
      <c r="C22" s="7"/>
      <c r="D22" s="69"/>
      <c r="E22" s="65"/>
      <c r="F22" s="65"/>
      <c r="G22" s="70">
        <f>AVERAGE(G6:G17)</f>
        <v>35942506.333333336</v>
      </c>
      <c r="H22" s="70">
        <f>AVERAGE(H6:H17)</f>
        <v>12368377244.25</v>
      </c>
    </row>
    <row r="23" spans="2:9" ht="12.9" customHeight="1" x14ac:dyDescent="0.2">
      <c r="C23" s="7"/>
      <c r="D23" s="69"/>
      <c r="E23" s="38"/>
      <c r="F23" s="38"/>
      <c r="G23" s="69"/>
      <c r="H23" s="69"/>
      <c r="I23" s="137"/>
    </row>
    <row r="24" spans="2:9" ht="12.9" customHeight="1" x14ac:dyDescent="0.2">
      <c r="C24" s="7"/>
      <c r="D24" s="69"/>
      <c r="E24" s="65"/>
      <c r="F24" s="42"/>
      <c r="G24" s="7"/>
      <c r="H24" s="69"/>
      <c r="I24" s="137"/>
    </row>
    <row r="25" spans="2:9" ht="12.9" customHeight="1" x14ac:dyDescent="0.2">
      <c r="C25" s="7"/>
      <c r="D25" s="69"/>
      <c r="E25" s="65"/>
      <c r="F25" s="42"/>
      <c r="G25" s="84"/>
      <c r="H25" s="84"/>
      <c r="I25" s="137"/>
    </row>
    <row r="26" spans="2:9" ht="12.9" customHeight="1" x14ac:dyDescent="0.2">
      <c r="C26" s="7"/>
      <c r="D26" s="69"/>
      <c r="E26" s="65"/>
      <c r="F26" s="42"/>
      <c r="G26" s="7"/>
      <c r="H26" s="69"/>
      <c r="I26" s="137"/>
    </row>
    <row r="27" spans="2:9" ht="12.9" customHeight="1" x14ac:dyDescent="0.2">
      <c r="C27" s="7"/>
      <c r="D27" s="69"/>
      <c r="E27" s="65"/>
      <c r="F27" s="80"/>
      <c r="G27" s="7"/>
      <c r="H27" s="7"/>
      <c r="I27" s="137"/>
    </row>
    <row r="28" spans="2:9" ht="12.9" customHeight="1" x14ac:dyDescent="0.2">
      <c r="C28" s="7"/>
      <c r="D28" s="69"/>
      <c r="E28" s="65"/>
      <c r="F28" s="42"/>
      <c r="G28" s="69"/>
      <c r="H28" s="69"/>
      <c r="I28" s="137"/>
    </row>
    <row r="29" spans="2:9" ht="12.9" customHeight="1" x14ac:dyDescent="0.2">
      <c r="C29" s="7"/>
      <c r="D29" s="69"/>
      <c r="E29" s="65"/>
      <c r="F29" s="42"/>
      <c r="G29" s="7"/>
      <c r="H29" s="69"/>
      <c r="I29" s="137"/>
    </row>
    <row r="30" spans="2:9" ht="12.9" customHeight="1" x14ac:dyDescent="0.2">
      <c r="C30" s="7"/>
      <c r="D30" s="69"/>
      <c r="E30" s="65"/>
      <c r="F30" s="42"/>
      <c r="G30" s="7"/>
      <c r="H30" s="69"/>
      <c r="I30" s="137"/>
    </row>
    <row r="31" spans="2:9" ht="12.9" customHeight="1" x14ac:dyDescent="0.2">
      <c r="C31" s="7"/>
      <c r="D31" s="69"/>
      <c r="E31" s="65"/>
      <c r="F31" s="104"/>
      <c r="G31" s="104"/>
    </row>
    <row r="32" spans="2:9" ht="12.9" customHeight="1" x14ac:dyDescent="0.2">
      <c r="C32" s="7"/>
      <c r="D32" s="69"/>
      <c r="E32" s="65"/>
      <c r="F32" s="104"/>
      <c r="G32" s="104"/>
    </row>
    <row r="33" spans="3:7" ht="12.9" customHeight="1" x14ac:dyDescent="0.2">
      <c r="C33" s="7"/>
      <c r="F33" s="104"/>
      <c r="G33" s="104"/>
    </row>
    <row r="34" spans="3:7" ht="12.9" customHeight="1" x14ac:dyDescent="0.2">
      <c r="C34" s="7"/>
      <c r="F34" s="104"/>
      <c r="G34" s="104"/>
    </row>
    <row r="35" spans="3:7" ht="12.9" customHeight="1" x14ac:dyDescent="0.2">
      <c r="C35" s="7"/>
      <c r="F35" s="104"/>
      <c r="G35" s="104"/>
    </row>
    <row r="36" spans="3:7" ht="12.9" customHeight="1" x14ac:dyDescent="0.2">
      <c r="F36" s="69"/>
      <c r="G36" s="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7"/>
  <sheetViews>
    <sheetView showGridLines="0" zoomScale="145" zoomScaleNormal="145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31" customWidth="1"/>
    <col min="3" max="7" width="16.85546875" customWidth="1"/>
    <col min="8" max="8" width="17.85546875" customWidth="1"/>
    <col min="9" max="9" width="14" bestFit="1" customWidth="1"/>
  </cols>
  <sheetData>
    <row r="2" spans="2:12" ht="15.6" x14ac:dyDescent="0.3">
      <c r="B2" s="1" t="s">
        <v>452</v>
      </c>
    </row>
    <row r="3" spans="2:12" ht="12.9" customHeight="1" x14ac:dyDescent="0.2">
      <c r="B3" t="s">
        <v>161</v>
      </c>
    </row>
    <row r="5" spans="2:12" ht="30.6" x14ac:dyDescent="0.2">
      <c r="B5" s="4" t="s">
        <v>162</v>
      </c>
      <c r="C5" s="105" t="s">
        <v>163</v>
      </c>
      <c r="D5" s="105" t="s">
        <v>164</v>
      </c>
      <c r="E5" s="105" t="s">
        <v>165</v>
      </c>
      <c r="F5" s="105" t="s">
        <v>166</v>
      </c>
      <c r="G5" s="105" t="s">
        <v>167</v>
      </c>
    </row>
    <row r="6" spans="2:12" ht="12.9" customHeight="1" x14ac:dyDescent="0.2">
      <c r="B6" s="16" t="s">
        <v>168</v>
      </c>
    </row>
    <row r="7" spans="2:12" ht="12.9" customHeight="1" x14ac:dyDescent="0.2">
      <c r="B7" t="s">
        <v>169</v>
      </c>
      <c r="C7" s="7">
        <v>190409880</v>
      </c>
      <c r="D7" s="7">
        <v>100110263</v>
      </c>
      <c r="E7" s="7">
        <v>3535092</v>
      </c>
      <c r="F7" s="20"/>
      <c r="G7" s="7">
        <f>SUM(C7:F7)</f>
        <v>294055235</v>
      </c>
      <c r="H7" s="119"/>
      <c r="I7" s="119"/>
      <c r="J7" s="84"/>
    </row>
    <row r="8" spans="2:12" ht="12.9" customHeight="1" x14ac:dyDescent="0.2">
      <c r="B8" t="s">
        <v>170</v>
      </c>
      <c r="C8" s="7">
        <v>84624538</v>
      </c>
      <c r="D8" s="7">
        <v>4566719</v>
      </c>
      <c r="E8" s="7">
        <v>7466</v>
      </c>
      <c r="F8" s="7">
        <v>24134291</v>
      </c>
      <c r="G8" s="7">
        <f>SUM(C8:F8)</f>
        <v>113333014</v>
      </c>
      <c r="H8" s="119"/>
      <c r="I8" s="119"/>
      <c r="J8" s="84"/>
      <c r="L8" s="84"/>
    </row>
    <row r="9" spans="2:12" ht="12.9" customHeight="1" x14ac:dyDescent="0.2">
      <c r="B9" s="17" t="s">
        <v>171</v>
      </c>
      <c r="C9" s="18">
        <f>SUM(C7:C8)</f>
        <v>275034418</v>
      </c>
      <c r="D9" s="18">
        <f>SUM(D7:D8)</f>
        <v>104676982</v>
      </c>
      <c r="E9" s="18">
        <f>SUM(E7:E8)</f>
        <v>3542558</v>
      </c>
      <c r="F9" s="18">
        <f>SUM(F8)</f>
        <v>24134291</v>
      </c>
      <c r="G9" s="18">
        <f>SUM(G7:G8)</f>
        <v>407388249</v>
      </c>
      <c r="H9" s="119"/>
      <c r="I9" s="119"/>
      <c r="J9" s="84"/>
      <c r="L9" s="84"/>
    </row>
    <row r="10" spans="2:12" ht="12.9" customHeight="1" x14ac:dyDescent="0.2">
      <c r="B10" s="16" t="s">
        <v>172</v>
      </c>
      <c r="C10" s="19"/>
      <c r="D10" s="19"/>
      <c r="E10" s="19"/>
      <c r="F10" s="19"/>
      <c r="G10" s="19"/>
      <c r="H10" s="7"/>
      <c r="I10" s="119"/>
    </row>
    <row r="11" spans="2:12" ht="12.9" customHeight="1" x14ac:dyDescent="0.2">
      <c r="B11" t="s">
        <v>173</v>
      </c>
      <c r="C11" s="7">
        <v>31886983632</v>
      </c>
      <c r="D11" s="7">
        <v>73748152017</v>
      </c>
      <c r="E11" s="7">
        <v>7641668801</v>
      </c>
      <c r="F11" s="20"/>
      <c r="G11" s="7">
        <f>SUM(C11:F11)</f>
        <v>113276804450</v>
      </c>
      <c r="H11" s="119"/>
      <c r="I11" s="119"/>
      <c r="J11" s="84"/>
    </row>
    <row r="12" spans="2:12" ht="12.9" customHeight="1" x14ac:dyDescent="0.2">
      <c r="B12" t="s">
        <v>174</v>
      </c>
      <c r="C12" s="7">
        <v>21224350881</v>
      </c>
      <c r="D12" s="7">
        <v>4537485502</v>
      </c>
      <c r="E12" s="7">
        <v>8314582</v>
      </c>
      <c r="F12" s="7">
        <v>1151578503</v>
      </c>
      <c r="G12" s="7">
        <f>SUM(C12:F12)</f>
        <v>26921729468</v>
      </c>
      <c r="H12" s="119"/>
      <c r="I12" s="119"/>
      <c r="J12" s="84"/>
      <c r="L12" s="84"/>
    </row>
    <row r="13" spans="2:12" ht="12.9" customHeight="1" x14ac:dyDescent="0.2">
      <c r="B13" s="17" t="s">
        <v>175</v>
      </c>
      <c r="C13" s="18">
        <f>SUM(C11:C12)</f>
        <v>53111334513</v>
      </c>
      <c r="D13" s="18">
        <f>SUM(D11:D12)</f>
        <v>78285637519</v>
      </c>
      <c r="E13" s="18">
        <f>SUM(E11:E12)</f>
        <v>7649983383</v>
      </c>
      <c r="F13" s="18">
        <f>SUM(F12)</f>
        <v>1151578503</v>
      </c>
      <c r="G13" s="18">
        <f>SUM(G11:G12)</f>
        <v>140198533918</v>
      </c>
      <c r="H13" s="119"/>
      <c r="I13" s="119"/>
      <c r="J13" s="84"/>
      <c r="L13" s="84"/>
    </row>
    <row r="14" spans="2:12" ht="12.9" customHeight="1" x14ac:dyDescent="0.2">
      <c r="B14" s="16" t="s">
        <v>176</v>
      </c>
      <c r="C14" s="19"/>
      <c r="D14" s="19"/>
      <c r="E14" s="19"/>
      <c r="F14" s="19"/>
      <c r="G14" s="19"/>
      <c r="H14" s="65"/>
      <c r="I14" s="69"/>
    </row>
    <row r="15" spans="2:12" ht="12.9" customHeight="1" x14ac:dyDescent="0.2">
      <c r="B15" t="s">
        <v>177</v>
      </c>
      <c r="C15" s="7">
        <f t="shared" ref="C15:E17" si="0">C11/C7</f>
        <v>167.464963645794</v>
      </c>
      <c r="D15" s="7">
        <f t="shared" si="0"/>
        <v>736.66924655866706</v>
      </c>
      <c r="E15" s="7">
        <f t="shared" si="0"/>
        <v>2161.6605171803167</v>
      </c>
      <c r="F15" s="7"/>
      <c r="G15" s="7">
        <f>G11/G7</f>
        <v>385.2228798103186</v>
      </c>
      <c r="H15" s="65"/>
      <c r="I15" s="65"/>
      <c r="J15" s="38"/>
    </row>
    <row r="16" spans="2:12" ht="12.9" customHeight="1" x14ac:dyDescent="0.2">
      <c r="B16" t="s">
        <v>178</v>
      </c>
      <c r="C16" s="7">
        <f t="shared" si="0"/>
        <v>250.80610639197818</v>
      </c>
      <c r="D16" s="7">
        <f t="shared" si="0"/>
        <v>993.59857744695921</v>
      </c>
      <c r="E16" s="7">
        <f t="shared" si="0"/>
        <v>1113.6595231717117</v>
      </c>
      <c r="F16" s="7">
        <f>F12/F8</f>
        <v>47.715447824839771</v>
      </c>
      <c r="G16" s="7">
        <f>G12/G8</f>
        <v>237.54534109540225</v>
      </c>
      <c r="H16" s="7"/>
      <c r="I16" s="56"/>
      <c r="J16" s="38"/>
    </row>
    <row r="17" spans="2:10" ht="12.9" customHeight="1" x14ac:dyDescent="0.2">
      <c r="B17" s="5" t="s">
        <v>179</v>
      </c>
      <c r="C17" s="13">
        <f t="shared" si="0"/>
        <v>193.10795681215433</v>
      </c>
      <c r="D17" s="13">
        <f t="shared" si="0"/>
        <v>747.87824432118225</v>
      </c>
      <c r="E17" s="13">
        <f t="shared" si="0"/>
        <v>2159.4518376269352</v>
      </c>
      <c r="F17" s="13">
        <f>F13/F9</f>
        <v>47.715447824839771</v>
      </c>
      <c r="G17" s="13">
        <f>G13/G9</f>
        <v>344.13985740172882</v>
      </c>
      <c r="H17" s="7"/>
      <c r="I17" s="63"/>
      <c r="J17" s="38"/>
    </row>
    <row r="18" spans="2:10" s="2" customFormat="1" ht="12.9" customHeight="1" x14ac:dyDescent="0.2">
      <c r="C18" s="38"/>
      <c r="D18" s="89"/>
      <c r="E18" s="89"/>
      <c r="J18" s="38"/>
    </row>
    <row r="19" spans="2:10" s="2" customFormat="1" ht="12.9" customHeight="1" x14ac:dyDescent="0.2">
      <c r="B19" s="159" t="s">
        <v>180</v>
      </c>
      <c r="C19" s="38"/>
      <c r="J19" s="38"/>
    </row>
    <row r="20" spans="2:10" ht="12.9" customHeight="1" x14ac:dyDescent="0.2">
      <c r="B20" s="159" t="s">
        <v>181</v>
      </c>
    </row>
    <row r="21" spans="2:10" ht="12.9" customHeight="1" x14ac:dyDescent="0.2">
      <c r="C21" s="84"/>
      <c r="D21" s="84"/>
      <c r="E21" s="84"/>
      <c r="F21" s="84"/>
      <c r="G21" s="84"/>
    </row>
    <row r="22" spans="2:10" ht="12.9" customHeight="1" x14ac:dyDescent="0.2">
      <c r="C22" s="84"/>
      <c r="D22" s="84"/>
      <c r="E22" s="84"/>
      <c r="F22" s="84"/>
      <c r="G22" s="84"/>
    </row>
    <row r="23" spans="2:10" ht="12.9" customHeight="1" x14ac:dyDescent="0.2">
      <c r="C23" s="84"/>
      <c r="D23" s="84"/>
      <c r="E23" s="84"/>
      <c r="F23" s="84"/>
      <c r="G23" s="84"/>
    </row>
    <row r="24" spans="2:10" ht="12.9" customHeight="1" x14ac:dyDescent="0.2">
      <c r="C24" s="84"/>
      <c r="D24" s="84"/>
      <c r="E24" s="84"/>
      <c r="F24" s="84"/>
      <c r="G24" s="84"/>
    </row>
    <row r="25" spans="2:10" ht="12.9" customHeight="1" x14ac:dyDescent="0.2">
      <c r="C25" s="84"/>
      <c r="D25" s="84"/>
      <c r="E25" s="84"/>
      <c r="F25" s="84"/>
      <c r="G25" s="84"/>
    </row>
    <row r="26" spans="2:10" ht="12.9" customHeight="1" x14ac:dyDescent="0.2">
      <c r="C26" s="84"/>
      <c r="D26" s="84"/>
      <c r="E26" s="84"/>
      <c r="F26" s="84"/>
      <c r="G26" s="84"/>
    </row>
    <row r="27" spans="2:10" ht="12.9" customHeight="1" x14ac:dyDescent="0.2">
      <c r="C27" s="84"/>
      <c r="D27" s="84"/>
      <c r="E27" s="84"/>
      <c r="F27" s="84"/>
      <c r="G27" s="84"/>
    </row>
    <row r="34" spans="4:5" ht="12.9" customHeight="1" x14ac:dyDescent="0.2">
      <c r="D34">
        <v>3.31</v>
      </c>
    </row>
    <row r="35" spans="4:5" ht="12.9" customHeight="1" x14ac:dyDescent="0.2">
      <c r="D35">
        <v>3.54</v>
      </c>
      <c r="E35" s="84">
        <f t="shared" ref="E35" si="1">(D35-D34)/D34</f>
        <v>6.9486404833836848E-2</v>
      </c>
    </row>
    <row r="36" spans="4:5" ht="12.9" customHeight="1" x14ac:dyDescent="0.2">
      <c r="D36">
        <v>7218.32</v>
      </c>
      <c r="E36" s="84"/>
    </row>
    <row r="37" spans="4:5" ht="12.9" customHeight="1" x14ac:dyDescent="0.2">
      <c r="D37">
        <v>7694.98</v>
      </c>
      <c r="E37" s="84">
        <f>(D37-D36)/D36</f>
        <v>6.6034756009708609E-2</v>
      </c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4"/>
  <sheetViews>
    <sheetView showGridLines="0" zoomScale="160" zoomScaleNormal="160" workbookViewId="0">
      <selection activeCell="B2" sqref="B2"/>
    </sheetView>
  </sheetViews>
  <sheetFormatPr defaultColWidth="9.28515625" defaultRowHeight="12.9" customHeight="1" x14ac:dyDescent="0.2"/>
  <cols>
    <col min="1" max="1" width="2.85546875" style="89" customWidth="1"/>
    <col min="2" max="2" width="27.7109375" style="89" customWidth="1"/>
    <col min="3" max="3" width="16.28515625" style="89" customWidth="1"/>
    <col min="4" max="4" width="15.7109375" style="89" customWidth="1"/>
    <col min="5" max="5" width="13.7109375" style="89" customWidth="1"/>
    <col min="6" max="6" width="16.42578125" style="89" customWidth="1"/>
    <col min="7" max="7" width="14" style="89" customWidth="1"/>
    <col min="8" max="8" width="14.85546875" style="89" bestFit="1" customWidth="1"/>
    <col min="9" max="9" width="18.42578125" style="89" customWidth="1"/>
    <col min="10" max="16384" width="9.28515625" style="89"/>
  </cols>
  <sheetData>
    <row r="2" spans="2:9" ht="15.6" x14ac:dyDescent="0.2">
      <c r="B2" s="88" t="s">
        <v>182</v>
      </c>
    </row>
    <row r="5" spans="2:9" ht="40.799999999999997" x14ac:dyDescent="0.2">
      <c r="B5" s="90"/>
      <c r="C5" s="86" t="s">
        <v>183</v>
      </c>
      <c r="D5" s="86" t="s">
        <v>184</v>
      </c>
      <c r="E5" s="86" t="s">
        <v>185</v>
      </c>
      <c r="F5" s="86" t="s">
        <v>186</v>
      </c>
      <c r="G5" s="86" t="s">
        <v>187</v>
      </c>
      <c r="H5" s="86" t="s">
        <v>188</v>
      </c>
      <c r="I5" s="96" t="s">
        <v>189</v>
      </c>
    </row>
    <row r="6" spans="2:9" ht="20.25" customHeight="1" x14ac:dyDescent="0.2">
      <c r="B6" s="89" t="s">
        <v>190</v>
      </c>
      <c r="C6" s="66">
        <v>105870616</v>
      </c>
      <c r="D6" s="66">
        <v>269392357</v>
      </c>
      <c r="E6" s="66">
        <v>4994223</v>
      </c>
      <c r="F6" s="66">
        <v>2934877</v>
      </c>
      <c r="G6" s="66">
        <v>35397</v>
      </c>
      <c r="H6" s="66">
        <v>24160779</v>
      </c>
      <c r="I6" s="97">
        <f>SUM(C6:H6)</f>
        <v>407388249</v>
      </c>
    </row>
    <row r="7" spans="2:9" ht="20.25" customHeight="1" x14ac:dyDescent="0.2">
      <c r="B7" s="101" t="s">
        <v>191</v>
      </c>
      <c r="C7" s="102">
        <v>81058995369</v>
      </c>
      <c r="D7" s="102">
        <v>51588697006</v>
      </c>
      <c r="E7" s="102">
        <v>1406614609</v>
      </c>
      <c r="F7" s="102">
        <v>4925973326</v>
      </c>
      <c r="G7" s="102">
        <v>3362213</v>
      </c>
      <c r="H7" s="102">
        <v>1214891395</v>
      </c>
      <c r="I7" s="103">
        <f>SUM(C7:H7)</f>
        <v>140198533918</v>
      </c>
    </row>
    <row r="8" spans="2:9" ht="12.9" customHeight="1" x14ac:dyDescent="0.2">
      <c r="C8" s="128"/>
      <c r="D8" s="128"/>
      <c r="E8" s="128"/>
      <c r="F8" s="128"/>
      <c r="G8" s="128"/>
      <c r="H8" s="128"/>
    </row>
    <row r="9" spans="2:9" ht="12.9" customHeight="1" x14ac:dyDescent="0.2">
      <c r="B9" s="89" t="s">
        <v>192</v>
      </c>
    </row>
    <row r="10" spans="2:9" ht="12.9" customHeight="1" x14ac:dyDescent="0.2">
      <c r="B10" s="89" t="s">
        <v>193</v>
      </c>
    </row>
    <row r="12" spans="2:9" ht="12.9" customHeight="1" x14ac:dyDescent="0.2">
      <c r="B12" s="88" t="s">
        <v>453</v>
      </c>
    </row>
    <row r="30" spans="2:2" ht="12.9" customHeight="1" x14ac:dyDescent="0.2">
      <c r="B30" s="89" t="s">
        <v>194</v>
      </c>
    </row>
    <row r="31" spans="2:2" ht="12.9" customHeight="1" x14ac:dyDescent="0.2">
      <c r="B31" s="89" t="s">
        <v>195</v>
      </c>
    </row>
    <row r="34" spans="2:2" ht="12.9" customHeight="1" x14ac:dyDescent="0.2">
      <c r="B34" s="88" t="s">
        <v>454</v>
      </c>
    </row>
    <row r="53" spans="2:2" ht="12.9" customHeight="1" x14ac:dyDescent="0.2">
      <c r="B53" s="89" t="s">
        <v>196</v>
      </c>
    </row>
    <row r="54" spans="2:2" ht="12.9" customHeight="1" x14ac:dyDescent="0.2">
      <c r="B54" s="89" t="s">
        <v>197</v>
      </c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showGridLines="0" zoomScaleNormal="100" workbookViewId="0">
      <selection activeCell="A2" sqref="A2"/>
    </sheetView>
  </sheetViews>
  <sheetFormatPr defaultRowHeight="12.9" customHeight="1" x14ac:dyDescent="0.2"/>
  <cols>
    <col min="1" max="1" width="2.85546875" customWidth="1"/>
    <col min="2" max="2" width="19" customWidth="1"/>
    <col min="3" max="3" width="17.7109375" customWidth="1"/>
    <col min="4" max="4" width="20.85546875" customWidth="1"/>
    <col min="5" max="5" width="17.140625" customWidth="1"/>
    <col min="6" max="6" width="32.28515625" customWidth="1"/>
    <col min="7" max="7" width="30.7109375" customWidth="1"/>
  </cols>
  <sheetData>
    <row r="2" spans="2:7" ht="15.6" x14ac:dyDescent="0.3">
      <c r="B2" s="1" t="s">
        <v>455</v>
      </c>
    </row>
    <row r="3" spans="2:7" ht="12.9" customHeight="1" x14ac:dyDescent="0.2">
      <c r="B3" t="s">
        <v>198</v>
      </c>
    </row>
    <row r="5" spans="2:7" ht="48" customHeight="1" x14ac:dyDescent="0.2">
      <c r="B5" s="10" t="s">
        <v>199</v>
      </c>
      <c r="C5" s="81" t="s">
        <v>200</v>
      </c>
      <c r="D5" s="81" t="s">
        <v>201</v>
      </c>
      <c r="E5" s="92" t="s">
        <v>202</v>
      </c>
      <c r="F5" s="92" t="s">
        <v>203</v>
      </c>
      <c r="G5" s="92" t="s">
        <v>204</v>
      </c>
    </row>
    <row r="6" spans="2:7" ht="12.9" customHeight="1" x14ac:dyDescent="0.2">
      <c r="B6" s="11">
        <v>41670</v>
      </c>
      <c r="C6" s="7">
        <v>3836223</v>
      </c>
      <c r="D6" s="7">
        <v>24716415</v>
      </c>
      <c r="E6" s="7">
        <v>8801401226</v>
      </c>
      <c r="F6" s="69">
        <v>6.4429036059686835</v>
      </c>
      <c r="G6" s="69">
        <v>2294.2882168215979</v>
      </c>
    </row>
    <row r="7" spans="2:7" ht="12.9" customHeight="1" x14ac:dyDescent="0.2">
      <c r="B7" s="11">
        <v>41698</v>
      </c>
      <c r="C7" s="7">
        <v>3912476</v>
      </c>
      <c r="D7" s="7">
        <v>24203768</v>
      </c>
      <c r="E7" s="7">
        <v>8577231735</v>
      </c>
      <c r="F7" s="69">
        <v>6.1863045294079759</v>
      </c>
      <c r="G7" s="69">
        <v>2192.2771500706967</v>
      </c>
    </row>
    <row r="8" spans="2:7" ht="12.9" customHeight="1" x14ac:dyDescent="0.2">
      <c r="B8" s="11">
        <v>41729</v>
      </c>
      <c r="C8" s="7">
        <v>3998938</v>
      </c>
      <c r="D8" s="7">
        <v>27503553</v>
      </c>
      <c r="E8" s="7">
        <v>9671174607</v>
      </c>
      <c r="F8" s="69">
        <v>6.8777142831421738</v>
      </c>
      <c r="G8" s="69">
        <v>2418.4357464406798</v>
      </c>
    </row>
    <row r="9" spans="2:7" ht="12.9" customHeight="1" x14ac:dyDescent="0.2">
      <c r="B9" s="11">
        <v>41759</v>
      </c>
      <c r="C9" s="7">
        <v>4047703</v>
      </c>
      <c r="D9" s="7">
        <v>26658884</v>
      </c>
      <c r="E9" s="7">
        <v>9541800087</v>
      </c>
      <c r="F9" s="69">
        <v>6.5861759126101891</v>
      </c>
      <c r="G9" s="69">
        <v>2357.3370099041358</v>
      </c>
    </row>
    <row r="10" spans="2:7" ht="12.9" customHeight="1" x14ac:dyDescent="0.2">
      <c r="B10" s="11">
        <v>41790</v>
      </c>
      <c r="C10" s="7">
        <v>4099052</v>
      </c>
      <c r="D10" s="7">
        <v>28208799</v>
      </c>
      <c r="E10" s="7">
        <v>10149005521</v>
      </c>
      <c r="F10" s="69">
        <v>6.8817860812695226</v>
      </c>
      <c r="G10" s="69">
        <v>2475.93968581028</v>
      </c>
    </row>
    <row r="11" spans="2:7" ht="12.9" customHeight="1" x14ac:dyDescent="0.2">
      <c r="B11" s="11">
        <v>41820</v>
      </c>
      <c r="C11" s="7">
        <v>4112641</v>
      </c>
      <c r="D11" s="7">
        <v>27850982</v>
      </c>
      <c r="E11" s="7">
        <v>10195840232</v>
      </c>
      <c r="F11" s="69">
        <v>6.7720430740246957</v>
      </c>
      <c r="G11" s="69">
        <v>2479.1466680412905</v>
      </c>
    </row>
    <row r="12" spans="2:7" ht="12.9" customHeight="1" x14ac:dyDescent="0.2">
      <c r="B12" s="11">
        <v>41851</v>
      </c>
      <c r="C12" s="7">
        <v>4177537</v>
      </c>
      <c r="D12" s="7">
        <v>28397990</v>
      </c>
      <c r="E12" s="7">
        <v>10506578229</v>
      </c>
      <c r="F12" s="69">
        <v>6.7977829998872545</v>
      </c>
      <c r="G12" s="69">
        <v>2515.0173963749453</v>
      </c>
    </row>
    <row r="13" spans="2:7" ht="12.9" customHeight="1" x14ac:dyDescent="0.2">
      <c r="B13" s="11">
        <v>41882</v>
      </c>
      <c r="C13" s="7">
        <v>4197152</v>
      </c>
      <c r="D13" s="7">
        <v>26839737</v>
      </c>
      <c r="E13" s="7">
        <v>9936971883</v>
      </c>
      <c r="F13" s="69">
        <v>6.3947498208308868</v>
      </c>
      <c r="G13" s="69">
        <v>2367.5511115632694</v>
      </c>
    </row>
    <row r="14" spans="2:7" ht="12.9" customHeight="1" x14ac:dyDescent="0.2">
      <c r="B14" s="11">
        <v>41912</v>
      </c>
      <c r="C14" s="7">
        <v>4243834</v>
      </c>
      <c r="D14" s="7">
        <v>28373622</v>
      </c>
      <c r="E14" s="7">
        <v>10402087097</v>
      </c>
      <c r="F14" s="69">
        <v>6.6858463361196501</v>
      </c>
      <c r="G14" s="69">
        <v>2451.1060274742131</v>
      </c>
    </row>
    <row r="15" spans="2:7" ht="12.9" customHeight="1" x14ac:dyDescent="0.2">
      <c r="B15" s="11">
        <v>41943</v>
      </c>
      <c r="C15" s="7">
        <v>4266326</v>
      </c>
      <c r="D15" s="7">
        <v>28748143</v>
      </c>
      <c r="E15" s="7">
        <v>10426368557</v>
      </c>
      <c r="F15" s="69">
        <v>6.7383840334751728</v>
      </c>
      <c r="G15" s="69">
        <v>2443.875258712063</v>
      </c>
    </row>
    <row r="16" spans="2:7" ht="12.9" customHeight="1" x14ac:dyDescent="0.2">
      <c r="B16" s="11">
        <v>41973</v>
      </c>
      <c r="C16" s="7">
        <v>4250217</v>
      </c>
      <c r="D16" s="7">
        <v>27084839</v>
      </c>
      <c r="E16" s="7">
        <v>9750341402</v>
      </c>
      <c r="F16" s="69">
        <v>6.3725779177863151</v>
      </c>
      <c r="G16" s="69">
        <v>2294.080843872207</v>
      </c>
    </row>
    <row r="17" spans="2:7" ht="12.9" customHeight="1" x14ac:dyDescent="0.2">
      <c r="B17" s="55">
        <v>42004</v>
      </c>
      <c r="C17" s="50">
        <v>4309282</v>
      </c>
      <c r="D17" s="50">
        <v>30171484</v>
      </c>
      <c r="E17" s="7">
        <v>10948768099</v>
      </c>
      <c r="F17" s="69">
        <v>7.0015106925005144</v>
      </c>
      <c r="G17" s="69">
        <v>2540.7406846430567</v>
      </c>
    </row>
    <row r="18" spans="2:7" s="2" customFormat="1" ht="12.9" customHeight="1" x14ac:dyDescent="0.2">
      <c r="B18" s="11">
        <v>42035</v>
      </c>
      <c r="C18" s="7">
        <v>4229408</v>
      </c>
      <c r="D18" s="124">
        <v>25817094</v>
      </c>
      <c r="E18" s="124">
        <v>9192987635</v>
      </c>
      <c r="F18" s="69">
        <v>6.1041862123493402</v>
      </c>
      <c r="G18" s="69">
        <v>2173.5873282974826</v>
      </c>
    </row>
    <row r="19" spans="2:7" s="2" customFormat="1" ht="12.9" customHeight="1" x14ac:dyDescent="0.2">
      <c r="B19" s="11">
        <v>42063</v>
      </c>
      <c r="C19" s="7">
        <v>4247165</v>
      </c>
      <c r="D19" s="7">
        <v>25306582</v>
      </c>
      <c r="E19" s="7">
        <v>8922440763</v>
      </c>
      <c r="F19" s="69">
        <v>5.9584645286914917</v>
      </c>
      <c r="G19" s="69">
        <v>2100.7991832198654</v>
      </c>
    </row>
    <row r="20" spans="2:7" ht="12.9" customHeight="1" x14ac:dyDescent="0.2">
      <c r="B20" s="11">
        <v>42094</v>
      </c>
      <c r="C20" s="7">
        <v>4260522</v>
      </c>
      <c r="D20" s="7">
        <v>28922066</v>
      </c>
      <c r="E20" s="7">
        <v>10256127887</v>
      </c>
      <c r="F20" s="69">
        <v>6.7883855546339156</v>
      </c>
      <c r="G20" s="69">
        <v>2407.2467850183616</v>
      </c>
    </row>
    <row r="21" spans="2:7" ht="12.9" customHeight="1" x14ac:dyDescent="0.2">
      <c r="B21" s="11">
        <v>42124</v>
      </c>
      <c r="C21" s="7">
        <v>4335963</v>
      </c>
      <c r="D21" s="7">
        <v>28504093</v>
      </c>
      <c r="E21" s="7">
        <v>10293233375</v>
      </c>
      <c r="F21" s="69">
        <v>6.5738782826329469</v>
      </c>
      <c r="G21" s="69">
        <v>2373.9209432829571</v>
      </c>
    </row>
    <row r="22" spans="2:7" ht="12.9" customHeight="1" x14ac:dyDescent="0.2">
      <c r="B22" s="11">
        <v>42155</v>
      </c>
      <c r="C22" s="7">
        <v>4350712</v>
      </c>
      <c r="D22" s="7">
        <v>29915704</v>
      </c>
      <c r="E22" s="7">
        <v>10537954488</v>
      </c>
      <c r="F22" s="69">
        <v>6.8760478744628468</v>
      </c>
      <c r="G22" s="69">
        <v>2422.121824657665</v>
      </c>
    </row>
    <row r="23" spans="2:7" ht="12.9" customHeight="1" x14ac:dyDescent="0.2">
      <c r="B23" s="11">
        <v>42185</v>
      </c>
      <c r="C23" s="7">
        <v>4351179</v>
      </c>
      <c r="D23" s="7">
        <v>30025113</v>
      </c>
      <c r="E23" s="7">
        <v>10701362061</v>
      </c>
      <c r="F23" s="69">
        <v>6.9004545664519892</v>
      </c>
      <c r="G23" s="69">
        <v>2459.416645695339</v>
      </c>
    </row>
    <row r="24" spans="2:7" ht="12.9" customHeight="1" x14ac:dyDescent="0.2">
      <c r="B24" s="11">
        <v>42216</v>
      </c>
      <c r="C24" s="7">
        <v>4393558</v>
      </c>
      <c r="D24" s="7">
        <v>31129126</v>
      </c>
      <c r="E24" s="7">
        <v>11235420376</v>
      </c>
      <c r="F24" s="69">
        <v>7.0851747035090922</v>
      </c>
      <c r="G24" s="69">
        <v>2557.2486754470979</v>
      </c>
    </row>
    <row r="25" spans="2:7" ht="12.9" customHeight="1" x14ac:dyDescent="0.2">
      <c r="B25" s="11">
        <v>42247</v>
      </c>
      <c r="C25" s="7">
        <v>4338952</v>
      </c>
      <c r="D25" s="7">
        <v>29368357</v>
      </c>
      <c r="E25" s="7">
        <v>10545152185</v>
      </c>
      <c r="F25" s="69">
        <v>6.7685369646864038</v>
      </c>
      <c r="G25" s="69">
        <v>2430.3454347962365</v>
      </c>
    </row>
    <row r="26" spans="2:7" ht="12.9" customHeight="1" x14ac:dyDescent="0.2">
      <c r="B26" s="11">
        <v>42277</v>
      </c>
      <c r="C26" s="7">
        <v>4398831</v>
      </c>
      <c r="D26" s="7">
        <v>29814989</v>
      </c>
      <c r="E26" s="7">
        <v>10695852326</v>
      </c>
      <c r="F26" s="69">
        <v>6.7779346376344076</v>
      </c>
      <c r="G26" s="69">
        <v>2431.5215396999793</v>
      </c>
    </row>
    <row r="27" spans="2:7" ht="12.9" customHeight="1" x14ac:dyDescent="0.2">
      <c r="B27" s="11">
        <v>42308</v>
      </c>
      <c r="C27" s="7">
        <v>4415377</v>
      </c>
      <c r="D27" s="7">
        <v>30344013</v>
      </c>
      <c r="E27" s="7">
        <v>10811569803</v>
      </c>
      <c r="F27" s="69">
        <v>6.872349292031009</v>
      </c>
      <c r="G27" s="69">
        <v>2448.6175932428873</v>
      </c>
    </row>
    <row r="28" spans="2:7" ht="12.9" customHeight="1" x14ac:dyDescent="0.2">
      <c r="B28" s="11">
        <v>42338</v>
      </c>
      <c r="C28" s="7">
        <v>4432710</v>
      </c>
      <c r="D28" s="7">
        <v>29649511</v>
      </c>
      <c r="E28" s="7">
        <v>10426793577</v>
      </c>
      <c r="F28" s="69">
        <v>6.6888000794096616</v>
      </c>
      <c r="G28" s="69">
        <v>2352.2390539872899</v>
      </c>
    </row>
    <row r="29" spans="2:7" ht="12.9" customHeight="1" x14ac:dyDescent="0.2">
      <c r="B29" s="55">
        <v>42369</v>
      </c>
      <c r="C29" s="49">
        <v>4441122</v>
      </c>
      <c r="D29" s="49">
        <v>32118937</v>
      </c>
      <c r="E29" s="7">
        <v>11632371440</v>
      </c>
      <c r="F29" s="69">
        <v>7.2321672316139933</v>
      </c>
      <c r="G29" s="69">
        <v>2619.2415880491462</v>
      </c>
    </row>
    <row r="30" spans="2:7" ht="12.9" customHeight="1" x14ac:dyDescent="0.2">
      <c r="B30" s="11">
        <v>42400</v>
      </c>
      <c r="C30" s="7">
        <v>4332390</v>
      </c>
      <c r="D30" s="7">
        <v>27344885</v>
      </c>
      <c r="E30" s="7">
        <v>9396345527</v>
      </c>
      <c r="F30" s="69">
        <v>6.3117320924478175</v>
      </c>
      <c r="G30" s="69">
        <v>2168.8595733532761</v>
      </c>
    </row>
    <row r="31" spans="2:7" ht="12.9" customHeight="1" x14ac:dyDescent="0.2">
      <c r="B31" s="11">
        <v>42429</v>
      </c>
      <c r="C31" s="7">
        <v>4335492</v>
      </c>
      <c r="D31" s="7">
        <v>28311060</v>
      </c>
      <c r="E31" s="7">
        <v>9635823968</v>
      </c>
      <c r="F31" s="69">
        <v>6.5300685596928796</v>
      </c>
      <c r="G31" s="69">
        <v>2222.544515824271</v>
      </c>
    </row>
    <row r="32" spans="2:7" ht="12.9" customHeight="1" x14ac:dyDescent="0.2">
      <c r="B32" s="11">
        <v>42460</v>
      </c>
      <c r="C32" s="7">
        <v>4353588</v>
      </c>
      <c r="D32" s="7">
        <v>30311635</v>
      </c>
      <c r="E32" s="7">
        <v>10429932664</v>
      </c>
      <c r="F32" s="69">
        <v>6.9624491339097778</v>
      </c>
      <c r="G32" s="69">
        <v>2395.7096224998782</v>
      </c>
    </row>
    <row r="33" spans="2:7" ht="12.9" customHeight="1" x14ac:dyDescent="0.2">
      <c r="B33" s="11">
        <v>42490</v>
      </c>
      <c r="C33" s="7">
        <v>4364667</v>
      </c>
      <c r="D33" s="7">
        <v>30970906</v>
      </c>
      <c r="E33" s="7">
        <v>10912219975</v>
      </c>
      <c r="F33" s="69">
        <v>7.0958233468899232</v>
      </c>
      <c r="G33" s="69">
        <v>2500.1265789577992</v>
      </c>
    </row>
    <row r="34" spans="2:7" ht="12.9" customHeight="1" x14ac:dyDescent="0.2">
      <c r="B34" s="11">
        <v>42521</v>
      </c>
      <c r="C34" s="7">
        <v>4377599</v>
      </c>
      <c r="D34" s="7">
        <v>31987821</v>
      </c>
      <c r="E34" s="7">
        <v>11087003260</v>
      </c>
      <c r="F34" s="69">
        <v>7.307161071628534</v>
      </c>
      <c r="G34" s="69">
        <v>2532.667624421515</v>
      </c>
    </row>
    <row r="35" spans="2:7" ht="12.9" customHeight="1" x14ac:dyDescent="0.2">
      <c r="B35" s="11">
        <v>42551</v>
      </c>
      <c r="C35" s="7">
        <v>4397146</v>
      </c>
      <c r="D35" s="7">
        <v>31488176</v>
      </c>
      <c r="E35" s="7">
        <v>11102594357</v>
      </c>
      <c r="F35" s="69">
        <v>7.1610485528567844</v>
      </c>
      <c r="G35" s="69">
        <v>2524.954676738048</v>
      </c>
    </row>
    <row r="36" spans="2:7" ht="12.9" customHeight="1" x14ac:dyDescent="0.2">
      <c r="B36" s="11">
        <v>42582</v>
      </c>
      <c r="C36" s="7">
        <v>4353754</v>
      </c>
      <c r="D36" s="7">
        <v>32889390</v>
      </c>
      <c r="E36" s="7">
        <v>11600634925</v>
      </c>
      <c r="F36" s="69">
        <v>7.554260070734359</v>
      </c>
      <c r="G36" s="69">
        <v>2664.5131821871423</v>
      </c>
    </row>
    <row r="37" spans="2:7" ht="12.9" customHeight="1" x14ac:dyDescent="0.2">
      <c r="B37" s="11">
        <v>42613</v>
      </c>
      <c r="C37" s="7">
        <v>4385699</v>
      </c>
      <c r="D37" s="7">
        <v>32564672</v>
      </c>
      <c r="E37" s="7">
        <v>11502922956</v>
      </c>
      <c r="F37" s="69">
        <v>7.4251953907461505</v>
      </c>
      <c r="G37" s="69">
        <v>2622.8254506294206</v>
      </c>
    </row>
    <row r="38" spans="2:7" ht="12.9" customHeight="1" x14ac:dyDescent="0.2">
      <c r="B38" s="11">
        <v>42643</v>
      </c>
      <c r="C38" s="7">
        <v>4398873</v>
      </c>
      <c r="D38" s="7">
        <v>32790802</v>
      </c>
      <c r="E38" s="7">
        <v>11376801576</v>
      </c>
      <c r="F38" s="69">
        <v>7.4541995188313006</v>
      </c>
      <c r="G38" s="69">
        <v>2586.1132103609266</v>
      </c>
    </row>
    <row r="39" spans="2:7" ht="12.9" customHeight="1" x14ac:dyDescent="0.2">
      <c r="B39" s="11">
        <v>42674</v>
      </c>
      <c r="C39" s="7">
        <v>4413327</v>
      </c>
      <c r="D39" s="7">
        <v>33466007</v>
      </c>
      <c r="E39" s="7">
        <v>11572672390</v>
      </c>
      <c r="F39" s="69">
        <v>7.5825410846129335</v>
      </c>
      <c r="G39" s="69">
        <v>2621.88724046367</v>
      </c>
    </row>
    <row r="40" spans="2:7" ht="12.9" customHeight="1" x14ac:dyDescent="0.2">
      <c r="B40" s="11">
        <v>42704</v>
      </c>
      <c r="C40" s="7">
        <v>4424704</v>
      </c>
      <c r="D40" s="7">
        <v>31886546</v>
      </c>
      <c r="E40" s="7">
        <v>10947645120</v>
      </c>
      <c r="F40" s="69">
        <v>7.2063557502361935</v>
      </c>
      <c r="G40" s="69">
        <v>2474.1320902100651</v>
      </c>
    </row>
    <row r="41" spans="2:7" ht="12.9" customHeight="1" x14ac:dyDescent="0.2">
      <c r="B41" s="55">
        <v>42735</v>
      </c>
      <c r="C41" s="49">
        <v>4433927</v>
      </c>
      <c r="D41" s="49">
        <v>35018065</v>
      </c>
      <c r="E41" s="49">
        <v>12340263127</v>
      </c>
      <c r="F41" s="163">
        <v>7.8975504263290768</v>
      </c>
      <c r="G41" s="163">
        <v>2783.0415617563094</v>
      </c>
    </row>
    <row r="42" spans="2:7" ht="12.9" customHeight="1" x14ac:dyDescent="0.2">
      <c r="B42" s="11">
        <v>42766</v>
      </c>
      <c r="C42" s="7">
        <v>4439440</v>
      </c>
      <c r="D42" s="7">
        <v>30320201</v>
      </c>
      <c r="E42" s="7">
        <v>10064267485</v>
      </c>
      <c r="F42" s="163">
        <v>6.8297355071810859</v>
      </c>
      <c r="G42" s="69">
        <v>2267.0128405834971</v>
      </c>
    </row>
    <row r="43" spans="2:7" ht="12.9" customHeight="1" x14ac:dyDescent="0.2">
      <c r="B43" s="55">
        <v>42794</v>
      </c>
      <c r="C43" s="7">
        <v>4431781</v>
      </c>
      <c r="D43" s="7">
        <v>30191134</v>
      </c>
      <c r="E43" s="7">
        <v>10125978136</v>
      </c>
      <c r="F43" s="163">
        <v>6.8124155954457137</v>
      </c>
      <c r="G43" s="69">
        <v>2284.8552615754252</v>
      </c>
    </row>
    <row r="44" spans="2:7" ht="12.9" customHeight="1" x14ac:dyDescent="0.2">
      <c r="B44" s="11">
        <v>42825</v>
      </c>
      <c r="C44" s="7">
        <v>4424764</v>
      </c>
      <c r="D44" s="7">
        <v>34442962</v>
      </c>
      <c r="E44" s="7">
        <v>11548952848</v>
      </c>
      <c r="F44" s="163">
        <v>7.784135379875627</v>
      </c>
      <c r="G44" s="69">
        <v>2610.0720508483614</v>
      </c>
    </row>
    <row r="45" spans="2:7" ht="12.9" customHeight="1" x14ac:dyDescent="0.2">
      <c r="B45" s="11">
        <v>42855</v>
      </c>
      <c r="C45" s="7">
        <v>4428633</v>
      </c>
      <c r="D45" s="7">
        <v>33303097</v>
      </c>
      <c r="E45" s="7">
        <v>11432865330</v>
      </c>
      <c r="F45" s="163">
        <v>7.5199496097328451</v>
      </c>
      <c r="G45" s="69">
        <v>2581.5788596616608</v>
      </c>
    </row>
    <row r="46" spans="2:7" ht="12.9" customHeight="1" x14ac:dyDescent="0.2">
      <c r="B46" s="11">
        <v>42886</v>
      </c>
      <c r="C46" s="7">
        <v>4463865</v>
      </c>
      <c r="D46" s="7">
        <v>35099733</v>
      </c>
      <c r="E46" s="7">
        <v>11961409614</v>
      </c>
      <c r="F46" s="163">
        <v>7.8630812087731146</v>
      </c>
      <c r="G46" s="69">
        <v>2679.6082798202901</v>
      </c>
    </row>
    <row r="47" spans="2:7" ht="12.9" customHeight="1" x14ac:dyDescent="0.2">
      <c r="B47" s="11">
        <v>42916</v>
      </c>
      <c r="C47" s="7">
        <v>4476802</v>
      </c>
      <c r="D47" s="7">
        <v>34678707</v>
      </c>
      <c r="E47" s="7">
        <v>11933144109</v>
      </c>
      <c r="F47" s="163">
        <v>7.7463124346352599</v>
      </c>
      <c r="G47" s="69">
        <v>2665.5510136476887</v>
      </c>
    </row>
    <row r="48" spans="2:7" ht="12.9" customHeight="1" x14ac:dyDescent="0.2">
      <c r="B48" s="11">
        <v>42947</v>
      </c>
      <c r="C48" s="7">
        <v>4490420</v>
      </c>
      <c r="D48" s="7">
        <v>35082310</v>
      </c>
      <c r="E48" s="7">
        <v>12349149602</v>
      </c>
      <c r="F48" s="163">
        <v>7.8127012617973373</v>
      </c>
      <c r="G48" s="69">
        <v>2750.1101460442451</v>
      </c>
    </row>
    <row r="49" spans="2:7" ht="12.9" customHeight="1" x14ac:dyDescent="0.2">
      <c r="B49" s="11">
        <v>42978</v>
      </c>
      <c r="C49" s="7">
        <v>4498388</v>
      </c>
      <c r="D49" s="7">
        <v>34269051</v>
      </c>
      <c r="E49" s="7">
        <v>12080522254</v>
      </c>
      <c r="F49" s="163">
        <v>7.6180736299314331</v>
      </c>
      <c r="G49" s="69">
        <v>2685.5225147319438</v>
      </c>
    </row>
    <row r="50" spans="2:7" ht="12.9" customHeight="1" x14ac:dyDescent="0.2">
      <c r="B50" s="11">
        <v>43008</v>
      </c>
      <c r="C50" s="7">
        <v>4500635</v>
      </c>
      <c r="D50" s="7">
        <v>34204408</v>
      </c>
      <c r="E50" s="7">
        <v>11922340038</v>
      </c>
      <c r="F50" s="163">
        <v>7.5999071242169158</v>
      </c>
      <c r="G50" s="69">
        <v>2649.0350890485452</v>
      </c>
    </row>
    <row r="51" spans="2:7" ht="12.9" customHeight="1" x14ac:dyDescent="0.2">
      <c r="B51" s="11">
        <v>43039</v>
      </c>
      <c r="C51" s="7">
        <v>4508944</v>
      </c>
      <c r="D51" s="7">
        <v>35467053</v>
      </c>
      <c r="E51" s="7">
        <v>12203636217</v>
      </c>
      <c r="F51" s="163">
        <v>7.8659333537963656</v>
      </c>
      <c r="G51" s="69">
        <v>2706.5397611946391</v>
      </c>
    </row>
    <row r="52" spans="2:7" ht="12.9" customHeight="1" x14ac:dyDescent="0.2">
      <c r="B52" s="11">
        <v>43069</v>
      </c>
      <c r="C52" s="7">
        <v>4510523</v>
      </c>
      <c r="D52" s="7">
        <v>33919560</v>
      </c>
      <c r="E52" s="7">
        <v>11732069235</v>
      </c>
      <c r="F52" s="163">
        <v>7.5200946763823175</v>
      </c>
      <c r="G52" s="69">
        <v>2601.0440995423369</v>
      </c>
    </row>
    <row r="53" spans="2:7" ht="12.9" customHeight="1" x14ac:dyDescent="0.2">
      <c r="B53" s="33">
        <v>43100</v>
      </c>
      <c r="C53" s="34">
        <v>4526497</v>
      </c>
      <c r="D53" s="34">
        <v>36410033</v>
      </c>
      <c r="E53" s="34">
        <v>12844199050</v>
      </c>
      <c r="F53" s="95">
        <v>8.0437550273423355</v>
      </c>
      <c r="G53" s="95">
        <v>2837.5582818236708</v>
      </c>
    </row>
    <row r="55" spans="2:7" ht="12.9" customHeight="1" x14ac:dyDescent="0.2">
      <c r="B55" t="s">
        <v>205</v>
      </c>
    </row>
    <row r="56" spans="2:7" ht="12.9" customHeight="1" x14ac:dyDescent="0.2">
      <c r="B56" t="s">
        <v>206</v>
      </c>
    </row>
    <row r="58" spans="2:7" ht="12.9" customHeight="1" x14ac:dyDescent="0.2">
      <c r="F58" s="69"/>
      <c r="G58" s="69"/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24.140625" customWidth="1"/>
    <col min="3" max="5" width="21.85546875" customWidth="1"/>
    <col min="6" max="6" width="7.42578125" customWidth="1"/>
    <col min="7" max="7" width="9.42578125" customWidth="1"/>
    <col min="8" max="8" width="11.42578125" customWidth="1"/>
    <col min="9" max="9" width="16.85546875" customWidth="1"/>
    <col min="10" max="10" width="19" customWidth="1"/>
  </cols>
  <sheetData>
    <row r="2" spans="2:7" ht="15.6" x14ac:dyDescent="0.3">
      <c r="B2" s="1" t="s">
        <v>456</v>
      </c>
    </row>
    <row r="3" spans="2:7" ht="12.9" customHeight="1" x14ac:dyDescent="0.2">
      <c r="B3" t="s">
        <v>207</v>
      </c>
    </row>
    <row r="5" spans="2:7" ht="48" customHeight="1" x14ac:dyDescent="0.2">
      <c r="B5" s="4" t="s">
        <v>208</v>
      </c>
      <c r="C5" s="3" t="s">
        <v>209</v>
      </c>
      <c r="D5" s="81" t="s">
        <v>210</v>
      </c>
      <c r="E5" s="3" t="s">
        <v>211</v>
      </c>
    </row>
    <row r="6" spans="2:7" ht="12.9" customHeight="1" x14ac:dyDescent="0.2">
      <c r="B6" t="s">
        <v>212</v>
      </c>
      <c r="C6" s="7">
        <v>187364140</v>
      </c>
      <c r="D6" s="7">
        <v>29780920457</v>
      </c>
      <c r="E6" s="7">
        <f t="shared" ref="E6:E12" si="0">D6/C6</f>
        <v>158.94674646386443</v>
      </c>
      <c r="F6" s="38"/>
      <c r="G6" s="38"/>
    </row>
    <row r="7" spans="2:7" ht="12.9" customHeight="1" x14ac:dyDescent="0.2">
      <c r="B7" t="s">
        <v>213</v>
      </c>
      <c r="C7" s="7">
        <v>46783962</v>
      </c>
      <c r="D7" s="7">
        <v>10081740012</v>
      </c>
      <c r="E7" s="7">
        <f t="shared" si="0"/>
        <v>215.49564382768608</v>
      </c>
    </row>
    <row r="8" spans="2:7" ht="21.6" customHeight="1" x14ac:dyDescent="0.2">
      <c r="B8" s="172" t="s">
        <v>457</v>
      </c>
      <c r="C8" s="7">
        <v>6448326</v>
      </c>
      <c r="D8" s="7">
        <v>7032797528</v>
      </c>
      <c r="E8" s="7">
        <f t="shared" si="0"/>
        <v>1090.6392648262511</v>
      </c>
    </row>
    <row r="9" spans="2:7" ht="12.9" customHeight="1" x14ac:dyDescent="0.2">
      <c r="B9" t="s">
        <v>214</v>
      </c>
      <c r="C9" s="7">
        <v>22520348</v>
      </c>
      <c r="D9" s="7">
        <v>4088779390</v>
      </c>
      <c r="E9" s="7">
        <f t="shared" si="0"/>
        <v>181.55933425185083</v>
      </c>
    </row>
    <row r="10" spans="2:7" ht="12.9" customHeight="1" x14ac:dyDescent="0.2">
      <c r="B10" t="s">
        <v>215</v>
      </c>
      <c r="C10" s="7">
        <v>10293948</v>
      </c>
      <c r="D10" s="7">
        <v>1655803863</v>
      </c>
      <c r="E10" s="7">
        <f t="shared" si="0"/>
        <v>160.85216896374453</v>
      </c>
    </row>
    <row r="11" spans="2:7" ht="12.9" customHeight="1" x14ac:dyDescent="0.2">
      <c r="B11" t="s">
        <v>216</v>
      </c>
      <c r="C11" s="7">
        <v>1623694</v>
      </c>
      <c r="D11" s="7">
        <v>471293263</v>
      </c>
      <c r="E11" s="7">
        <f t="shared" si="0"/>
        <v>290.25990303591686</v>
      </c>
    </row>
    <row r="12" spans="2:7" ht="12.9" customHeight="1" x14ac:dyDescent="0.2">
      <c r="B12" s="5" t="s">
        <v>217</v>
      </c>
      <c r="C12" s="13">
        <f>SUM(C6:C11)</f>
        <v>275034418</v>
      </c>
      <c r="D12" s="13">
        <f>SUM(D6:D11)</f>
        <v>53111334513</v>
      </c>
      <c r="E12" s="13">
        <f t="shared" si="0"/>
        <v>193.10795681215433</v>
      </c>
    </row>
    <row r="13" spans="2:7" s="2" customFormat="1" ht="12.9" customHeight="1" x14ac:dyDescent="0.2">
      <c r="C13" s="38"/>
      <c r="D13" s="38"/>
    </row>
    <row r="14" spans="2:7" s="2" customFormat="1" ht="12.9" customHeight="1" x14ac:dyDescent="0.2"/>
    <row r="15" spans="2:7" ht="12.9" customHeight="1" x14ac:dyDescent="0.2">
      <c r="B15" t="s">
        <v>218</v>
      </c>
    </row>
    <row r="16" spans="2:7" ht="12.9" customHeight="1" x14ac:dyDescent="0.2">
      <c r="B16" t="s">
        <v>219</v>
      </c>
    </row>
    <row r="18" spans="4:5" ht="12.9" customHeight="1" x14ac:dyDescent="0.2">
      <c r="D18" s="89"/>
      <c r="E18" s="89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1"/>
  <sheetViews>
    <sheetView showGridLines="0" zoomScale="145" zoomScaleNormal="145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30.7109375" customWidth="1"/>
    <col min="3" max="3" width="23.28515625" customWidth="1"/>
  </cols>
  <sheetData>
    <row r="2" spans="2:3" ht="15.6" x14ac:dyDescent="0.3">
      <c r="B2" s="1" t="s">
        <v>434</v>
      </c>
    </row>
    <row r="3" spans="2:3" ht="12.9" customHeight="1" x14ac:dyDescent="0.2">
      <c r="B3" s="82" t="s">
        <v>6</v>
      </c>
    </row>
    <row r="4" spans="2:3" s="2" customFormat="1" ht="12.9" customHeight="1" x14ac:dyDescent="0.2"/>
    <row r="6" spans="2:3" ht="12.9" customHeight="1" x14ac:dyDescent="0.2">
      <c r="B6" s="4" t="s">
        <v>7</v>
      </c>
      <c r="C6" s="3" t="s">
        <v>8</v>
      </c>
    </row>
    <row r="7" spans="2:3" ht="12.9" customHeight="1" x14ac:dyDescent="0.2">
      <c r="B7" t="s">
        <v>9</v>
      </c>
      <c r="C7" s="7">
        <v>236</v>
      </c>
    </row>
    <row r="8" spans="2:3" ht="12.9" customHeight="1" x14ac:dyDescent="0.2">
      <c r="B8" t="s">
        <v>10</v>
      </c>
      <c r="C8" s="7">
        <v>114</v>
      </c>
    </row>
    <row r="9" spans="2:3" ht="12.9" customHeight="1" x14ac:dyDescent="0.2">
      <c r="B9" t="s">
        <v>11</v>
      </c>
      <c r="C9" s="7">
        <v>118</v>
      </c>
    </row>
    <row r="10" spans="2:3" ht="12.9" customHeight="1" x14ac:dyDescent="0.2">
      <c r="B10" t="s">
        <v>12</v>
      </c>
      <c r="C10" s="7">
        <v>112</v>
      </c>
    </row>
    <row r="11" spans="2:3" ht="12.9" customHeight="1" x14ac:dyDescent="0.2">
      <c r="B11" t="s">
        <v>13</v>
      </c>
      <c r="C11" s="7">
        <v>137</v>
      </c>
    </row>
    <row r="12" spans="2:3" ht="12.9" customHeight="1" x14ac:dyDescent="0.2">
      <c r="B12" t="s">
        <v>14</v>
      </c>
      <c r="C12" s="7">
        <v>67</v>
      </c>
    </row>
    <row r="13" spans="2:3" ht="12.9" customHeight="1" x14ac:dyDescent="0.2">
      <c r="B13" t="s">
        <v>15</v>
      </c>
      <c r="C13" s="7">
        <v>75</v>
      </c>
    </row>
    <row r="14" spans="2:3" ht="12.9" customHeight="1" x14ac:dyDescent="0.2">
      <c r="B14" t="s">
        <v>16</v>
      </c>
      <c r="C14" s="7">
        <v>427</v>
      </c>
    </row>
    <row r="15" spans="2:3" ht="12.9" customHeight="1" x14ac:dyDescent="0.2">
      <c r="B15" t="s">
        <v>17</v>
      </c>
      <c r="C15" s="7">
        <v>73</v>
      </c>
    </row>
    <row r="16" spans="2:3" ht="12.9" customHeight="1" x14ac:dyDescent="0.2">
      <c r="B16" t="s">
        <v>18</v>
      </c>
      <c r="C16" s="7">
        <v>57</v>
      </c>
    </row>
    <row r="17" spans="2:5" ht="12.9" customHeight="1" x14ac:dyDescent="0.2">
      <c r="B17" t="s">
        <v>19</v>
      </c>
      <c r="C17" s="7">
        <v>55</v>
      </c>
    </row>
    <row r="18" spans="2:5" ht="12.9" customHeight="1" x14ac:dyDescent="0.2">
      <c r="B18" t="s">
        <v>20</v>
      </c>
      <c r="C18" s="7">
        <v>94</v>
      </c>
      <c r="D18" s="89"/>
      <c r="E18" s="89"/>
    </row>
    <row r="19" spans="2:5" ht="12.9" customHeight="1" x14ac:dyDescent="0.2">
      <c r="B19" t="s">
        <v>21</v>
      </c>
      <c r="C19" s="7">
        <v>299</v>
      </c>
    </row>
    <row r="20" spans="2:5" ht="12.9" customHeight="1" x14ac:dyDescent="0.2">
      <c r="B20" t="s">
        <v>22</v>
      </c>
      <c r="C20" s="7">
        <v>256</v>
      </c>
    </row>
    <row r="21" spans="2:5" ht="12.9" customHeight="1" x14ac:dyDescent="0.2">
      <c r="B21" t="s">
        <v>23</v>
      </c>
      <c r="C21" s="7">
        <v>203</v>
      </c>
    </row>
    <row r="22" spans="2:5" ht="12.9" customHeight="1" x14ac:dyDescent="0.2">
      <c r="B22" t="s">
        <v>24</v>
      </c>
      <c r="C22" s="7">
        <v>126</v>
      </c>
    </row>
    <row r="23" spans="2:5" ht="12.9" customHeight="1" x14ac:dyDescent="0.2">
      <c r="B23" t="s">
        <v>25</v>
      </c>
      <c r="C23" s="7">
        <v>668</v>
      </c>
    </row>
    <row r="24" spans="2:5" ht="12.9" customHeight="1" x14ac:dyDescent="0.2">
      <c r="B24" t="s">
        <v>26</v>
      </c>
      <c r="C24" s="7">
        <v>413</v>
      </c>
    </row>
    <row r="25" spans="2:5" ht="12.9" customHeight="1" x14ac:dyDescent="0.2">
      <c r="B25" t="s">
        <v>27</v>
      </c>
      <c r="C25" s="7">
        <v>247</v>
      </c>
    </row>
    <row r="26" spans="2:5" ht="12.9" customHeight="1" x14ac:dyDescent="0.2">
      <c r="B26" t="s">
        <v>28</v>
      </c>
      <c r="C26" s="7">
        <v>94</v>
      </c>
    </row>
    <row r="27" spans="2:5" ht="12.9" customHeight="1" x14ac:dyDescent="0.2">
      <c r="B27" t="s">
        <v>29</v>
      </c>
      <c r="C27" s="7">
        <v>1070</v>
      </c>
    </row>
    <row r="28" spans="2:5" ht="12.9" customHeight="1" x14ac:dyDescent="0.2">
      <c r="B28" s="5" t="s">
        <v>30</v>
      </c>
      <c r="C28" s="13">
        <f>SUM(C7:C27)</f>
        <v>4941</v>
      </c>
    </row>
    <row r="29" spans="2:5" s="2" customFormat="1" ht="12.9" customHeight="1" x14ac:dyDescent="0.2">
      <c r="C29" s="7"/>
    </row>
    <row r="30" spans="2:5" s="2" customFormat="1" ht="12.9" customHeight="1" x14ac:dyDescent="0.2">
      <c r="C30" s="165"/>
    </row>
    <row r="31" spans="2:5" ht="12.9" customHeight="1" x14ac:dyDescent="0.2">
      <c r="B31" t="s">
        <v>31</v>
      </c>
      <c r="C31" s="56"/>
    </row>
  </sheetData>
  <sortState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8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58" customWidth="1"/>
    <col min="2" max="2" width="24.140625" style="58" customWidth="1"/>
    <col min="3" max="5" width="21.85546875" style="58" customWidth="1"/>
    <col min="6" max="6" width="7.42578125" style="58" customWidth="1"/>
    <col min="7" max="7" width="9.42578125" style="58" customWidth="1"/>
    <col min="8" max="8" width="11.42578125" style="58" customWidth="1"/>
    <col min="9" max="9" width="16.85546875" style="58" customWidth="1"/>
    <col min="10" max="10" width="19" style="58" customWidth="1"/>
    <col min="11" max="16384" width="9.28515625" style="58"/>
  </cols>
  <sheetData>
    <row r="2" spans="2:8" ht="15.6" x14ac:dyDescent="0.3">
      <c r="B2" s="59" t="s">
        <v>458</v>
      </c>
    </row>
    <row r="3" spans="2:8" ht="12.9" customHeight="1" x14ac:dyDescent="0.2">
      <c r="B3" s="58" t="s">
        <v>220</v>
      </c>
    </row>
    <row r="5" spans="2:8" ht="46.5" customHeight="1" x14ac:dyDescent="0.2">
      <c r="B5" s="4" t="s">
        <v>221</v>
      </c>
      <c r="C5" s="57" t="s">
        <v>222</v>
      </c>
      <c r="D5" s="57" t="s">
        <v>223</v>
      </c>
      <c r="E5" s="57" t="s">
        <v>459</v>
      </c>
    </row>
    <row r="6" spans="2:8" ht="12.9" customHeight="1" x14ac:dyDescent="0.2">
      <c r="B6" s="58" t="s">
        <v>224</v>
      </c>
      <c r="C6" s="7">
        <v>99674722</v>
      </c>
      <c r="D6" s="7">
        <v>73360603950</v>
      </c>
      <c r="E6" s="7">
        <f t="shared" ref="E6:E12" si="0">D6/C6</f>
        <v>736.0000858592814</v>
      </c>
      <c r="G6" s="38"/>
      <c r="H6" s="38"/>
    </row>
    <row r="7" spans="2:8" ht="12.9" customHeight="1" x14ac:dyDescent="0.2">
      <c r="B7" s="58" t="s">
        <v>225</v>
      </c>
      <c r="C7" s="7">
        <v>1103651</v>
      </c>
      <c r="D7" s="7">
        <v>1445911747</v>
      </c>
      <c r="E7" s="7">
        <f t="shared" si="0"/>
        <v>1310.1168276928124</v>
      </c>
      <c r="G7" s="38"/>
      <c r="H7" s="38"/>
    </row>
    <row r="8" spans="2:8" ht="22.8" customHeight="1" x14ac:dyDescent="0.2">
      <c r="B8" s="172" t="s">
        <v>457</v>
      </c>
      <c r="C8" s="7">
        <v>438993</v>
      </c>
      <c r="D8" s="7">
        <v>389451702</v>
      </c>
      <c r="E8" s="7">
        <f t="shared" si="0"/>
        <v>887.1478634055668</v>
      </c>
      <c r="G8" s="38"/>
      <c r="H8" s="38"/>
    </row>
    <row r="9" spans="2:8" ht="12.9" customHeight="1" x14ac:dyDescent="0.2">
      <c r="B9" s="58" t="s">
        <v>226</v>
      </c>
      <c r="C9" s="7">
        <v>1672366</v>
      </c>
      <c r="D9" s="7">
        <v>1952870060</v>
      </c>
      <c r="E9" s="7">
        <f t="shared" si="0"/>
        <v>1167.7288703549343</v>
      </c>
      <c r="G9" s="38"/>
      <c r="H9" s="38"/>
    </row>
    <row r="10" spans="2:8" ht="12.9" customHeight="1" x14ac:dyDescent="0.2">
      <c r="B10" s="58" t="s">
        <v>227</v>
      </c>
      <c r="C10" s="7">
        <v>1327994</v>
      </c>
      <c r="D10" s="7">
        <v>712165486</v>
      </c>
      <c r="E10" s="7">
        <f t="shared" si="0"/>
        <v>536.27161417897969</v>
      </c>
      <c r="G10" s="38"/>
      <c r="H10" s="38"/>
    </row>
    <row r="11" spans="2:8" ht="12.9" customHeight="1" x14ac:dyDescent="0.2">
      <c r="B11" s="58" t="s">
        <v>228</v>
      </c>
      <c r="C11" s="7">
        <v>459256</v>
      </c>
      <c r="D11" s="7">
        <v>424634574</v>
      </c>
      <c r="E11" s="7">
        <f t="shared" si="0"/>
        <v>924.61410193878794</v>
      </c>
      <c r="G11" s="38"/>
      <c r="H11" s="38"/>
    </row>
    <row r="12" spans="2:8" ht="12.9" customHeight="1" x14ac:dyDescent="0.2">
      <c r="B12" s="5" t="s">
        <v>229</v>
      </c>
      <c r="C12" s="13">
        <f>SUM(C6:C11)</f>
        <v>104676982</v>
      </c>
      <c r="D12" s="13">
        <f>SUM(D6:D11)</f>
        <v>78285637519</v>
      </c>
      <c r="E12" s="13">
        <f t="shared" si="0"/>
        <v>747.87824432118225</v>
      </c>
    </row>
    <row r="13" spans="2:8" ht="12.9" customHeight="1" x14ac:dyDescent="0.2">
      <c r="C13" s="38"/>
      <c r="D13" s="38"/>
    </row>
    <row r="15" spans="2:8" ht="12.9" customHeight="1" x14ac:dyDescent="0.2">
      <c r="B15" s="58" t="s">
        <v>230</v>
      </c>
    </row>
    <row r="16" spans="2:8" ht="12.9" customHeight="1" x14ac:dyDescent="0.2">
      <c r="B16" s="58" t="s">
        <v>231</v>
      </c>
    </row>
    <row r="18" spans="4:5" ht="12.9" customHeight="1" x14ac:dyDescent="0.2">
      <c r="D18" s="89"/>
      <c r="E18" s="89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6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3" width="28.28515625" customWidth="1"/>
    <col min="4" max="4" width="28.85546875" customWidth="1"/>
    <col min="5" max="5" width="13.42578125" customWidth="1"/>
    <col min="8" max="12" width="13.28515625"/>
    <col min="13" max="13" width="18.7109375" customWidth="1"/>
  </cols>
  <sheetData>
    <row r="2" spans="2:4" ht="15.6" x14ac:dyDescent="0.3">
      <c r="B2" s="1" t="s">
        <v>460</v>
      </c>
    </row>
    <row r="5" spans="2:4" ht="49.5" customHeight="1" x14ac:dyDescent="0.2">
      <c r="B5" s="10" t="s">
        <v>232</v>
      </c>
      <c r="C5" s="81" t="s">
        <v>233</v>
      </c>
      <c r="D5" s="81" t="s">
        <v>234</v>
      </c>
    </row>
    <row r="6" spans="2:4" ht="12.9" customHeight="1" x14ac:dyDescent="0.2">
      <c r="B6" s="11">
        <v>41670</v>
      </c>
      <c r="C6" s="7">
        <v>7711687</v>
      </c>
      <c r="D6" s="7">
        <v>5272832195</v>
      </c>
    </row>
    <row r="7" spans="2:4" ht="12.9" customHeight="1" x14ac:dyDescent="0.2">
      <c r="B7" s="11">
        <v>41698</v>
      </c>
      <c r="C7" s="7">
        <v>7621725</v>
      </c>
      <c r="D7" s="7">
        <v>5217719073</v>
      </c>
    </row>
    <row r="8" spans="2:4" ht="12.9" customHeight="1" x14ac:dyDescent="0.2">
      <c r="B8" s="11">
        <v>41729</v>
      </c>
      <c r="C8" s="7">
        <v>8508721</v>
      </c>
      <c r="D8" s="7">
        <v>5724015061</v>
      </c>
    </row>
    <row r="9" spans="2:4" ht="12.9" customHeight="1" x14ac:dyDescent="0.2">
      <c r="B9" s="11">
        <v>41759</v>
      </c>
      <c r="C9" s="7">
        <v>8204199</v>
      </c>
      <c r="D9" s="7">
        <v>5698926512</v>
      </c>
    </row>
    <row r="10" spans="2:4" ht="12.9" customHeight="1" x14ac:dyDescent="0.2">
      <c r="B10" s="11">
        <v>41790</v>
      </c>
      <c r="C10" s="7">
        <v>8657161</v>
      </c>
      <c r="D10" s="7">
        <v>6001990751</v>
      </c>
    </row>
    <row r="11" spans="2:4" ht="12.9" customHeight="1" x14ac:dyDescent="0.2">
      <c r="B11" s="11">
        <v>41820</v>
      </c>
      <c r="C11" s="7">
        <v>8453173</v>
      </c>
      <c r="D11" s="7">
        <v>5993565769</v>
      </c>
    </row>
    <row r="12" spans="2:4" ht="12.9" customHeight="1" x14ac:dyDescent="0.2">
      <c r="B12" s="11">
        <v>41851</v>
      </c>
      <c r="C12" s="7">
        <v>8466027</v>
      </c>
      <c r="D12" s="7">
        <v>6160371954</v>
      </c>
    </row>
    <row r="13" spans="2:4" ht="12.9" customHeight="1" x14ac:dyDescent="0.2">
      <c r="B13" s="11">
        <v>41882</v>
      </c>
      <c r="C13" s="7">
        <v>8065424</v>
      </c>
      <c r="D13" s="7">
        <v>5870871418</v>
      </c>
    </row>
    <row r="14" spans="2:4" ht="12.9" customHeight="1" x14ac:dyDescent="0.2">
      <c r="B14" s="11">
        <v>41912</v>
      </c>
      <c r="C14" s="7">
        <v>8422881</v>
      </c>
      <c r="D14" s="7">
        <v>6000906784</v>
      </c>
    </row>
    <row r="15" spans="2:4" ht="12.9" customHeight="1" x14ac:dyDescent="0.2">
      <c r="B15" s="11">
        <v>41943</v>
      </c>
      <c r="C15" s="7">
        <v>8753724</v>
      </c>
      <c r="D15" s="7">
        <v>6113250340</v>
      </c>
    </row>
    <row r="16" spans="2:4" ht="12.9" customHeight="1" x14ac:dyDescent="0.2">
      <c r="B16" s="11">
        <v>41973</v>
      </c>
      <c r="C16" s="7">
        <v>8138089</v>
      </c>
      <c r="D16" s="7">
        <v>5715360378</v>
      </c>
    </row>
    <row r="17" spans="2:5" ht="12.9" customHeight="1" x14ac:dyDescent="0.2">
      <c r="B17" s="55">
        <v>42004</v>
      </c>
      <c r="C17" s="50">
        <v>8675256</v>
      </c>
      <c r="D17" s="50">
        <v>6276631519</v>
      </c>
    </row>
    <row r="18" spans="2:5" s="2" customFormat="1" ht="12.9" customHeight="1" x14ac:dyDescent="0.2">
      <c r="B18" s="11">
        <v>42035</v>
      </c>
      <c r="C18" s="7">
        <v>7759653</v>
      </c>
      <c r="D18" s="124">
        <v>5458088979</v>
      </c>
      <c r="E18" s="89"/>
    </row>
    <row r="19" spans="2:5" s="2" customFormat="1" ht="12.9" customHeight="1" x14ac:dyDescent="0.2">
      <c r="B19" s="11">
        <v>42063</v>
      </c>
      <c r="C19" s="7">
        <v>7609181</v>
      </c>
      <c r="D19" s="7">
        <v>5373333911</v>
      </c>
    </row>
    <row r="20" spans="2:5" ht="12.9" customHeight="1" x14ac:dyDescent="0.2">
      <c r="B20" s="11">
        <v>42094</v>
      </c>
      <c r="C20" s="7">
        <v>8591325</v>
      </c>
      <c r="D20" s="7">
        <v>5996120795</v>
      </c>
    </row>
    <row r="21" spans="2:5" ht="12.9" customHeight="1" x14ac:dyDescent="0.2">
      <c r="B21" s="11">
        <v>42124</v>
      </c>
      <c r="C21" s="7">
        <v>8472997</v>
      </c>
      <c r="D21" s="7">
        <v>6061776852</v>
      </c>
    </row>
    <row r="22" spans="2:5" ht="12.9" customHeight="1" x14ac:dyDescent="0.2">
      <c r="B22" s="11">
        <v>42155</v>
      </c>
      <c r="C22" s="7">
        <v>8752646</v>
      </c>
      <c r="D22" s="7">
        <v>6134160830</v>
      </c>
    </row>
    <row r="23" spans="2:5" ht="12.9" customHeight="1" x14ac:dyDescent="0.2">
      <c r="B23" s="11">
        <v>42185</v>
      </c>
      <c r="C23" s="7">
        <v>8634818</v>
      </c>
      <c r="D23" s="7">
        <v>6184116986</v>
      </c>
    </row>
    <row r="24" spans="2:5" ht="12.9" customHeight="1" x14ac:dyDescent="0.2">
      <c r="B24" s="11">
        <v>42216</v>
      </c>
      <c r="C24" s="7">
        <v>8805044</v>
      </c>
      <c r="D24" s="7">
        <v>6513775021</v>
      </c>
    </row>
    <row r="25" spans="2:5" ht="12.9" customHeight="1" x14ac:dyDescent="0.2">
      <c r="B25" s="11">
        <v>42247</v>
      </c>
      <c r="C25" s="7">
        <v>8304931</v>
      </c>
      <c r="D25" s="7">
        <v>6150274026</v>
      </c>
    </row>
    <row r="26" spans="2:5" ht="12.9" customHeight="1" x14ac:dyDescent="0.2">
      <c r="B26" s="11">
        <v>42277</v>
      </c>
      <c r="C26" s="7">
        <v>8530613</v>
      </c>
      <c r="D26" s="7">
        <v>6195261234</v>
      </c>
    </row>
    <row r="27" spans="2:5" ht="12.9" customHeight="1" x14ac:dyDescent="0.2">
      <c r="B27" s="11">
        <v>42308</v>
      </c>
      <c r="C27" s="7">
        <v>8692400</v>
      </c>
      <c r="D27" s="7">
        <v>6243935908</v>
      </c>
    </row>
    <row r="28" spans="2:5" ht="12.9" customHeight="1" x14ac:dyDescent="0.2">
      <c r="B28" s="11">
        <v>42338</v>
      </c>
      <c r="C28" s="7">
        <v>8435360</v>
      </c>
      <c r="D28" s="7">
        <v>6032039906</v>
      </c>
    </row>
    <row r="29" spans="2:5" ht="12.9" customHeight="1" x14ac:dyDescent="0.2">
      <c r="B29" s="55">
        <v>42369</v>
      </c>
      <c r="C29" s="49">
        <v>8986012</v>
      </c>
      <c r="D29" s="49">
        <v>6556319206</v>
      </c>
    </row>
    <row r="30" spans="2:5" ht="12.9" customHeight="1" x14ac:dyDescent="0.2">
      <c r="B30" s="11">
        <v>42400</v>
      </c>
      <c r="C30" s="7">
        <v>7753997</v>
      </c>
      <c r="D30" s="7">
        <v>5514464401</v>
      </c>
    </row>
    <row r="31" spans="2:5" ht="12.9" customHeight="1" x14ac:dyDescent="0.2">
      <c r="B31" s="11">
        <v>42429</v>
      </c>
      <c r="C31" s="7">
        <v>8112145</v>
      </c>
      <c r="D31" s="7">
        <v>5741517621</v>
      </c>
    </row>
    <row r="32" spans="2:5" ht="12.9" customHeight="1" x14ac:dyDescent="0.2">
      <c r="B32" s="11">
        <v>42460</v>
      </c>
      <c r="C32" s="7">
        <v>8558943</v>
      </c>
      <c r="D32" s="7">
        <v>6097170475</v>
      </c>
    </row>
    <row r="33" spans="2:4" ht="12.9" customHeight="1" x14ac:dyDescent="0.2">
      <c r="B33" s="11">
        <v>42490</v>
      </c>
      <c r="C33" s="7">
        <v>8766360</v>
      </c>
      <c r="D33" s="7">
        <v>6346534978</v>
      </c>
    </row>
    <row r="34" spans="2:4" ht="12.9" customHeight="1" x14ac:dyDescent="0.2">
      <c r="B34" s="11">
        <v>42521</v>
      </c>
      <c r="C34" s="7">
        <v>8885170</v>
      </c>
      <c r="D34" s="7">
        <v>6370574517</v>
      </c>
    </row>
    <row r="35" spans="2:4" ht="12.9" customHeight="1" x14ac:dyDescent="0.2">
      <c r="B35" s="11">
        <v>42551</v>
      </c>
      <c r="C35" s="7">
        <v>8702950</v>
      </c>
      <c r="D35" s="7">
        <v>6327736639</v>
      </c>
    </row>
    <row r="36" spans="2:4" ht="12.9" customHeight="1" x14ac:dyDescent="0.2">
      <c r="B36" s="11">
        <v>42582</v>
      </c>
      <c r="C36" s="7">
        <v>8644408</v>
      </c>
      <c r="D36" s="7">
        <v>6535488468</v>
      </c>
    </row>
    <row r="37" spans="2:4" ht="12.9" customHeight="1" x14ac:dyDescent="0.2">
      <c r="B37" s="11">
        <v>42613</v>
      </c>
      <c r="C37" s="7">
        <v>8658822</v>
      </c>
      <c r="D37" s="7">
        <v>6551751429</v>
      </c>
    </row>
    <row r="38" spans="2:4" ht="12.9" customHeight="1" x14ac:dyDescent="0.2">
      <c r="B38" s="11">
        <v>42643</v>
      </c>
      <c r="C38" s="7">
        <v>8773882</v>
      </c>
      <c r="D38" s="7">
        <v>6421891372</v>
      </c>
    </row>
    <row r="39" spans="2:4" ht="12.9" customHeight="1" x14ac:dyDescent="0.2">
      <c r="B39" s="11">
        <v>42674</v>
      </c>
      <c r="C39" s="7">
        <v>8880420</v>
      </c>
      <c r="D39" s="7">
        <v>6450142057</v>
      </c>
    </row>
    <row r="40" spans="2:4" ht="12.9" customHeight="1" x14ac:dyDescent="0.2">
      <c r="B40" s="11">
        <v>42704</v>
      </c>
      <c r="C40" s="7">
        <v>8446694</v>
      </c>
      <c r="D40" s="7">
        <v>6145659859</v>
      </c>
    </row>
    <row r="41" spans="2:4" ht="12.9" customHeight="1" x14ac:dyDescent="0.2">
      <c r="B41" s="55">
        <v>42735</v>
      </c>
      <c r="C41" s="49">
        <v>9095544</v>
      </c>
      <c r="D41" s="49">
        <v>6819331904</v>
      </c>
    </row>
    <row r="42" spans="2:4" ht="12.9" customHeight="1" x14ac:dyDescent="0.2">
      <c r="B42" s="11">
        <v>42766</v>
      </c>
      <c r="C42" s="7">
        <v>7711869</v>
      </c>
      <c r="D42" s="7">
        <v>5666038801</v>
      </c>
    </row>
    <row r="43" spans="2:4" ht="12.9" customHeight="1" x14ac:dyDescent="0.2">
      <c r="B43" s="55">
        <v>42794</v>
      </c>
      <c r="C43" s="7">
        <v>8076015</v>
      </c>
      <c r="D43" s="7">
        <v>5872617770</v>
      </c>
    </row>
    <row r="44" spans="2:4" ht="12.9" customHeight="1" x14ac:dyDescent="0.2">
      <c r="B44" s="11">
        <v>42825</v>
      </c>
      <c r="C44" s="7">
        <v>9097555</v>
      </c>
      <c r="D44" s="7">
        <v>6532401746</v>
      </c>
    </row>
    <row r="45" spans="2:4" ht="12.9" customHeight="1" x14ac:dyDescent="0.2">
      <c r="B45" s="11">
        <v>42855</v>
      </c>
      <c r="C45" s="7">
        <v>8580014</v>
      </c>
      <c r="D45" s="7">
        <v>6381224799</v>
      </c>
    </row>
    <row r="46" spans="2:4" ht="12.9" customHeight="1" x14ac:dyDescent="0.2">
      <c r="B46" s="11">
        <v>42886</v>
      </c>
      <c r="C46" s="7">
        <v>9272705</v>
      </c>
      <c r="D46" s="7">
        <v>6733357752</v>
      </c>
    </row>
    <row r="47" spans="2:4" ht="12.9" customHeight="1" x14ac:dyDescent="0.2">
      <c r="B47" s="11">
        <v>42916</v>
      </c>
      <c r="C47" s="7">
        <v>8915055</v>
      </c>
      <c r="D47" s="7">
        <v>6652542580</v>
      </c>
    </row>
    <row r="48" spans="2:4" ht="12.9" customHeight="1" x14ac:dyDescent="0.2">
      <c r="B48" s="11">
        <v>42947</v>
      </c>
      <c r="C48" s="7">
        <v>8931646</v>
      </c>
      <c r="D48" s="7">
        <v>6911790845</v>
      </c>
    </row>
    <row r="49" spans="2:4" ht="12.9" customHeight="1" x14ac:dyDescent="0.2">
      <c r="B49" s="11">
        <v>42978</v>
      </c>
      <c r="C49" s="7">
        <v>8824231</v>
      </c>
      <c r="D49" s="7">
        <v>6854972720</v>
      </c>
    </row>
    <row r="50" spans="2:4" ht="12.9" customHeight="1" x14ac:dyDescent="0.2">
      <c r="B50" s="11">
        <v>43008</v>
      </c>
      <c r="C50" s="7">
        <v>8644644</v>
      </c>
      <c r="D50" s="7">
        <v>6582349265</v>
      </c>
    </row>
    <row r="51" spans="2:4" ht="12.9" customHeight="1" x14ac:dyDescent="0.2">
      <c r="B51" s="11">
        <v>43039</v>
      </c>
      <c r="C51" s="7">
        <v>9090540</v>
      </c>
      <c r="D51" s="7">
        <v>6730793169</v>
      </c>
    </row>
    <row r="52" spans="2:4" ht="12.9" customHeight="1" x14ac:dyDescent="0.2">
      <c r="B52" s="11">
        <v>43069</v>
      </c>
      <c r="C52" s="7">
        <v>8514172</v>
      </c>
      <c r="D52" s="7">
        <v>6412821254</v>
      </c>
    </row>
    <row r="53" spans="2:4" ht="12.9" customHeight="1" x14ac:dyDescent="0.2">
      <c r="B53" s="33">
        <v>43100</v>
      </c>
      <c r="C53" s="34">
        <v>9018536</v>
      </c>
      <c r="D53" s="34">
        <v>6954726818</v>
      </c>
    </row>
    <row r="55" spans="2:4" ht="12.9" customHeight="1" x14ac:dyDescent="0.2">
      <c r="B55" s="58" t="s">
        <v>235</v>
      </c>
    </row>
    <row r="56" spans="2:4" ht="12.9" customHeight="1" x14ac:dyDescent="0.2">
      <c r="B56" s="58" t="s">
        <v>236</v>
      </c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6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4" width="29.140625" customWidth="1"/>
  </cols>
  <sheetData>
    <row r="2" spans="2:4" ht="15.6" x14ac:dyDescent="0.3">
      <c r="B2" s="1" t="s">
        <v>461</v>
      </c>
    </row>
    <row r="5" spans="2:4" ht="30.6" x14ac:dyDescent="0.2">
      <c r="B5" s="10" t="s">
        <v>237</v>
      </c>
      <c r="C5" s="81" t="s">
        <v>238</v>
      </c>
      <c r="D5" s="81" t="s">
        <v>239</v>
      </c>
    </row>
    <row r="6" spans="2:4" ht="12.9" customHeight="1" x14ac:dyDescent="0.2">
      <c r="B6" s="11">
        <v>41670</v>
      </c>
      <c r="C6" s="7">
        <v>223272</v>
      </c>
      <c r="D6" s="7">
        <v>404095097</v>
      </c>
    </row>
    <row r="7" spans="2:4" ht="12.9" customHeight="1" x14ac:dyDescent="0.2">
      <c r="B7" s="11">
        <v>41698</v>
      </c>
      <c r="C7" s="7">
        <v>209911</v>
      </c>
      <c r="D7" s="7">
        <v>389139918</v>
      </c>
    </row>
    <row r="8" spans="2:4" ht="12.9" customHeight="1" x14ac:dyDescent="0.2">
      <c r="B8" s="11">
        <v>41729</v>
      </c>
      <c r="C8" s="7">
        <v>236559</v>
      </c>
      <c r="D8" s="7">
        <v>449761733</v>
      </c>
    </row>
    <row r="9" spans="2:4" ht="12.9" customHeight="1" x14ac:dyDescent="0.2">
      <c r="B9" s="11">
        <v>41759</v>
      </c>
      <c r="C9" s="7">
        <v>194358</v>
      </c>
      <c r="D9" s="7">
        <v>310005125</v>
      </c>
    </row>
    <row r="10" spans="2:4" ht="12.9" customHeight="1" x14ac:dyDescent="0.2">
      <c r="B10" s="11">
        <v>41790</v>
      </c>
      <c r="C10" s="7">
        <v>228884</v>
      </c>
      <c r="D10" s="7">
        <v>441856519</v>
      </c>
    </row>
    <row r="11" spans="2:4" ht="12.9" customHeight="1" x14ac:dyDescent="0.2">
      <c r="B11" s="11">
        <v>41820</v>
      </c>
      <c r="C11" s="7">
        <v>232455</v>
      </c>
      <c r="D11" s="7">
        <v>491734940</v>
      </c>
    </row>
    <row r="12" spans="2:4" ht="12.9" customHeight="1" x14ac:dyDescent="0.2">
      <c r="B12" s="11">
        <v>41851</v>
      </c>
      <c r="C12" s="7">
        <v>248338</v>
      </c>
      <c r="D12" s="7">
        <v>554007087</v>
      </c>
    </row>
    <row r="13" spans="2:4" ht="12.9" customHeight="1" x14ac:dyDescent="0.2">
      <c r="B13" s="11">
        <v>41882</v>
      </c>
      <c r="C13" s="7">
        <v>217724</v>
      </c>
      <c r="D13" s="7">
        <v>529298872</v>
      </c>
    </row>
    <row r="14" spans="2:4" ht="12.9" customHeight="1" x14ac:dyDescent="0.2">
      <c r="B14" s="11">
        <v>41912</v>
      </c>
      <c r="C14" s="7">
        <v>245833</v>
      </c>
      <c r="D14" s="7">
        <v>536620073</v>
      </c>
    </row>
    <row r="15" spans="2:4" ht="12.9" customHeight="1" x14ac:dyDescent="0.2">
      <c r="B15" s="11">
        <v>41943</v>
      </c>
      <c r="C15" s="7">
        <v>255191</v>
      </c>
      <c r="D15" s="7">
        <v>515169584</v>
      </c>
    </row>
    <row r="16" spans="2:4" ht="12.9" customHeight="1" x14ac:dyDescent="0.2">
      <c r="B16" s="11">
        <v>41973</v>
      </c>
      <c r="C16" s="7">
        <v>235177</v>
      </c>
      <c r="D16" s="7">
        <v>464292929</v>
      </c>
    </row>
    <row r="17" spans="2:5" ht="12.9" customHeight="1" x14ac:dyDescent="0.2">
      <c r="B17" s="55">
        <v>42004</v>
      </c>
      <c r="C17" s="50">
        <v>246971</v>
      </c>
      <c r="D17" s="50">
        <v>501162426</v>
      </c>
    </row>
    <row r="18" spans="2:5" s="2" customFormat="1" ht="12.9" customHeight="1" x14ac:dyDescent="0.2">
      <c r="B18" s="11">
        <v>42035</v>
      </c>
      <c r="C18" s="7">
        <v>238582</v>
      </c>
      <c r="D18" s="124">
        <v>437462560</v>
      </c>
      <c r="E18" s="89"/>
    </row>
    <row r="19" spans="2:5" s="2" customFormat="1" ht="12.9" customHeight="1" x14ac:dyDescent="0.2">
      <c r="B19" s="11">
        <v>42063</v>
      </c>
      <c r="C19" s="7">
        <v>222264</v>
      </c>
      <c r="D19" s="7">
        <v>417761716</v>
      </c>
    </row>
    <row r="20" spans="2:5" ht="12.9" customHeight="1" x14ac:dyDescent="0.2">
      <c r="B20" s="11">
        <v>42094</v>
      </c>
      <c r="C20" s="7">
        <v>252647</v>
      </c>
      <c r="D20" s="7">
        <v>492701186</v>
      </c>
    </row>
    <row r="21" spans="2:5" ht="12.9" customHeight="1" x14ac:dyDescent="0.2">
      <c r="B21" s="11">
        <v>42124</v>
      </c>
      <c r="C21" s="7">
        <v>252894</v>
      </c>
      <c r="D21" s="7">
        <v>514748639</v>
      </c>
    </row>
    <row r="22" spans="2:5" ht="12.9" customHeight="1" x14ac:dyDescent="0.2">
      <c r="B22" s="11">
        <v>42155</v>
      </c>
      <c r="C22" s="7">
        <v>247559</v>
      </c>
      <c r="D22" s="7">
        <v>523356216</v>
      </c>
    </row>
    <row r="23" spans="2:5" ht="12.9" customHeight="1" x14ac:dyDescent="0.2">
      <c r="B23" s="11">
        <v>42185</v>
      </c>
      <c r="C23" s="7">
        <v>250709</v>
      </c>
      <c r="D23" s="7">
        <v>565057359</v>
      </c>
    </row>
    <row r="24" spans="2:5" ht="12.9" customHeight="1" x14ac:dyDescent="0.2">
      <c r="B24" s="11">
        <v>42216</v>
      </c>
      <c r="C24" s="7">
        <v>268065</v>
      </c>
      <c r="D24" s="7">
        <v>656724490</v>
      </c>
    </row>
    <row r="25" spans="2:5" ht="12.9" customHeight="1" x14ac:dyDescent="0.2">
      <c r="B25" s="11">
        <v>42247</v>
      </c>
      <c r="C25" s="7">
        <v>241745</v>
      </c>
      <c r="D25" s="7">
        <v>633881607</v>
      </c>
    </row>
    <row r="26" spans="2:5" ht="12.9" customHeight="1" x14ac:dyDescent="0.2">
      <c r="B26" s="11">
        <v>42277</v>
      </c>
      <c r="C26" s="7">
        <v>260043</v>
      </c>
      <c r="D26" s="7">
        <v>600851477</v>
      </c>
    </row>
    <row r="27" spans="2:5" ht="12.9" customHeight="1" x14ac:dyDescent="0.2">
      <c r="B27" s="11">
        <v>42308</v>
      </c>
      <c r="C27" s="7">
        <v>266509</v>
      </c>
      <c r="D27" s="7">
        <v>566406333</v>
      </c>
    </row>
    <row r="28" spans="2:5" ht="12.9" customHeight="1" x14ac:dyDescent="0.2">
      <c r="B28" s="11">
        <v>42338</v>
      </c>
      <c r="C28" s="7">
        <v>257933</v>
      </c>
      <c r="D28" s="7">
        <v>536919616</v>
      </c>
    </row>
    <row r="29" spans="2:5" ht="12.9" customHeight="1" x14ac:dyDescent="0.2">
      <c r="B29" s="55">
        <v>42369</v>
      </c>
      <c r="C29" s="49">
        <v>269325</v>
      </c>
      <c r="D29" s="49">
        <v>570165983</v>
      </c>
    </row>
    <row r="30" spans="2:5" ht="12.9" customHeight="1" x14ac:dyDescent="0.2">
      <c r="B30" s="11">
        <v>42400</v>
      </c>
      <c r="C30" s="7">
        <v>250000</v>
      </c>
      <c r="D30" s="7">
        <v>478170461</v>
      </c>
    </row>
    <row r="31" spans="2:5" ht="12.9" customHeight="1" x14ac:dyDescent="0.2">
      <c r="B31" s="11">
        <v>42429</v>
      </c>
      <c r="C31" s="7">
        <v>258500</v>
      </c>
      <c r="D31" s="7">
        <v>512639713</v>
      </c>
    </row>
    <row r="32" spans="2:5" ht="12.9" customHeight="1" x14ac:dyDescent="0.2">
      <c r="B32" s="11">
        <v>42460</v>
      </c>
      <c r="C32" s="7">
        <v>271573</v>
      </c>
      <c r="D32" s="7">
        <v>549693473</v>
      </c>
    </row>
    <row r="33" spans="2:4" ht="12.9" customHeight="1" x14ac:dyDescent="0.2">
      <c r="B33" s="11">
        <v>42490</v>
      </c>
      <c r="C33" s="7">
        <v>277460</v>
      </c>
      <c r="D33" s="7">
        <v>582699966</v>
      </c>
    </row>
    <row r="34" spans="2:4" ht="12.9" customHeight="1" x14ac:dyDescent="0.2">
      <c r="B34" s="11">
        <v>42521</v>
      </c>
      <c r="C34" s="7">
        <v>277652</v>
      </c>
      <c r="D34" s="7">
        <v>604174778</v>
      </c>
    </row>
    <row r="35" spans="2:4" ht="12.9" customHeight="1" x14ac:dyDescent="0.2">
      <c r="B35" s="11">
        <v>42551</v>
      </c>
      <c r="C35" s="7">
        <v>277389</v>
      </c>
      <c r="D35" s="7">
        <v>622450135</v>
      </c>
    </row>
    <row r="36" spans="2:4" ht="12.9" customHeight="1" x14ac:dyDescent="0.2">
      <c r="B36" s="11">
        <v>42582</v>
      </c>
      <c r="C36" s="7">
        <v>283650</v>
      </c>
      <c r="D36" s="7">
        <v>692048756</v>
      </c>
    </row>
    <row r="37" spans="2:4" ht="12.9" customHeight="1" x14ac:dyDescent="0.2">
      <c r="B37" s="11">
        <v>42613</v>
      </c>
      <c r="C37" s="7">
        <v>270295</v>
      </c>
      <c r="D37" s="7">
        <v>705028115</v>
      </c>
    </row>
    <row r="38" spans="2:4" ht="12.9" customHeight="1" x14ac:dyDescent="0.2">
      <c r="B38" s="11">
        <v>42643</v>
      </c>
      <c r="C38" s="7">
        <v>287193</v>
      </c>
      <c r="D38" s="7">
        <v>656237175</v>
      </c>
    </row>
    <row r="39" spans="2:4" ht="12.9" customHeight="1" x14ac:dyDescent="0.2">
      <c r="B39" s="11">
        <v>42674</v>
      </c>
      <c r="C39" s="7">
        <v>295356</v>
      </c>
      <c r="D39" s="7">
        <v>623918776</v>
      </c>
    </row>
    <row r="40" spans="2:4" ht="12.9" customHeight="1" x14ac:dyDescent="0.2">
      <c r="B40" s="11">
        <v>42704</v>
      </c>
      <c r="C40" s="7">
        <v>278779</v>
      </c>
      <c r="D40" s="7">
        <v>576348944</v>
      </c>
    </row>
    <row r="41" spans="2:4" ht="12.9" customHeight="1" x14ac:dyDescent="0.2">
      <c r="B41" s="55">
        <v>42735</v>
      </c>
      <c r="C41" s="49">
        <v>290215</v>
      </c>
      <c r="D41" s="49">
        <v>614910660</v>
      </c>
    </row>
    <row r="42" spans="2:4" ht="12.9" customHeight="1" x14ac:dyDescent="0.2">
      <c r="B42" s="11">
        <v>42766</v>
      </c>
      <c r="C42" s="7">
        <v>266767</v>
      </c>
      <c r="D42" s="7">
        <v>508412726</v>
      </c>
    </row>
    <row r="43" spans="2:4" ht="12.9" customHeight="1" x14ac:dyDescent="0.2">
      <c r="B43" s="11">
        <v>42794</v>
      </c>
      <c r="C43" s="7">
        <v>266574</v>
      </c>
      <c r="D43" s="7">
        <v>526671084</v>
      </c>
    </row>
    <row r="44" spans="2:4" ht="12.9" customHeight="1" x14ac:dyDescent="0.2">
      <c r="B44" s="11">
        <v>42825</v>
      </c>
      <c r="C44" s="7">
        <v>304302</v>
      </c>
      <c r="D44" s="7">
        <v>613709645</v>
      </c>
    </row>
    <row r="45" spans="2:4" ht="12.9" customHeight="1" x14ac:dyDescent="0.2">
      <c r="B45" s="11">
        <v>42855</v>
      </c>
      <c r="C45" s="7">
        <v>289347</v>
      </c>
      <c r="D45" s="7">
        <v>595689390</v>
      </c>
    </row>
    <row r="46" spans="2:4" ht="12.9" customHeight="1" x14ac:dyDescent="0.2">
      <c r="B46" s="11">
        <v>42886</v>
      </c>
      <c r="C46" s="7">
        <v>307758</v>
      </c>
      <c r="D46" s="7">
        <v>660001053</v>
      </c>
    </row>
    <row r="47" spans="2:4" ht="12.9" customHeight="1" x14ac:dyDescent="0.2">
      <c r="B47" s="11">
        <v>42916</v>
      </c>
      <c r="C47" s="7">
        <v>297791</v>
      </c>
      <c r="D47" s="7">
        <v>669163059</v>
      </c>
    </row>
    <row r="48" spans="2:4" ht="12.9" customHeight="1" x14ac:dyDescent="0.2">
      <c r="B48" s="11">
        <v>42947</v>
      </c>
      <c r="C48" s="7">
        <v>310400</v>
      </c>
      <c r="D48" s="7">
        <v>752679258</v>
      </c>
    </row>
    <row r="49" spans="2:4" ht="12.9" customHeight="1" x14ac:dyDescent="0.2">
      <c r="B49" s="11">
        <v>42978</v>
      </c>
      <c r="C49" s="7">
        <v>289506</v>
      </c>
      <c r="D49" s="7">
        <v>726381733</v>
      </c>
    </row>
    <row r="50" spans="2:4" ht="12.9" customHeight="1" x14ac:dyDescent="0.2">
      <c r="B50" s="11">
        <v>43008</v>
      </c>
      <c r="C50" s="7">
        <v>294352</v>
      </c>
      <c r="D50" s="7">
        <v>670881190</v>
      </c>
    </row>
    <row r="51" spans="2:4" ht="12.9" customHeight="1" x14ac:dyDescent="0.2">
      <c r="B51" s="11">
        <v>43039</v>
      </c>
      <c r="C51" s="7">
        <v>316002</v>
      </c>
      <c r="D51" s="7">
        <v>675163013</v>
      </c>
    </row>
    <row r="52" spans="2:4" ht="12.9" customHeight="1" x14ac:dyDescent="0.2">
      <c r="B52" s="11">
        <v>43069</v>
      </c>
      <c r="C52" s="7">
        <v>299259</v>
      </c>
      <c r="D52" s="7">
        <v>617721565</v>
      </c>
    </row>
    <row r="53" spans="2:4" ht="12.9" customHeight="1" x14ac:dyDescent="0.2">
      <c r="B53" s="33">
        <v>43100</v>
      </c>
      <c r="C53" s="34">
        <v>300500</v>
      </c>
      <c r="D53" s="34">
        <v>633509667</v>
      </c>
    </row>
    <row r="55" spans="2:4" ht="12.9" customHeight="1" x14ac:dyDescent="0.2">
      <c r="B55" t="s">
        <v>240</v>
      </c>
    </row>
    <row r="56" spans="2:4" ht="12.9" customHeight="1" x14ac:dyDescent="0.2">
      <c r="B56" t="s">
        <v>241</v>
      </c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61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140625" customWidth="1"/>
    <col min="3" max="3" width="23" customWidth="1"/>
    <col min="4" max="4" width="29.42578125" customWidth="1"/>
    <col min="5" max="5" width="19" customWidth="1"/>
    <col min="6" max="8" width="6.28515625" customWidth="1"/>
  </cols>
  <sheetData>
    <row r="2" spans="2:6" ht="15.6" x14ac:dyDescent="0.3">
      <c r="B2" s="1" t="s">
        <v>462</v>
      </c>
    </row>
    <row r="3" spans="2:6" ht="12.9" customHeight="1" x14ac:dyDescent="0.2">
      <c r="B3" s="158" t="s">
        <v>242</v>
      </c>
    </row>
    <row r="5" spans="2:6" ht="12.9" customHeight="1" x14ac:dyDescent="0.2">
      <c r="B5" s="177" t="s">
        <v>243</v>
      </c>
      <c r="C5" s="173" t="s">
        <v>244</v>
      </c>
      <c r="D5" s="173"/>
    </row>
    <row r="6" spans="2:6" ht="20.399999999999999" x14ac:dyDescent="0.2">
      <c r="B6" s="178"/>
      <c r="C6" s="81" t="s">
        <v>245</v>
      </c>
      <c r="D6" s="81" t="s">
        <v>246</v>
      </c>
    </row>
    <row r="7" spans="2:6" ht="12.9" customHeight="1" x14ac:dyDescent="0.2">
      <c r="B7" s="22">
        <v>41640</v>
      </c>
      <c r="C7" s="7">
        <v>1141615</v>
      </c>
      <c r="D7" s="7">
        <v>682486357</v>
      </c>
      <c r="E7" s="61"/>
      <c r="F7" s="61"/>
    </row>
    <row r="8" spans="2:6" ht="12.9" customHeight="1" x14ac:dyDescent="0.2">
      <c r="B8" s="22">
        <v>41671</v>
      </c>
      <c r="C8" s="7">
        <v>991304</v>
      </c>
      <c r="D8" s="7">
        <v>554509462</v>
      </c>
      <c r="E8" s="61"/>
      <c r="F8" s="61"/>
    </row>
    <row r="9" spans="2:6" ht="12.9" customHeight="1" x14ac:dyDescent="0.2">
      <c r="B9" s="22">
        <v>41699</v>
      </c>
      <c r="C9" s="7">
        <v>1127816</v>
      </c>
      <c r="D9" s="7">
        <v>597655513</v>
      </c>
      <c r="E9" s="61"/>
      <c r="F9" s="61"/>
    </row>
    <row r="10" spans="2:6" ht="12.9" customHeight="1" x14ac:dyDescent="0.2">
      <c r="B10" s="22">
        <v>41730</v>
      </c>
      <c r="C10" s="7">
        <v>1131258</v>
      </c>
      <c r="D10" s="7">
        <v>677759015</v>
      </c>
      <c r="E10" s="61"/>
      <c r="F10" s="61"/>
    </row>
    <row r="11" spans="2:6" ht="12.9" customHeight="1" x14ac:dyDescent="0.2">
      <c r="B11" s="22">
        <v>41760</v>
      </c>
      <c r="C11" s="7">
        <v>1039555</v>
      </c>
      <c r="D11" s="7">
        <v>583455556</v>
      </c>
      <c r="E11" s="61"/>
      <c r="F11" s="61"/>
    </row>
    <row r="12" spans="2:6" ht="12.9" customHeight="1" x14ac:dyDescent="0.2">
      <c r="B12" s="22">
        <v>41791</v>
      </c>
      <c r="C12" s="7">
        <v>1090621</v>
      </c>
      <c r="D12" s="7">
        <v>619050411</v>
      </c>
      <c r="E12" s="61"/>
      <c r="F12" s="61"/>
    </row>
    <row r="13" spans="2:6" ht="12.9" customHeight="1" x14ac:dyDescent="0.2">
      <c r="B13" s="22">
        <v>41821</v>
      </c>
      <c r="C13" s="7">
        <v>1100670</v>
      </c>
      <c r="D13" s="7">
        <v>610679964</v>
      </c>
      <c r="E13" s="61"/>
      <c r="F13" s="61"/>
    </row>
    <row r="14" spans="2:6" ht="12.9" customHeight="1" x14ac:dyDescent="0.2">
      <c r="B14" s="22">
        <v>41852</v>
      </c>
      <c r="C14" s="7">
        <v>1011658</v>
      </c>
      <c r="D14" s="7">
        <v>581652263</v>
      </c>
      <c r="E14" s="61"/>
      <c r="F14" s="61"/>
    </row>
    <row r="15" spans="2:6" ht="12.9" customHeight="1" x14ac:dyDescent="0.2">
      <c r="B15" s="22">
        <v>41883</v>
      </c>
      <c r="C15" s="7">
        <v>1146320</v>
      </c>
      <c r="D15" s="7">
        <v>695420615</v>
      </c>
      <c r="E15" s="61"/>
      <c r="F15" s="61"/>
    </row>
    <row r="16" spans="2:6" ht="12.9" customHeight="1" x14ac:dyDescent="0.2">
      <c r="B16" s="22">
        <v>41913</v>
      </c>
      <c r="C16" s="7">
        <v>1258775</v>
      </c>
      <c r="D16" s="7">
        <v>729293580</v>
      </c>
      <c r="E16" s="61"/>
      <c r="F16" s="61"/>
    </row>
    <row r="17" spans="2:6" ht="12.9" customHeight="1" x14ac:dyDescent="0.2">
      <c r="B17" s="22">
        <v>41944</v>
      </c>
      <c r="C17" s="7">
        <v>1207677</v>
      </c>
      <c r="D17" s="7">
        <v>672028830</v>
      </c>
      <c r="E17" s="61"/>
      <c r="F17" s="61"/>
    </row>
    <row r="18" spans="2:6" ht="12.9" customHeight="1" x14ac:dyDescent="0.2">
      <c r="B18" s="60">
        <v>41974</v>
      </c>
      <c r="C18" s="50">
        <v>1268386</v>
      </c>
      <c r="D18" s="149">
        <v>761376397</v>
      </c>
      <c r="E18" s="150"/>
      <c r="F18" s="61"/>
    </row>
    <row r="19" spans="2:6" s="2" customFormat="1" ht="12.9" customHeight="1" x14ac:dyDescent="0.2">
      <c r="B19" s="22">
        <v>42005</v>
      </c>
      <c r="C19" s="61">
        <v>1262690</v>
      </c>
      <c r="D19" s="61">
        <v>641299671</v>
      </c>
    </row>
    <row r="20" spans="2:6" s="2" customFormat="1" ht="12.9" customHeight="1" x14ac:dyDescent="0.2">
      <c r="B20" s="22">
        <v>42036</v>
      </c>
      <c r="C20" s="61">
        <v>1064398</v>
      </c>
      <c r="D20" s="61">
        <v>511688951</v>
      </c>
    </row>
    <row r="21" spans="2:6" ht="12.9" customHeight="1" x14ac:dyDescent="0.2">
      <c r="B21" s="22">
        <v>42064</v>
      </c>
      <c r="C21" s="61">
        <v>1242956</v>
      </c>
      <c r="D21" s="61">
        <v>615585263</v>
      </c>
    </row>
    <row r="22" spans="2:6" ht="12.9" customHeight="1" x14ac:dyDescent="0.2">
      <c r="B22" s="22">
        <v>42095</v>
      </c>
      <c r="C22" s="61">
        <v>1193408</v>
      </c>
      <c r="D22" s="61">
        <v>576421064</v>
      </c>
    </row>
    <row r="23" spans="2:6" ht="12.9" customHeight="1" x14ac:dyDescent="0.2">
      <c r="B23" s="22">
        <v>42125</v>
      </c>
      <c r="C23" s="61">
        <v>1203584</v>
      </c>
      <c r="D23" s="61">
        <v>581511130</v>
      </c>
    </row>
    <row r="24" spans="2:6" ht="12.9" customHeight="1" x14ac:dyDescent="0.2">
      <c r="B24" s="22">
        <v>42156</v>
      </c>
      <c r="C24" s="61">
        <v>1298678</v>
      </c>
      <c r="D24" s="61">
        <v>627062614</v>
      </c>
    </row>
    <row r="25" spans="2:6" ht="12.9" customHeight="1" x14ac:dyDescent="0.2">
      <c r="B25" s="22">
        <v>42186</v>
      </c>
      <c r="C25" s="61">
        <v>1131080</v>
      </c>
      <c r="D25" s="61">
        <v>580709895</v>
      </c>
    </row>
    <row r="26" spans="2:6" ht="12.9" customHeight="1" x14ac:dyDescent="0.2">
      <c r="B26" s="22">
        <v>42217</v>
      </c>
      <c r="C26" s="61">
        <v>1189871</v>
      </c>
      <c r="D26" s="61">
        <v>568948581</v>
      </c>
    </row>
    <row r="27" spans="2:6" ht="12.9" customHeight="1" x14ac:dyDescent="0.2">
      <c r="B27" s="22">
        <v>42248</v>
      </c>
      <c r="C27" s="61">
        <v>1336401</v>
      </c>
      <c r="D27" s="61">
        <v>643329372</v>
      </c>
    </row>
    <row r="28" spans="2:6" ht="12.9" customHeight="1" x14ac:dyDescent="0.2">
      <c r="B28" s="22">
        <v>42278</v>
      </c>
      <c r="C28" s="61">
        <v>1479001</v>
      </c>
      <c r="D28" s="61">
        <v>700607232</v>
      </c>
    </row>
    <row r="29" spans="2:6" ht="12.9" customHeight="1" x14ac:dyDescent="0.2">
      <c r="B29" s="22">
        <v>42309</v>
      </c>
      <c r="C29" s="61">
        <v>1480865</v>
      </c>
      <c r="D29" s="61">
        <v>653154508</v>
      </c>
    </row>
    <row r="30" spans="2:6" ht="12.9" customHeight="1" x14ac:dyDescent="0.2">
      <c r="B30" s="60">
        <v>42339</v>
      </c>
      <c r="C30" s="61">
        <v>1424253</v>
      </c>
      <c r="D30" s="61">
        <v>659735271</v>
      </c>
    </row>
    <row r="31" spans="2:6" ht="12.9" customHeight="1" x14ac:dyDescent="0.2">
      <c r="B31" s="22">
        <v>42370</v>
      </c>
      <c r="C31" s="7">
        <v>1529541</v>
      </c>
      <c r="D31" s="7">
        <v>623719958</v>
      </c>
      <c r="E31" s="65"/>
    </row>
    <row r="32" spans="2:6" ht="12.9" customHeight="1" x14ac:dyDescent="0.2">
      <c r="B32" s="22">
        <v>42401</v>
      </c>
      <c r="C32" s="7">
        <v>1398146</v>
      </c>
      <c r="D32" s="7">
        <v>532385709</v>
      </c>
    </row>
    <row r="33" spans="2:4" ht="12.9" customHeight="1" x14ac:dyDescent="0.2">
      <c r="B33" s="22">
        <v>42430</v>
      </c>
      <c r="C33" s="7">
        <v>1515968</v>
      </c>
      <c r="D33" s="7">
        <v>582836319</v>
      </c>
    </row>
    <row r="34" spans="2:4" ht="12.9" customHeight="1" x14ac:dyDescent="0.2">
      <c r="B34" s="22">
        <v>42461</v>
      </c>
      <c r="C34" s="7">
        <v>1436445</v>
      </c>
      <c r="D34" s="7">
        <v>515291890</v>
      </c>
    </row>
    <row r="35" spans="2:4" ht="12.9" customHeight="1" x14ac:dyDescent="0.2">
      <c r="B35" s="22">
        <v>42491</v>
      </c>
      <c r="C35" s="7">
        <v>1526593</v>
      </c>
      <c r="D35" s="7">
        <v>553441839</v>
      </c>
    </row>
    <row r="36" spans="2:4" ht="12.9" customHeight="1" x14ac:dyDescent="0.2">
      <c r="B36" s="22">
        <v>42522</v>
      </c>
      <c r="C36" s="7">
        <v>1500832</v>
      </c>
      <c r="D36" s="7">
        <v>556836864</v>
      </c>
    </row>
    <row r="37" spans="2:4" ht="12.9" customHeight="1" x14ac:dyDescent="0.2">
      <c r="B37" s="22">
        <v>42552</v>
      </c>
      <c r="C37" s="7">
        <v>1373994</v>
      </c>
      <c r="D37" s="7">
        <v>575613675</v>
      </c>
    </row>
    <row r="38" spans="2:4" ht="12.9" customHeight="1" x14ac:dyDescent="0.2">
      <c r="B38" s="22">
        <v>42583</v>
      </c>
      <c r="C38" s="94">
        <v>1550871</v>
      </c>
      <c r="D38" s="94">
        <v>560806298</v>
      </c>
    </row>
    <row r="39" spans="2:4" ht="12.9" customHeight="1" x14ac:dyDescent="0.2">
      <c r="B39" s="22">
        <v>42614</v>
      </c>
      <c r="C39" s="7">
        <v>1663514</v>
      </c>
      <c r="D39" s="7">
        <v>588038057</v>
      </c>
    </row>
    <row r="40" spans="2:4" ht="12.9" customHeight="1" x14ac:dyDescent="0.2">
      <c r="B40" s="22">
        <v>42644</v>
      </c>
      <c r="C40" s="7">
        <v>1833930</v>
      </c>
      <c r="D40" s="7">
        <v>647245989</v>
      </c>
    </row>
    <row r="41" spans="2:4" ht="12.9" customHeight="1" x14ac:dyDescent="0.2">
      <c r="B41" s="22">
        <v>42675</v>
      </c>
      <c r="C41" s="7">
        <v>1859160</v>
      </c>
      <c r="D41" s="7">
        <v>635952032</v>
      </c>
    </row>
    <row r="42" spans="2:4" ht="12.9" customHeight="1" x14ac:dyDescent="0.2">
      <c r="B42" s="60">
        <v>42705</v>
      </c>
      <c r="C42" s="49">
        <v>1748408</v>
      </c>
      <c r="D42" s="49">
        <v>635268256</v>
      </c>
    </row>
    <row r="43" spans="2:4" ht="12.9" customHeight="1" x14ac:dyDescent="0.2">
      <c r="B43" s="22">
        <v>42736</v>
      </c>
      <c r="C43" s="7">
        <v>1903131</v>
      </c>
      <c r="D43" s="7">
        <v>692948345</v>
      </c>
    </row>
    <row r="44" spans="2:4" ht="12.9" customHeight="1" x14ac:dyDescent="0.2">
      <c r="B44" s="22">
        <v>42767</v>
      </c>
      <c r="C44" s="7">
        <v>1658915</v>
      </c>
      <c r="D44" s="7">
        <v>556418837</v>
      </c>
    </row>
    <row r="45" spans="2:4" ht="12.9" customHeight="1" x14ac:dyDescent="0.2">
      <c r="B45" s="22">
        <v>42795</v>
      </c>
      <c r="C45" s="7">
        <v>1852877</v>
      </c>
      <c r="D45" s="7">
        <v>631091280</v>
      </c>
    </row>
    <row r="46" spans="2:4" ht="12.9" customHeight="1" x14ac:dyDescent="0.2">
      <c r="B46" s="22">
        <v>42826</v>
      </c>
      <c r="C46" s="7">
        <v>1771196</v>
      </c>
      <c r="D46" s="7">
        <v>615993630</v>
      </c>
    </row>
    <row r="47" spans="2:4" ht="12.9" customHeight="1" x14ac:dyDescent="0.2">
      <c r="B47" s="22">
        <v>42856</v>
      </c>
      <c r="C47" s="7">
        <v>1886422</v>
      </c>
      <c r="D47" s="7">
        <v>648629380</v>
      </c>
    </row>
    <row r="48" spans="2:4" ht="12.9" customHeight="1" x14ac:dyDescent="0.2">
      <c r="B48" s="22">
        <v>42887</v>
      </c>
      <c r="C48" s="7">
        <v>1857849</v>
      </c>
      <c r="D48" s="7">
        <v>659859183</v>
      </c>
    </row>
    <row r="49" spans="2:4" ht="12.9" customHeight="1" x14ac:dyDescent="0.2">
      <c r="B49" s="22">
        <v>42917</v>
      </c>
      <c r="C49" s="7">
        <v>1847995</v>
      </c>
      <c r="D49" s="7">
        <v>640128686</v>
      </c>
    </row>
    <row r="50" spans="2:4" ht="12.9" customHeight="1" x14ac:dyDescent="0.2">
      <c r="B50" s="22">
        <v>42948</v>
      </c>
      <c r="C50" s="7">
        <v>2006473</v>
      </c>
      <c r="D50" s="7">
        <v>660847615</v>
      </c>
    </row>
    <row r="51" spans="2:4" ht="12.9" customHeight="1" x14ac:dyDescent="0.2">
      <c r="B51" s="22">
        <v>42979</v>
      </c>
      <c r="C51" s="7">
        <v>2140541</v>
      </c>
      <c r="D51" s="7">
        <v>728459665</v>
      </c>
    </row>
    <row r="52" spans="2:4" ht="12.9" customHeight="1" x14ac:dyDescent="0.2">
      <c r="B52" s="22">
        <v>43009</v>
      </c>
      <c r="C52" s="7">
        <v>2344136</v>
      </c>
      <c r="D52" s="7">
        <v>790689068</v>
      </c>
    </row>
    <row r="53" spans="2:4" ht="12.9" customHeight="1" x14ac:dyDescent="0.2">
      <c r="B53" s="60">
        <v>43040</v>
      </c>
      <c r="C53" s="7">
        <v>2393501</v>
      </c>
      <c r="D53" s="7">
        <v>797055016</v>
      </c>
    </row>
    <row r="54" spans="2:4" ht="12.9" customHeight="1" x14ac:dyDescent="0.2">
      <c r="B54" s="164">
        <v>43070</v>
      </c>
      <c r="C54" s="34">
        <v>2258791</v>
      </c>
      <c r="D54" s="34">
        <v>799872308</v>
      </c>
    </row>
    <row r="55" spans="2:4" ht="12.9" customHeight="1" x14ac:dyDescent="0.2">
      <c r="C55" s="7"/>
      <c r="D55" s="7"/>
    </row>
    <row r="56" spans="2:4" ht="12.9" customHeight="1" x14ac:dyDescent="0.2">
      <c r="C56" s="7"/>
      <c r="D56" s="7"/>
    </row>
    <row r="57" spans="2:4" ht="12.9" customHeight="1" x14ac:dyDescent="0.2">
      <c r="B57" s="85" t="s">
        <v>247</v>
      </c>
    </row>
    <row r="58" spans="2:4" ht="12.9" customHeight="1" x14ac:dyDescent="0.2">
      <c r="B58" t="s">
        <v>248</v>
      </c>
    </row>
    <row r="59" spans="2:4" ht="12.9" customHeight="1" x14ac:dyDescent="0.2">
      <c r="C59" s="7"/>
      <c r="D59" s="7"/>
    </row>
    <row r="60" spans="2:4" ht="12.9" customHeight="1" x14ac:dyDescent="0.2">
      <c r="C60" s="7"/>
      <c r="D60" s="7"/>
    </row>
    <row r="61" spans="2:4" ht="12.9" customHeight="1" x14ac:dyDescent="0.2">
      <c r="C61" s="38"/>
      <c r="D61" s="38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3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21.140625" customWidth="1"/>
    <col min="3" max="3" width="23.85546875" customWidth="1"/>
    <col min="4" max="4" width="28.85546875" customWidth="1"/>
    <col min="5" max="5" width="15.28515625" customWidth="1"/>
    <col min="6" max="6" width="28.28515625" customWidth="1"/>
    <col min="7" max="9" width="9.28515625" customWidth="1"/>
  </cols>
  <sheetData>
    <row r="2" spans="2:6" ht="15.6" x14ac:dyDescent="0.3">
      <c r="B2" s="59" t="s">
        <v>463</v>
      </c>
    </row>
    <row r="5" spans="2:6" ht="21" customHeight="1" x14ac:dyDescent="0.2">
      <c r="B5" s="3"/>
      <c r="C5" s="81" t="s">
        <v>249</v>
      </c>
      <c r="D5" s="81" t="s">
        <v>250</v>
      </c>
    </row>
    <row r="6" spans="2:6" ht="12.9" customHeight="1" x14ac:dyDescent="0.2">
      <c r="B6" s="64" t="s">
        <v>251</v>
      </c>
      <c r="C6" s="7">
        <v>1256939</v>
      </c>
      <c r="D6" s="7">
        <v>568828709</v>
      </c>
    </row>
    <row r="7" spans="2:6" ht="12.9" customHeight="1" x14ac:dyDescent="0.2">
      <c r="B7" s="64" t="s">
        <v>252</v>
      </c>
      <c r="C7" s="7">
        <v>3131197</v>
      </c>
      <c r="D7" s="7">
        <v>1053975837</v>
      </c>
    </row>
    <row r="8" spans="2:6" ht="12.9" customHeight="1" x14ac:dyDescent="0.2">
      <c r="B8" s="64" t="s">
        <v>253</v>
      </c>
      <c r="C8" s="7">
        <v>1023846</v>
      </c>
      <c r="D8" s="7">
        <v>760609062</v>
      </c>
    </row>
    <row r="9" spans="2:6" ht="12.9" customHeight="1" x14ac:dyDescent="0.2">
      <c r="B9" s="64" t="s">
        <v>254</v>
      </c>
      <c r="C9" s="7">
        <v>3322725</v>
      </c>
      <c r="D9" s="7">
        <v>914516848</v>
      </c>
    </row>
    <row r="10" spans="2:6" ht="12.9" customHeight="1" x14ac:dyDescent="0.2">
      <c r="B10" s="64" t="s">
        <v>255</v>
      </c>
      <c r="C10" s="7">
        <v>1759143</v>
      </c>
      <c r="D10" s="7">
        <v>498078897</v>
      </c>
    </row>
    <row r="11" spans="2:6" ht="12.9" customHeight="1" x14ac:dyDescent="0.2">
      <c r="B11" s="64" t="s">
        <v>256</v>
      </c>
      <c r="C11" s="7">
        <v>1157558</v>
      </c>
      <c r="D11" s="7">
        <v>664335596</v>
      </c>
    </row>
    <row r="12" spans="2:6" s="62" customFormat="1" ht="12.9" customHeight="1" x14ac:dyDescent="0.2">
      <c r="B12" s="64" t="s">
        <v>257</v>
      </c>
      <c r="C12" s="7">
        <v>3881945</v>
      </c>
      <c r="D12" s="7">
        <v>612682396</v>
      </c>
      <c r="E12" s="56"/>
    </row>
    <row r="13" spans="2:6" ht="12.9" customHeight="1" x14ac:dyDescent="0.2">
      <c r="B13" s="9" t="s">
        <v>258</v>
      </c>
      <c r="C13" s="8">
        <v>565030</v>
      </c>
      <c r="D13" s="8">
        <v>327163710</v>
      </c>
    </row>
    <row r="14" spans="2:6" s="2" customFormat="1" ht="12.9" customHeight="1" x14ac:dyDescent="0.2">
      <c r="C14" s="7"/>
      <c r="D14" s="7"/>
      <c r="E14" s="38"/>
      <c r="F14" s="38"/>
    </row>
    <row r="15" spans="2:6" s="2" customFormat="1" ht="12.9" customHeight="1" x14ac:dyDescent="0.2">
      <c r="C15" s="7"/>
      <c r="D15" s="7"/>
    </row>
    <row r="16" spans="2:6" ht="12.9" customHeight="1" x14ac:dyDescent="0.2">
      <c r="B16" s="82" t="s">
        <v>259</v>
      </c>
    </row>
    <row r="17" spans="2:6" ht="12.9" customHeight="1" x14ac:dyDescent="0.2">
      <c r="B17" t="s">
        <v>260</v>
      </c>
    </row>
    <row r="18" spans="2:6" ht="12.9" customHeight="1" x14ac:dyDescent="0.2">
      <c r="C18" s="38"/>
      <c r="D18" s="139"/>
      <c r="E18" s="89"/>
    </row>
    <row r="19" spans="2:6" ht="12.9" customHeight="1" x14ac:dyDescent="0.2">
      <c r="D19" s="38"/>
    </row>
    <row r="22" spans="2:6" ht="12.9" customHeight="1" x14ac:dyDescent="0.2">
      <c r="F22" s="38"/>
    </row>
    <row r="23" spans="2:6" ht="12.9" customHeight="1" x14ac:dyDescent="0.2">
      <c r="F23" s="38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9"/>
  <sheetViews>
    <sheetView showGridLines="0" zoomScale="130" zoomScaleNormal="130" workbookViewId="0">
      <selection activeCell="A2" sqref="A2"/>
    </sheetView>
  </sheetViews>
  <sheetFormatPr defaultRowHeight="12.9" customHeight="1" x14ac:dyDescent="0.2"/>
  <cols>
    <col min="1" max="1" width="2.85546875" customWidth="1"/>
    <col min="2" max="2" width="15.42578125" customWidth="1"/>
    <col min="3" max="4" width="29.140625" customWidth="1"/>
    <col min="5" max="5" width="12.7109375" customWidth="1"/>
    <col min="6" max="7" width="9.140625" customWidth="1"/>
    <col min="8" max="10" width="13.7109375" customWidth="1"/>
  </cols>
  <sheetData>
    <row r="2" spans="2:4" ht="15.6" x14ac:dyDescent="0.3">
      <c r="B2" s="1" t="s">
        <v>464</v>
      </c>
    </row>
    <row r="5" spans="2:4" ht="20.399999999999999" x14ac:dyDescent="0.2">
      <c r="B5" s="10" t="s">
        <v>261</v>
      </c>
      <c r="C5" s="81" t="s">
        <v>262</v>
      </c>
      <c r="D5" s="81" t="s">
        <v>263</v>
      </c>
    </row>
    <row r="6" spans="2:4" ht="12.9" customHeight="1" x14ac:dyDescent="0.2">
      <c r="B6" s="21">
        <v>41640</v>
      </c>
      <c r="C6" s="7">
        <v>21651050</v>
      </c>
      <c r="D6" s="7">
        <v>7914042185</v>
      </c>
    </row>
    <row r="7" spans="2:4" ht="12.9" customHeight="1" x14ac:dyDescent="0.2">
      <c r="B7" s="21">
        <v>41671</v>
      </c>
      <c r="C7" s="7">
        <v>23136817</v>
      </c>
      <c r="D7" s="7">
        <v>9031922572</v>
      </c>
    </row>
    <row r="8" spans="2:4" ht="12.9" customHeight="1" x14ac:dyDescent="0.2">
      <c r="B8" s="21">
        <v>41699</v>
      </c>
      <c r="C8" s="7">
        <v>26328647</v>
      </c>
      <c r="D8" s="7">
        <v>10220232881</v>
      </c>
    </row>
    <row r="9" spans="2:4" ht="12.9" customHeight="1" x14ac:dyDescent="0.2">
      <c r="B9" s="21">
        <v>41730</v>
      </c>
      <c r="C9" s="7">
        <v>26535402</v>
      </c>
      <c r="D9" s="7">
        <v>10693230609</v>
      </c>
    </row>
    <row r="10" spans="2:4" ht="12.9" customHeight="1" x14ac:dyDescent="0.2">
      <c r="B10" s="21">
        <v>41760</v>
      </c>
      <c r="C10" s="7">
        <v>28259424</v>
      </c>
      <c r="D10" s="7">
        <v>11289320296</v>
      </c>
    </row>
    <row r="11" spans="2:4" ht="12.9" customHeight="1" x14ac:dyDescent="0.2">
      <c r="B11" s="21">
        <v>41791</v>
      </c>
      <c r="C11" s="7">
        <v>29465292</v>
      </c>
      <c r="D11" s="7">
        <v>12437142542</v>
      </c>
    </row>
    <row r="12" spans="2:4" ht="12.9" customHeight="1" x14ac:dyDescent="0.2">
      <c r="B12" s="21">
        <v>41821</v>
      </c>
      <c r="C12" s="7">
        <v>33056061</v>
      </c>
      <c r="D12" s="7">
        <v>14870474891</v>
      </c>
    </row>
    <row r="13" spans="2:4" ht="12.9" customHeight="1" x14ac:dyDescent="0.2">
      <c r="B13" s="21">
        <v>41852</v>
      </c>
      <c r="C13" s="7">
        <v>33216644</v>
      </c>
      <c r="D13" s="7">
        <v>15072059150</v>
      </c>
    </row>
    <row r="14" spans="2:4" ht="12.9" customHeight="1" x14ac:dyDescent="0.2">
      <c r="B14" s="21">
        <v>41883</v>
      </c>
      <c r="C14" s="7">
        <v>29643285</v>
      </c>
      <c r="D14" s="7">
        <v>12525454185</v>
      </c>
    </row>
    <row r="15" spans="2:4" ht="12.9" customHeight="1" x14ac:dyDescent="0.2">
      <c r="B15" s="21">
        <v>41913</v>
      </c>
      <c r="C15" s="7">
        <v>28635130</v>
      </c>
      <c r="D15" s="7">
        <v>11307047722</v>
      </c>
    </row>
    <row r="16" spans="2:4" ht="12.9" customHeight="1" x14ac:dyDescent="0.2">
      <c r="B16" s="21">
        <v>41944</v>
      </c>
      <c r="C16" s="7">
        <v>26019636</v>
      </c>
      <c r="D16" s="7">
        <v>10133723149</v>
      </c>
    </row>
    <row r="17" spans="2:6" ht="12.9" customHeight="1" x14ac:dyDescent="0.2">
      <c r="B17" s="71">
        <v>41974</v>
      </c>
      <c r="C17" s="50">
        <v>28714752</v>
      </c>
      <c r="D17" s="50">
        <v>11307174663</v>
      </c>
    </row>
    <row r="18" spans="2:6" s="2" customFormat="1" ht="12.9" customHeight="1" x14ac:dyDescent="0.2">
      <c r="B18" s="21">
        <v>42005</v>
      </c>
      <c r="C18" s="7">
        <v>24677755</v>
      </c>
      <c r="D18" s="124">
        <v>9386912314</v>
      </c>
      <c r="E18" s="89"/>
    </row>
    <row r="19" spans="2:6" s="2" customFormat="1" ht="12.9" customHeight="1" x14ac:dyDescent="0.2">
      <c r="B19" s="21">
        <v>42036</v>
      </c>
      <c r="C19" s="7">
        <v>24056187</v>
      </c>
      <c r="D19" s="7">
        <v>9160614175</v>
      </c>
    </row>
    <row r="20" spans="2:6" ht="12.9" customHeight="1" x14ac:dyDescent="0.2">
      <c r="B20" s="21">
        <v>42064</v>
      </c>
      <c r="C20" s="7">
        <v>27727783</v>
      </c>
      <c r="D20" s="7">
        <v>10612974667</v>
      </c>
    </row>
    <row r="21" spans="2:6" ht="12.9" customHeight="1" x14ac:dyDescent="0.2">
      <c r="B21" s="21">
        <v>42095</v>
      </c>
      <c r="C21" s="7">
        <v>28412816</v>
      </c>
      <c r="D21" s="7">
        <v>11214694440</v>
      </c>
    </row>
    <row r="22" spans="2:6" ht="12.9" customHeight="1" x14ac:dyDescent="0.2">
      <c r="B22" s="21">
        <v>42125</v>
      </c>
      <c r="C22" s="7">
        <v>30427246</v>
      </c>
      <c r="D22" s="7">
        <v>12018763667</v>
      </c>
    </row>
    <row r="23" spans="2:6" ht="12.9" customHeight="1" x14ac:dyDescent="0.2">
      <c r="B23" s="21">
        <v>42156</v>
      </c>
      <c r="C23" s="7">
        <v>31649925</v>
      </c>
      <c r="D23" s="7">
        <v>13214163248</v>
      </c>
    </row>
    <row r="24" spans="2:6" ht="12.9" customHeight="1" x14ac:dyDescent="0.2">
      <c r="B24" s="21">
        <v>42186</v>
      </c>
      <c r="C24" s="7">
        <v>36817179</v>
      </c>
      <c r="D24" s="7">
        <v>16387336064</v>
      </c>
    </row>
    <row r="25" spans="2:6" ht="12.9" customHeight="1" x14ac:dyDescent="0.2">
      <c r="B25" s="21">
        <v>42217</v>
      </c>
      <c r="C25" s="7">
        <v>35831472</v>
      </c>
      <c r="D25" s="7">
        <v>16326356127</v>
      </c>
    </row>
    <row r="26" spans="2:6" ht="12.9" customHeight="1" x14ac:dyDescent="0.2">
      <c r="B26" s="21">
        <v>42248</v>
      </c>
      <c r="C26" s="7">
        <v>31849670</v>
      </c>
      <c r="D26" s="7">
        <v>13297685009</v>
      </c>
    </row>
    <row r="27" spans="2:6" ht="12.9" customHeight="1" x14ac:dyDescent="0.2">
      <c r="B27" s="21">
        <v>42278</v>
      </c>
      <c r="C27" s="7">
        <v>29922454</v>
      </c>
      <c r="D27" s="7">
        <v>11765913930</v>
      </c>
    </row>
    <row r="28" spans="2:6" ht="12.9" customHeight="1" x14ac:dyDescent="0.2">
      <c r="B28" s="21">
        <v>42309</v>
      </c>
      <c r="C28" s="7">
        <v>28278159</v>
      </c>
      <c r="D28" s="7">
        <v>10866644751</v>
      </c>
    </row>
    <row r="29" spans="2:6" ht="12.9" customHeight="1" x14ac:dyDescent="0.2">
      <c r="B29" s="71">
        <v>42339</v>
      </c>
      <c r="C29" s="49">
        <v>30874185</v>
      </c>
      <c r="D29" s="49">
        <v>12056172703</v>
      </c>
    </row>
    <row r="30" spans="2:6" ht="12.9" customHeight="1" x14ac:dyDescent="0.2">
      <c r="B30" s="21">
        <v>42370</v>
      </c>
      <c r="C30" s="7">
        <v>26101398</v>
      </c>
      <c r="D30" s="7">
        <v>9759602843</v>
      </c>
    </row>
    <row r="31" spans="2:6" ht="12.9" customHeight="1" x14ac:dyDescent="0.2">
      <c r="B31" s="21">
        <v>42401</v>
      </c>
      <c r="C31" s="7">
        <v>26715821</v>
      </c>
      <c r="D31" s="7">
        <v>10015590417</v>
      </c>
      <c r="E31" s="84"/>
      <c r="F31" s="84"/>
    </row>
    <row r="32" spans="2:6" ht="12.9" customHeight="1" x14ac:dyDescent="0.2">
      <c r="B32" s="21">
        <v>42430</v>
      </c>
      <c r="C32" s="7">
        <v>28798519</v>
      </c>
      <c r="D32" s="7">
        <v>10986665753</v>
      </c>
    </row>
    <row r="33" spans="2:4" ht="12.9" customHeight="1" x14ac:dyDescent="0.2">
      <c r="B33" s="21">
        <v>42461</v>
      </c>
      <c r="C33" s="7">
        <v>29933931</v>
      </c>
      <c r="D33" s="7">
        <v>11710392473</v>
      </c>
    </row>
    <row r="34" spans="2:4" ht="12.9" customHeight="1" x14ac:dyDescent="0.2">
      <c r="B34" s="21">
        <v>42491</v>
      </c>
      <c r="C34" s="7">
        <v>31931086</v>
      </c>
      <c r="D34" s="7">
        <v>12684892572</v>
      </c>
    </row>
    <row r="35" spans="2:4" ht="12.9" customHeight="1" x14ac:dyDescent="0.2">
      <c r="B35" s="21">
        <v>42522</v>
      </c>
      <c r="C35" s="7">
        <v>33289663</v>
      </c>
      <c r="D35" s="7">
        <v>13695129318</v>
      </c>
    </row>
    <row r="36" spans="2:4" ht="12.9" customHeight="1" x14ac:dyDescent="0.2">
      <c r="B36" s="21">
        <v>42552</v>
      </c>
      <c r="C36" s="7">
        <v>39037252</v>
      </c>
      <c r="D36" s="7">
        <v>17289715055</v>
      </c>
    </row>
    <row r="37" spans="2:4" ht="12.9" customHeight="1" x14ac:dyDescent="0.2">
      <c r="B37" s="21">
        <v>42583</v>
      </c>
      <c r="C37" s="7">
        <v>39397134</v>
      </c>
      <c r="D37" s="7">
        <v>17804659243</v>
      </c>
    </row>
    <row r="38" spans="2:4" ht="12.9" customHeight="1" x14ac:dyDescent="0.2">
      <c r="B38" s="21">
        <v>42614</v>
      </c>
      <c r="C38" s="7">
        <v>34344894</v>
      </c>
      <c r="D38" s="7">
        <v>14152394312</v>
      </c>
    </row>
    <row r="39" spans="2:4" ht="12.9" customHeight="1" x14ac:dyDescent="0.2">
      <c r="B39" s="21">
        <v>42644</v>
      </c>
      <c r="C39" s="7">
        <v>32137134</v>
      </c>
      <c r="D39" s="7">
        <v>12495649089</v>
      </c>
    </row>
    <row r="40" spans="2:4" ht="12.9" customHeight="1" x14ac:dyDescent="0.2">
      <c r="B40" s="21">
        <v>42675</v>
      </c>
      <c r="C40" s="7">
        <v>29588364</v>
      </c>
      <c r="D40" s="7">
        <v>11242882731</v>
      </c>
    </row>
    <row r="41" spans="2:4" ht="12.9" customHeight="1" x14ac:dyDescent="0.2">
      <c r="B41" s="71">
        <v>42705</v>
      </c>
      <c r="C41" s="49">
        <v>32756588</v>
      </c>
      <c r="D41" s="49">
        <v>12669662952</v>
      </c>
    </row>
    <row r="42" spans="2:4" ht="12.9" customHeight="1" x14ac:dyDescent="0.2">
      <c r="B42" s="21">
        <v>42736</v>
      </c>
      <c r="C42" s="7">
        <v>27898053</v>
      </c>
      <c r="D42" s="7">
        <v>10310547061</v>
      </c>
    </row>
    <row r="43" spans="2:4" ht="12.9" customHeight="1" x14ac:dyDescent="0.2">
      <c r="B43" s="21">
        <v>42767</v>
      </c>
      <c r="C43" s="7">
        <v>27965303</v>
      </c>
      <c r="D43" s="7">
        <v>10398491846</v>
      </c>
    </row>
    <row r="44" spans="2:4" ht="12.9" customHeight="1" x14ac:dyDescent="0.2">
      <c r="B44" s="21">
        <v>42795</v>
      </c>
      <c r="C44" s="94">
        <v>32328864</v>
      </c>
      <c r="D44" s="94">
        <v>11994769173</v>
      </c>
    </row>
    <row r="45" spans="2:4" ht="12.9" customHeight="1" x14ac:dyDescent="0.2">
      <c r="B45" s="21">
        <v>42826</v>
      </c>
      <c r="C45" s="7">
        <v>32129547</v>
      </c>
      <c r="D45" s="7">
        <v>12388647476</v>
      </c>
    </row>
    <row r="46" spans="2:4" ht="12.9" customHeight="1" x14ac:dyDescent="0.2">
      <c r="B46" s="21">
        <v>42856</v>
      </c>
      <c r="C46" s="7">
        <v>35173253</v>
      </c>
      <c r="D46" s="7">
        <v>13632022458</v>
      </c>
    </row>
    <row r="47" spans="2:4" ht="12.9" customHeight="1" x14ac:dyDescent="0.2">
      <c r="B47" s="21">
        <v>42887</v>
      </c>
      <c r="C47" s="7">
        <v>37753624</v>
      </c>
      <c r="D47" s="7">
        <v>15446235173</v>
      </c>
    </row>
    <row r="48" spans="2:4" ht="12.9" customHeight="1" x14ac:dyDescent="0.2">
      <c r="B48" s="21">
        <v>42917</v>
      </c>
      <c r="C48" s="7">
        <v>43207987</v>
      </c>
      <c r="D48" s="7">
        <v>18797792554</v>
      </c>
    </row>
    <row r="49" spans="2:4" ht="12.9" customHeight="1" x14ac:dyDescent="0.2">
      <c r="B49" s="21">
        <v>42948</v>
      </c>
      <c r="C49" s="94">
        <v>43323613</v>
      </c>
      <c r="D49" s="94">
        <v>18982858496</v>
      </c>
    </row>
    <row r="50" spans="2:4" ht="12.9" customHeight="1" x14ac:dyDescent="0.2">
      <c r="B50" s="21">
        <v>42979</v>
      </c>
      <c r="C50" s="7">
        <v>36899140</v>
      </c>
      <c r="D50" s="7">
        <v>14944597785</v>
      </c>
    </row>
    <row r="51" spans="2:4" ht="12.9" customHeight="1" x14ac:dyDescent="0.2">
      <c r="B51" s="21">
        <v>43009</v>
      </c>
      <c r="C51" s="7">
        <v>35202114</v>
      </c>
      <c r="D51" s="7">
        <v>13399521673</v>
      </c>
    </row>
    <row r="52" spans="2:4" ht="12.9" customHeight="1" x14ac:dyDescent="0.2">
      <c r="B52" s="21">
        <v>43040</v>
      </c>
      <c r="C52" s="7">
        <v>32307580</v>
      </c>
      <c r="D52" s="7">
        <v>12155625084</v>
      </c>
    </row>
    <row r="53" spans="2:4" ht="12.9" customHeight="1" x14ac:dyDescent="0.2">
      <c r="B53" s="72">
        <v>43070</v>
      </c>
      <c r="C53" s="34">
        <v>35170047</v>
      </c>
      <c r="D53" s="34">
        <v>13365620959</v>
      </c>
    </row>
    <row r="54" spans="2:4" ht="12.9" customHeight="1" x14ac:dyDescent="0.2">
      <c r="C54" s="7"/>
      <c r="D54" s="7"/>
    </row>
    <row r="55" spans="2:4" ht="12.9" customHeight="1" x14ac:dyDescent="0.2">
      <c r="B55" t="s">
        <v>264</v>
      </c>
    </row>
    <row r="56" spans="2:4" ht="12.9" customHeight="1" x14ac:dyDescent="0.2">
      <c r="B56" t="s">
        <v>265</v>
      </c>
    </row>
    <row r="57" spans="2:4" ht="12.9" customHeight="1" x14ac:dyDescent="0.2">
      <c r="C57" s="7"/>
      <c r="D57" s="7"/>
    </row>
    <row r="58" spans="2:4" ht="12.9" customHeight="1" x14ac:dyDescent="0.2">
      <c r="C58" s="69"/>
      <c r="D58" s="69"/>
    </row>
    <row r="59" spans="2:4" ht="12.9" customHeight="1" x14ac:dyDescent="0.2">
      <c r="C59" s="84"/>
      <c r="D59" s="84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9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26" customWidth="1"/>
    <col min="3" max="3" width="20.140625" customWidth="1"/>
    <col min="4" max="4" width="16.85546875" customWidth="1"/>
    <col min="5" max="5" width="14.28515625" customWidth="1"/>
    <col min="6" max="6" width="21" customWidth="1"/>
    <col min="7" max="7" width="16.42578125" customWidth="1"/>
    <col min="8" max="8" width="19.28515625" customWidth="1"/>
    <col min="11" max="11" width="13.85546875" bestFit="1" customWidth="1"/>
    <col min="12" max="12" width="17.42578125" bestFit="1" customWidth="1"/>
  </cols>
  <sheetData>
    <row r="2" spans="2:12" ht="15.6" x14ac:dyDescent="0.3">
      <c r="B2" s="1" t="s">
        <v>465</v>
      </c>
    </row>
    <row r="5" spans="2:12" ht="12.9" customHeight="1" x14ac:dyDescent="0.2">
      <c r="B5" s="16" t="s">
        <v>266</v>
      </c>
    </row>
    <row r="6" spans="2:12" ht="30.6" x14ac:dyDescent="0.2">
      <c r="B6" s="4" t="s">
        <v>267</v>
      </c>
      <c r="C6" s="3" t="s">
        <v>268</v>
      </c>
      <c r="D6" s="3" t="s">
        <v>269</v>
      </c>
      <c r="E6" s="3" t="s">
        <v>270</v>
      </c>
      <c r="F6" s="3" t="s">
        <v>271</v>
      </c>
      <c r="G6" s="68" t="s">
        <v>272</v>
      </c>
      <c r="H6" s="3" t="s">
        <v>273</v>
      </c>
    </row>
    <row r="7" spans="2:12" ht="12.9" customHeight="1" x14ac:dyDescent="0.2">
      <c r="B7" t="s">
        <v>274</v>
      </c>
      <c r="C7" s="7">
        <v>114785430</v>
      </c>
      <c r="D7" s="7">
        <v>105253655</v>
      </c>
      <c r="E7" s="7">
        <v>265677</v>
      </c>
      <c r="F7" s="7">
        <v>3049059</v>
      </c>
      <c r="G7" s="20" t="s">
        <v>275</v>
      </c>
      <c r="H7" s="7">
        <f>SUM(C7:G7)</f>
        <v>223353821</v>
      </c>
    </row>
    <row r="8" spans="2:12" ht="12.9" customHeight="1" x14ac:dyDescent="0.2">
      <c r="B8" t="s">
        <v>276</v>
      </c>
      <c r="C8" s="7">
        <v>1044896</v>
      </c>
      <c r="D8" s="7">
        <v>188940128</v>
      </c>
      <c r="E8" s="7">
        <v>5879816</v>
      </c>
      <c r="F8" s="7">
        <v>115372</v>
      </c>
      <c r="G8" s="7">
        <v>25092</v>
      </c>
      <c r="H8" s="7">
        <f>SUM(C8:G8)</f>
        <v>196005304</v>
      </c>
    </row>
    <row r="9" spans="2:12" ht="12.9" customHeight="1" x14ac:dyDescent="0.2">
      <c r="B9" s="5" t="s">
        <v>277</v>
      </c>
      <c r="C9" s="13">
        <f t="shared" ref="C9:G9" si="0">SUM(C7:C8)</f>
        <v>115830326</v>
      </c>
      <c r="D9" s="13">
        <f t="shared" si="0"/>
        <v>294193783</v>
      </c>
      <c r="E9" s="13">
        <f t="shared" si="0"/>
        <v>6145493</v>
      </c>
      <c r="F9" s="13">
        <f t="shared" si="0"/>
        <v>3164431</v>
      </c>
      <c r="G9" s="13">
        <f t="shared" si="0"/>
        <v>25092</v>
      </c>
      <c r="H9" s="13">
        <f>SUM(H7:H8)</f>
        <v>419359125</v>
      </c>
    </row>
    <row r="10" spans="2:12" s="2" customFormat="1" ht="12.9" customHeight="1" x14ac:dyDescent="0.2">
      <c r="C10" s="80"/>
      <c r="D10" s="80"/>
      <c r="E10" s="80"/>
      <c r="F10" s="80"/>
      <c r="G10" s="80"/>
      <c r="H10" s="153"/>
      <c r="K10" s="69"/>
      <c r="L10" s="69"/>
    </row>
    <row r="11" spans="2:12" ht="12.9" customHeight="1" x14ac:dyDescent="0.2">
      <c r="C11" s="38"/>
      <c r="D11" s="38"/>
      <c r="E11" s="38"/>
      <c r="F11" s="38"/>
    </row>
    <row r="12" spans="2:12" ht="12.9" customHeight="1" x14ac:dyDescent="0.2">
      <c r="B12" s="179" t="s">
        <v>278</v>
      </c>
      <c r="C12" s="179"/>
      <c r="D12" s="179"/>
      <c r="E12" s="179"/>
      <c r="F12" s="179"/>
      <c r="G12" s="179"/>
    </row>
    <row r="13" spans="2:12" ht="30.6" x14ac:dyDescent="0.2">
      <c r="B13" s="4" t="s">
        <v>279</v>
      </c>
      <c r="C13" s="3" t="s">
        <v>280</v>
      </c>
      <c r="D13" s="3" t="s">
        <v>281</v>
      </c>
      <c r="E13" s="3" t="s">
        <v>282</v>
      </c>
      <c r="F13" s="3" t="s">
        <v>283</v>
      </c>
      <c r="G13" s="68" t="s">
        <v>284</v>
      </c>
      <c r="H13" s="3" t="s">
        <v>285</v>
      </c>
    </row>
    <row r="14" spans="2:12" ht="12.9" customHeight="1" x14ac:dyDescent="0.2">
      <c r="B14" t="s">
        <v>286</v>
      </c>
      <c r="C14" s="7">
        <v>91478379966</v>
      </c>
      <c r="D14" s="7">
        <v>24187179472</v>
      </c>
      <c r="E14" s="7">
        <v>189253521</v>
      </c>
      <c r="F14" s="7">
        <v>4987626443</v>
      </c>
      <c r="G14" s="20" t="s">
        <v>287</v>
      </c>
      <c r="H14" s="7">
        <f>SUM(C14:G14)</f>
        <v>120842439402</v>
      </c>
    </row>
    <row r="15" spans="2:12" ht="12.9" customHeight="1" x14ac:dyDescent="0.2">
      <c r="B15" t="s">
        <v>288</v>
      </c>
      <c r="C15" s="7">
        <v>1203086950</v>
      </c>
      <c r="D15" s="7">
        <v>41405022005</v>
      </c>
      <c r="E15" s="7">
        <v>1972716942</v>
      </c>
      <c r="F15" s="7">
        <v>301567615</v>
      </c>
      <c r="G15" s="7">
        <v>91896824</v>
      </c>
      <c r="H15" s="7">
        <f>SUM(C15:G15)</f>
        <v>44974290336</v>
      </c>
    </row>
    <row r="16" spans="2:12" ht="12.9" customHeight="1" x14ac:dyDescent="0.2">
      <c r="B16" s="5" t="s">
        <v>289</v>
      </c>
      <c r="C16" s="13">
        <f>SUM(C14:C15)</f>
        <v>92681466916</v>
      </c>
      <c r="D16" s="13">
        <f>SUM(D14:D15)</f>
        <v>65592201477</v>
      </c>
      <c r="E16" s="13">
        <f>SUM(E14:E15)</f>
        <v>2161970463</v>
      </c>
      <c r="F16" s="13">
        <f>SUM(F14:F15)</f>
        <v>5289194058</v>
      </c>
      <c r="G16" s="13">
        <f>SUM(G15)</f>
        <v>91896824</v>
      </c>
      <c r="H16" s="13">
        <f>SUM(H14:H15)</f>
        <v>165816729738</v>
      </c>
    </row>
    <row r="17" spans="2:8" s="2" customFormat="1" ht="12.9" customHeight="1" x14ac:dyDescent="0.2">
      <c r="C17" s="80"/>
      <c r="D17" s="80"/>
      <c r="E17" s="80"/>
      <c r="F17" s="80"/>
      <c r="G17" s="80"/>
    </row>
    <row r="18" spans="2:8" s="2" customFormat="1" ht="12.9" customHeight="1" x14ac:dyDescent="0.2">
      <c r="C18" s="63"/>
      <c r="D18" s="63"/>
      <c r="E18" s="63"/>
      <c r="F18" s="63"/>
      <c r="G18" s="63"/>
      <c r="H18" s="63"/>
    </row>
    <row r="19" spans="2:8" ht="12.9" customHeight="1" x14ac:dyDescent="0.2">
      <c r="B19" t="s">
        <v>290</v>
      </c>
    </row>
    <row r="20" spans="2:8" ht="12.9" customHeight="1" x14ac:dyDescent="0.2">
      <c r="B20" t="s">
        <v>291</v>
      </c>
    </row>
    <row r="21" spans="2:8" ht="12.9" customHeight="1" x14ac:dyDescent="0.2">
      <c r="D21" s="137"/>
      <c r="E21" s="137"/>
      <c r="F21" s="137"/>
      <c r="G21" s="137"/>
    </row>
    <row r="22" spans="2:8" ht="12.9" customHeight="1" x14ac:dyDescent="0.2">
      <c r="C22" s="80"/>
      <c r="D22" s="80"/>
      <c r="E22" s="80"/>
      <c r="F22" s="80"/>
      <c r="G22" s="80"/>
      <c r="H22" s="94"/>
    </row>
    <row r="23" spans="2:8" ht="12.9" customHeight="1" x14ac:dyDescent="0.2">
      <c r="D23" s="38"/>
      <c r="E23" s="38"/>
    </row>
    <row r="24" spans="2:8" ht="12.9" customHeight="1" x14ac:dyDescent="0.2">
      <c r="C24" s="63"/>
      <c r="D24" s="63"/>
      <c r="E24" s="63"/>
      <c r="F24" s="63"/>
    </row>
    <row r="27" spans="2:8" ht="12.9" customHeight="1" x14ac:dyDescent="0.2">
      <c r="C27" s="38"/>
      <c r="D27" s="38"/>
      <c r="E27" s="38"/>
      <c r="F27" s="38"/>
    </row>
    <row r="29" spans="2:8" ht="12.9" customHeight="1" x14ac:dyDescent="0.2">
      <c r="C29" s="80"/>
      <c r="D29" s="80"/>
      <c r="E29" s="80"/>
      <c r="F29" s="80"/>
      <c r="G29" s="80"/>
      <c r="H29" s="38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8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customWidth="1"/>
    <col min="3" max="3" width="22" customWidth="1"/>
    <col min="4" max="4" width="26" customWidth="1"/>
    <col min="5" max="5" width="22.85546875" customWidth="1"/>
    <col min="6" max="6" width="26.28515625" customWidth="1"/>
  </cols>
  <sheetData>
    <row r="2" spans="2:6" ht="15.6" x14ac:dyDescent="0.3">
      <c r="B2" s="59" t="s">
        <v>466</v>
      </c>
    </row>
    <row r="5" spans="2:6" ht="30.6" x14ac:dyDescent="0.2">
      <c r="B5" s="10" t="s">
        <v>292</v>
      </c>
      <c r="C5" s="138" t="s">
        <v>293</v>
      </c>
      <c r="D5" s="138" t="s">
        <v>294</v>
      </c>
      <c r="E5" s="138" t="s">
        <v>295</v>
      </c>
      <c r="F5" s="138" t="s">
        <v>296</v>
      </c>
    </row>
    <row r="6" spans="2:6" ht="12.9" customHeight="1" x14ac:dyDescent="0.2">
      <c r="B6" s="22">
        <v>41640</v>
      </c>
      <c r="C6" s="7">
        <v>21105160</v>
      </c>
      <c r="D6" s="7">
        <v>7585840375</v>
      </c>
      <c r="E6" s="7">
        <v>545890</v>
      </c>
      <c r="F6" s="7">
        <v>328201810</v>
      </c>
    </row>
    <row r="7" spans="2:6" ht="12.9" customHeight="1" x14ac:dyDescent="0.2">
      <c r="B7" s="22">
        <v>41671</v>
      </c>
      <c r="C7" s="7">
        <v>22638759</v>
      </c>
      <c r="D7" s="7">
        <v>8725526927</v>
      </c>
      <c r="E7" s="7">
        <v>498058</v>
      </c>
      <c r="F7" s="7">
        <v>306395645</v>
      </c>
    </row>
    <row r="8" spans="2:6" ht="12.9" customHeight="1" x14ac:dyDescent="0.2">
      <c r="B8" s="22">
        <v>41699</v>
      </c>
      <c r="C8" s="7">
        <v>25653427</v>
      </c>
      <c r="D8" s="7">
        <v>9804662078</v>
      </c>
      <c r="E8" s="7">
        <v>675220</v>
      </c>
      <c r="F8" s="7">
        <v>415570803</v>
      </c>
    </row>
    <row r="9" spans="2:6" ht="12.9" customHeight="1" x14ac:dyDescent="0.2">
      <c r="B9" s="22">
        <v>41730</v>
      </c>
      <c r="C9" s="7">
        <v>25247146</v>
      </c>
      <c r="D9" s="7">
        <v>9894648498</v>
      </c>
      <c r="E9" s="7">
        <v>1288256</v>
      </c>
      <c r="F9" s="7">
        <v>798582111</v>
      </c>
    </row>
    <row r="10" spans="2:6" ht="12.9" customHeight="1" x14ac:dyDescent="0.2">
      <c r="B10" s="22">
        <v>41760</v>
      </c>
      <c r="C10" s="7">
        <v>26446219</v>
      </c>
      <c r="D10" s="7">
        <v>10147293016</v>
      </c>
      <c r="E10" s="7">
        <v>1813205</v>
      </c>
      <c r="F10" s="7">
        <v>1142027280</v>
      </c>
    </row>
    <row r="11" spans="2:6" ht="12.9" customHeight="1" x14ac:dyDescent="0.2">
      <c r="B11" s="22">
        <v>41791</v>
      </c>
      <c r="C11" s="7">
        <v>26138773</v>
      </c>
      <c r="D11" s="7">
        <v>10184003798</v>
      </c>
      <c r="E11" s="7">
        <v>3326519</v>
      </c>
      <c r="F11" s="7">
        <v>2253138744</v>
      </c>
    </row>
    <row r="12" spans="2:6" ht="12.9" customHeight="1" x14ac:dyDescent="0.2">
      <c r="B12" s="22">
        <v>41821</v>
      </c>
      <c r="C12" s="7">
        <v>26594135</v>
      </c>
      <c r="D12" s="7">
        <v>10533646343</v>
      </c>
      <c r="E12" s="7">
        <v>6461926</v>
      </c>
      <c r="F12" s="7">
        <v>4336828548</v>
      </c>
    </row>
    <row r="13" spans="2:6" ht="12.9" customHeight="1" x14ac:dyDescent="0.2">
      <c r="B13" s="22">
        <v>41852</v>
      </c>
      <c r="C13" s="7">
        <v>25540916</v>
      </c>
      <c r="D13" s="7">
        <v>10000321273</v>
      </c>
      <c r="E13" s="7">
        <v>7675728</v>
      </c>
      <c r="F13" s="7">
        <v>5071737877</v>
      </c>
    </row>
    <row r="14" spans="2:6" ht="12.9" customHeight="1" x14ac:dyDescent="0.2">
      <c r="B14" s="22">
        <v>41883</v>
      </c>
      <c r="C14" s="7">
        <v>26309622</v>
      </c>
      <c r="D14" s="7">
        <v>10330312901</v>
      </c>
      <c r="E14" s="7">
        <v>3333663</v>
      </c>
      <c r="F14" s="7">
        <v>2195141284</v>
      </c>
    </row>
    <row r="15" spans="2:6" ht="12.9" customHeight="1" x14ac:dyDescent="0.2">
      <c r="B15" s="22">
        <v>41913</v>
      </c>
      <c r="C15" s="7">
        <v>27198013</v>
      </c>
      <c r="D15" s="7">
        <v>10447253094</v>
      </c>
      <c r="E15" s="7">
        <v>1437117</v>
      </c>
      <c r="F15" s="7">
        <v>859794628</v>
      </c>
    </row>
    <row r="16" spans="2:6" ht="12.9" customHeight="1" x14ac:dyDescent="0.2">
      <c r="B16" s="22">
        <v>41944</v>
      </c>
      <c r="C16" s="7">
        <v>25327570</v>
      </c>
      <c r="D16" s="7">
        <v>9735255380</v>
      </c>
      <c r="E16" s="7">
        <v>692066</v>
      </c>
      <c r="F16" s="7">
        <v>398467769</v>
      </c>
    </row>
    <row r="17" spans="2:7" ht="12.9" customHeight="1" x14ac:dyDescent="0.2">
      <c r="B17" s="60">
        <v>41974</v>
      </c>
      <c r="C17" s="50">
        <v>27968199</v>
      </c>
      <c r="D17" s="50">
        <v>10859944205</v>
      </c>
      <c r="E17" s="50">
        <v>746553</v>
      </c>
      <c r="F17" s="50">
        <v>447230458</v>
      </c>
    </row>
    <row r="18" spans="2:7" s="2" customFormat="1" ht="12.9" customHeight="1" x14ac:dyDescent="0.2">
      <c r="B18" s="22">
        <v>42005</v>
      </c>
      <c r="C18" s="7">
        <v>24033598</v>
      </c>
      <c r="D18" s="124">
        <v>8994025271</v>
      </c>
      <c r="E18" s="124">
        <v>644157</v>
      </c>
      <c r="F18" s="7">
        <v>392887043</v>
      </c>
    </row>
    <row r="19" spans="2:7" s="2" customFormat="1" ht="12.9" customHeight="1" x14ac:dyDescent="0.2">
      <c r="B19" s="22">
        <v>42036</v>
      </c>
      <c r="C19" s="7">
        <v>23481612</v>
      </c>
      <c r="D19" s="7">
        <v>8800036174</v>
      </c>
      <c r="E19" s="7">
        <v>574575</v>
      </c>
      <c r="F19" s="7">
        <v>360578001</v>
      </c>
    </row>
    <row r="20" spans="2:7" ht="12.9" customHeight="1" x14ac:dyDescent="0.2">
      <c r="B20" s="22">
        <v>42064</v>
      </c>
      <c r="C20" s="7">
        <v>26923141</v>
      </c>
      <c r="D20" s="7">
        <v>10097058766</v>
      </c>
      <c r="E20" s="7">
        <v>804642</v>
      </c>
      <c r="F20" s="7">
        <v>515915901</v>
      </c>
      <c r="G20" s="7"/>
    </row>
    <row r="21" spans="2:7" ht="12.9" customHeight="1" x14ac:dyDescent="0.2">
      <c r="B21" s="22">
        <v>42095</v>
      </c>
      <c r="C21" s="7">
        <v>27010367</v>
      </c>
      <c r="D21" s="7">
        <v>10338785985</v>
      </c>
      <c r="E21" s="7">
        <v>1402449</v>
      </c>
      <c r="F21" s="7">
        <v>875908455</v>
      </c>
    </row>
    <row r="22" spans="2:7" ht="12.9" customHeight="1" x14ac:dyDescent="0.2">
      <c r="B22" s="22">
        <v>42125</v>
      </c>
      <c r="C22" s="7">
        <v>28181293</v>
      </c>
      <c r="D22" s="7">
        <v>10542688074</v>
      </c>
      <c r="E22" s="7">
        <v>2245953</v>
      </c>
      <c r="F22" s="7">
        <v>1476075593</v>
      </c>
    </row>
    <row r="23" spans="2:7" ht="12.9" customHeight="1" x14ac:dyDescent="0.2">
      <c r="B23" s="22">
        <v>42156</v>
      </c>
      <c r="C23" s="7">
        <v>27877232</v>
      </c>
      <c r="D23" s="7">
        <v>10649312994</v>
      </c>
      <c r="E23" s="7">
        <v>3772693</v>
      </c>
      <c r="F23" s="7">
        <v>2564850254</v>
      </c>
    </row>
    <row r="24" spans="2:7" ht="12.9" customHeight="1" x14ac:dyDescent="0.2">
      <c r="B24" s="22">
        <v>42186</v>
      </c>
      <c r="C24" s="7">
        <v>29076788</v>
      </c>
      <c r="D24" s="7">
        <v>11248842312</v>
      </c>
      <c r="E24" s="7">
        <v>7740391</v>
      </c>
      <c r="F24" s="7">
        <v>5138493752</v>
      </c>
    </row>
    <row r="25" spans="2:7" ht="12.9" customHeight="1" x14ac:dyDescent="0.2">
      <c r="B25" s="22">
        <v>42217</v>
      </c>
      <c r="C25" s="7">
        <v>27080144</v>
      </c>
      <c r="D25" s="7">
        <v>10502147963</v>
      </c>
      <c r="E25" s="7">
        <v>8751328</v>
      </c>
      <c r="F25" s="7">
        <v>5824208164</v>
      </c>
    </row>
    <row r="26" spans="2:7" ht="12.9" customHeight="1" x14ac:dyDescent="0.2">
      <c r="B26" s="22">
        <v>42248</v>
      </c>
      <c r="C26" s="7">
        <v>27918903</v>
      </c>
      <c r="D26" s="7">
        <v>10713265770</v>
      </c>
      <c r="E26" s="7">
        <v>3930767</v>
      </c>
      <c r="F26" s="7">
        <v>2584419239</v>
      </c>
    </row>
    <row r="27" spans="2:7" ht="12.9" customHeight="1" x14ac:dyDescent="0.2">
      <c r="B27" s="22">
        <v>42278</v>
      </c>
      <c r="C27" s="7">
        <v>28360874</v>
      </c>
      <c r="D27" s="7">
        <v>10819164689</v>
      </c>
      <c r="E27" s="7">
        <v>1561580</v>
      </c>
      <c r="F27" s="7">
        <v>946749241</v>
      </c>
    </row>
    <row r="28" spans="2:7" ht="12.9" customHeight="1" x14ac:dyDescent="0.2">
      <c r="B28" s="22">
        <v>42309</v>
      </c>
      <c r="C28" s="7">
        <v>27451478</v>
      </c>
      <c r="D28" s="7">
        <v>10393388690</v>
      </c>
      <c r="E28" s="7">
        <v>826681</v>
      </c>
      <c r="F28" s="7">
        <v>473256061</v>
      </c>
    </row>
    <row r="29" spans="2:7" ht="12.9" customHeight="1" x14ac:dyDescent="0.2">
      <c r="B29" s="60">
        <v>42339</v>
      </c>
      <c r="C29" s="49">
        <v>29030150</v>
      </c>
      <c r="D29" s="49">
        <v>11345706350</v>
      </c>
      <c r="E29" s="49">
        <v>1844035</v>
      </c>
      <c r="F29" s="49">
        <v>710466353</v>
      </c>
    </row>
    <row r="30" spans="2:7" ht="12.9" customHeight="1" x14ac:dyDescent="0.2">
      <c r="B30" s="22">
        <v>42370</v>
      </c>
      <c r="C30" s="7">
        <v>25354930</v>
      </c>
      <c r="D30" s="7">
        <v>9317746815</v>
      </c>
      <c r="E30" s="7">
        <v>746468</v>
      </c>
      <c r="F30" s="7">
        <v>441856028</v>
      </c>
      <c r="G30" s="38"/>
    </row>
    <row r="31" spans="2:7" ht="12.9" customHeight="1" x14ac:dyDescent="0.2">
      <c r="B31" s="22">
        <v>42401</v>
      </c>
      <c r="C31" s="7">
        <v>25984269</v>
      </c>
      <c r="D31" s="7">
        <v>9576821038</v>
      </c>
      <c r="E31" s="7">
        <v>731552</v>
      </c>
      <c r="F31" s="129">
        <v>438769379</v>
      </c>
    </row>
    <row r="32" spans="2:7" ht="12.9" customHeight="1" x14ac:dyDescent="0.2">
      <c r="B32" s="22">
        <v>42430</v>
      </c>
      <c r="C32" s="7">
        <v>27741915</v>
      </c>
      <c r="D32" s="7">
        <v>10339326725</v>
      </c>
      <c r="E32" s="7">
        <v>1056604</v>
      </c>
      <c r="F32" s="7">
        <v>647339028</v>
      </c>
    </row>
    <row r="33" spans="2:8" ht="12.9" customHeight="1" x14ac:dyDescent="0.2">
      <c r="B33" s="22">
        <v>42461</v>
      </c>
      <c r="C33" s="7">
        <v>28451878</v>
      </c>
      <c r="D33" s="7">
        <v>10825809318</v>
      </c>
      <c r="E33" s="7">
        <v>1482053</v>
      </c>
      <c r="F33" s="7">
        <v>884583155</v>
      </c>
    </row>
    <row r="34" spans="2:8" ht="12.9" customHeight="1" x14ac:dyDescent="0.2">
      <c r="B34" s="22">
        <v>42491</v>
      </c>
      <c r="C34" s="7">
        <v>29235986</v>
      </c>
      <c r="D34" s="7">
        <v>10955398175</v>
      </c>
      <c r="E34" s="7">
        <v>2695100</v>
      </c>
      <c r="F34" s="7">
        <v>1729494397</v>
      </c>
    </row>
    <row r="35" spans="2:8" ht="12.9" customHeight="1" x14ac:dyDescent="0.2">
      <c r="B35" s="22">
        <v>42522</v>
      </c>
      <c r="C35" s="7">
        <v>29169465</v>
      </c>
      <c r="D35" s="7">
        <v>11018977541</v>
      </c>
      <c r="E35" s="7">
        <v>4120198</v>
      </c>
      <c r="F35" s="7">
        <v>2676151777</v>
      </c>
    </row>
    <row r="36" spans="2:8" ht="12.9" customHeight="1" x14ac:dyDescent="0.2">
      <c r="B36" s="22">
        <v>42552</v>
      </c>
      <c r="C36" s="7">
        <v>29838003</v>
      </c>
      <c r="D36" s="7">
        <v>11407397299</v>
      </c>
      <c r="E36" s="7">
        <v>9199249</v>
      </c>
      <c r="F36" s="7">
        <v>5882317756</v>
      </c>
    </row>
    <row r="37" spans="2:8" ht="12.9" customHeight="1" x14ac:dyDescent="0.2">
      <c r="B37" s="22">
        <v>42583</v>
      </c>
      <c r="C37" s="7">
        <v>29222735</v>
      </c>
      <c r="D37" s="7">
        <v>11252543958</v>
      </c>
      <c r="E37" s="94">
        <v>10174399</v>
      </c>
      <c r="F37" s="94">
        <v>6552115285</v>
      </c>
    </row>
    <row r="38" spans="2:8" ht="12.9" customHeight="1" x14ac:dyDescent="0.2">
      <c r="B38" s="22">
        <v>42614</v>
      </c>
      <c r="C38" s="7">
        <v>29561725</v>
      </c>
      <c r="D38" s="7">
        <v>11152267687</v>
      </c>
      <c r="E38" s="7">
        <v>4783169</v>
      </c>
      <c r="F38" s="7">
        <v>3000126625</v>
      </c>
    </row>
    <row r="39" spans="2:8" ht="12.9" customHeight="1" x14ac:dyDescent="0.2">
      <c r="B39" s="22">
        <v>42644</v>
      </c>
      <c r="C39" s="7">
        <v>30124700</v>
      </c>
      <c r="D39" s="7">
        <v>11323295107</v>
      </c>
      <c r="E39" s="7">
        <v>2012434</v>
      </c>
      <c r="F39" s="7">
        <v>1172353982</v>
      </c>
    </row>
    <row r="40" spans="2:8" ht="12.9" customHeight="1" x14ac:dyDescent="0.2">
      <c r="B40" s="22">
        <v>42675</v>
      </c>
      <c r="C40" s="7">
        <v>28590458</v>
      </c>
      <c r="D40" s="7">
        <v>10690015167</v>
      </c>
      <c r="E40" s="7">
        <v>997906</v>
      </c>
      <c r="F40" s="7">
        <v>552867564</v>
      </c>
    </row>
    <row r="41" spans="2:8" ht="12.9" customHeight="1" x14ac:dyDescent="0.2">
      <c r="B41" s="60">
        <v>42705</v>
      </c>
      <c r="C41" s="49">
        <v>31687217</v>
      </c>
      <c r="D41" s="49">
        <v>12058984612</v>
      </c>
      <c r="E41" s="49">
        <v>1069371</v>
      </c>
      <c r="F41" s="49">
        <v>610678340</v>
      </c>
    </row>
    <row r="42" spans="2:8" ht="12.9" customHeight="1" x14ac:dyDescent="0.2">
      <c r="B42" s="22">
        <v>42736</v>
      </c>
      <c r="C42" s="7">
        <v>27031654</v>
      </c>
      <c r="D42" s="7">
        <v>9781216393</v>
      </c>
      <c r="E42" s="7">
        <v>866399</v>
      </c>
      <c r="F42" s="7">
        <v>529330668</v>
      </c>
      <c r="G42" s="7"/>
      <c r="H42" s="7"/>
    </row>
    <row r="43" spans="2:8" ht="12.9" customHeight="1" x14ac:dyDescent="0.2">
      <c r="B43" s="22">
        <v>42767</v>
      </c>
      <c r="C43" s="94">
        <v>27132868</v>
      </c>
      <c r="D43" s="94">
        <v>9895011020</v>
      </c>
      <c r="E43" s="94">
        <v>832435</v>
      </c>
      <c r="F43" s="94">
        <v>503480826</v>
      </c>
    </row>
    <row r="44" spans="2:8" ht="12.9" customHeight="1" x14ac:dyDescent="0.2">
      <c r="B44" s="22">
        <v>42795</v>
      </c>
      <c r="C44" s="7">
        <v>31211278</v>
      </c>
      <c r="D44" s="7">
        <v>11319301571</v>
      </c>
      <c r="E44" s="7">
        <v>1117586</v>
      </c>
      <c r="F44" s="7">
        <v>675467602</v>
      </c>
      <c r="G44" s="7"/>
    </row>
    <row r="45" spans="2:8" ht="12.9" customHeight="1" x14ac:dyDescent="0.2">
      <c r="B45" s="22">
        <v>42826</v>
      </c>
      <c r="C45" s="94">
        <v>29989093</v>
      </c>
      <c r="D45" s="94">
        <v>11145176506</v>
      </c>
      <c r="E45" s="7">
        <v>2140454</v>
      </c>
      <c r="F45" s="7">
        <v>1243470970</v>
      </c>
    </row>
    <row r="46" spans="2:8" ht="12.9" customHeight="1" x14ac:dyDescent="0.2">
      <c r="B46" s="22">
        <v>42856</v>
      </c>
      <c r="C46" s="94">
        <v>32111763</v>
      </c>
      <c r="D46" s="94">
        <v>11773923776</v>
      </c>
      <c r="E46" s="94">
        <v>3061490</v>
      </c>
      <c r="F46" s="94">
        <v>1858098682</v>
      </c>
    </row>
    <row r="47" spans="2:8" ht="12.9" customHeight="1" x14ac:dyDescent="0.2">
      <c r="B47" s="22">
        <v>42887</v>
      </c>
      <c r="C47" s="94">
        <v>31962920</v>
      </c>
      <c r="D47" s="94">
        <v>11805960086</v>
      </c>
      <c r="E47" s="94">
        <v>5790704</v>
      </c>
      <c r="F47" s="94">
        <v>3640275087</v>
      </c>
    </row>
    <row r="48" spans="2:8" ht="12.9" customHeight="1" x14ac:dyDescent="0.2">
      <c r="B48" s="22">
        <v>42917</v>
      </c>
      <c r="C48" s="7">
        <v>32128077</v>
      </c>
      <c r="D48" s="7">
        <v>12131026231</v>
      </c>
      <c r="E48" s="7">
        <v>11079910</v>
      </c>
      <c r="F48" s="7">
        <v>6666766323</v>
      </c>
    </row>
    <row r="49" spans="2:10" ht="12.9" customHeight="1" x14ac:dyDescent="0.2">
      <c r="B49" s="22">
        <v>42948</v>
      </c>
      <c r="C49" s="7">
        <v>31563814</v>
      </c>
      <c r="D49" s="7">
        <v>11896320391</v>
      </c>
      <c r="E49" s="7">
        <v>11759799</v>
      </c>
      <c r="F49" s="7">
        <v>7086538105</v>
      </c>
    </row>
    <row r="50" spans="2:10" ht="12.9" customHeight="1" x14ac:dyDescent="0.2">
      <c r="B50" s="22">
        <v>42979</v>
      </c>
      <c r="C50" s="94">
        <v>31422404</v>
      </c>
      <c r="D50" s="94">
        <v>11728853022</v>
      </c>
      <c r="E50" s="94">
        <v>5476736</v>
      </c>
      <c r="F50" s="94">
        <v>3215744763</v>
      </c>
    </row>
    <row r="51" spans="2:10" ht="12.9" customHeight="1" x14ac:dyDescent="0.2">
      <c r="B51" s="60">
        <v>43009</v>
      </c>
      <c r="C51" s="49">
        <v>32695834</v>
      </c>
      <c r="D51" s="49">
        <v>12009171220</v>
      </c>
      <c r="E51" s="49">
        <v>2506280</v>
      </c>
      <c r="F51" s="49">
        <v>1390350453</v>
      </c>
    </row>
    <row r="52" spans="2:10" ht="12.9" customHeight="1" x14ac:dyDescent="0.2">
      <c r="B52" s="22">
        <v>43040</v>
      </c>
      <c r="C52" s="7">
        <v>31145542</v>
      </c>
      <c r="D52" s="7">
        <v>11534666862</v>
      </c>
      <c r="E52" s="7">
        <v>1162038</v>
      </c>
      <c r="F52" s="7">
        <v>620958222</v>
      </c>
    </row>
    <row r="53" spans="2:10" ht="12.9" customHeight="1" x14ac:dyDescent="0.2">
      <c r="B53" s="164">
        <v>43070</v>
      </c>
      <c r="C53" s="34">
        <v>33914176</v>
      </c>
      <c r="D53" s="34">
        <v>12684067350</v>
      </c>
      <c r="E53" s="34">
        <v>1255871</v>
      </c>
      <c r="F53" s="34">
        <v>681553609</v>
      </c>
    </row>
    <row r="54" spans="2:10" ht="12.9" customHeight="1" x14ac:dyDescent="0.2">
      <c r="C54" s="7"/>
      <c r="D54" s="7"/>
      <c r="E54" s="7"/>
      <c r="F54" s="7"/>
      <c r="G54" s="7"/>
      <c r="H54" s="7"/>
      <c r="I54" s="84"/>
      <c r="J54" s="84"/>
    </row>
    <row r="55" spans="2:10" ht="12.9" customHeight="1" x14ac:dyDescent="0.2">
      <c r="C55" s="7"/>
      <c r="D55" s="7"/>
      <c r="E55" s="7"/>
      <c r="F55" s="7"/>
      <c r="G55" s="7"/>
      <c r="H55" s="7"/>
      <c r="I55" s="84"/>
      <c r="J55" s="84"/>
    </row>
    <row r="56" spans="2:10" ht="12.9" customHeight="1" x14ac:dyDescent="0.2">
      <c r="C56" s="80"/>
      <c r="D56" s="80"/>
      <c r="E56" s="80"/>
      <c r="F56" s="80"/>
      <c r="G56" s="80"/>
      <c r="H56" s="80"/>
    </row>
    <row r="57" spans="2:10" ht="12.9" customHeight="1" x14ac:dyDescent="0.2">
      <c r="B57" t="s">
        <v>297</v>
      </c>
      <c r="F57" s="84"/>
    </row>
    <row r="58" spans="2:10" ht="12.9" customHeight="1" x14ac:dyDescent="0.2">
      <c r="B58" t="s">
        <v>298</v>
      </c>
      <c r="E58" s="7"/>
      <c r="F58" s="7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="140" zoomScaleNormal="140" workbookViewId="0"/>
  </sheetViews>
  <sheetFormatPr defaultColWidth="19.28515625" defaultRowHeight="12.9" customHeight="1" x14ac:dyDescent="0.2"/>
  <cols>
    <col min="1" max="1" width="2.85546875" style="108" customWidth="1"/>
    <col min="2" max="2" width="19.28515625" style="108"/>
    <col min="3" max="8" width="17.140625" style="108" customWidth="1"/>
    <col min="9" max="16384" width="19.28515625" style="108"/>
  </cols>
  <sheetData>
    <row r="1" spans="1:8" s="186" customFormat="1" ht="12.9" customHeight="1" x14ac:dyDescent="0.3">
      <c r="A1" s="186" t="s">
        <v>478</v>
      </c>
    </row>
    <row r="4" spans="1:8" ht="30.75" customHeight="1" x14ac:dyDescent="0.2">
      <c r="B4" s="106" t="s">
        <v>299</v>
      </c>
      <c r="C4" s="135" t="s">
        <v>300</v>
      </c>
      <c r="D4" s="135" t="s">
        <v>301</v>
      </c>
      <c r="E4" s="135" t="s">
        <v>302</v>
      </c>
      <c r="F4" s="135" t="s">
        <v>303</v>
      </c>
      <c r="G4" s="135" t="s">
        <v>304</v>
      </c>
      <c r="H4" s="135" t="s">
        <v>305</v>
      </c>
    </row>
    <row r="5" spans="1:8" ht="12.9" customHeight="1" x14ac:dyDescent="0.2">
      <c r="B5" s="22">
        <v>42736</v>
      </c>
      <c r="C5" s="7">
        <v>25855369</v>
      </c>
      <c r="D5" s="7">
        <v>8842959516</v>
      </c>
      <c r="E5" s="7">
        <v>1176285</v>
      </c>
      <c r="F5" s="7">
        <v>938256877</v>
      </c>
      <c r="G5" s="7">
        <f>C5+E5</f>
        <v>27031654</v>
      </c>
      <c r="H5" s="7">
        <f>D5+F5</f>
        <v>9781216393</v>
      </c>
    </row>
    <row r="6" spans="1:8" ht="12.9" customHeight="1" x14ac:dyDescent="0.2">
      <c r="B6" s="22">
        <v>42767</v>
      </c>
      <c r="C6" s="7">
        <v>25865003</v>
      </c>
      <c r="D6" s="7">
        <v>8887711190</v>
      </c>
      <c r="E6" s="7">
        <v>1267865</v>
      </c>
      <c r="F6" s="7">
        <v>1007299830</v>
      </c>
      <c r="G6" s="7">
        <f t="shared" ref="G6:H15" si="0">C6+E6</f>
        <v>27132868</v>
      </c>
      <c r="H6" s="7">
        <f t="shared" si="0"/>
        <v>9895011020</v>
      </c>
    </row>
    <row r="7" spans="1:8" ht="12.9" customHeight="1" x14ac:dyDescent="0.2">
      <c r="B7" s="22">
        <v>42795</v>
      </c>
      <c r="C7" s="7">
        <v>29677553</v>
      </c>
      <c r="D7" s="7">
        <v>10084523616</v>
      </c>
      <c r="E7" s="7">
        <v>1533725</v>
      </c>
      <c r="F7" s="7">
        <v>1234777955</v>
      </c>
      <c r="G7" s="7">
        <f t="shared" si="0"/>
        <v>31211278</v>
      </c>
      <c r="H7" s="7">
        <f t="shared" si="0"/>
        <v>11319301571</v>
      </c>
    </row>
    <row r="8" spans="1:8" ht="12.9" customHeight="1" x14ac:dyDescent="0.2">
      <c r="B8" s="22">
        <v>42826</v>
      </c>
      <c r="C8" s="7">
        <v>28555022</v>
      </c>
      <c r="D8" s="7">
        <v>9941691125</v>
      </c>
      <c r="E8" s="7">
        <v>1434071</v>
      </c>
      <c r="F8" s="7">
        <v>1203485381</v>
      </c>
      <c r="G8" s="7">
        <f t="shared" si="0"/>
        <v>29989093</v>
      </c>
      <c r="H8" s="7">
        <f t="shared" si="0"/>
        <v>11145176506</v>
      </c>
    </row>
    <row r="9" spans="1:8" ht="12.9" customHeight="1" x14ac:dyDescent="0.2">
      <c r="B9" s="22">
        <v>42856</v>
      </c>
      <c r="C9" s="7">
        <v>30457425</v>
      </c>
      <c r="D9" s="7">
        <v>10403020408</v>
      </c>
      <c r="E9" s="7">
        <v>1654338</v>
      </c>
      <c r="F9" s="7">
        <v>1370903368</v>
      </c>
      <c r="G9" s="7">
        <f t="shared" si="0"/>
        <v>32111763</v>
      </c>
      <c r="H9" s="7">
        <f t="shared" si="0"/>
        <v>11773923776</v>
      </c>
    </row>
    <row r="10" spans="1:8" ht="12.9" customHeight="1" x14ac:dyDescent="0.2">
      <c r="B10" s="22">
        <v>42887</v>
      </c>
      <c r="C10" s="7">
        <v>30345308</v>
      </c>
      <c r="D10" s="7">
        <v>10389394856</v>
      </c>
      <c r="E10" s="7">
        <v>1617612</v>
      </c>
      <c r="F10" s="7">
        <v>1416565230</v>
      </c>
      <c r="G10" s="7">
        <f t="shared" si="0"/>
        <v>31962920</v>
      </c>
      <c r="H10" s="7">
        <f t="shared" si="0"/>
        <v>11805960086</v>
      </c>
    </row>
    <row r="11" spans="1:8" ht="12.9" customHeight="1" x14ac:dyDescent="0.2">
      <c r="B11" s="22">
        <v>42917</v>
      </c>
      <c r="C11" s="7">
        <v>30490172</v>
      </c>
      <c r="D11" s="7">
        <v>10580496534</v>
      </c>
      <c r="E11" s="7">
        <v>1637905</v>
      </c>
      <c r="F11" s="7">
        <v>1550529697</v>
      </c>
      <c r="G11" s="7">
        <f t="shared" si="0"/>
        <v>32128077</v>
      </c>
      <c r="H11" s="7">
        <f t="shared" si="0"/>
        <v>12131026231</v>
      </c>
    </row>
    <row r="12" spans="1:8" ht="12.9" customHeight="1" x14ac:dyDescent="0.2">
      <c r="B12" s="22">
        <v>42948</v>
      </c>
      <c r="C12" s="7">
        <v>30048551</v>
      </c>
      <c r="D12" s="7">
        <v>10406670699</v>
      </c>
      <c r="E12" s="7">
        <v>1515263</v>
      </c>
      <c r="F12" s="7">
        <v>1489649692</v>
      </c>
      <c r="G12" s="7">
        <f t="shared" si="0"/>
        <v>31563814</v>
      </c>
      <c r="H12" s="7">
        <f t="shared" si="0"/>
        <v>11896320391</v>
      </c>
    </row>
    <row r="13" spans="1:8" ht="12.9" customHeight="1" x14ac:dyDescent="0.2">
      <c r="B13" s="22">
        <v>42979</v>
      </c>
      <c r="C13" s="7">
        <v>29897454</v>
      </c>
      <c r="D13" s="7">
        <v>10397889395</v>
      </c>
      <c r="E13" s="7">
        <v>1524950</v>
      </c>
      <c r="F13" s="7">
        <v>1330963627</v>
      </c>
      <c r="G13" s="7">
        <f t="shared" si="0"/>
        <v>31422404</v>
      </c>
      <c r="H13" s="7">
        <f t="shared" si="0"/>
        <v>11728853022</v>
      </c>
    </row>
    <row r="14" spans="1:8" ht="12.9" customHeight="1" x14ac:dyDescent="0.2">
      <c r="B14" s="22">
        <v>43009</v>
      </c>
      <c r="C14" s="7">
        <v>31128554</v>
      </c>
      <c r="D14" s="7">
        <v>10695721761</v>
      </c>
      <c r="E14" s="7">
        <v>1567280</v>
      </c>
      <c r="F14" s="7">
        <v>1313449459</v>
      </c>
      <c r="G14" s="7">
        <f t="shared" si="0"/>
        <v>32695834</v>
      </c>
      <c r="H14" s="7">
        <f t="shared" si="0"/>
        <v>12009171220</v>
      </c>
    </row>
    <row r="15" spans="1:8" ht="12.9" customHeight="1" x14ac:dyDescent="0.2">
      <c r="B15" s="22">
        <v>43040</v>
      </c>
      <c r="C15" s="7">
        <v>29678406</v>
      </c>
      <c r="D15" s="7">
        <v>10311215415</v>
      </c>
      <c r="E15" s="7">
        <v>1467136</v>
      </c>
      <c r="F15" s="7">
        <v>1223451447</v>
      </c>
      <c r="G15" s="7">
        <f t="shared" si="0"/>
        <v>31145542</v>
      </c>
      <c r="H15" s="7">
        <f t="shared" si="0"/>
        <v>11534666862</v>
      </c>
    </row>
    <row r="16" spans="1:8" ht="12.9" customHeight="1" x14ac:dyDescent="0.2">
      <c r="B16" s="73">
        <v>43070</v>
      </c>
      <c r="C16" s="34">
        <v>32441526</v>
      </c>
      <c r="D16" s="34">
        <v>11353483792</v>
      </c>
      <c r="E16" s="34">
        <v>1472650</v>
      </c>
      <c r="F16" s="34">
        <v>1330583558</v>
      </c>
      <c r="G16" s="34">
        <f>C16+E16</f>
        <v>33914176</v>
      </c>
      <c r="H16" s="34">
        <f>D16+F16</f>
        <v>12684067350</v>
      </c>
    </row>
    <row r="17" spans="2:8" ht="12.9" customHeight="1" x14ac:dyDescent="0.2">
      <c r="B17" s="111" t="s">
        <v>306</v>
      </c>
      <c r="C17" s="34">
        <f t="shared" ref="C17:H17" si="1">SUM(C5:C16)</f>
        <v>354440343</v>
      </c>
      <c r="D17" s="102">
        <f t="shared" si="1"/>
        <v>122294778307</v>
      </c>
      <c r="E17" s="102">
        <f t="shared" si="1"/>
        <v>17869080</v>
      </c>
      <c r="F17" s="34">
        <f t="shared" si="1"/>
        <v>15409916121</v>
      </c>
      <c r="G17" s="34">
        <f t="shared" si="1"/>
        <v>372309423</v>
      </c>
      <c r="H17" s="34">
        <f t="shared" si="1"/>
        <v>137704694428</v>
      </c>
    </row>
    <row r="18" spans="2:8" ht="12.9" customHeight="1" x14ac:dyDescent="0.2">
      <c r="C18" s="69"/>
      <c r="D18" s="69"/>
      <c r="E18" s="69"/>
      <c r="F18" s="69"/>
      <c r="G18" s="69"/>
      <c r="H18" s="69"/>
    </row>
    <row r="19" spans="2:8" ht="12.9" customHeight="1" x14ac:dyDescent="0.2">
      <c r="B19" s="108" t="s">
        <v>307</v>
      </c>
    </row>
    <row r="20" spans="2:8" ht="12.9" customHeight="1" x14ac:dyDescent="0.2">
      <c r="B20" s="108" t="s">
        <v>308</v>
      </c>
    </row>
    <row r="21" spans="2:8" ht="12.9" customHeight="1" x14ac:dyDescent="0.2">
      <c r="G21" s="69"/>
      <c r="H21" s="6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style="108" customWidth="1"/>
    <col min="2" max="2" width="19.28515625" style="108"/>
    <col min="3" max="8" width="15.42578125" style="108" customWidth="1"/>
    <col min="9" max="16384" width="19.28515625" style="108"/>
  </cols>
  <sheetData>
    <row r="2" spans="2:8" ht="15.6" x14ac:dyDescent="0.3">
      <c r="B2" s="59" t="s">
        <v>467</v>
      </c>
    </row>
    <row r="5" spans="2:8" ht="40.799999999999997" x14ac:dyDescent="0.2">
      <c r="B5" s="106" t="s">
        <v>309</v>
      </c>
      <c r="C5" s="107" t="s">
        <v>310</v>
      </c>
      <c r="D5" s="107" t="s">
        <v>311</v>
      </c>
      <c r="E5" s="107" t="s">
        <v>312</v>
      </c>
      <c r="F5" s="107" t="s">
        <v>313</v>
      </c>
      <c r="G5" s="107" t="s">
        <v>314</v>
      </c>
      <c r="H5" s="107" t="s">
        <v>315</v>
      </c>
    </row>
    <row r="6" spans="2:8" ht="12.9" customHeight="1" x14ac:dyDescent="0.2">
      <c r="B6" s="22">
        <v>42736</v>
      </c>
      <c r="C6" s="7">
        <v>793789</v>
      </c>
      <c r="D6" s="7">
        <v>492081315</v>
      </c>
      <c r="E6" s="7">
        <v>72610</v>
      </c>
      <c r="F6" s="7">
        <v>37249353</v>
      </c>
      <c r="G6" s="7">
        <f>C6+E6</f>
        <v>866399</v>
      </c>
      <c r="H6" s="7">
        <f>D6+F6</f>
        <v>529330668</v>
      </c>
    </row>
    <row r="7" spans="2:8" ht="12.9" customHeight="1" x14ac:dyDescent="0.2">
      <c r="B7" s="22">
        <v>42767</v>
      </c>
      <c r="C7" s="7">
        <v>745737</v>
      </c>
      <c r="D7" s="7">
        <v>461263724</v>
      </c>
      <c r="E7" s="7">
        <v>86698</v>
      </c>
      <c r="F7" s="7">
        <v>42217102</v>
      </c>
      <c r="G7" s="7">
        <f t="shared" ref="G7:H16" si="0">C7+E7</f>
        <v>832435</v>
      </c>
      <c r="H7" s="7">
        <f t="shared" si="0"/>
        <v>503480826</v>
      </c>
    </row>
    <row r="8" spans="2:8" ht="12.9" customHeight="1" x14ac:dyDescent="0.2">
      <c r="B8" s="22">
        <v>42795</v>
      </c>
      <c r="C8" s="7">
        <v>1006720</v>
      </c>
      <c r="D8" s="7">
        <v>616398269</v>
      </c>
      <c r="E8" s="7">
        <v>110866</v>
      </c>
      <c r="F8" s="7">
        <v>59069333</v>
      </c>
      <c r="G8" s="7">
        <f t="shared" si="0"/>
        <v>1117586</v>
      </c>
      <c r="H8" s="7">
        <f t="shared" si="0"/>
        <v>675467602</v>
      </c>
    </row>
    <row r="9" spans="2:8" ht="12.9" customHeight="1" x14ac:dyDescent="0.2">
      <c r="B9" s="22">
        <v>42826</v>
      </c>
      <c r="C9" s="7">
        <v>2009501</v>
      </c>
      <c r="D9" s="7">
        <v>1166778438</v>
      </c>
      <c r="E9" s="7">
        <v>130953</v>
      </c>
      <c r="F9" s="7">
        <v>76692532</v>
      </c>
      <c r="G9" s="7">
        <f t="shared" si="0"/>
        <v>2140454</v>
      </c>
      <c r="H9" s="7">
        <f t="shared" si="0"/>
        <v>1243470970</v>
      </c>
    </row>
    <row r="10" spans="2:8" ht="12.9" customHeight="1" x14ac:dyDescent="0.2">
      <c r="B10" s="22">
        <v>42856</v>
      </c>
      <c r="C10" s="7">
        <v>2893752</v>
      </c>
      <c r="D10" s="7">
        <v>1747159381</v>
      </c>
      <c r="E10" s="7">
        <v>167738</v>
      </c>
      <c r="F10" s="7">
        <v>110939301</v>
      </c>
      <c r="G10" s="7">
        <f t="shared" si="0"/>
        <v>3061490</v>
      </c>
      <c r="H10" s="7">
        <f t="shared" si="0"/>
        <v>1858098682</v>
      </c>
    </row>
    <row r="11" spans="2:8" ht="12.9" customHeight="1" x14ac:dyDescent="0.2">
      <c r="B11" s="22">
        <v>42887</v>
      </c>
      <c r="C11" s="7">
        <v>5575157</v>
      </c>
      <c r="D11" s="7">
        <v>3487744029</v>
      </c>
      <c r="E11" s="7">
        <v>215547</v>
      </c>
      <c r="F11" s="7">
        <v>152531058</v>
      </c>
      <c r="G11" s="7">
        <f t="shared" si="0"/>
        <v>5790704</v>
      </c>
      <c r="H11" s="7">
        <f t="shared" si="0"/>
        <v>3640275087</v>
      </c>
    </row>
    <row r="12" spans="2:8" ht="12.9" customHeight="1" x14ac:dyDescent="0.2">
      <c r="B12" s="22">
        <v>42917</v>
      </c>
      <c r="C12" s="7">
        <v>10781471</v>
      </c>
      <c r="D12" s="7">
        <v>6453017968</v>
      </c>
      <c r="E12" s="7">
        <v>298439</v>
      </c>
      <c r="F12" s="7">
        <v>213748355</v>
      </c>
      <c r="G12" s="7">
        <f t="shared" si="0"/>
        <v>11079910</v>
      </c>
      <c r="H12" s="7">
        <f t="shared" si="0"/>
        <v>6666766323</v>
      </c>
    </row>
    <row r="13" spans="2:8" ht="12.9" customHeight="1" x14ac:dyDescent="0.2">
      <c r="B13" s="22">
        <v>42948</v>
      </c>
      <c r="C13" s="7">
        <v>11446545</v>
      </c>
      <c r="D13" s="7">
        <v>6854358664</v>
      </c>
      <c r="E13" s="7">
        <v>313254</v>
      </c>
      <c r="F13" s="7">
        <v>232179441</v>
      </c>
      <c r="G13" s="7">
        <f t="shared" si="0"/>
        <v>11759799</v>
      </c>
      <c r="H13" s="7">
        <f t="shared" si="0"/>
        <v>7086538105</v>
      </c>
    </row>
    <row r="14" spans="2:8" ht="12.9" customHeight="1" x14ac:dyDescent="0.2">
      <c r="B14" s="22">
        <v>42979</v>
      </c>
      <c r="C14" s="7">
        <v>5264757</v>
      </c>
      <c r="D14" s="7">
        <v>3073063422</v>
      </c>
      <c r="E14" s="7">
        <v>211979</v>
      </c>
      <c r="F14" s="7">
        <v>142681341</v>
      </c>
      <c r="G14" s="7">
        <f t="shared" si="0"/>
        <v>5476736</v>
      </c>
      <c r="H14" s="7">
        <f t="shared" si="0"/>
        <v>3215744763</v>
      </c>
    </row>
    <row r="15" spans="2:8" ht="12.9" customHeight="1" x14ac:dyDescent="0.2">
      <c r="B15" s="22">
        <v>43009</v>
      </c>
      <c r="C15" s="7">
        <v>2352149</v>
      </c>
      <c r="D15" s="7">
        <v>1296508331</v>
      </c>
      <c r="E15" s="7">
        <v>154131</v>
      </c>
      <c r="F15" s="7">
        <v>93842122</v>
      </c>
      <c r="G15" s="7">
        <f t="shared" si="0"/>
        <v>2506280</v>
      </c>
      <c r="H15" s="7">
        <f t="shared" si="0"/>
        <v>1390350453</v>
      </c>
    </row>
    <row r="16" spans="2:8" ht="12.9" customHeight="1" x14ac:dyDescent="0.2">
      <c r="B16" s="22">
        <v>43040</v>
      </c>
      <c r="C16" s="7">
        <v>1055860</v>
      </c>
      <c r="D16" s="7">
        <v>565697020</v>
      </c>
      <c r="E16" s="7">
        <v>106178</v>
      </c>
      <c r="F16" s="7">
        <v>55261202</v>
      </c>
      <c r="G16" s="7">
        <f t="shared" si="0"/>
        <v>1162038</v>
      </c>
      <c r="H16" s="7">
        <f t="shared" si="0"/>
        <v>620958222</v>
      </c>
    </row>
    <row r="17" spans="2:8" ht="12.9" customHeight="1" x14ac:dyDescent="0.2">
      <c r="B17" s="73">
        <v>43070</v>
      </c>
      <c r="C17" s="34">
        <v>1166093</v>
      </c>
      <c r="D17" s="34">
        <v>633340182</v>
      </c>
      <c r="E17" s="34">
        <v>89778</v>
      </c>
      <c r="F17" s="34">
        <v>48213427</v>
      </c>
      <c r="G17" s="34">
        <f>C17+E17</f>
        <v>1255871</v>
      </c>
      <c r="H17" s="34">
        <f>D17+F17</f>
        <v>681553609</v>
      </c>
    </row>
    <row r="18" spans="2:8" ht="12.9" customHeight="1" x14ac:dyDescent="0.2">
      <c r="B18" s="111" t="s">
        <v>316</v>
      </c>
      <c r="C18" s="34">
        <f t="shared" ref="C18:H18" si="1">SUM(C6:C17)</f>
        <v>45091531</v>
      </c>
      <c r="D18" s="102">
        <f t="shared" si="1"/>
        <v>26847410743</v>
      </c>
      <c r="E18" s="102">
        <f t="shared" si="1"/>
        <v>1958171</v>
      </c>
      <c r="F18" s="34">
        <f t="shared" si="1"/>
        <v>1264624567</v>
      </c>
      <c r="G18" s="34">
        <f t="shared" si="1"/>
        <v>47049702</v>
      </c>
      <c r="H18" s="34">
        <f t="shared" si="1"/>
        <v>28112035310</v>
      </c>
    </row>
    <row r="19" spans="2:8" ht="12.9" customHeight="1" x14ac:dyDescent="0.2">
      <c r="C19" s="69"/>
      <c r="D19" s="69"/>
      <c r="E19" s="69"/>
      <c r="F19" s="69"/>
      <c r="G19" s="69"/>
      <c r="H19" s="69"/>
    </row>
    <row r="20" spans="2:8" ht="12.9" customHeight="1" x14ac:dyDescent="0.2">
      <c r="B20" s="108" t="s">
        <v>317</v>
      </c>
    </row>
    <row r="21" spans="2:8" ht="12.9" customHeight="1" x14ac:dyDescent="0.2">
      <c r="B21" s="108" t="s">
        <v>318</v>
      </c>
    </row>
    <row r="23" spans="2:8" ht="12.9" customHeight="1" x14ac:dyDescent="0.2">
      <c r="G23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7" customWidth="1"/>
    <col min="3" max="3" width="15.28515625" customWidth="1"/>
    <col min="4" max="4" width="11.42578125" customWidth="1"/>
    <col min="5" max="5" width="16.28515625" customWidth="1"/>
    <col min="6" max="6" width="12.42578125" customWidth="1"/>
    <col min="7" max="7" width="15.85546875" customWidth="1"/>
    <col min="8" max="8" width="14" customWidth="1"/>
  </cols>
  <sheetData>
    <row r="2" spans="2:10" ht="15.6" x14ac:dyDescent="0.3">
      <c r="B2" s="1" t="s">
        <v>436</v>
      </c>
    </row>
    <row r="5" spans="2:10" ht="30.6" x14ac:dyDescent="0.2">
      <c r="B5" s="10" t="s">
        <v>32</v>
      </c>
      <c r="C5" s="3" t="s">
        <v>33</v>
      </c>
      <c r="D5" s="3" t="s">
        <v>34</v>
      </c>
      <c r="E5" s="3" t="s">
        <v>35</v>
      </c>
      <c r="F5" s="3" t="s">
        <v>36</v>
      </c>
      <c r="G5" s="91" t="s">
        <v>37</v>
      </c>
      <c r="H5" s="109" t="s">
        <v>38</v>
      </c>
    </row>
    <row r="6" spans="2:10" ht="12.9" customHeight="1" x14ac:dyDescent="0.2">
      <c r="B6" s="11">
        <v>42766</v>
      </c>
      <c r="C6" s="42">
        <v>4095</v>
      </c>
      <c r="D6" s="42">
        <v>10</v>
      </c>
      <c r="E6" s="114">
        <v>349</v>
      </c>
      <c r="F6" s="114">
        <v>67</v>
      </c>
      <c r="G6" s="114">
        <v>8</v>
      </c>
      <c r="H6" s="19">
        <v>4529</v>
      </c>
      <c r="I6" s="7"/>
      <c r="J6" s="7"/>
    </row>
    <row r="7" spans="2:10" ht="12.9" customHeight="1" x14ac:dyDescent="0.2">
      <c r="B7" s="11">
        <v>42794</v>
      </c>
      <c r="C7" s="42">
        <v>4086</v>
      </c>
      <c r="D7" s="42">
        <v>10</v>
      </c>
      <c r="E7" s="114">
        <v>354</v>
      </c>
      <c r="F7" s="114">
        <v>68</v>
      </c>
      <c r="G7" s="114">
        <v>8</v>
      </c>
      <c r="H7" s="19">
        <v>4526</v>
      </c>
      <c r="I7" s="7"/>
      <c r="J7" s="7"/>
    </row>
    <row r="8" spans="2:10" ht="12.9" customHeight="1" x14ac:dyDescent="0.2">
      <c r="B8" s="11">
        <v>42825</v>
      </c>
      <c r="C8" s="42">
        <v>4124</v>
      </c>
      <c r="D8" s="42">
        <v>10</v>
      </c>
      <c r="E8" s="114">
        <v>358</v>
      </c>
      <c r="F8" s="114">
        <v>68</v>
      </c>
      <c r="G8" s="114">
        <v>8</v>
      </c>
      <c r="H8" s="19">
        <v>4568</v>
      </c>
      <c r="I8" s="7"/>
      <c r="J8" s="7"/>
    </row>
    <row r="9" spans="2:10" ht="12.9" customHeight="1" x14ac:dyDescent="0.2">
      <c r="B9" s="11">
        <v>42855</v>
      </c>
      <c r="C9" s="42">
        <v>4307</v>
      </c>
      <c r="D9" s="42">
        <v>10</v>
      </c>
      <c r="E9" s="114">
        <v>358</v>
      </c>
      <c r="F9" s="114">
        <v>68</v>
      </c>
      <c r="G9" s="114">
        <v>8</v>
      </c>
      <c r="H9" s="19">
        <v>4751</v>
      </c>
      <c r="I9" s="7"/>
      <c r="J9" s="7"/>
    </row>
    <row r="10" spans="2:10" ht="12.9" customHeight="1" x14ac:dyDescent="0.2">
      <c r="B10" s="11">
        <v>42886</v>
      </c>
      <c r="C10" s="42">
        <v>4675</v>
      </c>
      <c r="D10" s="42">
        <v>10</v>
      </c>
      <c r="E10" s="114">
        <v>375</v>
      </c>
      <c r="F10" s="114">
        <v>73</v>
      </c>
      <c r="G10" s="114">
        <v>9</v>
      </c>
      <c r="H10" s="19">
        <v>5142</v>
      </c>
      <c r="I10" s="7"/>
      <c r="J10" s="7"/>
    </row>
    <row r="11" spans="2:10" ht="12.9" customHeight="1" x14ac:dyDescent="0.2">
      <c r="B11" s="11">
        <v>42916</v>
      </c>
      <c r="C11" s="42">
        <v>4756</v>
      </c>
      <c r="D11" s="42">
        <v>10</v>
      </c>
      <c r="E11" s="114">
        <v>366</v>
      </c>
      <c r="F11" s="114">
        <v>68</v>
      </c>
      <c r="G11" s="114">
        <v>9</v>
      </c>
      <c r="H11" s="19">
        <v>5209</v>
      </c>
      <c r="I11" s="7"/>
      <c r="J11" s="7"/>
    </row>
    <row r="12" spans="2:10" ht="12.9" customHeight="1" x14ac:dyDescent="0.2">
      <c r="B12" s="11">
        <v>42947</v>
      </c>
      <c r="C12" s="42">
        <v>4831</v>
      </c>
      <c r="D12" s="42">
        <v>10</v>
      </c>
      <c r="E12" s="114">
        <v>365</v>
      </c>
      <c r="F12" s="114">
        <v>67</v>
      </c>
      <c r="G12" s="114">
        <v>9</v>
      </c>
      <c r="H12" s="19">
        <v>5282</v>
      </c>
      <c r="I12" s="7"/>
      <c r="J12" s="7"/>
    </row>
    <row r="13" spans="2:10" ht="12.9" customHeight="1" x14ac:dyDescent="0.2">
      <c r="B13" s="11">
        <v>42978</v>
      </c>
      <c r="C13" s="42">
        <v>4872</v>
      </c>
      <c r="D13" s="42">
        <v>10</v>
      </c>
      <c r="E13" s="114">
        <v>367</v>
      </c>
      <c r="F13" s="114">
        <v>68</v>
      </c>
      <c r="G13" s="114">
        <v>9</v>
      </c>
      <c r="H13" s="19">
        <v>5326</v>
      </c>
      <c r="I13" s="7"/>
      <c r="J13" s="7"/>
    </row>
    <row r="14" spans="2:10" ht="12.9" customHeight="1" x14ac:dyDescent="0.2">
      <c r="B14" s="11">
        <v>43008</v>
      </c>
      <c r="C14" s="42">
        <v>4831</v>
      </c>
      <c r="D14" s="42">
        <v>10</v>
      </c>
      <c r="E14" s="114">
        <v>369</v>
      </c>
      <c r="F14" s="114">
        <v>68</v>
      </c>
      <c r="G14" s="114">
        <v>9</v>
      </c>
      <c r="H14" s="19">
        <v>5287</v>
      </c>
      <c r="I14" s="7"/>
      <c r="J14" s="7"/>
    </row>
    <row r="15" spans="2:10" ht="12.9" customHeight="1" x14ac:dyDescent="0.2">
      <c r="B15" s="11">
        <v>43039</v>
      </c>
      <c r="C15" s="42">
        <v>4580</v>
      </c>
      <c r="D15" s="42">
        <v>10</v>
      </c>
      <c r="E15" s="114">
        <v>381</v>
      </c>
      <c r="F15" s="114">
        <v>67</v>
      </c>
      <c r="G15" s="114">
        <v>9</v>
      </c>
      <c r="H15" s="19">
        <v>5047</v>
      </c>
      <c r="I15" s="7"/>
      <c r="J15" s="7"/>
    </row>
    <row r="16" spans="2:10" ht="12.9" customHeight="1" x14ac:dyDescent="0.2">
      <c r="B16" s="11">
        <v>43069</v>
      </c>
      <c r="C16" s="42">
        <v>4433</v>
      </c>
      <c r="D16" s="42">
        <v>10</v>
      </c>
      <c r="E16" s="114">
        <v>398</v>
      </c>
      <c r="F16" s="114">
        <v>66</v>
      </c>
      <c r="G16" s="114">
        <v>9</v>
      </c>
      <c r="H16" s="19">
        <v>4916</v>
      </c>
      <c r="I16" s="7"/>
      <c r="J16" s="7"/>
    </row>
    <row r="17" spans="2:10" ht="12.9" customHeight="1" x14ac:dyDescent="0.2">
      <c r="B17" s="12">
        <v>43100</v>
      </c>
      <c r="C17" s="115">
        <v>4446</v>
      </c>
      <c r="D17" s="115">
        <v>10</v>
      </c>
      <c r="E17" s="116">
        <v>409</v>
      </c>
      <c r="F17" s="116">
        <v>67</v>
      </c>
      <c r="G17" s="116">
        <v>9</v>
      </c>
      <c r="H17" s="100">
        <v>4941</v>
      </c>
      <c r="I17" s="7"/>
      <c r="J17" s="7"/>
    </row>
    <row r="18" spans="2:10" s="2" customFormat="1" ht="12.9" customHeight="1" x14ac:dyDescent="0.2">
      <c r="D18" s="89"/>
      <c r="E18" s="89"/>
      <c r="H18" s="117"/>
    </row>
    <row r="19" spans="2:10" s="2" customFormat="1" ht="12.9" customHeight="1" x14ac:dyDescent="0.2">
      <c r="H19" s="84"/>
    </row>
    <row r="20" spans="2:10" ht="12.9" customHeight="1" x14ac:dyDescent="0.2">
      <c r="B20" t="s">
        <v>39</v>
      </c>
    </row>
    <row r="21" spans="2:10" ht="12.9" customHeight="1" x14ac:dyDescent="0.2">
      <c r="B21" t="s">
        <v>40</v>
      </c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9"/>
  <sheetViews>
    <sheetView showGridLines="0" zoomScaleNormal="100" workbookViewId="0">
      <selection activeCell="A2" sqref="A2"/>
    </sheetView>
  </sheetViews>
  <sheetFormatPr defaultRowHeight="12.9" customHeight="1" x14ac:dyDescent="0.2"/>
  <cols>
    <col min="1" max="1" width="2.85546875" customWidth="1"/>
    <col min="2" max="2" width="18.140625" customWidth="1"/>
    <col min="3" max="3" width="26.28515625" customWidth="1"/>
    <col min="4" max="4" width="26.42578125" customWidth="1"/>
    <col min="5" max="5" width="19.85546875" customWidth="1"/>
    <col min="6" max="6" width="26.7109375" customWidth="1"/>
    <col min="7" max="7" width="16.7109375" customWidth="1"/>
    <col min="8" max="9" width="13.28515625" customWidth="1"/>
  </cols>
  <sheetData>
    <row r="2" spans="2:8" ht="15.6" x14ac:dyDescent="0.3">
      <c r="B2" s="1" t="s">
        <v>468</v>
      </c>
    </row>
    <row r="5" spans="2:8" ht="30.6" x14ac:dyDescent="0.2">
      <c r="B5" s="10" t="s">
        <v>319</v>
      </c>
      <c r="C5" s="81" t="s">
        <v>320</v>
      </c>
      <c r="D5" s="81" t="s">
        <v>321</v>
      </c>
      <c r="E5" s="81" t="s">
        <v>322</v>
      </c>
      <c r="F5" s="81" t="s">
        <v>323</v>
      </c>
    </row>
    <row r="6" spans="2:8" ht="12.9" customHeight="1" x14ac:dyDescent="0.2">
      <c r="B6" s="22">
        <v>41640</v>
      </c>
      <c r="C6" s="7">
        <v>11164941</v>
      </c>
      <c r="D6" s="7">
        <v>9940219</v>
      </c>
      <c r="E6" s="7">
        <v>5687247363</v>
      </c>
      <c r="F6" s="7">
        <v>1898593012</v>
      </c>
      <c r="G6" s="7"/>
      <c r="H6" s="7"/>
    </row>
    <row r="7" spans="2:8" ht="12.9" customHeight="1" x14ac:dyDescent="0.2">
      <c r="B7" s="22">
        <v>41671</v>
      </c>
      <c r="C7" s="7">
        <v>12700419</v>
      </c>
      <c r="D7" s="7">
        <v>9938340</v>
      </c>
      <c r="E7" s="7">
        <v>6870063020</v>
      </c>
      <c r="F7" s="7">
        <v>1855463907</v>
      </c>
      <c r="G7" s="7"/>
      <c r="H7" s="7"/>
    </row>
    <row r="8" spans="2:8" ht="12.9" customHeight="1" x14ac:dyDescent="0.2">
      <c r="B8" s="22">
        <v>41699</v>
      </c>
      <c r="C8" s="7">
        <v>14388718</v>
      </c>
      <c r="D8" s="7">
        <v>11264709</v>
      </c>
      <c r="E8" s="7">
        <v>7674667102</v>
      </c>
      <c r="F8" s="7">
        <v>2129994976</v>
      </c>
      <c r="G8" s="7"/>
      <c r="H8" s="7"/>
    </row>
    <row r="9" spans="2:8" ht="12.9" customHeight="1" x14ac:dyDescent="0.2">
      <c r="B9" s="22">
        <v>41730</v>
      </c>
      <c r="C9" s="7">
        <v>13943133</v>
      </c>
      <c r="D9" s="7">
        <v>11304013</v>
      </c>
      <c r="E9" s="7">
        <v>7682026915</v>
      </c>
      <c r="F9" s="7">
        <v>2212621583</v>
      </c>
      <c r="G9" s="7"/>
      <c r="H9" s="7"/>
    </row>
    <row r="10" spans="2:8" ht="12.9" customHeight="1" x14ac:dyDescent="0.2">
      <c r="B10" s="22">
        <v>41760</v>
      </c>
      <c r="C10" s="7">
        <v>14637359</v>
      </c>
      <c r="D10" s="7">
        <v>11808860</v>
      </c>
      <c r="E10" s="7">
        <v>7858147469</v>
      </c>
      <c r="F10" s="7">
        <v>2289145547</v>
      </c>
      <c r="G10" s="7"/>
      <c r="H10" s="7"/>
    </row>
    <row r="11" spans="2:8" ht="12.9" customHeight="1" x14ac:dyDescent="0.2">
      <c r="B11" s="22">
        <v>41791</v>
      </c>
      <c r="C11" s="7">
        <v>14292860</v>
      </c>
      <c r="D11" s="7">
        <v>11845913</v>
      </c>
      <c r="E11" s="7">
        <v>7875143949</v>
      </c>
      <c r="F11" s="7">
        <v>2308859849</v>
      </c>
      <c r="G11" s="7"/>
      <c r="H11" s="7"/>
    </row>
    <row r="12" spans="2:8" ht="12.9" customHeight="1" x14ac:dyDescent="0.2">
      <c r="B12" s="22">
        <v>41821</v>
      </c>
      <c r="C12" s="7">
        <v>14510486</v>
      </c>
      <c r="D12" s="7">
        <v>12083649</v>
      </c>
      <c r="E12" s="7">
        <v>8145109619</v>
      </c>
      <c r="F12" s="7">
        <v>2388536724</v>
      </c>
      <c r="G12" s="7"/>
      <c r="H12" s="7"/>
    </row>
    <row r="13" spans="2:8" ht="12.9" customHeight="1" x14ac:dyDescent="0.2">
      <c r="B13" s="22">
        <v>41852</v>
      </c>
      <c r="C13" s="7">
        <v>13677257</v>
      </c>
      <c r="D13" s="7">
        <v>11863659</v>
      </c>
      <c r="E13" s="7">
        <v>7638237735</v>
      </c>
      <c r="F13" s="7">
        <v>2362083538</v>
      </c>
      <c r="G13" s="7"/>
      <c r="H13" s="7"/>
    </row>
    <row r="14" spans="2:8" ht="12.9" customHeight="1" x14ac:dyDescent="0.2">
      <c r="B14" s="22">
        <v>41883</v>
      </c>
      <c r="C14" s="7">
        <v>14379014</v>
      </c>
      <c r="D14" s="7">
        <v>11930608</v>
      </c>
      <c r="E14" s="7">
        <v>7957831033</v>
      </c>
      <c r="F14" s="7">
        <v>2372481868</v>
      </c>
      <c r="G14" s="7"/>
      <c r="H14" s="7"/>
    </row>
    <row r="15" spans="2:8" ht="12.9" customHeight="1" x14ac:dyDescent="0.2">
      <c r="B15" s="22">
        <v>41913</v>
      </c>
      <c r="C15" s="7">
        <v>14764597</v>
      </c>
      <c r="D15" s="7">
        <v>12433416</v>
      </c>
      <c r="E15" s="7">
        <v>8040341932</v>
      </c>
      <c r="F15" s="7">
        <v>2406911162</v>
      </c>
      <c r="G15" s="7"/>
      <c r="H15" s="7"/>
    </row>
    <row r="16" spans="2:8" ht="12.9" customHeight="1" x14ac:dyDescent="0.2">
      <c r="B16" s="22">
        <v>41944</v>
      </c>
      <c r="C16" s="7">
        <v>13875810</v>
      </c>
      <c r="D16" s="7">
        <v>11451760</v>
      </c>
      <c r="E16" s="7">
        <v>7528979185</v>
      </c>
      <c r="F16" s="7">
        <v>2206276195</v>
      </c>
      <c r="G16" s="7"/>
      <c r="H16" s="7"/>
    </row>
    <row r="17" spans="2:8" ht="12.9" customHeight="1" x14ac:dyDescent="0.2">
      <c r="B17" s="60">
        <v>41974</v>
      </c>
      <c r="C17" s="50">
        <v>15127229</v>
      </c>
      <c r="D17" s="50">
        <v>12840970</v>
      </c>
      <c r="E17" s="50">
        <v>8313079111</v>
      </c>
      <c r="F17" s="50">
        <v>2546865094</v>
      </c>
      <c r="G17" s="7"/>
      <c r="H17" s="7"/>
    </row>
    <row r="18" spans="2:8" s="2" customFormat="1" ht="12.9" customHeight="1" x14ac:dyDescent="0.2">
      <c r="B18" s="22">
        <v>42005</v>
      </c>
      <c r="C18" s="7">
        <v>13083428</v>
      </c>
      <c r="D18" s="124">
        <v>10950170</v>
      </c>
      <c r="E18" s="124">
        <v>7064994843</v>
      </c>
      <c r="F18" s="7">
        <v>1929030428</v>
      </c>
      <c r="G18" s="7"/>
      <c r="H18" s="7"/>
    </row>
    <row r="19" spans="2:8" s="2" customFormat="1" ht="12.9" customHeight="1" x14ac:dyDescent="0.2">
      <c r="B19" s="22">
        <v>42036</v>
      </c>
      <c r="C19" s="7">
        <v>12936990</v>
      </c>
      <c r="D19" s="7">
        <v>10544622</v>
      </c>
      <c r="E19" s="7">
        <v>6946593821</v>
      </c>
      <c r="F19" s="7">
        <v>1853442353</v>
      </c>
      <c r="G19" s="7"/>
      <c r="H19" s="7"/>
    </row>
    <row r="20" spans="2:8" ht="12.9" customHeight="1" x14ac:dyDescent="0.2">
      <c r="B20" s="22">
        <v>42064</v>
      </c>
      <c r="C20" s="7">
        <v>14788873</v>
      </c>
      <c r="D20" s="7">
        <v>12134268</v>
      </c>
      <c r="E20" s="7">
        <v>7912165174</v>
      </c>
      <c r="F20" s="7">
        <v>2184893592</v>
      </c>
      <c r="G20" s="7"/>
      <c r="H20" s="7"/>
    </row>
    <row r="21" spans="2:8" ht="12.9" customHeight="1" x14ac:dyDescent="0.2">
      <c r="B21" s="22">
        <v>42095</v>
      </c>
      <c r="C21" s="7">
        <v>14662335</v>
      </c>
      <c r="D21" s="7">
        <v>12348032</v>
      </c>
      <c r="E21" s="7">
        <v>8047410707</v>
      </c>
      <c r="F21" s="7">
        <v>2291375278</v>
      </c>
      <c r="G21" s="7"/>
      <c r="H21" s="7"/>
    </row>
    <row r="22" spans="2:8" ht="12.9" customHeight="1" x14ac:dyDescent="0.2">
      <c r="B22" s="22">
        <v>42125</v>
      </c>
      <c r="C22" s="7">
        <v>15318141</v>
      </c>
      <c r="D22" s="7">
        <v>12863152</v>
      </c>
      <c r="E22" s="7">
        <v>8177632963</v>
      </c>
      <c r="F22" s="7">
        <v>2365055111</v>
      </c>
      <c r="G22" s="7"/>
      <c r="H22" s="7"/>
    </row>
    <row r="23" spans="2:8" ht="12.9" customHeight="1" x14ac:dyDescent="0.2">
      <c r="B23" s="22">
        <v>42156</v>
      </c>
      <c r="C23" s="7">
        <v>15076403</v>
      </c>
      <c r="D23" s="7">
        <v>12800829</v>
      </c>
      <c r="E23" s="7">
        <v>8252429615</v>
      </c>
      <c r="F23" s="7">
        <v>2396883379</v>
      </c>
      <c r="G23" s="7"/>
      <c r="H23" s="7"/>
    </row>
    <row r="24" spans="2:8" ht="12.9" customHeight="1" x14ac:dyDescent="0.2">
      <c r="B24" s="22">
        <v>42186</v>
      </c>
      <c r="C24" s="7">
        <v>15917752</v>
      </c>
      <c r="D24" s="7">
        <v>13159036</v>
      </c>
      <c r="E24" s="7">
        <v>8723683467</v>
      </c>
      <c r="F24" s="7">
        <v>2525158845</v>
      </c>
      <c r="G24" s="7"/>
      <c r="H24" s="7"/>
    </row>
    <row r="25" spans="2:8" ht="12.9" customHeight="1" x14ac:dyDescent="0.2">
      <c r="B25" s="22">
        <v>42217</v>
      </c>
      <c r="C25" s="7">
        <v>14952902</v>
      </c>
      <c r="D25" s="7">
        <v>12127242</v>
      </c>
      <c r="E25" s="7">
        <v>8154008999</v>
      </c>
      <c r="F25" s="7">
        <v>2348138964</v>
      </c>
      <c r="G25" s="7"/>
      <c r="H25" s="7"/>
    </row>
    <row r="26" spans="2:8" ht="12.9" customHeight="1" x14ac:dyDescent="0.2">
      <c r="B26" s="22">
        <v>42248</v>
      </c>
      <c r="C26" s="7">
        <v>15394557</v>
      </c>
      <c r="D26" s="7">
        <v>12524346</v>
      </c>
      <c r="E26" s="7">
        <v>8324374117</v>
      </c>
      <c r="F26" s="7">
        <v>2388891653</v>
      </c>
      <c r="G26" s="7"/>
      <c r="H26" s="7"/>
    </row>
    <row r="27" spans="2:8" ht="12.9" customHeight="1" x14ac:dyDescent="0.2">
      <c r="B27" s="22">
        <v>42278</v>
      </c>
      <c r="C27" s="7">
        <v>15673498</v>
      </c>
      <c r="D27" s="7">
        <v>12687376</v>
      </c>
      <c r="E27" s="7">
        <v>8411020213</v>
      </c>
      <c r="F27" s="7">
        <v>2408144476</v>
      </c>
      <c r="G27" s="7"/>
      <c r="H27" s="7"/>
    </row>
    <row r="28" spans="2:8" ht="12.9" customHeight="1" x14ac:dyDescent="0.2">
      <c r="B28" s="22">
        <v>42309</v>
      </c>
      <c r="C28" s="7">
        <v>15284886</v>
      </c>
      <c r="D28" s="7">
        <v>12166592</v>
      </c>
      <c r="E28" s="7">
        <v>8119141285</v>
      </c>
      <c r="F28" s="7">
        <v>2274247405</v>
      </c>
      <c r="G28" s="7"/>
      <c r="H28" s="7"/>
    </row>
    <row r="29" spans="2:8" ht="12.9" customHeight="1" x14ac:dyDescent="0.2">
      <c r="B29" s="60">
        <v>42339</v>
      </c>
      <c r="C29" s="49">
        <v>16552010</v>
      </c>
      <c r="D29" s="49">
        <v>12478140</v>
      </c>
      <c r="E29" s="49">
        <v>8921936214</v>
      </c>
      <c r="F29" s="49">
        <v>2423770136</v>
      </c>
      <c r="G29" s="7"/>
      <c r="H29" s="7"/>
    </row>
    <row r="30" spans="2:8" ht="12.9" customHeight="1" x14ac:dyDescent="0.2">
      <c r="B30" s="22">
        <v>42370</v>
      </c>
      <c r="C30" s="7">
        <v>13846727</v>
      </c>
      <c r="D30" s="7">
        <v>11508203</v>
      </c>
      <c r="E30" s="7">
        <v>7274581698</v>
      </c>
      <c r="F30" s="7">
        <v>2043165117</v>
      </c>
      <c r="G30" s="7"/>
      <c r="H30" s="7"/>
    </row>
    <row r="31" spans="2:8" ht="12.9" customHeight="1" x14ac:dyDescent="0.2">
      <c r="B31" s="22">
        <v>42401</v>
      </c>
      <c r="C31" s="7">
        <v>14556262</v>
      </c>
      <c r="D31" s="7">
        <v>11428007</v>
      </c>
      <c r="E31" s="7">
        <v>7601069776</v>
      </c>
      <c r="F31" s="7">
        <v>1975751262</v>
      </c>
    </row>
    <row r="32" spans="2:8" ht="12.9" customHeight="1" x14ac:dyDescent="0.2">
      <c r="B32" s="22">
        <v>42430</v>
      </c>
      <c r="C32" s="7">
        <v>15502488</v>
      </c>
      <c r="D32" s="7">
        <v>12239427</v>
      </c>
      <c r="E32" s="7">
        <v>8154515803</v>
      </c>
      <c r="F32" s="7">
        <v>2184810922</v>
      </c>
    </row>
    <row r="33" spans="2:7" ht="12.9" customHeight="1" x14ac:dyDescent="0.2">
      <c r="B33" s="22">
        <v>42461</v>
      </c>
      <c r="C33" s="7">
        <v>15899894</v>
      </c>
      <c r="D33" s="7">
        <v>12551984</v>
      </c>
      <c r="E33" s="7">
        <v>8536006184</v>
      </c>
      <c r="F33" s="7">
        <v>2289803134</v>
      </c>
    </row>
    <row r="34" spans="2:7" ht="12.9" customHeight="1" x14ac:dyDescent="0.2">
      <c r="B34" s="22">
        <v>42491</v>
      </c>
      <c r="C34" s="7">
        <v>16368763</v>
      </c>
      <c r="D34" s="7">
        <v>12867223</v>
      </c>
      <c r="E34" s="7">
        <v>8622612405</v>
      </c>
      <c r="F34" s="7">
        <v>2332785770</v>
      </c>
    </row>
    <row r="35" spans="2:7" ht="12.9" customHeight="1" x14ac:dyDescent="0.2">
      <c r="B35" s="22">
        <v>42522</v>
      </c>
      <c r="C35" s="7">
        <v>16175558</v>
      </c>
      <c r="D35" s="7">
        <v>12993907</v>
      </c>
      <c r="E35" s="7">
        <v>8629034970</v>
      </c>
      <c r="F35" s="7">
        <v>2389942571</v>
      </c>
    </row>
    <row r="36" spans="2:7" ht="12.9" customHeight="1" x14ac:dyDescent="0.2">
      <c r="B36" s="22">
        <v>42552</v>
      </c>
      <c r="C36" s="7">
        <v>16360514</v>
      </c>
      <c r="D36" s="7">
        <v>13477489</v>
      </c>
      <c r="E36" s="7">
        <v>8904025504</v>
      </c>
      <c r="F36" s="7">
        <v>2503371795</v>
      </c>
    </row>
    <row r="37" spans="2:7" ht="12.9" customHeight="1" x14ac:dyDescent="0.2">
      <c r="B37" s="22">
        <v>42583</v>
      </c>
      <c r="C37" s="7">
        <v>15897382</v>
      </c>
      <c r="D37" s="94">
        <v>13325353</v>
      </c>
      <c r="E37" s="7">
        <v>8753008570</v>
      </c>
      <c r="F37" s="94">
        <v>2499535388</v>
      </c>
    </row>
    <row r="38" spans="2:7" ht="12.9" customHeight="1" x14ac:dyDescent="0.2">
      <c r="B38" s="22">
        <v>42614</v>
      </c>
      <c r="C38" s="7">
        <v>16218738</v>
      </c>
      <c r="D38" s="7">
        <v>13342987</v>
      </c>
      <c r="E38" s="7">
        <v>8709318074</v>
      </c>
      <c r="F38" s="7">
        <v>2442949613</v>
      </c>
    </row>
    <row r="39" spans="2:7" ht="12.9" customHeight="1" x14ac:dyDescent="0.2">
      <c r="B39" s="22">
        <v>42644</v>
      </c>
      <c r="C39" s="7">
        <v>16556057</v>
      </c>
      <c r="D39" s="7">
        <v>13568643</v>
      </c>
      <c r="E39" s="7">
        <v>8820702928</v>
      </c>
      <c r="F39" s="7">
        <v>2502592179</v>
      </c>
    </row>
    <row r="40" spans="2:7" ht="12.9" customHeight="1" x14ac:dyDescent="0.2">
      <c r="B40" s="22">
        <v>42675</v>
      </c>
      <c r="C40" s="7">
        <v>15712580</v>
      </c>
      <c r="D40" s="7">
        <v>12877878</v>
      </c>
      <c r="E40" s="7">
        <v>8362820758</v>
      </c>
      <c r="F40" s="7">
        <v>2327194409</v>
      </c>
    </row>
    <row r="41" spans="2:7" ht="12.9" customHeight="1" x14ac:dyDescent="0.2">
      <c r="B41" s="60">
        <v>42705</v>
      </c>
      <c r="C41" s="49">
        <v>17321138</v>
      </c>
      <c r="D41" s="49">
        <v>14366079</v>
      </c>
      <c r="E41" s="49">
        <v>9332637687</v>
      </c>
      <c r="F41" s="49">
        <v>2726346925</v>
      </c>
    </row>
    <row r="42" spans="2:7" ht="12.9" customHeight="1" x14ac:dyDescent="0.2">
      <c r="B42" s="22">
        <v>42736</v>
      </c>
      <c r="C42" s="7">
        <v>14510494</v>
      </c>
      <c r="D42" s="7">
        <v>12521160</v>
      </c>
      <c r="E42" s="7">
        <v>7591025836</v>
      </c>
      <c r="F42" s="7">
        <v>2190190557</v>
      </c>
      <c r="G42" s="7"/>
    </row>
    <row r="43" spans="2:7" ht="12.9" customHeight="1" x14ac:dyDescent="0.2">
      <c r="B43" s="22">
        <v>42767</v>
      </c>
      <c r="C43" s="7">
        <v>14909855</v>
      </c>
      <c r="D43" s="7">
        <v>12223013</v>
      </c>
      <c r="E43" s="7">
        <v>7792091469</v>
      </c>
      <c r="F43" s="7">
        <v>2102919551</v>
      </c>
    </row>
    <row r="44" spans="2:7" ht="12.9" customHeight="1" x14ac:dyDescent="0.2">
      <c r="B44" s="22">
        <v>42795</v>
      </c>
      <c r="C44" s="7">
        <v>17071755</v>
      </c>
      <c r="D44" s="7">
        <v>14139523</v>
      </c>
      <c r="E44" s="7">
        <v>8848645928</v>
      </c>
      <c r="F44" s="7">
        <v>2470655643</v>
      </c>
    </row>
    <row r="45" spans="2:7" ht="12.9" customHeight="1" x14ac:dyDescent="0.2">
      <c r="B45" s="22">
        <v>42826</v>
      </c>
      <c r="C45" s="7">
        <v>16251436</v>
      </c>
      <c r="D45" s="7">
        <v>13737657</v>
      </c>
      <c r="E45" s="7">
        <v>8654763470</v>
      </c>
      <c r="F45" s="7">
        <v>2490413036</v>
      </c>
      <c r="G45" s="7"/>
    </row>
    <row r="46" spans="2:7" ht="12.9" customHeight="1" x14ac:dyDescent="0.2">
      <c r="B46" s="22">
        <v>42856</v>
      </c>
      <c r="C46" s="7">
        <v>17333675</v>
      </c>
      <c r="D46" s="7">
        <v>14778088</v>
      </c>
      <c r="E46" s="7">
        <v>9126642889</v>
      </c>
      <c r="F46" s="7">
        <v>2647280887</v>
      </c>
    </row>
    <row r="47" spans="2:7" ht="12.9" customHeight="1" x14ac:dyDescent="0.2">
      <c r="B47" s="22">
        <v>42887</v>
      </c>
      <c r="C47" s="7">
        <v>16957850</v>
      </c>
      <c r="D47" s="7">
        <v>15005070</v>
      </c>
      <c r="E47" s="7">
        <v>9071446663</v>
      </c>
      <c r="F47" s="7">
        <v>2734513423</v>
      </c>
    </row>
    <row r="48" spans="2:7" ht="12.9" customHeight="1" x14ac:dyDescent="0.2">
      <c r="B48" s="22">
        <v>42917</v>
      </c>
      <c r="C48" s="7">
        <v>16943782</v>
      </c>
      <c r="D48" s="7">
        <v>15184295</v>
      </c>
      <c r="E48" s="7">
        <v>9341412109</v>
      </c>
      <c r="F48" s="7">
        <v>2789614122</v>
      </c>
    </row>
    <row r="49" spans="1:8" ht="12.9" customHeight="1" x14ac:dyDescent="0.2">
      <c r="A49" s="47"/>
      <c r="B49" s="60">
        <v>42948</v>
      </c>
      <c r="C49" s="7">
        <v>16387124</v>
      </c>
      <c r="D49" s="7">
        <v>15176690</v>
      </c>
      <c r="E49" s="7">
        <v>9092498823</v>
      </c>
      <c r="F49" s="7">
        <v>2803821568</v>
      </c>
    </row>
    <row r="50" spans="1:8" ht="12.9" customHeight="1" x14ac:dyDescent="0.2">
      <c r="B50" s="22">
        <v>42979</v>
      </c>
      <c r="C50" s="7">
        <v>16215612</v>
      </c>
      <c r="D50" s="7">
        <v>15206792</v>
      </c>
      <c r="E50" s="7">
        <v>8934029593</v>
      </c>
      <c r="F50" s="7">
        <v>2794823429</v>
      </c>
    </row>
    <row r="51" spans="1:8" ht="12.9" customHeight="1" x14ac:dyDescent="0.2">
      <c r="B51" s="22">
        <v>43009</v>
      </c>
      <c r="C51" s="94">
        <v>16910242</v>
      </c>
      <c r="D51" s="94">
        <v>15785592</v>
      </c>
      <c r="E51" s="94">
        <v>9146073082</v>
      </c>
      <c r="F51" s="7">
        <v>2863098138</v>
      </c>
    </row>
    <row r="52" spans="1:8" ht="12.9" customHeight="1" x14ac:dyDescent="0.2">
      <c r="B52" s="22">
        <v>43040</v>
      </c>
      <c r="C52" s="7">
        <v>16047262</v>
      </c>
      <c r="D52" s="7">
        <v>15098280</v>
      </c>
      <c r="E52" s="7">
        <v>8773453563</v>
      </c>
      <c r="F52" s="7">
        <v>2761213299</v>
      </c>
    </row>
    <row r="53" spans="1:8" ht="12.9" customHeight="1" x14ac:dyDescent="0.2">
      <c r="B53" s="164">
        <v>43070</v>
      </c>
      <c r="C53" s="34">
        <v>17303825</v>
      </c>
      <c r="D53" s="34">
        <v>16610351</v>
      </c>
      <c r="E53" s="34">
        <v>9531190603</v>
      </c>
      <c r="F53" s="34">
        <v>3152876747</v>
      </c>
      <c r="G53" s="7"/>
    </row>
    <row r="54" spans="1:8" ht="12.9" customHeight="1" x14ac:dyDescent="0.2">
      <c r="C54" s="7"/>
      <c r="D54" s="7"/>
      <c r="E54" s="7"/>
      <c r="F54" s="7"/>
      <c r="G54" s="7"/>
      <c r="H54" s="7"/>
    </row>
    <row r="55" spans="1:8" ht="12.9" customHeight="1" x14ac:dyDescent="0.2">
      <c r="B55" t="s">
        <v>324</v>
      </c>
    </row>
    <row r="56" spans="1:8" ht="12.9" customHeight="1" x14ac:dyDescent="0.2">
      <c r="B56" t="s">
        <v>325</v>
      </c>
      <c r="C56" s="7"/>
    </row>
    <row r="57" spans="1:8" ht="12.9" customHeight="1" x14ac:dyDescent="0.2">
      <c r="C57" s="7"/>
      <c r="D57" s="7"/>
      <c r="E57" s="7"/>
      <c r="F57" s="7"/>
      <c r="G57" s="7"/>
      <c r="H57" s="7"/>
    </row>
    <row r="58" spans="1:8" ht="12.9" customHeight="1" x14ac:dyDescent="0.2">
      <c r="G58" s="84"/>
      <c r="H58" s="84"/>
    </row>
    <row r="59" spans="1:8" ht="12.9" customHeight="1" x14ac:dyDescent="0.2">
      <c r="G59" s="38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85546875" customWidth="1"/>
    <col min="3" max="3" width="15.85546875" customWidth="1"/>
    <col min="4" max="4" width="17.140625" customWidth="1"/>
    <col min="5" max="5" width="17.42578125" customWidth="1"/>
    <col min="6" max="6" width="16.42578125" customWidth="1"/>
    <col min="7" max="7" width="12.85546875" customWidth="1"/>
  </cols>
  <sheetData>
    <row r="2" spans="2:9" ht="15.6" x14ac:dyDescent="0.3">
      <c r="B2" s="1" t="s">
        <v>469</v>
      </c>
    </row>
    <row r="5" spans="2:9" ht="30.6" x14ac:dyDescent="0.2">
      <c r="B5" s="135" t="s">
        <v>326</v>
      </c>
      <c r="C5" s="135" t="s">
        <v>327</v>
      </c>
      <c r="D5" s="135" t="s">
        <v>328</v>
      </c>
      <c r="E5" s="135" t="s">
        <v>329</v>
      </c>
      <c r="F5" s="135" t="s">
        <v>330</v>
      </c>
    </row>
    <row r="6" spans="2:9" ht="12.9" customHeight="1" x14ac:dyDescent="0.2">
      <c r="B6" s="22">
        <v>41640</v>
      </c>
      <c r="C6" s="7">
        <v>14871451</v>
      </c>
      <c r="D6" s="7">
        <v>6122086</v>
      </c>
      <c r="E6" s="7">
        <v>111623</v>
      </c>
      <c r="F6" s="7">
        <v>21105160</v>
      </c>
      <c r="I6" s="7"/>
    </row>
    <row r="7" spans="2:9" ht="12.9" customHeight="1" x14ac:dyDescent="0.2">
      <c r="B7" s="22">
        <v>41671</v>
      </c>
      <c r="C7" s="7">
        <v>14739071</v>
      </c>
      <c r="D7" s="7">
        <v>7689350</v>
      </c>
      <c r="E7" s="7">
        <v>210338</v>
      </c>
      <c r="F7" s="7">
        <v>22638759</v>
      </c>
      <c r="I7" s="7"/>
    </row>
    <row r="8" spans="2:9" ht="12.9" customHeight="1" x14ac:dyDescent="0.2">
      <c r="B8" s="22">
        <v>41699</v>
      </c>
      <c r="C8" s="7">
        <v>16839831</v>
      </c>
      <c r="D8" s="7">
        <v>8577210</v>
      </c>
      <c r="E8" s="7">
        <v>236386</v>
      </c>
      <c r="F8" s="7">
        <v>25653427</v>
      </c>
      <c r="I8" s="7"/>
    </row>
    <row r="9" spans="2:9" ht="12.9" customHeight="1" x14ac:dyDescent="0.2">
      <c r="B9" s="22">
        <v>41730</v>
      </c>
      <c r="C9" s="7">
        <v>16733166</v>
      </c>
      <c r="D9" s="7">
        <v>8278356</v>
      </c>
      <c r="E9" s="7">
        <v>235624</v>
      </c>
      <c r="F9" s="7">
        <v>25247146</v>
      </c>
      <c r="I9" s="7"/>
    </row>
    <row r="10" spans="2:9" ht="12.9" customHeight="1" x14ac:dyDescent="0.2">
      <c r="B10" s="22">
        <v>41760</v>
      </c>
      <c r="C10" s="7">
        <v>17558536</v>
      </c>
      <c r="D10" s="7">
        <v>8658382</v>
      </c>
      <c r="E10" s="7">
        <v>229301</v>
      </c>
      <c r="F10" s="7">
        <v>26446219</v>
      </c>
      <c r="I10" s="7"/>
    </row>
    <row r="11" spans="2:9" ht="12.9" customHeight="1" x14ac:dyDescent="0.2">
      <c r="B11" s="22">
        <v>41791</v>
      </c>
      <c r="C11" s="7">
        <v>17459927</v>
      </c>
      <c r="D11" s="7">
        <v>8446138</v>
      </c>
      <c r="E11" s="7">
        <v>232708</v>
      </c>
      <c r="F11" s="7">
        <v>26138773</v>
      </c>
      <c r="I11" s="7"/>
    </row>
    <row r="12" spans="2:9" ht="12.9" customHeight="1" x14ac:dyDescent="0.2">
      <c r="B12" s="22">
        <v>41821</v>
      </c>
      <c r="C12" s="7">
        <v>17820402</v>
      </c>
      <c r="D12" s="7">
        <v>8524916</v>
      </c>
      <c r="E12" s="7">
        <v>248817</v>
      </c>
      <c r="F12" s="7">
        <v>26594135</v>
      </c>
      <c r="I12" s="7"/>
    </row>
    <row r="13" spans="2:9" ht="12.9" customHeight="1" x14ac:dyDescent="0.2">
      <c r="B13" s="22">
        <v>41852</v>
      </c>
      <c r="C13" s="7">
        <v>17247940</v>
      </c>
      <c r="D13" s="7">
        <v>8074290</v>
      </c>
      <c r="E13" s="7">
        <v>218686</v>
      </c>
      <c r="F13" s="7">
        <v>25540916</v>
      </c>
      <c r="I13" s="7"/>
    </row>
    <row r="14" spans="2:9" ht="12.9" customHeight="1" x14ac:dyDescent="0.2">
      <c r="B14" s="22">
        <v>41883</v>
      </c>
      <c r="C14" s="7">
        <v>17654301</v>
      </c>
      <c r="D14" s="7">
        <v>8407342</v>
      </c>
      <c r="E14" s="7">
        <v>247979</v>
      </c>
      <c r="F14" s="7">
        <v>26309622</v>
      </c>
      <c r="I14" s="7"/>
    </row>
    <row r="15" spans="2:9" ht="12.9" customHeight="1" x14ac:dyDescent="0.2">
      <c r="B15" s="22">
        <v>41913</v>
      </c>
      <c r="C15" s="7">
        <v>18165622</v>
      </c>
      <c r="D15" s="7">
        <v>8775240</v>
      </c>
      <c r="E15" s="7">
        <v>257151</v>
      </c>
      <c r="F15" s="7">
        <v>27198013</v>
      </c>
      <c r="I15" s="7"/>
    </row>
    <row r="16" spans="2:9" ht="12.9" customHeight="1" x14ac:dyDescent="0.2">
      <c r="B16" s="22">
        <v>41944</v>
      </c>
      <c r="C16" s="7">
        <v>16937869</v>
      </c>
      <c r="D16" s="7">
        <v>8152890</v>
      </c>
      <c r="E16" s="7">
        <v>236811</v>
      </c>
      <c r="F16" s="7">
        <v>25327570</v>
      </c>
      <c r="I16" s="7"/>
    </row>
    <row r="17" spans="2:9" ht="12.9" customHeight="1" x14ac:dyDescent="0.2">
      <c r="B17" s="60">
        <v>41974</v>
      </c>
      <c r="C17" s="50">
        <v>19073897</v>
      </c>
      <c r="D17" s="50">
        <v>8645332</v>
      </c>
      <c r="E17" s="50">
        <v>248970</v>
      </c>
      <c r="F17" s="50">
        <v>27968199</v>
      </c>
      <c r="I17" s="7"/>
    </row>
    <row r="18" spans="2:9" s="2" customFormat="1" ht="12.9" customHeight="1" x14ac:dyDescent="0.2">
      <c r="B18" s="22">
        <v>42005</v>
      </c>
      <c r="C18" s="7">
        <v>16033872</v>
      </c>
      <c r="D18" s="124">
        <v>7760139</v>
      </c>
      <c r="E18" s="124">
        <v>239587</v>
      </c>
      <c r="F18" s="7">
        <v>24033598</v>
      </c>
    </row>
    <row r="19" spans="2:9" s="2" customFormat="1" ht="12.9" customHeight="1" x14ac:dyDescent="0.2">
      <c r="B19" s="22">
        <v>42036</v>
      </c>
      <c r="C19" s="7">
        <v>15637641</v>
      </c>
      <c r="D19" s="7">
        <v>7620981</v>
      </c>
      <c r="E19" s="7">
        <v>222990</v>
      </c>
      <c r="F19" s="7">
        <v>23481612</v>
      </c>
    </row>
    <row r="20" spans="2:9" ht="12.9" customHeight="1" x14ac:dyDescent="0.2">
      <c r="B20" s="22">
        <v>42064</v>
      </c>
      <c r="C20" s="7">
        <v>18065168</v>
      </c>
      <c r="D20" s="7">
        <v>8604490</v>
      </c>
      <c r="E20" s="7">
        <v>253483</v>
      </c>
      <c r="F20" s="7">
        <v>26923141</v>
      </c>
    </row>
    <row r="21" spans="2:9" ht="12.9" customHeight="1" x14ac:dyDescent="0.2">
      <c r="B21" s="22">
        <v>42095</v>
      </c>
      <c r="C21" s="7">
        <v>18264523</v>
      </c>
      <c r="D21" s="7">
        <v>8492174</v>
      </c>
      <c r="E21" s="7">
        <v>253670</v>
      </c>
      <c r="F21" s="7">
        <v>27010367</v>
      </c>
    </row>
    <row r="22" spans="2:9" ht="12.9" customHeight="1" x14ac:dyDescent="0.2">
      <c r="B22" s="22">
        <v>42125</v>
      </c>
      <c r="C22" s="7">
        <v>19161347</v>
      </c>
      <c r="D22" s="7">
        <v>8771142</v>
      </c>
      <c r="E22" s="7">
        <v>248804</v>
      </c>
      <c r="F22" s="7">
        <v>28181293</v>
      </c>
    </row>
    <row r="23" spans="2:9" ht="12.9" customHeight="1" x14ac:dyDescent="0.2">
      <c r="B23" s="22">
        <v>42156</v>
      </c>
      <c r="C23" s="7">
        <v>18974934</v>
      </c>
      <c r="D23" s="7">
        <v>8650546</v>
      </c>
      <c r="E23" s="7">
        <v>251752</v>
      </c>
      <c r="F23" s="7">
        <v>27877232</v>
      </c>
    </row>
    <row r="24" spans="2:9" ht="12.9" customHeight="1" x14ac:dyDescent="0.2">
      <c r="B24" s="22">
        <v>42186</v>
      </c>
      <c r="C24" s="7">
        <v>19978753</v>
      </c>
      <c r="D24" s="7">
        <v>8829062</v>
      </c>
      <c r="E24" s="7">
        <v>268973</v>
      </c>
      <c r="F24" s="7">
        <v>29076788</v>
      </c>
    </row>
    <row r="25" spans="2:9" ht="12.9" customHeight="1" x14ac:dyDescent="0.2">
      <c r="B25" s="22">
        <v>42217</v>
      </c>
      <c r="C25" s="7">
        <v>18513003</v>
      </c>
      <c r="D25" s="7">
        <v>8324437</v>
      </c>
      <c r="E25" s="7">
        <v>242704</v>
      </c>
      <c r="F25" s="7">
        <v>27080144</v>
      </c>
    </row>
    <row r="26" spans="2:9" ht="12.9" customHeight="1" x14ac:dyDescent="0.2">
      <c r="B26" s="22">
        <v>42248</v>
      </c>
      <c r="C26" s="7">
        <v>19107101</v>
      </c>
      <c r="D26" s="7">
        <v>8550717</v>
      </c>
      <c r="E26" s="7">
        <v>261085</v>
      </c>
      <c r="F26" s="7">
        <v>27918903</v>
      </c>
    </row>
    <row r="27" spans="2:9" ht="12.9" customHeight="1" x14ac:dyDescent="0.2">
      <c r="B27" s="22">
        <v>42278</v>
      </c>
      <c r="C27" s="7">
        <v>19371983</v>
      </c>
      <c r="D27" s="7">
        <v>8721223</v>
      </c>
      <c r="E27" s="7">
        <v>267668</v>
      </c>
      <c r="F27" s="7">
        <v>28360874</v>
      </c>
    </row>
    <row r="28" spans="2:9" ht="12.9" customHeight="1" x14ac:dyDescent="0.2">
      <c r="B28" s="22">
        <v>42309</v>
      </c>
      <c r="C28" s="7">
        <v>18735336</v>
      </c>
      <c r="D28" s="7">
        <v>8457174</v>
      </c>
      <c r="E28" s="7">
        <v>258968</v>
      </c>
      <c r="F28" s="7">
        <v>27451478</v>
      </c>
    </row>
    <row r="29" spans="2:9" ht="12.9" customHeight="1" x14ac:dyDescent="0.2">
      <c r="B29" s="60">
        <v>42339</v>
      </c>
      <c r="C29" s="49">
        <v>19702648</v>
      </c>
      <c r="D29" s="49">
        <v>9057084</v>
      </c>
      <c r="E29" s="49">
        <v>270418</v>
      </c>
      <c r="F29" s="49">
        <v>29030150</v>
      </c>
    </row>
    <row r="30" spans="2:9" ht="12.9" customHeight="1" x14ac:dyDescent="0.2">
      <c r="B30" s="22">
        <v>42370</v>
      </c>
      <c r="C30" s="7">
        <v>17398064</v>
      </c>
      <c r="D30" s="7">
        <v>7705887</v>
      </c>
      <c r="E30" s="7">
        <v>250979</v>
      </c>
      <c r="F30" s="49">
        <f>SUM(C30:E30)</f>
        <v>25354930</v>
      </c>
    </row>
    <row r="31" spans="2:9" ht="12.9" customHeight="1" x14ac:dyDescent="0.2">
      <c r="B31" s="22">
        <v>42401</v>
      </c>
      <c r="C31" s="94">
        <v>17577786</v>
      </c>
      <c r="D31" s="94">
        <v>8146928</v>
      </c>
      <c r="E31" s="94">
        <v>259555</v>
      </c>
      <c r="F31" s="49">
        <f t="shared" ref="F31:F40" si="0">SUM(C31:E31)</f>
        <v>25984269</v>
      </c>
    </row>
    <row r="32" spans="2:9" ht="12.9" customHeight="1" x14ac:dyDescent="0.2">
      <c r="B32" s="22">
        <v>42430</v>
      </c>
      <c r="C32" s="7">
        <v>18875299</v>
      </c>
      <c r="D32" s="7">
        <v>8593920</v>
      </c>
      <c r="E32" s="7">
        <v>272696</v>
      </c>
      <c r="F32" s="49">
        <f t="shared" si="0"/>
        <v>27741915</v>
      </c>
    </row>
    <row r="33" spans="2:6" ht="12.9" customHeight="1" x14ac:dyDescent="0.2">
      <c r="B33" s="22">
        <v>42461</v>
      </c>
      <c r="C33" s="7">
        <v>19369964</v>
      </c>
      <c r="D33" s="7">
        <v>8804418</v>
      </c>
      <c r="E33" s="7">
        <v>277496</v>
      </c>
      <c r="F33" s="49">
        <f t="shared" si="0"/>
        <v>28451878</v>
      </c>
    </row>
    <row r="34" spans="2:6" ht="12.9" customHeight="1" x14ac:dyDescent="0.2">
      <c r="B34" s="22">
        <v>42491</v>
      </c>
      <c r="C34" s="7">
        <v>20037862</v>
      </c>
      <c r="D34" s="7">
        <v>8919523</v>
      </c>
      <c r="E34" s="7">
        <v>278601</v>
      </c>
      <c r="F34" s="49">
        <f t="shared" si="0"/>
        <v>29235986</v>
      </c>
    </row>
    <row r="35" spans="2:6" ht="12.9" customHeight="1" x14ac:dyDescent="0.2">
      <c r="B35" s="22">
        <v>42522</v>
      </c>
      <c r="C35" s="7">
        <v>20150390</v>
      </c>
      <c r="D35" s="7">
        <v>8741649</v>
      </c>
      <c r="E35" s="7">
        <v>277426</v>
      </c>
      <c r="F35" s="49">
        <f t="shared" si="0"/>
        <v>29169465</v>
      </c>
    </row>
    <row r="36" spans="2:6" ht="12.9" customHeight="1" x14ac:dyDescent="0.2">
      <c r="B36" s="22">
        <v>42552</v>
      </c>
      <c r="C36" s="7">
        <v>20870879</v>
      </c>
      <c r="D36" s="7">
        <v>8683541</v>
      </c>
      <c r="E36" s="7">
        <v>283583</v>
      </c>
      <c r="F36" s="49">
        <f t="shared" si="0"/>
        <v>29838003</v>
      </c>
    </row>
    <row r="37" spans="2:6" ht="12.9" customHeight="1" x14ac:dyDescent="0.2">
      <c r="B37" s="22">
        <v>42583</v>
      </c>
      <c r="C37" s="7">
        <v>20259924</v>
      </c>
      <c r="D37" s="7">
        <v>8691419</v>
      </c>
      <c r="E37" s="7">
        <v>271392</v>
      </c>
      <c r="F37" s="49">
        <f t="shared" si="0"/>
        <v>29222735</v>
      </c>
    </row>
    <row r="38" spans="2:6" ht="12.9" customHeight="1" x14ac:dyDescent="0.2">
      <c r="B38" s="22">
        <v>42614</v>
      </c>
      <c r="C38" s="7">
        <v>20465635</v>
      </c>
      <c r="D38" s="7">
        <v>8807988</v>
      </c>
      <c r="E38" s="7">
        <v>288102</v>
      </c>
      <c r="F38" s="49">
        <f t="shared" si="0"/>
        <v>29561725</v>
      </c>
    </row>
    <row r="39" spans="2:6" ht="12.9" customHeight="1" x14ac:dyDescent="0.2">
      <c r="B39" s="22">
        <v>42644</v>
      </c>
      <c r="C39" s="7">
        <v>20920878</v>
      </c>
      <c r="D39" s="7">
        <v>8907964</v>
      </c>
      <c r="E39" s="7">
        <v>295858</v>
      </c>
      <c r="F39" s="49">
        <f t="shared" si="0"/>
        <v>30124700</v>
      </c>
    </row>
    <row r="40" spans="2:6" ht="12.9" customHeight="1" x14ac:dyDescent="0.2">
      <c r="B40" s="22">
        <v>42675</v>
      </c>
      <c r="C40" s="7">
        <v>19849686</v>
      </c>
      <c r="D40" s="7">
        <v>8457454</v>
      </c>
      <c r="E40" s="7">
        <v>283318</v>
      </c>
      <c r="F40" s="49">
        <f t="shared" si="0"/>
        <v>28590458</v>
      </c>
    </row>
    <row r="41" spans="2:6" ht="12.9" customHeight="1" x14ac:dyDescent="0.2">
      <c r="B41" s="60">
        <v>42705</v>
      </c>
      <c r="C41" s="49">
        <v>22297704</v>
      </c>
      <c r="D41" s="49">
        <v>9100521</v>
      </c>
      <c r="E41" s="49">
        <v>288992</v>
      </c>
      <c r="F41" s="49">
        <f>SUM(C41:E41)</f>
        <v>31687217</v>
      </c>
    </row>
    <row r="42" spans="2:6" ht="12.9" customHeight="1" x14ac:dyDescent="0.2">
      <c r="B42" s="22">
        <v>42736</v>
      </c>
      <c r="C42" s="7">
        <v>19049740</v>
      </c>
      <c r="D42" s="7">
        <v>7716439</v>
      </c>
      <c r="E42" s="7">
        <v>265475</v>
      </c>
      <c r="F42" s="49">
        <f t="shared" ref="F42:F53" si="1">SUM(C42:E42)</f>
        <v>27031654</v>
      </c>
    </row>
    <row r="43" spans="2:6" ht="12.9" customHeight="1" x14ac:dyDescent="0.2">
      <c r="B43" s="22">
        <v>42767</v>
      </c>
      <c r="C43" s="94">
        <v>18785910</v>
      </c>
      <c r="D43" s="94">
        <v>8081647</v>
      </c>
      <c r="E43" s="94">
        <v>265311</v>
      </c>
      <c r="F43" s="49">
        <f t="shared" si="1"/>
        <v>27132868</v>
      </c>
    </row>
    <row r="44" spans="2:6" ht="12.9" customHeight="1" x14ac:dyDescent="0.2">
      <c r="B44" s="22">
        <v>42795</v>
      </c>
      <c r="C44" s="7">
        <v>21801248</v>
      </c>
      <c r="D44" s="7">
        <v>9107151</v>
      </c>
      <c r="E44" s="7">
        <v>302879</v>
      </c>
      <c r="F44" s="49">
        <f t="shared" si="1"/>
        <v>31211278</v>
      </c>
    </row>
    <row r="45" spans="2:6" ht="12.9" customHeight="1" x14ac:dyDescent="0.2">
      <c r="B45" s="22">
        <v>42826</v>
      </c>
      <c r="C45" s="7">
        <v>21129812</v>
      </c>
      <c r="D45" s="7">
        <v>8571202</v>
      </c>
      <c r="E45" s="7">
        <v>288079</v>
      </c>
      <c r="F45" s="49">
        <f t="shared" si="1"/>
        <v>29989093</v>
      </c>
    </row>
    <row r="46" spans="2:6" ht="12.9" customHeight="1" x14ac:dyDescent="0.2">
      <c r="B46" s="22">
        <v>42856</v>
      </c>
      <c r="C46" s="7">
        <v>22511452</v>
      </c>
      <c r="D46" s="7">
        <v>9294160</v>
      </c>
      <c r="E46" s="7">
        <v>306151</v>
      </c>
      <c r="F46" s="49">
        <f t="shared" si="1"/>
        <v>32111763</v>
      </c>
    </row>
    <row r="47" spans="2:6" ht="12.9" customHeight="1" x14ac:dyDescent="0.2">
      <c r="B47" s="22">
        <v>42887</v>
      </c>
      <c r="C47" s="7">
        <v>22715590</v>
      </c>
      <c r="D47" s="7">
        <v>8951156</v>
      </c>
      <c r="E47" s="7">
        <v>296174</v>
      </c>
      <c r="F47" s="49">
        <f t="shared" si="1"/>
        <v>31962920</v>
      </c>
    </row>
    <row r="48" spans="2:6" ht="12.9" customHeight="1" x14ac:dyDescent="0.2">
      <c r="B48" s="22">
        <v>42917</v>
      </c>
      <c r="C48" s="7">
        <v>22914007</v>
      </c>
      <c r="D48" s="7">
        <v>8905597</v>
      </c>
      <c r="E48" s="7">
        <v>308473</v>
      </c>
      <c r="F48" s="49">
        <f t="shared" si="1"/>
        <v>32128077</v>
      </c>
    </row>
    <row r="49" spans="2:6" ht="12.9" customHeight="1" x14ac:dyDescent="0.2">
      <c r="B49" s="22">
        <v>42948</v>
      </c>
      <c r="C49" s="7">
        <v>22481726</v>
      </c>
      <c r="D49" s="7">
        <v>8794295</v>
      </c>
      <c r="E49" s="7">
        <v>287793</v>
      </c>
      <c r="F49" s="49">
        <f t="shared" si="1"/>
        <v>31563814</v>
      </c>
    </row>
    <row r="50" spans="2:6" ht="12.9" customHeight="1" x14ac:dyDescent="0.2">
      <c r="B50" s="60">
        <v>42979</v>
      </c>
      <c r="C50" s="94">
        <v>22509349</v>
      </c>
      <c r="D50" s="94">
        <v>8620457</v>
      </c>
      <c r="E50" s="94">
        <v>292598</v>
      </c>
      <c r="F50" s="49">
        <f t="shared" si="1"/>
        <v>31422404</v>
      </c>
    </row>
    <row r="51" spans="2:6" ht="12.9" customHeight="1" x14ac:dyDescent="0.2">
      <c r="B51" s="22">
        <v>43009</v>
      </c>
      <c r="C51" s="7">
        <v>23273782</v>
      </c>
      <c r="D51" s="7">
        <v>9107770</v>
      </c>
      <c r="E51" s="7">
        <v>314282</v>
      </c>
      <c r="F51" s="49">
        <f t="shared" si="1"/>
        <v>32695834</v>
      </c>
    </row>
    <row r="52" spans="2:6" ht="12.9" customHeight="1" x14ac:dyDescent="0.2">
      <c r="B52" s="22">
        <v>43040</v>
      </c>
      <c r="C52" s="7">
        <v>22326676</v>
      </c>
      <c r="D52" s="7">
        <v>8521273</v>
      </c>
      <c r="E52" s="7">
        <v>297593</v>
      </c>
      <c r="F52" s="49">
        <f t="shared" si="1"/>
        <v>31145542</v>
      </c>
    </row>
    <row r="53" spans="2:6" ht="12.9" customHeight="1" x14ac:dyDescent="0.2">
      <c r="B53" s="164">
        <v>43070</v>
      </c>
      <c r="C53" s="34">
        <v>24603928</v>
      </c>
      <c r="D53" s="34">
        <v>9011798</v>
      </c>
      <c r="E53" s="34">
        <v>298450</v>
      </c>
      <c r="F53" s="34">
        <f t="shared" si="1"/>
        <v>33914176</v>
      </c>
    </row>
    <row r="54" spans="2:6" ht="12.9" customHeight="1" x14ac:dyDescent="0.2">
      <c r="C54" s="7"/>
      <c r="D54" s="7"/>
      <c r="E54" s="7"/>
      <c r="F54" s="7"/>
    </row>
    <row r="55" spans="2:6" ht="12.9" customHeight="1" x14ac:dyDescent="0.2">
      <c r="B55" t="s">
        <v>331</v>
      </c>
    </row>
    <row r="56" spans="2:6" ht="12.9" customHeight="1" x14ac:dyDescent="0.2">
      <c r="B56" t="s">
        <v>332</v>
      </c>
    </row>
    <row r="57" spans="2:6" ht="12.9" customHeight="1" x14ac:dyDescent="0.2">
      <c r="C57" s="84"/>
      <c r="D57" s="84"/>
      <c r="E57" s="84"/>
      <c r="F57" s="170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7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6.85546875" customWidth="1"/>
    <col min="3" max="3" width="16.42578125" customWidth="1"/>
    <col min="4" max="4" width="18" customWidth="1"/>
    <col min="5" max="5" width="18.28515625" customWidth="1"/>
    <col min="6" max="6" width="17.7109375" customWidth="1"/>
    <col min="7" max="7" width="12.85546875" customWidth="1"/>
  </cols>
  <sheetData>
    <row r="2" spans="2:6" ht="15.6" x14ac:dyDescent="0.3">
      <c r="B2" s="1" t="s">
        <v>470</v>
      </c>
    </row>
    <row r="5" spans="2:6" ht="30.6" x14ac:dyDescent="0.2">
      <c r="B5" s="10" t="s">
        <v>333</v>
      </c>
      <c r="C5" s="135" t="s">
        <v>334</v>
      </c>
      <c r="D5" s="135" t="s">
        <v>335</v>
      </c>
      <c r="E5" s="135" t="s">
        <v>336</v>
      </c>
      <c r="F5" s="135" t="s">
        <v>337</v>
      </c>
    </row>
    <row r="6" spans="2:6" ht="12.9" customHeight="1" x14ac:dyDescent="0.2">
      <c r="B6" s="22">
        <v>41640</v>
      </c>
      <c r="C6" s="7">
        <v>3022416360</v>
      </c>
      <c r="D6" s="7">
        <v>4329221413</v>
      </c>
      <c r="E6" s="7">
        <v>234202602</v>
      </c>
      <c r="F6" s="7">
        <v>7585840375</v>
      </c>
    </row>
    <row r="7" spans="2:6" ht="12.9" customHeight="1" x14ac:dyDescent="0.2">
      <c r="B7" s="22">
        <v>41671</v>
      </c>
      <c r="C7" s="7">
        <v>2935573003</v>
      </c>
      <c r="D7" s="7">
        <v>5400579592</v>
      </c>
      <c r="E7" s="7">
        <v>389374332</v>
      </c>
      <c r="F7" s="7">
        <v>8725526927</v>
      </c>
    </row>
    <row r="8" spans="2:6" ht="12.9" customHeight="1" x14ac:dyDescent="0.2">
      <c r="B8" s="22">
        <v>41699</v>
      </c>
      <c r="C8" s="7">
        <v>3430519343</v>
      </c>
      <c r="D8" s="7">
        <v>5924330695</v>
      </c>
      <c r="E8" s="7">
        <v>449812040</v>
      </c>
      <c r="F8" s="7">
        <v>9804662078</v>
      </c>
    </row>
    <row r="9" spans="2:6" ht="12.9" customHeight="1" x14ac:dyDescent="0.2">
      <c r="B9" s="22">
        <v>41730</v>
      </c>
      <c r="C9" s="7">
        <v>3528683474</v>
      </c>
      <c r="D9" s="7">
        <v>5909541153</v>
      </c>
      <c r="E9" s="7">
        <v>456423871</v>
      </c>
      <c r="F9" s="7">
        <v>9894648498</v>
      </c>
    </row>
    <row r="10" spans="2:6" ht="12.9" customHeight="1" x14ac:dyDescent="0.2">
      <c r="B10" s="22">
        <v>41760</v>
      </c>
      <c r="C10" s="7">
        <v>3662184878</v>
      </c>
      <c r="D10" s="7">
        <v>6043024513</v>
      </c>
      <c r="E10" s="7">
        <v>442083625</v>
      </c>
      <c r="F10" s="7">
        <v>10147293016</v>
      </c>
    </row>
    <row r="11" spans="2:6" ht="12.9" customHeight="1" x14ac:dyDescent="0.2">
      <c r="B11" s="22">
        <v>41791</v>
      </c>
      <c r="C11" s="7">
        <v>3659241623</v>
      </c>
      <c r="D11" s="7">
        <v>6032844340</v>
      </c>
      <c r="E11" s="7">
        <v>491917835</v>
      </c>
      <c r="F11" s="7">
        <v>10184003798</v>
      </c>
    </row>
    <row r="12" spans="2:6" ht="12.9" customHeight="1" x14ac:dyDescent="0.2">
      <c r="B12" s="22">
        <v>41821</v>
      </c>
      <c r="C12" s="7">
        <v>3729356428</v>
      </c>
      <c r="D12" s="7">
        <v>6249956104</v>
      </c>
      <c r="E12" s="7">
        <v>554333811</v>
      </c>
      <c r="F12" s="7">
        <v>10533646343</v>
      </c>
    </row>
    <row r="13" spans="2:6" ht="12.9" customHeight="1" x14ac:dyDescent="0.2">
      <c r="B13" s="22">
        <v>41852</v>
      </c>
      <c r="C13" s="7">
        <v>3553475749</v>
      </c>
      <c r="D13" s="7">
        <v>5916947506</v>
      </c>
      <c r="E13" s="7">
        <v>529898018</v>
      </c>
      <c r="F13" s="7">
        <v>10000321273</v>
      </c>
    </row>
    <row r="14" spans="2:6" ht="12.9" customHeight="1" x14ac:dyDescent="0.2">
      <c r="B14" s="22">
        <v>41883</v>
      </c>
      <c r="C14" s="7">
        <v>3756830312</v>
      </c>
      <c r="D14" s="7">
        <v>6036217833</v>
      </c>
      <c r="E14" s="7">
        <v>537264756</v>
      </c>
      <c r="F14" s="7">
        <v>10330312901</v>
      </c>
    </row>
    <row r="15" spans="2:6" ht="12.9" customHeight="1" x14ac:dyDescent="0.2">
      <c r="B15" s="22">
        <v>41913</v>
      </c>
      <c r="C15" s="7">
        <v>3759695479</v>
      </c>
      <c r="D15" s="7">
        <v>6171709747</v>
      </c>
      <c r="E15" s="7">
        <v>515847868</v>
      </c>
      <c r="F15" s="7">
        <v>10447253094</v>
      </c>
    </row>
    <row r="16" spans="2:6" ht="12.9" customHeight="1" x14ac:dyDescent="0.2">
      <c r="B16" s="22">
        <v>41944</v>
      </c>
      <c r="C16" s="7">
        <v>3496662715</v>
      </c>
      <c r="D16" s="7">
        <v>5773259979</v>
      </c>
      <c r="E16" s="7">
        <v>465332686</v>
      </c>
      <c r="F16" s="7">
        <v>9735255380</v>
      </c>
    </row>
    <row r="17" spans="2:6" ht="12.9" customHeight="1" x14ac:dyDescent="0.2">
      <c r="B17" s="60">
        <v>41974</v>
      </c>
      <c r="C17" s="50">
        <v>4056822940</v>
      </c>
      <c r="D17" s="50">
        <v>6301275832</v>
      </c>
      <c r="E17" s="50">
        <v>501845433</v>
      </c>
      <c r="F17" s="50">
        <v>10859944205</v>
      </c>
    </row>
    <row r="18" spans="2:6" s="2" customFormat="1" ht="12.9" customHeight="1" x14ac:dyDescent="0.2">
      <c r="B18" s="22">
        <v>42005</v>
      </c>
      <c r="C18" s="7">
        <v>3080564316</v>
      </c>
      <c r="D18" s="124">
        <v>5476843516</v>
      </c>
      <c r="E18" s="124">
        <v>436617439</v>
      </c>
      <c r="F18" s="7">
        <v>8994025271</v>
      </c>
    </row>
    <row r="19" spans="2:6" s="2" customFormat="1" ht="12.9" customHeight="1" x14ac:dyDescent="0.2">
      <c r="B19" s="22">
        <v>42036</v>
      </c>
      <c r="C19" s="7">
        <v>2964313470</v>
      </c>
      <c r="D19" s="7">
        <v>5418434882</v>
      </c>
      <c r="E19" s="7">
        <v>417287822</v>
      </c>
      <c r="F19" s="7">
        <v>8800036174</v>
      </c>
    </row>
    <row r="20" spans="2:6" ht="12.9" customHeight="1" x14ac:dyDescent="0.2">
      <c r="B20" s="22">
        <v>42064</v>
      </c>
      <c r="C20" s="7">
        <v>3552104565</v>
      </c>
      <c r="D20" s="7">
        <v>6052489543</v>
      </c>
      <c r="E20" s="7">
        <v>492464658</v>
      </c>
      <c r="F20" s="7">
        <v>10097058766</v>
      </c>
    </row>
    <row r="21" spans="2:6" ht="12.9" customHeight="1" x14ac:dyDescent="0.2">
      <c r="B21" s="22">
        <v>42095</v>
      </c>
      <c r="C21" s="7">
        <v>3702068050</v>
      </c>
      <c r="D21" s="7">
        <v>6122379943</v>
      </c>
      <c r="E21" s="7">
        <v>514337992</v>
      </c>
      <c r="F21" s="7">
        <v>10338785985</v>
      </c>
    </row>
    <row r="22" spans="2:6" ht="12.9" customHeight="1" x14ac:dyDescent="0.2">
      <c r="B22" s="22">
        <v>42125</v>
      </c>
      <c r="C22" s="7">
        <v>3828574763</v>
      </c>
      <c r="D22" s="7">
        <v>6190017708</v>
      </c>
      <c r="E22" s="7">
        <v>524095603</v>
      </c>
      <c r="F22" s="7">
        <v>10542688074</v>
      </c>
    </row>
    <row r="23" spans="2:6" ht="12.9" customHeight="1" x14ac:dyDescent="0.2">
      <c r="B23" s="22">
        <v>42156</v>
      </c>
      <c r="C23" s="7">
        <v>3835521387</v>
      </c>
      <c r="D23" s="7">
        <v>6248662051</v>
      </c>
      <c r="E23" s="7">
        <v>565129556</v>
      </c>
      <c r="F23" s="7">
        <v>10649312994</v>
      </c>
    </row>
    <row r="24" spans="2:6" ht="12.9" customHeight="1" x14ac:dyDescent="0.2">
      <c r="B24" s="22">
        <v>42186</v>
      </c>
      <c r="C24" s="7">
        <v>4012894534</v>
      </c>
      <c r="D24" s="7">
        <v>6579631148</v>
      </c>
      <c r="E24" s="7">
        <v>656316630</v>
      </c>
      <c r="F24" s="7">
        <v>11248842312</v>
      </c>
    </row>
    <row r="25" spans="2:6" ht="12.9" customHeight="1" x14ac:dyDescent="0.2">
      <c r="B25" s="22">
        <v>42217</v>
      </c>
      <c r="C25" s="7">
        <v>3658519203</v>
      </c>
      <c r="D25" s="7">
        <v>6209743784</v>
      </c>
      <c r="E25" s="7">
        <v>633884976</v>
      </c>
      <c r="F25" s="7">
        <v>10502147963</v>
      </c>
    </row>
    <row r="26" spans="2:6" ht="12.9" customHeight="1" x14ac:dyDescent="0.2">
      <c r="B26" s="22">
        <v>42248</v>
      </c>
      <c r="C26" s="7">
        <v>3859902726</v>
      </c>
      <c r="D26" s="7">
        <v>6252505593</v>
      </c>
      <c r="E26" s="7">
        <v>600857451</v>
      </c>
      <c r="F26" s="7">
        <v>10713265770</v>
      </c>
    </row>
    <row r="27" spans="2:6" ht="12.9" customHeight="1" x14ac:dyDescent="0.2">
      <c r="B27" s="22">
        <v>42278</v>
      </c>
      <c r="C27" s="7">
        <v>3947769268</v>
      </c>
      <c r="D27" s="7">
        <v>6305183969</v>
      </c>
      <c r="E27" s="7">
        <v>566211452</v>
      </c>
      <c r="F27" s="7">
        <v>10819164689</v>
      </c>
    </row>
    <row r="28" spans="2:6" ht="12.9" customHeight="1" x14ac:dyDescent="0.2">
      <c r="B28" s="22">
        <v>42309</v>
      </c>
      <c r="C28" s="7">
        <v>3762645579</v>
      </c>
      <c r="D28" s="7">
        <v>6093796652</v>
      </c>
      <c r="E28" s="7">
        <v>536946459</v>
      </c>
      <c r="F28" s="7">
        <v>10393388690</v>
      </c>
    </row>
    <row r="29" spans="2:6" ht="12.9" customHeight="1" x14ac:dyDescent="0.2">
      <c r="B29" s="60">
        <v>42339</v>
      </c>
      <c r="C29" s="49">
        <v>4134324224</v>
      </c>
      <c r="D29" s="49">
        <v>6641008685</v>
      </c>
      <c r="E29" s="49">
        <v>570373441</v>
      </c>
      <c r="F29" s="49">
        <v>11345706350</v>
      </c>
    </row>
    <row r="30" spans="2:6" ht="12.9" customHeight="1" x14ac:dyDescent="0.2">
      <c r="B30" s="22">
        <v>42370</v>
      </c>
      <c r="C30" s="7">
        <v>3313356181</v>
      </c>
      <c r="D30" s="7">
        <v>5526440661</v>
      </c>
      <c r="E30" s="7">
        <v>477949973</v>
      </c>
      <c r="F30" s="7">
        <f>SUM(C30:E30)</f>
        <v>9317746815</v>
      </c>
    </row>
    <row r="31" spans="2:6" ht="12.9" customHeight="1" x14ac:dyDescent="0.2">
      <c r="B31" s="22">
        <v>42401</v>
      </c>
      <c r="C31" s="94">
        <v>3248269214</v>
      </c>
      <c r="D31" s="94">
        <v>5816226861</v>
      </c>
      <c r="E31" s="94">
        <v>512324963</v>
      </c>
      <c r="F31" s="7">
        <f>SUM(C31:E31)</f>
        <v>9576821038</v>
      </c>
    </row>
    <row r="32" spans="2:6" ht="12.9" customHeight="1" x14ac:dyDescent="0.2">
      <c r="B32" s="22">
        <v>42430</v>
      </c>
      <c r="C32" s="7">
        <v>3619679238</v>
      </c>
      <c r="D32" s="7">
        <v>6169984547</v>
      </c>
      <c r="E32" s="7">
        <v>549662940</v>
      </c>
      <c r="F32" s="7">
        <f t="shared" ref="F32:F40" si="0">SUM(C32:E32)</f>
        <v>10339326725</v>
      </c>
    </row>
    <row r="33" spans="2:9" ht="12.9" customHeight="1" x14ac:dyDescent="0.2">
      <c r="B33" s="22">
        <v>42461</v>
      </c>
      <c r="C33" s="7">
        <v>3823999818</v>
      </c>
      <c r="D33" s="7">
        <v>6419433107</v>
      </c>
      <c r="E33" s="7">
        <v>582376393</v>
      </c>
      <c r="F33" s="7">
        <f t="shared" si="0"/>
        <v>10825809318</v>
      </c>
    </row>
    <row r="34" spans="2:9" ht="12.9" customHeight="1" x14ac:dyDescent="0.2">
      <c r="B34" s="22">
        <v>42491</v>
      </c>
      <c r="C34" s="7">
        <v>3907500543</v>
      </c>
      <c r="D34" s="7">
        <v>6443747480</v>
      </c>
      <c r="E34" s="7">
        <v>604150152</v>
      </c>
      <c r="F34" s="7">
        <f t="shared" si="0"/>
        <v>10955398175</v>
      </c>
    </row>
    <row r="35" spans="2:9" ht="12.9" customHeight="1" x14ac:dyDescent="0.2">
      <c r="B35" s="22">
        <v>42522</v>
      </c>
      <c r="C35" s="7">
        <v>3992803732</v>
      </c>
      <c r="D35" s="7">
        <v>6404009850</v>
      </c>
      <c r="E35" s="7">
        <v>622163959</v>
      </c>
      <c r="F35" s="7">
        <f t="shared" si="0"/>
        <v>11018977541</v>
      </c>
    </row>
    <row r="36" spans="2:9" ht="12.9" customHeight="1" x14ac:dyDescent="0.2">
      <c r="B36" s="22">
        <v>42552</v>
      </c>
      <c r="C36" s="7">
        <v>4104443392</v>
      </c>
      <c r="D36" s="7">
        <v>6611263838</v>
      </c>
      <c r="E36" s="7">
        <v>691690069</v>
      </c>
      <c r="F36" s="7">
        <f t="shared" si="0"/>
        <v>11407397299</v>
      </c>
    </row>
    <row r="37" spans="2:9" ht="12.9" customHeight="1" x14ac:dyDescent="0.2">
      <c r="B37" s="22">
        <v>42583</v>
      </c>
      <c r="C37" s="7">
        <v>3925959988</v>
      </c>
      <c r="D37" s="7">
        <v>6621351165</v>
      </c>
      <c r="E37" s="7">
        <v>705232805</v>
      </c>
      <c r="F37" s="7">
        <f t="shared" si="0"/>
        <v>11252543958</v>
      </c>
    </row>
    <row r="38" spans="2:9" ht="12.9" customHeight="1" x14ac:dyDescent="0.2">
      <c r="B38" s="22">
        <v>42614</v>
      </c>
      <c r="C38" s="7">
        <v>4005295393</v>
      </c>
      <c r="D38" s="7">
        <v>6491524452</v>
      </c>
      <c r="E38" s="7">
        <v>655447842</v>
      </c>
      <c r="F38" s="7">
        <f t="shared" si="0"/>
        <v>11152267687</v>
      </c>
    </row>
    <row r="39" spans="2:9" ht="12.9" customHeight="1" x14ac:dyDescent="0.25">
      <c r="B39" s="22">
        <v>42644</v>
      </c>
      <c r="C39" s="7">
        <v>4184310295</v>
      </c>
      <c r="D39" s="7">
        <v>6516178632</v>
      </c>
      <c r="E39" s="7">
        <v>622806180</v>
      </c>
      <c r="F39" s="7">
        <f t="shared" si="0"/>
        <v>11323295107</v>
      </c>
      <c r="I39" s="93"/>
    </row>
    <row r="40" spans="2:9" ht="12.9" customHeight="1" x14ac:dyDescent="0.25">
      <c r="B40" s="22">
        <v>42675</v>
      </c>
      <c r="C40" s="7">
        <v>3916622974</v>
      </c>
      <c r="D40" s="7">
        <v>6192076994</v>
      </c>
      <c r="E40" s="7">
        <v>581315199</v>
      </c>
      <c r="F40" s="7">
        <f t="shared" si="0"/>
        <v>10690015167</v>
      </c>
      <c r="I40" s="93"/>
    </row>
    <row r="41" spans="2:9" ht="12.9" customHeight="1" x14ac:dyDescent="0.25">
      <c r="B41" s="60">
        <v>42705</v>
      </c>
      <c r="C41" s="49">
        <v>4585676699</v>
      </c>
      <c r="D41" s="49">
        <v>6860960168</v>
      </c>
      <c r="E41" s="49">
        <v>612347745</v>
      </c>
      <c r="F41" s="49">
        <f>SUM(C41:E41)</f>
        <v>12058984612</v>
      </c>
      <c r="H41" s="93"/>
      <c r="I41" s="93"/>
    </row>
    <row r="42" spans="2:9" ht="12.9" customHeight="1" x14ac:dyDescent="0.25">
      <c r="B42" s="22">
        <v>42736</v>
      </c>
      <c r="C42" s="7">
        <v>3579431859</v>
      </c>
      <c r="D42" s="7">
        <v>5695813057</v>
      </c>
      <c r="E42" s="7">
        <v>505971477</v>
      </c>
      <c r="F42" s="49">
        <f t="shared" ref="F42:F53" si="1">SUM(C42:E42)</f>
        <v>9781216393</v>
      </c>
      <c r="H42" s="93"/>
      <c r="I42" s="93"/>
    </row>
    <row r="43" spans="2:9" ht="12.9" customHeight="1" x14ac:dyDescent="0.25">
      <c r="B43" s="22">
        <v>42767</v>
      </c>
      <c r="C43" s="94">
        <v>3465062471</v>
      </c>
      <c r="D43" s="94">
        <v>5905650526</v>
      </c>
      <c r="E43" s="94">
        <v>524298023</v>
      </c>
      <c r="F43" s="49">
        <f t="shared" si="1"/>
        <v>9895011020</v>
      </c>
      <c r="H43" s="93"/>
      <c r="I43" s="93"/>
    </row>
    <row r="44" spans="2:9" ht="12.9" customHeight="1" x14ac:dyDescent="0.25">
      <c r="B44" s="22">
        <v>42795</v>
      </c>
      <c r="C44" s="7">
        <v>4132110078</v>
      </c>
      <c r="D44" s="7">
        <v>6576518594</v>
      </c>
      <c r="E44" s="7">
        <v>610672899</v>
      </c>
      <c r="F44" s="49">
        <f t="shared" si="1"/>
        <v>11319301571</v>
      </c>
      <c r="H44" s="93"/>
      <c r="I44" s="93"/>
    </row>
    <row r="45" spans="2:9" ht="12.9" customHeight="1" x14ac:dyDescent="0.25">
      <c r="B45" s="22">
        <v>42826</v>
      </c>
      <c r="C45" s="7">
        <v>4146194627</v>
      </c>
      <c r="D45" s="7">
        <v>6405698115</v>
      </c>
      <c r="E45" s="7">
        <v>593283764</v>
      </c>
      <c r="F45" s="49">
        <f t="shared" si="1"/>
        <v>11145176506</v>
      </c>
      <c r="H45" s="93"/>
      <c r="I45" s="93"/>
    </row>
    <row r="46" spans="2:9" ht="12.9" customHeight="1" x14ac:dyDescent="0.25">
      <c r="B46" s="22">
        <v>42856</v>
      </c>
      <c r="C46" s="7">
        <v>4331545466</v>
      </c>
      <c r="D46" s="7">
        <v>6786132607</v>
      </c>
      <c r="E46" s="7">
        <v>656245703</v>
      </c>
      <c r="F46" s="49">
        <f t="shared" si="1"/>
        <v>11773923776</v>
      </c>
      <c r="H46" s="93"/>
      <c r="I46" s="93"/>
    </row>
    <row r="47" spans="2:9" ht="12.9" customHeight="1" x14ac:dyDescent="0.25">
      <c r="B47" s="22">
        <v>42887</v>
      </c>
      <c r="C47" s="7">
        <v>4420401084</v>
      </c>
      <c r="D47" s="7">
        <v>6720272792</v>
      </c>
      <c r="E47" s="7">
        <v>665286210</v>
      </c>
      <c r="F47" s="49">
        <f t="shared" si="1"/>
        <v>11805960086</v>
      </c>
      <c r="H47" s="93"/>
      <c r="I47" s="93"/>
    </row>
    <row r="48" spans="2:9" ht="12.9" customHeight="1" x14ac:dyDescent="0.25">
      <c r="B48" s="22">
        <v>42917</v>
      </c>
      <c r="C48" s="94">
        <v>4454191914</v>
      </c>
      <c r="D48" s="94">
        <v>6928847609</v>
      </c>
      <c r="E48" s="94">
        <v>747986708</v>
      </c>
      <c r="F48" s="49">
        <f t="shared" si="1"/>
        <v>12131026231</v>
      </c>
      <c r="H48" s="93"/>
      <c r="I48" s="93"/>
    </row>
    <row r="49" spans="2:9" ht="12.9" customHeight="1" x14ac:dyDescent="0.25">
      <c r="B49" s="22">
        <v>42948</v>
      </c>
      <c r="C49" s="7">
        <v>4303812338</v>
      </c>
      <c r="D49" s="7">
        <v>6870895799</v>
      </c>
      <c r="E49" s="7">
        <v>721612254</v>
      </c>
      <c r="F49" s="49">
        <f t="shared" si="1"/>
        <v>11896320391</v>
      </c>
      <c r="H49" s="93"/>
      <c r="I49" s="93"/>
    </row>
    <row r="50" spans="2:9" ht="12.9" customHeight="1" x14ac:dyDescent="0.25">
      <c r="B50" s="60">
        <v>42979</v>
      </c>
      <c r="C50" s="7">
        <v>4466017428</v>
      </c>
      <c r="D50" s="7">
        <v>6596491946</v>
      </c>
      <c r="E50" s="7">
        <v>666343648</v>
      </c>
      <c r="F50" s="49">
        <f t="shared" si="1"/>
        <v>11728853022</v>
      </c>
      <c r="H50" s="93"/>
      <c r="I50" s="93"/>
    </row>
    <row r="51" spans="2:9" ht="12.9" customHeight="1" x14ac:dyDescent="0.2">
      <c r="B51" s="22">
        <v>43009</v>
      </c>
      <c r="C51" s="7">
        <v>4562095306</v>
      </c>
      <c r="D51" s="7">
        <v>6775597691</v>
      </c>
      <c r="E51" s="7">
        <v>671478223</v>
      </c>
      <c r="F51" s="49">
        <f t="shared" si="1"/>
        <v>12009171220</v>
      </c>
    </row>
    <row r="52" spans="2:9" ht="12.9" customHeight="1" x14ac:dyDescent="0.2">
      <c r="B52" s="22">
        <v>43040</v>
      </c>
      <c r="C52" s="7">
        <v>4472506453</v>
      </c>
      <c r="D52" s="7">
        <v>6447912948</v>
      </c>
      <c r="E52" s="7">
        <v>614247461</v>
      </c>
      <c r="F52" s="49">
        <f t="shared" si="1"/>
        <v>11534666862</v>
      </c>
    </row>
    <row r="53" spans="2:9" ht="12.9" customHeight="1" x14ac:dyDescent="0.2">
      <c r="B53" s="164">
        <v>43070</v>
      </c>
      <c r="C53" s="34">
        <v>5070421627</v>
      </c>
      <c r="D53" s="34">
        <v>6983850032</v>
      </c>
      <c r="E53" s="34">
        <v>629795691</v>
      </c>
      <c r="F53" s="34">
        <f t="shared" si="1"/>
        <v>12684067350</v>
      </c>
    </row>
    <row r="54" spans="2:9" ht="12.9" customHeight="1" x14ac:dyDescent="0.2">
      <c r="C54" s="7"/>
      <c r="D54" s="7"/>
      <c r="E54" s="7"/>
      <c r="F54" s="7"/>
    </row>
    <row r="55" spans="2:9" ht="12.9" customHeight="1" x14ac:dyDescent="0.2">
      <c r="B55" t="s">
        <v>338</v>
      </c>
    </row>
    <row r="56" spans="2:9" ht="12.9" customHeight="1" x14ac:dyDescent="0.2">
      <c r="B56" t="s">
        <v>339</v>
      </c>
    </row>
    <row r="57" spans="2:9" ht="12.9" customHeight="1" x14ac:dyDescent="0.2">
      <c r="C57" s="80"/>
      <c r="D57" s="80"/>
      <c r="E57" s="80"/>
      <c r="F57" s="170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style="108" customWidth="1"/>
    <col min="2" max="2" width="19.28515625" style="108"/>
    <col min="3" max="8" width="17.42578125" style="108" customWidth="1"/>
    <col min="9" max="16384" width="19.28515625" style="108"/>
  </cols>
  <sheetData>
    <row r="2" spans="2:8" ht="15.6" x14ac:dyDescent="0.3">
      <c r="B2" s="59" t="s">
        <v>471</v>
      </c>
    </row>
    <row r="5" spans="2:8" ht="30.75" customHeight="1" x14ac:dyDescent="0.2">
      <c r="B5" s="106" t="s">
        <v>340</v>
      </c>
      <c r="C5" s="107" t="s">
        <v>341</v>
      </c>
      <c r="D5" s="107" t="s">
        <v>342</v>
      </c>
      <c r="E5" s="107" t="s">
        <v>343</v>
      </c>
      <c r="F5" s="107" t="s">
        <v>344</v>
      </c>
      <c r="G5" s="107" t="s">
        <v>345</v>
      </c>
      <c r="H5" s="107" t="s">
        <v>346</v>
      </c>
    </row>
    <row r="6" spans="2:8" ht="12.9" customHeight="1" x14ac:dyDescent="0.2">
      <c r="B6" s="22">
        <v>42736</v>
      </c>
      <c r="C6" s="7">
        <v>18152574</v>
      </c>
      <c r="D6" s="7">
        <v>3225827387</v>
      </c>
      <c r="E6" s="7">
        <v>897166</v>
      </c>
      <c r="F6" s="7">
        <v>353604472</v>
      </c>
      <c r="G6" s="7">
        <f>C6+E6</f>
        <v>19049740</v>
      </c>
      <c r="H6" s="7">
        <f>D6+F6</f>
        <v>3579431859</v>
      </c>
    </row>
    <row r="7" spans="2:8" ht="12.9" customHeight="1" x14ac:dyDescent="0.2">
      <c r="B7" s="22">
        <v>42767</v>
      </c>
      <c r="C7" s="7">
        <v>17816532</v>
      </c>
      <c r="D7" s="7">
        <v>3080840128</v>
      </c>
      <c r="E7" s="7">
        <v>969378</v>
      </c>
      <c r="F7" s="7">
        <v>384222343</v>
      </c>
      <c r="G7" s="7">
        <f t="shared" ref="G7:H16" si="0">C7+E7</f>
        <v>18785910</v>
      </c>
      <c r="H7" s="7">
        <f t="shared" si="0"/>
        <v>3465062471</v>
      </c>
    </row>
    <row r="8" spans="2:8" ht="12.9" customHeight="1" x14ac:dyDescent="0.2">
      <c r="B8" s="22">
        <v>42795</v>
      </c>
      <c r="C8" s="7">
        <v>20616215</v>
      </c>
      <c r="D8" s="7">
        <v>3651710668</v>
      </c>
      <c r="E8" s="7">
        <v>1185033</v>
      </c>
      <c r="F8" s="7">
        <v>480399410</v>
      </c>
      <c r="G8" s="7">
        <f t="shared" si="0"/>
        <v>21801248</v>
      </c>
      <c r="H8" s="7">
        <f t="shared" si="0"/>
        <v>4132110078</v>
      </c>
    </row>
    <row r="9" spans="2:8" ht="12.9" customHeight="1" x14ac:dyDescent="0.2">
      <c r="B9" s="22">
        <v>42826</v>
      </c>
      <c r="C9" s="7">
        <v>20024664</v>
      </c>
      <c r="D9" s="7">
        <v>3684325852</v>
      </c>
      <c r="E9" s="7">
        <v>1105148</v>
      </c>
      <c r="F9" s="7">
        <v>461868775</v>
      </c>
      <c r="G9" s="7">
        <f t="shared" si="0"/>
        <v>21129812</v>
      </c>
      <c r="H9" s="7">
        <f t="shared" si="0"/>
        <v>4146194627</v>
      </c>
    </row>
    <row r="10" spans="2:8" ht="12.9" customHeight="1" x14ac:dyDescent="0.2">
      <c r="B10" s="22">
        <v>42856</v>
      </c>
      <c r="C10" s="7">
        <v>21224537</v>
      </c>
      <c r="D10" s="7">
        <v>3793662101</v>
      </c>
      <c r="E10" s="7">
        <v>1286915</v>
      </c>
      <c r="F10" s="7">
        <v>537883365</v>
      </c>
      <c r="G10" s="7">
        <f t="shared" si="0"/>
        <v>22511452</v>
      </c>
      <c r="H10" s="7">
        <f t="shared" si="0"/>
        <v>4331545466</v>
      </c>
    </row>
    <row r="11" spans="2:8" ht="12.9" customHeight="1" x14ac:dyDescent="0.2">
      <c r="B11" s="22">
        <v>42887</v>
      </c>
      <c r="C11" s="7">
        <v>21458483</v>
      </c>
      <c r="D11" s="7">
        <v>3880550199</v>
      </c>
      <c r="E11" s="7">
        <v>1257107</v>
      </c>
      <c r="F11" s="7">
        <v>539850885</v>
      </c>
      <c r="G11" s="7">
        <f t="shared" si="0"/>
        <v>22715590</v>
      </c>
      <c r="H11" s="7">
        <f t="shared" si="0"/>
        <v>4420401084</v>
      </c>
    </row>
    <row r="12" spans="2:8" ht="12.9" customHeight="1" x14ac:dyDescent="0.2">
      <c r="B12" s="22">
        <v>42917</v>
      </c>
      <c r="C12" s="7">
        <v>21642111</v>
      </c>
      <c r="D12" s="7">
        <v>3894782260</v>
      </c>
      <c r="E12" s="7">
        <v>1271896</v>
      </c>
      <c r="F12" s="7">
        <v>559409654</v>
      </c>
      <c r="G12" s="7">
        <f t="shared" si="0"/>
        <v>22914007</v>
      </c>
      <c r="H12" s="7">
        <f t="shared" si="0"/>
        <v>4454191914</v>
      </c>
    </row>
    <row r="13" spans="2:8" ht="12.9" customHeight="1" x14ac:dyDescent="0.2">
      <c r="B13" s="22">
        <v>42948</v>
      </c>
      <c r="C13" s="7">
        <v>21311866</v>
      </c>
      <c r="D13" s="7">
        <v>3784157904</v>
      </c>
      <c r="E13" s="7">
        <v>1169859</v>
      </c>
      <c r="F13" s="7">
        <v>519650935</v>
      </c>
      <c r="G13" s="7">
        <f t="shared" si="0"/>
        <v>22481725</v>
      </c>
      <c r="H13" s="7">
        <f t="shared" si="0"/>
        <v>4303808839</v>
      </c>
    </row>
    <row r="14" spans="2:8" ht="12.9" customHeight="1" x14ac:dyDescent="0.2">
      <c r="B14" s="22">
        <v>42979</v>
      </c>
      <c r="C14" s="7">
        <v>21316422</v>
      </c>
      <c r="D14" s="7">
        <v>3952180930</v>
      </c>
      <c r="E14" s="7">
        <v>1192925</v>
      </c>
      <c r="F14" s="7">
        <v>513832950</v>
      </c>
      <c r="G14" s="7">
        <f t="shared" si="0"/>
        <v>22509347</v>
      </c>
      <c r="H14" s="7">
        <f t="shared" si="0"/>
        <v>4466013880</v>
      </c>
    </row>
    <row r="15" spans="2:8" ht="12.9" customHeight="1" x14ac:dyDescent="0.2">
      <c r="B15" s="22">
        <v>43009</v>
      </c>
      <c r="C15" s="7">
        <v>22048971</v>
      </c>
      <c r="D15" s="7">
        <v>4043739929</v>
      </c>
      <c r="E15" s="7">
        <v>1224809</v>
      </c>
      <c r="F15" s="7">
        <v>518353201</v>
      </c>
      <c r="G15" s="7">
        <f t="shared" si="0"/>
        <v>23273780</v>
      </c>
      <c r="H15" s="7">
        <f t="shared" si="0"/>
        <v>4562093130</v>
      </c>
    </row>
    <row r="16" spans="2:8" ht="12.9" customHeight="1" x14ac:dyDescent="0.2">
      <c r="B16" s="22">
        <v>43040</v>
      </c>
      <c r="C16" s="7">
        <v>21187481</v>
      </c>
      <c r="D16" s="7">
        <v>3986366128</v>
      </c>
      <c r="E16" s="7">
        <v>1139195</v>
      </c>
      <c r="F16" s="7">
        <v>486140325</v>
      </c>
      <c r="G16" s="7">
        <f t="shared" si="0"/>
        <v>22326676</v>
      </c>
      <c r="H16" s="7">
        <f t="shared" si="0"/>
        <v>4472506453</v>
      </c>
    </row>
    <row r="17" spans="2:8" ht="12.9" customHeight="1" x14ac:dyDescent="0.2">
      <c r="B17" s="73">
        <v>43070</v>
      </c>
      <c r="C17" s="34">
        <v>23476658</v>
      </c>
      <c r="D17" s="34">
        <v>4553339068</v>
      </c>
      <c r="E17" s="34">
        <v>1127269</v>
      </c>
      <c r="F17" s="34">
        <v>517079860</v>
      </c>
      <c r="G17" s="34">
        <f>C17+E17</f>
        <v>24603927</v>
      </c>
      <c r="H17" s="34">
        <f>D17+F17</f>
        <v>5070418928</v>
      </c>
    </row>
    <row r="18" spans="2:8" ht="12.9" customHeight="1" x14ac:dyDescent="0.2">
      <c r="B18" s="111" t="s">
        <v>347</v>
      </c>
      <c r="C18" s="34">
        <f t="shared" ref="C18:H18" si="1">SUM(C6:C17)</f>
        <v>250276514</v>
      </c>
      <c r="D18" s="102">
        <f t="shared" si="1"/>
        <v>45531482554</v>
      </c>
      <c r="E18" s="102">
        <f t="shared" si="1"/>
        <v>13826700</v>
      </c>
      <c r="F18" s="34">
        <f t="shared" si="1"/>
        <v>5872296175</v>
      </c>
      <c r="G18" s="34">
        <f t="shared" si="1"/>
        <v>264103214</v>
      </c>
      <c r="H18" s="34">
        <f t="shared" si="1"/>
        <v>51403778729</v>
      </c>
    </row>
    <row r="19" spans="2:8" ht="12.9" customHeight="1" x14ac:dyDescent="0.2">
      <c r="C19" s="38"/>
      <c r="D19" s="38"/>
      <c r="E19" s="38"/>
      <c r="F19" s="38"/>
    </row>
    <row r="20" spans="2:8" ht="12.9" customHeight="1" x14ac:dyDescent="0.2">
      <c r="B20" s="108" t="s">
        <v>348</v>
      </c>
    </row>
    <row r="21" spans="2:8" ht="12.9" customHeight="1" x14ac:dyDescent="0.2">
      <c r="B21" s="108" t="s">
        <v>349</v>
      </c>
    </row>
    <row r="23" spans="2:8" ht="12.9" customHeight="1" x14ac:dyDescent="0.2">
      <c r="C23" s="84"/>
      <c r="D23" s="84"/>
      <c r="E23" s="84"/>
      <c r="F23" s="84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Normal="100" workbookViewId="0">
      <selection activeCell="B2" sqref="B2"/>
    </sheetView>
  </sheetViews>
  <sheetFormatPr defaultColWidth="19.28515625" defaultRowHeight="12.9" customHeight="1" x14ac:dyDescent="0.2"/>
  <cols>
    <col min="1" max="1" width="2.85546875" style="108" customWidth="1"/>
    <col min="2" max="2" width="19.28515625" style="108"/>
    <col min="3" max="3" width="17.7109375" style="108" customWidth="1"/>
    <col min="4" max="8" width="18.42578125" style="108" customWidth="1"/>
    <col min="9" max="16384" width="19.28515625" style="108"/>
  </cols>
  <sheetData>
    <row r="2" spans="2:8" ht="15.6" x14ac:dyDescent="0.3">
      <c r="B2" s="59" t="s">
        <v>472</v>
      </c>
    </row>
    <row r="5" spans="2:8" ht="30.75" customHeight="1" x14ac:dyDescent="0.2">
      <c r="B5" s="106" t="s">
        <v>350</v>
      </c>
      <c r="C5" s="107" t="s">
        <v>351</v>
      </c>
      <c r="D5" s="107" t="s">
        <v>352</v>
      </c>
      <c r="E5" s="107" t="s">
        <v>353</v>
      </c>
      <c r="F5" s="107" t="s">
        <v>354</v>
      </c>
      <c r="G5" s="107" t="s">
        <v>355</v>
      </c>
      <c r="H5" s="107" t="s">
        <v>356</v>
      </c>
    </row>
    <row r="6" spans="2:8" ht="12.9" customHeight="1" x14ac:dyDescent="0.2">
      <c r="B6" s="22">
        <v>42736</v>
      </c>
      <c r="C6" s="7">
        <v>7499391</v>
      </c>
      <c r="D6" s="7">
        <v>5328305757</v>
      </c>
      <c r="E6" s="7">
        <v>217048</v>
      </c>
      <c r="F6" s="7">
        <v>367507300</v>
      </c>
      <c r="G6" s="7">
        <f>C6+E6</f>
        <v>7716439</v>
      </c>
      <c r="H6" s="7">
        <f>D6+F6</f>
        <v>5695813057</v>
      </c>
    </row>
    <row r="7" spans="2:8" ht="12.9" customHeight="1" x14ac:dyDescent="0.2">
      <c r="B7" s="22">
        <v>42767</v>
      </c>
      <c r="C7" s="7">
        <v>7846559</v>
      </c>
      <c r="D7" s="7">
        <v>5514428298</v>
      </c>
      <c r="E7" s="7">
        <v>235088</v>
      </c>
      <c r="F7" s="7">
        <v>391222228</v>
      </c>
      <c r="G7" s="7">
        <f t="shared" ref="G7:H16" si="0">C7+E7</f>
        <v>8081647</v>
      </c>
      <c r="H7" s="7">
        <f t="shared" si="0"/>
        <v>5905650526</v>
      </c>
    </row>
    <row r="8" spans="2:8" ht="12.9" customHeight="1" x14ac:dyDescent="0.2">
      <c r="B8" s="22">
        <v>42795</v>
      </c>
      <c r="C8" s="7">
        <v>8833446</v>
      </c>
      <c r="D8" s="7">
        <v>6109050626</v>
      </c>
      <c r="E8" s="7">
        <v>273705</v>
      </c>
      <c r="F8" s="7">
        <v>467467968</v>
      </c>
      <c r="G8" s="7">
        <f t="shared" si="0"/>
        <v>9107151</v>
      </c>
      <c r="H8" s="7">
        <f t="shared" si="0"/>
        <v>6576518594</v>
      </c>
    </row>
    <row r="9" spans="2:8" ht="12.9" customHeight="1" x14ac:dyDescent="0.2">
      <c r="B9" s="22">
        <v>42826</v>
      </c>
      <c r="C9" s="7">
        <v>8312600</v>
      </c>
      <c r="D9" s="7">
        <v>5947363444</v>
      </c>
      <c r="E9" s="7">
        <v>258602</v>
      </c>
      <c r="F9" s="7">
        <v>458334671</v>
      </c>
      <c r="G9" s="7">
        <f t="shared" si="0"/>
        <v>8571202</v>
      </c>
      <c r="H9" s="7">
        <f t="shared" si="0"/>
        <v>6405698115</v>
      </c>
    </row>
    <row r="10" spans="2:8" ht="12.9" customHeight="1" x14ac:dyDescent="0.2">
      <c r="B10" s="22">
        <v>42856</v>
      </c>
      <c r="C10" s="7">
        <v>9007112</v>
      </c>
      <c r="D10" s="7">
        <v>6279287501</v>
      </c>
      <c r="E10" s="7">
        <v>287048</v>
      </c>
      <c r="F10" s="7">
        <v>506845106</v>
      </c>
      <c r="G10" s="7">
        <f t="shared" si="0"/>
        <v>9294160</v>
      </c>
      <c r="H10" s="7">
        <f t="shared" si="0"/>
        <v>6786132607</v>
      </c>
    </row>
    <row r="11" spans="2:8" ht="12.9" customHeight="1" x14ac:dyDescent="0.2">
      <c r="B11" s="22">
        <v>42887</v>
      </c>
      <c r="C11" s="7">
        <v>8668794</v>
      </c>
      <c r="D11" s="7">
        <v>6184001347</v>
      </c>
      <c r="E11" s="7">
        <v>282362</v>
      </c>
      <c r="F11" s="7">
        <v>536271445</v>
      </c>
      <c r="G11" s="7">
        <f t="shared" si="0"/>
        <v>8951156</v>
      </c>
      <c r="H11" s="7">
        <f t="shared" si="0"/>
        <v>6720272792</v>
      </c>
    </row>
    <row r="12" spans="2:8" ht="12.9" customHeight="1" x14ac:dyDescent="0.2">
      <c r="B12" s="22">
        <v>42917</v>
      </c>
      <c r="C12" s="7">
        <v>8623625</v>
      </c>
      <c r="D12" s="7">
        <v>6338700777</v>
      </c>
      <c r="E12" s="7">
        <v>281972</v>
      </c>
      <c r="F12" s="7">
        <v>590146832</v>
      </c>
      <c r="G12" s="7">
        <f t="shared" si="0"/>
        <v>8905597</v>
      </c>
      <c r="H12" s="7">
        <f t="shared" si="0"/>
        <v>6928847609</v>
      </c>
    </row>
    <row r="13" spans="2:8" ht="12.9" customHeight="1" x14ac:dyDescent="0.2">
      <c r="B13" s="22">
        <v>42948</v>
      </c>
      <c r="C13" s="7">
        <v>8529568</v>
      </c>
      <c r="D13" s="7">
        <v>6302293495</v>
      </c>
      <c r="E13" s="7">
        <v>264727</v>
      </c>
      <c r="F13" s="7">
        <v>568602304</v>
      </c>
      <c r="G13" s="7">
        <f t="shared" si="0"/>
        <v>8794295</v>
      </c>
      <c r="H13" s="7">
        <f t="shared" si="0"/>
        <v>6870895799</v>
      </c>
    </row>
    <row r="14" spans="2:8" ht="12.9" customHeight="1" x14ac:dyDescent="0.2">
      <c r="B14" s="22">
        <v>42979</v>
      </c>
      <c r="C14" s="7">
        <v>8367005</v>
      </c>
      <c r="D14" s="7">
        <v>6111140786</v>
      </c>
      <c r="E14" s="7">
        <v>253452</v>
      </c>
      <c r="F14" s="7">
        <v>485351160</v>
      </c>
      <c r="G14" s="7">
        <f t="shared" si="0"/>
        <v>8620457</v>
      </c>
      <c r="H14" s="7">
        <f t="shared" si="0"/>
        <v>6596491946</v>
      </c>
    </row>
    <row r="15" spans="2:8" ht="12.9" customHeight="1" x14ac:dyDescent="0.2">
      <c r="B15" s="22">
        <v>43009</v>
      </c>
      <c r="C15" s="7">
        <v>8845283</v>
      </c>
      <c r="D15" s="7">
        <v>6299859382</v>
      </c>
      <c r="E15" s="7">
        <v>262487</v>
      </c>
      <c r="F15" s="7">
        <v>475738309</v>
      </c>
      <c r="G15" s="7">
        <f t="shared" si="0"/>
        <v>9107770</v>
      </c>
      <c r="H15" s="7">
        <f t="shared" si="0"/>
        <v>6775597691</v>
      </c>
    </row>
    <row r="16" spans="2:8" ht="12.9" customHeight="1" x14ac:dyDescent="0.2">
      <c r="B16" s="22">
        <v>43040</v>
      </c>
      <c r="C16" s="7">
        <v>8267314</v>
      </c>
      <c r="D16" s="7">
        <v>5988278383</v>
      </c>
      <c r="E16" s="7">
        <v>253959</v>
      </c>
      <c r="F16" s="7">
        <v>459634565</v>
      </c>
      <c r="G16" s="7">
        <f t="shared" si="0"/>
        <v>8521273</v>
      </c>
      <c r="H16" s="7">
        <f t="shared" si="0"/>
        <v>6447912948</v>
      </c>
    </row>
    <row r="17" spans="2:8" ht="12.9" customHeight="1" x14ac:dyDescent="0.2">
      <c r="B17" s="73">
        <v>43070</v>
      </c>
      <c r="C17" s="34">
        <v>8741284</v>
      </c>
      <c r="D17" s="34">
        <v>6449820613</v>
      </c>
      <c r="E17" s="34">
        <v>270514</v>
      </c>
      <c r="F17" s="34">
        <v>534029419</v>
      </c>
      <c r="G17" s="34">
        <f>C17+E17</f>
        <v>9011798</v>
      </c>
      <c r="H17" s="34">
        <f>D17+F17</f>
        <v>6983850032</v>
      </c>
    </row>
    <row r="18" spans="2:8" ht="12.9" customHeight="1" x14ac:dyDescent="0.2">
      <c r="B18" s="111" t="s">
        <v>357</v>
      </c>
      <c r="C18" s="34">
        <f t="shared" ref="C18:H18" si="1">SUM(C6:C17)</f>
        <v>101541981</v>
      </c>
      <c r="D18" s="102">
        <f t="shared" si="1"/>
        <v>72852530409</v>
      </c>
      <c r="E18" s="102">
        <f t="shared" si="1"/>
        <v>3140964</v>
      </c>
      <c r="F18" s="34">
        <f t="shared" si="1"/>
        <v>5841151307</v>
      </c>
      <c r="G18" s="34">
        <f t="shared" si="1"/>
        <v>104682945</v>
      </c>
      <c r="H18" s="34">
        <f t="shared" si="1"/>
        <v>78693681716</v>
      </c>
    </row>
    <row r="19" spans="2:8" ht="12.9" customHeight="1" x14ac:dyDescent="0.2">
      <c r="C19" s="38"/>
      <c r="D19" s="38"/>
      <c r="E19" s="38"/>
      <c r="F19" s="38"/>
    </row>
    <row r="20" spans="2:8" ht="12.9" customHeight="1" x14ac:dyDescent="0.2">
      <c r="B20" s="108" t="s">
        <v>358</v>
      </c>
    </row>
    <row r="21" spans="2:8" ht="12.9" customHeight="1" x14ac:dyDescent="0.2">
      <c r="B21" s="108" t="s">
        <v>359</v>
      </c>
    </row>
    <row r="23" spans="2:8" ht="12.9" customHeight="1" x14ac:dyDescent="0.2">
      <c r="C23" s="84"/>
      <c r="D23" s="84"/>
      <c r="E23" s="84"/>
      <c r="F23" s="84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3"/>
  <sheetViews>
    <sheetView showGridLines="0" zoomScale="130" zoomScaleNormal="130" workbookViewId="0">
      <selection activeCell="B2" sqref="B2"/>
    </sheetView>
  </sheetViews>
  <sheetFormatPr defaultColWidth="19.28515625" defaultRowHeight="12.9" customHeight="1" x14ac:dyDescent="0.2"/>
  <cols>
    <col min="1" max="1" width="2.85546875" style="108" customWidth="1"/>
    <col min="2" max="2" width="15.85546875" style="108" customWidth="1"/>
    <col min="3" max="8" width="18.7109375" style="108" customWidth="1"/>
    <col min="9" max="16384" width="19.28515625" style="108"/>
  </cols>
  <sheetData>
    <row r="2" spans="2:8" ht="15.6" x14ac:dyDescent="0.3">
      <c r="B2" s="59" t="s">
        <v>473</v>
      </c>
    </row>
    <row r="4" spans="2:8" ht="9" customHeight="1" x14ac:dyDescent="0.2"/>
    <row r="5" spans="2:8" ht="36.75" customHeight="1" x14ac:dyDescent="0.2">
      <c r="B5" s="106" t="s">
        <v>360</v>
      </c>
      <c r="C5" s="107" t="s">
        <v>361</v>
      </c>
      <c r="D5" s="107" t="s">
        <v>362</v>
      </c>
      <c r="E5" s="107" t="s">
        <v>363</v>
      </c>
      <c r="F5" s="107" t="s">
        <v>364</v>
      </c>
      <c r="G5" s="107" t="s">
        <v>365</v>
      </c>
      <c r="H5" s="107" t="s">
        <v>366</v>
      </c>
    </row>
    <row r="6" spans="2:8" ht="12.9" customHeight="1" x14ac:dyDescent="0.2">
      <c r="B6" s="22">
        <v>42736</v>
      </c>
      <c r="C6" s="7">
        <v>203404</v>
      </c>
      <c r="D6" s="7">
        <v>288826372</v>
      </c>
      <c r="E6" s="7">
        <v>62071</v>
      </c>
      <c r="F6" s="7">
        <v>217145105</v>
      </c>
      <c r="G6" s="7">
        <f>C6+E6</f>
        <v>265475</v>
      </c>
      <c r="H6" s="7">
        <f>D6+F6</f>
        <v>505971477</v>
      </c>
    </row>
    <row r="7" spans="2:8" ht="12.9" customHeight="1" x14ac:dyDescent="0.2">
      <c r="B7" s="22">
        <v>42767</v>
      </c>
      <c r="C7" s="7">
        <v>201912</v>
      </c>
      <c r="D7" s="7">
        <v>292442764</v>
      </c>
      <c r="E7" s="7">
        <v>63399</v>
      </c>
      <c r="F7" s="7">
        <v>231855259</v>
      </c>
      <c r="G7" s="7">
        <f t="shared" ref="G7:H16" si="0">C7+E7</f>
        <v>265311</v>
      </c>
      <c r="H7" s="7">
        <f t="shared" si="0"/>
        <v>524298023</v>
      </c>
    </row>
    <row r="8" spans="2:8" ht="12.9" customHeight="1" x14ac:dyDescent="0.2">
      <c r="B8" s="22">
        <v>42795</v>
      </c>
      <c r="C8" s="7">
        <v>227892</v>
      </c>
      <c r="D8" s="7">
        <v>323762322</v>
      </c>
      <c r="E8" s="7">
        <v>74987</v>
      </c>
      <c r="F8" s="7">
        <v>286910577</v>
      </c>
      <c r="G8" s="7">
        <f t="shared" si="0"/>
        <v>302879</v>
      </c>
      <c r="H8" s="7">
        <f t="shared" si="0"/>
        <v>610672899</v>
      </c>
    </row>
    <row r="9" spans="2:8" ht="12.9" customHeight="1" x14ac:dyDescent="0.2">
      <c r="B9" s="22">
        <v>42826</v>
      </c>
      <c r="C9" s="7">
        <v>217758</v>
      </c>
      <c r="D9" s="7">
        <v>310001829</v>
      </c>
      <c r="E9" s="7">
        <v>70321</v>
      </c>
      <c r="F9" s="7">
        <v>283281935</v>
      </c>
      <c r="G9" s="7">
        <f t="shared" si="0"/>
        <v>288079</v>
      </c>
      <c r="H9" s="7">
        <f t="shared" si="0"/>
        <v>593283764</v>
      </c>
    </row>
    <row r="10" spans="2:8" ht="12.9" customHeight="1" x14ac:dyDescent="0.2">
      <c r="B10" s="22">
        <v>42856</v>
      </c>
      <c r="C10" s="7">
        <v>225776</v>
      </c>
      <c r="D10" s="7">
        <v>330070806</v>
      </c>
      <c r="E10" s="7">
        <v>80375</v>
      </c>
      <c r="F10" s="7">
        <v>326174897</v>
      </c>
      <c r="G10" s="7">
        <f t="shared" si="0"/>
        <v>306151</v>
      </c>
      <c r="H10" s="7">
        <f t="shared" si="0"/>
        <v>656245703</v>
      </c>
    </row>
    <row r="11" spans="2:8" ht="12.9" customHeight="1" x14ac:dyDescent="0.2">
      <c r="B11" s="22">
        <v>42887</v>
      </c>
      <c r="C11" s="7">
        <v>218031</v>
      </c>
      <c r="D11" s="7">
        <v>324843310</v>
      </c>
      <c r="E11" s="7">
        <v>78143</v>
      </c>
      <c r="F11" s="7">
        <v>340442900</v>
      </c>
      <c r="G11" s="7">
        <f t="shared" si="0"/>
        <v>296174</v>
      </c>
      <c r="H11" s="7">
        <f t="shared" si="0"/>
        <v>665286210</v>
      </c>
    </row>
    <row r="12" spans="2:8" ht="12.9" customHeight="1" x14ac:dyDescent="0.2">
      <c r="B12" s="22">
        <v>42917</v>
      </c>
      <c r="C12" s="7">
        <v>224436</v>
      </c>
      <c r="D12" s="7">
        <v>347013497</v>
      </c>
      <c r="E12" s="7">
        <v>84037</v>
      </c>
      <c r="F12" s="7">
        <v>400973211</v>
      </c>
      <c r="G12" s="7">
        <f t="shared" si="0"/>
        <v>308473</v>
      </c>
      <c r="H12" s="7">
        <f t="shared" si="0"/>
        <v>747986708</v>
      </c>
    </row>
    <row r="13" spans="2:8" ht="12.9" customHeight="1" x14ac:dyDescent="0.2">
      <c r="B13" s="22">
        <v>42948</v>
      </c>
      <c r="C13" s="7">
        <v>207117</v>
      </c>
      <c r="D13" s="7">
        <v>320219300</v>
      </c>
      <c r="E13" s="7">
        <v>80676</v>
      </c>
      <c r="F13" s="7">
        <v>401392954</v>
      </c>
      <c r="G13" s="7">
        <f t="shared" si="0"/>
        <v>287793</v>
      </c>
      <c r="H13" s="7">
        <f t="shared" si="0"/>
        <v>721612254</v>
      </c>
    </row>
    <row r="14" spans="2:8" ht="12.9" customHeight="1" x14ac:dyDescent="0.2">
      <c r="B14" s="22">
        <v>42979</v>
      </c>
      <c r="C14" s="7">
        <v>214027</v>
      </c>
      <c r="D14" s="7">
        <v>334567679</v>
      </c>
      <c r="E14" s="7">
        <v>78571</v>
      </c>
      <c r="F14" s="7">
        <v>331775969</v>
      </c>
      <c r="G14" s="7">
        <f t="shared" si="0"/>
        <v>292598</v>
      </c>
      <c r="H14" s="7">
        <f t="shared" si="0"/>
        <v>666343648</v>
      </c>
    </row>
    <row r="15" spans="2:8" ht="12.9" customHeight="1" x14ac:dyDescent="0.2">
      <c r="B15" s="22">
        <v>43009</v>
      </c>
      <c r="C15" s="7">
        <v>234300</v>
      </c>
      <c r="D15" s="7">
        <v>352122450</v>
      </c>
      <c r="E15" s="7">
        <v>79982</v>
      </c>
      <c r="F15" s="7">
        <v>319355773</v>
      </c>
      <c r="G15" s="7">
        <f t="shared" si="0"/>
        <v>314282</v>
      </c>
      <c r="H15" s="7">
        <f t="shared" si="0"/>
        <v>671478223</v>
      </c>
    </row>
    <row r="16" spans="2:8" ht="12.9" customHeight="1" x14ac:dyDescent="0.2">
      <c r="B16" s="22">
        <v>43040</v>
      </c>
      <c r="C16" s="7">
        <v>223611</v>
      </c>
      <c r="D16" s="7">
        <v>336570904</v>
      </c>
      <c r="E16" s="7">
        <v>73982</v>
      </c>
      <c r="F16" s="7">
        <v>277676557</v>
      </c>
      <c r="G16" s="7">
        <f t="shared" si="0"/>
        <v>297593</v>
      </c>
      <c r="H16" s="7">
        <f t="shared" si="0"/>
        <v>614247461</v>
      </c>
    </row>
    <row r="17" spans="2:8" ht="12.9" customHeight="1" x14ac:dyDescent="0.2">
      <c r="B17" s="73">
        <v>43070</v>
      </c>
      <c r="C17" s="34">
        <v>223584</v>
      </c>
      <c r="D17" s="34">
        <v>350324111</v>
      </c>
      <c r="E17" s="34">
        <v>74866</v>
      </c>
      <c r="F17" s="34">
        <v>279471580</v>
      </c>
      <c r="G17" s="34">
        <f>C17+E17</f>
        <v>298450</v>
      </c>
      <c r="H17" s="34">
        <f>D17+F17</f>
        <v>629795691</v>
      </c>
    </row>
    <row r="18" spans="2:8" ht="12.9" customHeight="1" x14ac:dyDescent="0.2">
      <c r="B18" s="111" t="s">
        <v>367</v>
      </c>
      <c r="C18" s="34">
        <f t="shared" ref="C18:H18" si="1">SUM(C6:C17)</f>
        <v>2621848</v>
      </c>
      <c r="D18" s="102">
        <f t="shared" si="1"/>
        <v>3910765344</v>
      </c>
      <c r="E18" s="102">
        <f t="shared" si="1"/>
        <v>901410</v>
      </c>
      <c r="F18" s="34">
        <f t="shared" si="1"/>
        <v>3696456717</v>
      </c>
      <c r="G18" s="34">
        <f t="shared" si="1"/>
        <v>3523258</v>
      </c>
      <c r="H18" s="34">
        <f t="shared" si="1"/>
        <v>7607222061</v>
      </c>
    </row>
    <row r="19" spans="2:8" ht="12.9" customHeight="1" x14ac:dyDescent="0.2">
      <c r="C19" s="38"/>
      <c r="D19" s="38"/>
      <c r="E19" s="38"/>
      <c r="F19" s="38"/>
    </row>
    <row r="20" spans="2:8" ht="12.9" customHeight="1" x14ac:dyDescent="0.2">
      <c r="B20" s="131" t="s">
        <v>368</v>
      </c>
    </row>
    <row r="21" spans="2:8" ht="12.9" customHeight="1" x14ac:dyDescent="0.2">
      <c r="B21" s="131" t="s">
        <v>369</v>
      </c>
    </row>
    <row r="23" spans="2:8" ht="12.9" customHeight="1" x14ac:dyDescent="0.2">
      <c r="C23" s="84"/>
      <c r="D23" s="84"/>
      <c r="E23" s="84"/>
      <c r="F23" s="84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45" zoomScaleNormal="145" workbookViewId="0">
      <selection activeCell="A2" sqref="A2"/>
    </sheetView>
  </sheetViews>
  <sheetFormatPr defaultRowHeight="12.9" customHeight="1" x14ac:dyDescent="0.2"/>
  <cols>
    <col min="1" max="1" width="2.85546875" customWidth="1"/>
    <col min="2" max="2" width="16" customWidth="1"/>
    <col min="3" max="5" width="16.7109375" customWidth="1"/>
    <col min="6" max="6" width="18" customWidth="1"/>
    <col min="7" max="7" width="14.42578125" customWidth="1"/>
  </cols>
  <sheetData>
    <row r="2" spans="2:8" ht="15.6" x14ac:dyDescent="0.3">
      <c r="B2" s="1" t="s">
        <v>474</v>
      </c>
    </row>
    <row r="5" spans="2:8" ht="30.6" x14ac:dyDescent="0.2">
      <c r="B5" s="10" t="s">
        <v>370</v>
      </c>
      <c r="C5" s="3" t="s">
        <v>371</v>
      </c>
      <c r="D5" s="3" t="s">
        <v>372</v>
      </c>
      <c r="E5" s="3" t="s">
        <v>373</v>
      </c>
      <c r="F5" s="3" t="s">
        <v>374</v>
      </c>
      <c r="G5" s="130" t="s">
        <v>375</v>
      </c>
    </row>
    <row r="6" spans="2:8" ht="12.9" customHeight="1" x14ac:dyDescent="0.2">
      <c r="B6" s="22">
        <v>42736</v>
      </c>
      <c r="C6" s="7">
        <v>178252</v>
      </c>
      <c r="D6" s="7">
        <v>652975</v>
      </c>
      <c r="E6" s="7">
        <v>30559</v>
      </c>
      <c r="F6" s="7">
        <v>4613</v>
      </c>
      <c r="G6" s="7">
        <f>SUM(C6:F6)</f>
        <v>866399</v>
      </c>
    </row>
    <row r="7" spans="2:8" ht="12.9" customHeight="1" x14ac:dyDescent="0.2">
      <c r="B7" s="22">
        <v>42767</v>
      </c>
      <c r="C7" s="7">
        <v>160439</v>
      </c>
      <c r="D7" s="7">
        <v>632836</v>
      </c>
      <c r="E7" s="7">
        <v>34602</v>
      </c>
      <c r="F7" s="7">
        <v>4558</v>
      </c>
      <c r="G7" s="7">
        <f t="shared" ref="G7:G16" si="0">SUM(C7:F7)</f>
        <v>832435</v>
      </c>
      <c r="H7" s="7"/>
    </row>
    <row r="8" spans="2:8" ht="12.9" customHeight="1" x14ac:dyDescent="0.2">
      <c r="B8" s="22">
        <v>42795</v>
      </c>
      <c r="C8" s="7">
        <v>208502</v>
      </c>
      <c r="D8" s="7">
        <v>855987</v>
      </c>
      <c r="E8" s="7">
        <v>46958</v>
      </c>
      <c r="F8" s="7">
        <v>6139</v>
      </c>
      <c r="G8" s="7">
        <f t="shared" si="0"/>
        <v>1117586</v>
      </c>
      <c r="H8" s="7"/>
    </row>
    <row r="9" spans="2:8" ht="12.9" customHeight="1" x14ac:dyDescent="0.2">
      <c r="B9" s="22">
        <v>42826</v>
      </c>
      <c r="C9" s="7">
        <v>433173</v>
      </c>
      <c r="D9" s="7">
        <v>1641640</v>
      </c>
      <c r="E9" s="7">
        <v>58170</v>
      </c>
      <c r="F9" s="7">
        <v>7471</v>
      </c>
      <c r="G9" s="7">
        <f t="shared" si="0"/>
        <v>2140454</v>
      </c>
    </row>
    <row r="10" spans="2:8" ht="12.9" customHeight="1" x14ac:dyDescent="0.2">
      <c r="B10" s="22">
        <v>42856</v>
      </c>
      <c r="C10" s="7">
        <v>645079</v>
      </c>
      <c r="D10" s="7">
        <v>2323823</v>
      </c>
      <c r="E10" s="7">
        <v>83483</v>
      </c>
      <c r="F10" s="7">
        <v>9105</v>
      </c>
      <c r="G10" s="7">
        <f t="shared" si="0"/>
        <v>3061490</v>
      </c>
    </row>
    <row r="11" spans="2:8" ht="12.9" customHeight="1" x14ac:dyDescent="0.2">
      <c r="B11" s="22">
        <v>42887</v>
      </c>
      <c r="C11" s="7">
        <v>1291934</v>
      </c>
      <c r="D11" s="7">
        <v>4370844</v>
      </c>
      <c r="E11" s="7">
        <v>114450</v>
      </c>
      <c r="F11" s="7">
        <v>13476</v>
      </c>
      <c r="G11" s="7">
        <f t="shared" si="0"/>
        <v>5790704</v>
      </c>
    </row>
    <row r="12" spans="2:8" ht="12.9" customHeight="1" x14ac:dyDescent="0.2">
      <c r="B12" s="22">
        <v>42917</v>
      </c>
      <c r="C12" s="7">
        <v>2396306</v>
      </c>
      <c r="D12" s="7">
        <v>8512099</v>
      </c>
      <c r="E12" s="7">
        <v>150919</v>
      </c>
      <c r="F12" s="7">
        <v>20586</v>
      </c>
      <c r="G12" s="7">
        <f t="shared" si="0"/>
        <v>11079910</v>
      </c>
    </row>
    <row r="13" spans="2:8" ht="12.9" customHeight="1" x14ac:dyDescent="0.2">
      <c r="B13" s="22">
        <v>42948</v>
      </c>
      <c r="C13" s="7">
        <v>2593250</v>
      </c>
      <c r="D13" s="7">
        <v>8996172</v>
      </c>
      <c r="E13" s="7">
        <v>146218</v>
      </c>
      <c r="F13" s="7">
        <v>24159</v>
      </c>
      <c r="G13" s="7">
        <f t="shared" si="0"/>
        <v>11759799</v>
      </c>
    </row>
    <row r="14" spans="2:8" ht="12.9" customHeight="1" x14ac:dyDescent="0.2">
      <c r="B14" s="22">
        <v>42979</v>
      </c>
      <c r="C14" s="7">
        <v>1119058</v>
      </c>
      <c r="D14" s="7">
        <v>4269109</v>
      </c>
      <c r="E14" s="7">
        <v>75412</v>
      </c>
      <c r="F14" s="7">
        <v>13157</v>
      </c>
      <c r="G14" s="7">
        <f t="shared" si="0"/>
        <v>5476736</v>
      </c>
    </row>
    <row r="15" spans="2:8" ht="12.9" customHeight="1" x14ac:dyDescent="0.2">
      <c r="B15" s="22">
        <v>43009</v>
      </c>
      <c r="C15" s="7">
        <v>469957</v>
      </c>
      <c r="D15" s="7">
        <v>1977494</v>
      </c>
      <c r="E15" s="7">
        <v>50133</v>
      </c>
      <c r="F15" s="7">
        <v>8696</v>
      </c>
      <c r="G15" s="7">
        <f t="shared" si="0"/>
        <v>2506280</v>
      </c>
    </row>
    <row r="16" spans="2:8" ht="12.9" customHeight="1" x14ac:dyDescent="0.2">
      <c r="B16" s="22">
        <v>43040</v>
      </c>
      <c r="C16" s="7">
        <v>198813</v>
      </c>
      <c r="D16" s="7">
        <v>921076</v>
      </c>
      <c r="E16" s="7">
        <v>36504</v>
      </c>
      <c r="F16" s="7">
        <v>5645</v>
      </c>
      <c r="G16" s="7">
        <f t="shared" si="0"/>
        <v>1162038</v>
      </c>
    </row>
    <row r="17" spans="2:7" ht="12.9" customHeight="1" x14ac:dyDescent="0.2">
      <c r="B17" s="23">
        <v>43070</v>
      </c>
      <c r="C17" s="8">
        <v>246422</v>
      </c>
      <c r="D17" s="8">
        <v>966832</v>
      </c>
      <c r="E17" s="8">
        <v>37037</v>
      </c>
      <c r="F17" s="8">
        <v>5580</v>
      </c>
      <c r="G17" s="8">
        <f>SUM(C17:F17)</f>
        <v>1255871</v>
      </c>
    </row>
    <row r="18" spans="2:7" s="2" customFormat="1" ht="12.9" customHeight="1" x14ac:dyDescent="0.2">
      <c r="B18" s="75" t="s">
        <v>376</v>
      </c>
      <c r="C18" s="76">
        <f>SUM(C6:C17)</f>
        <v>9941185</v>
      </c>
      <c r="D18" s="148">
        <f>SUM(D6:D17)</f>
        <v>36120887</v>
      </c>
      <c r="E18" s="148">
        <f>SUM(E6:E17)</f>
        <v>864445</v>
      </c>
      <c r="F18" s="76">
        <f>SUM(F6:F17)</f>
        <v>123185</v>
      </c>
      <c r="G18" s="76">
        <f>SUM(G6:G17)</f>
        <v>47049702</v>
      </c>
    </row>
    <row r="19" spans="2:7" s="2" customFormat="1" ht="12.9" customHeight="1" x14ac:dyDescent="0.2">
      <c r="C19" s="65"/>
      <c r="D19" s="65"/>
      <c r="E19" s="65"/>
      <c r="F19" s="65"/>
    </row>
    <row r="20" spans="2:7" ht="12.9" customHeight="1" x14ac:dyDescent="0.2">
      <c r="B20" s="85" t="s">
        <v>377</v>
      </c>
    </row>
    <row r="21" spans="2:7" ht="12.9" customHeight="1" x14ac:dyDescent="0.2">
      <c r="B21" t="s">
        <v>378</v>
      </c>
      <c r="C21" s="38"/>
    </row>
    <row r="25" spans="2:7" ht="12.9" customHeight="1" x14ac:dyDescent="0.2">
      <c r="C25" s="65"/>
      <c r="D25" s="65"/>
      <c r="E25" s="65"/>
      <c r="F25" s="65"/>
    </row>
    <row r="26" spans="2:7" ht="12.9" customHeight="1" x14ac:dyDescent="0.2">
      <c r="C26" s="80"/>
      <c r="D26" s="80"/>
      <c r="E26" s="80"/>
      <c r="F26" s="80"/>
    </row>
    <row r="27" spans="2:7" ht="12.9" customHeight="1" x14ac:dyDescent="0.2">
      <c r="C27" s="80"/>
      <c r="D27" s="80"/>
      <c r="E27" s="80"/>
      <c r="F27" s="80"/>
    </row>
    <row r="28" spans="2:7" ht="12.9" customHeight="1" x14ac:dyDescent="0.2">
      <c r="C28" s="7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30" zoomScaleNormal="13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28515625" customWidth="1"/>
    <col min="3" max="3" width="15" customWidth="1"/>
    <col min="4" max="4" width="16.28515625" customWidth="1"/>
    <col min="5" max="5" width="15" customWidth="1"/>
    <col min="6" max="6" width="17.140625" customWidth="1"/>
    <col min="7" max="7" width="19.7109375" customWidth="1"/>
    <col min="8" max="8" width="11.140625" bestFit="1" customWidth="1"/>
  </cols>
  <sheetData>
    <row r="2" spans="2:8" ht="15.6" x14ac:dyDescent="0.3">
      <c r="B2" s="59" t="s">
        <v>475</v>
      </c>
    </row>
    <row r="3" spans="2:8" ht="12.9" customHeight="1" x14ac:dyDescent="0.2">
      <c r="B3" t="s">
        <v>379</v>
      </c>
    </row>
    <row r="5" spans="2:8" ht="30.6" x14ac:dyDescent="0.2">
      <c r="B5" s="10" t="s">
        <v>380</v>
      </c>
      <c r="C5" s="3" t="s">
        <v>381</v>
      </c>
      <c r="D5" s="3" t="s">
        <v>382</v>
      </c>
      <c r="E5" s="3" t="s">
        <v>383</v>
      </c>
      <c r="F5" s="3" t="s">
        <v>384</v>
      </c>
      <c r="G5" s="121" t="s">
        <v>385</v>
      </c>
    </row>
    <row r="6" spans="2:8" ht="12.9" customHeight="1" x14ac:dyDescent="0.2">
      <c r="B6" s="22">
        <v>42736</v>
      </c>
      <c r="C6" s="7">
        <v>219051012</v>
      </c>
      <c r="D6" s="7">
        <v>266463523</v>
      </c>
      <c r="E6" s="7">
        <v>32720056</v>
      </c>
      <c r="F6" s="7">
        <v>11096077</v>
      </c>
      <c r="G6" s="7">
        <f>SUM(C6:F6)</f>
        <v>529330668</v>
      </c>
    </row>
    <row r="7" spans="2:8" ht="12.9" customHeight="1" x14ac:dyDescent="0.2">
      <c r="B7" s="22">
        <v>42767</v>
      </c>
      <c r="C7" s="7">
        <v>194948375</v>
      </c>
      <c r="D7" s="7">
        <v>261325478</v>
      </c>
      <c r="E7" s="7">
        <v>36377851</v>
      </c>
      <c r="F7" s="7">
        <v>10829122</v>
      </c>
      <c r="G7" s="7">
        <f t="shared" ref="G7:G16" si="0">SUM(C7:F7)</f>
        <v>503480826</v>
      </c>
    </row>
    <row r="8" spans="2:8" ht="12.9" customHeight="1" x14ac:dyDescent="0.2">
      <c r="B8" s="22">
        <v>42795</v>
      </c>
      <c r="C8" s="7">
        <v>250982956</v>
      </c>
      <c r="D8" s="7">
        <v>361442435</v>
      </c>
      <c r="E8" s="7">
        <v>47779653</v>
      </c>
      <c r="F8" s="7">
        <v>15262558</v>
      </c>
      <c r="G8" s="7">
        <f t="shared" si="0"/>
        <v>675467602</v>
      </c>
      <c r="H8" s="7"/>
    </row>
    <row r="9" spans="2:8" ht="12.9" customHeight="1" x14ac:dyDescent="0.2">
      <c r="B9" s="22">
        <v>42826</v>
      </c>
      <c r="C9" s="7">
        <v>486257782</v>
      </c>
      <c r="D9" s="7">
        <v>688367221</v>
      </c>
      <c r="E9" s="7">
        <v>51081904</v>
      </c>
      <c r="F9" s="7">
        <v>17764063</v>
      </c>
      <c r="G9" s="7">
        <f t="shared" si="0"/>
        <v>1243470970</v>
      </c>
    </row>
    <row r="10" spans="2:8" ht="12.9" customHeight="1" x14ac:dyDescent="0.2">
      <c r="B10" s="22">
        <v>42856</v>
      </c>
      <c r="C10" s="7">
        <v>739265670</v>
      </c>
      <c r="D10" s="7">
        <v>1031561259</v>
      </c>
      <c r="E10" s="7">
        <v>66164250</v>
      </c>
      <c r="F10" s="7">
        <v>21107503</v>
      </c>
      <c r="G10" s="7">
        <f t="shared" si="0"/>
        <v>1858098682</v>
      </c>
    </row>
    <row r="11" spans="2:8" ht="12.9" customHeight="1" x14ac:dyDescent="0.2">
      <c r="B11" s="22">
        <v>42887</v>
      </c>
      <c r="C11" s="7">
        <v>1535624052</v>
      </c>
      <c r="D11" s="7">
        <v>1993484999</v>
      </c>
      <c r="E11" s="7">
        <v>81477314</v>
      </c>
      <c r="F11" s="7">
        <v>29688722</v>
      </c>
      <c r="G11" s="7">
        <f t="shared" si="0"/>
        <v>3640275087</v>
      </c>
    </row>
    <row r="12" spans="2:8" ht="12.9" customHeight="1" x14ac:dyDescent="0.2">
      <c r="B12" s="22">
        <v>42917</v>
      </c>
      <c r="C12" s="7">
        <v>2817117702</v>
      </c>
      <c r="D12" s="7">
        <v>3710229715</v>
      </c>
      <c r="E12" s="7">
        <v>95979765</v>
      </c>
      <c r="F12" s="7">
        <v>43439141</v>
      </c>
      <c r="G12" s="7">
        <f t="shared" si="0"/>
        <v>6666766323</v>
      </c>
    </row>
    <row r="13" spans="2:8" ht="12.9" customHeight="1" x14ac:dyDescent="0.2">
      <c r="B13" s="22">
        <v>42948</v>
      </c>
      <c r="C13" s="7">
        <v>2893840325</v>
      </c>
      <c r="D13" s="7">
        <v>4059026384</v>
      </c>
      <c r="E13" s="7">
        <v>86952602</v>
      </c>
      <c r="F13" s="7">
        <v>46718794</v>
      </c>
      <c r="G13" s="7">
        <f t="shared" si="0"/>
        <v>7086538105</v>
      </c>
    </row>
    <row r="14" spans="2:8" ht="12.9" customHeight="1" x14ac:dyDescent="0.2">
      <c r="B14" s="22">
        <v>42979</v>
      </c>
      <c r="C14" s="7">
        <v>1257140098</v>
      </c>
      <c r="D14" s="7">
        <v>1881759924</v>
      </c>
      <c r="E14" s="7">
        <v>48183421</v>
      </c>
      <c r="F14" s="7">
        <v>28661320</v>
      </c>
      <c r="G14" s="7">
        <f t="shared" si="0"/>
        <v>3215744763</v>
      </c>
    </row>
    <row r="15" spans="2:8" ht="12.9" customHeight="1" x14ac:dyDescent="0.2">
      <c r="B15" s="22">
        <v>43009</v>
      </c>
      <c r="C15" s="7">
        <v>527381297</v>
      </c>
      <c r="D15" s="7">
        <v>805981315</v>
      </c>
      <c r="E15" s="7">
        <v>36454740</v>
      </c>
      <c r="F15" s="7">
        <v>20533101</v>
      </c>
      <c r="G15" s="7">
        <f t="shared" si="0"/>
        <v>1390350453</v>
      </c>
    </row>
    <row r="16" spans="2:8" ht="12.9" customHeight="1" x14ac:dyDescent="0.2">
      <c r="B16" s="22">
        <v>43040</v>
      </c>
      <c r="C16" s="7">
        <v>233386571</v>
      </c>
      <c r="D16" s="7">
        <v>340266204</v>
      </c>
      <c r="E16" s="7">
        <v>32937130</v>
      </c>
      <c r="F16" s="7">
        <v>14368317</v>
      </c>
      <c r="G16" s="7">
        <f t="shared" si="0"/>
        <v>620958222</v>
      </c>
    </row>
    <row r="17" spans="2:7" ht="12.9" customHeight="1" x14ac:dyDescent="0.2">
      <c r="B17" s="23">
        <v>43070</v>
      </c>
      <c r="C17" s="8">
        <v>298585705</v>
      </c>
      <c r="D17" s="8">
        <v>340664030</v>
      </c>
      <c r="E17" s="8">
        <v>29264390</v>
      </c>
      <c r="F17" s="8">
        <v>13039484</v>
      </c>
      <c r="G17" s="8">
        <f>SUM(C17:F17)</f>
        <v>681553609</v>
      </c>
    </row>
    <row r="18" spans="2:7" s="2" customFormat="1" ht="12.9" customHeight="1" x14ac:dyDescent="0.2">
      <c r="B18" s="75" t="s">
        <v>386</v>
      </c>
      <c r="C18" s="76">
        <f>SUM(C6:C17)</f>
        <v>11453581545</v>
      </c>
      <c r="D18" s="148">
        <f>SUM(D6:D17)</f>
        <v>15740572487</v>
      </c>
      <c r="E18" s="148">
        <f>SUM(E6:E17)</f>
        <v>645373076</v>
      </c>
      <c r="F18" s="76">
        <f>SUM(F6:F17)</f>
        <v>272508202</v>
      </c>
      <c r="G18" s="76">
        <f>SUM(G6:G17)</f>
        <v>28112035310</v>
      </c>
    </row>
    <row r="19" spans="2:7" s="2" customFormat="1" ht="12.9" customHeight="1" x14ac:dyDescent="0.2">
      <c r="C19" s="65"/>
      <c r="D19" s="65"/>
      <c r="E19" s="65"/>
      <c r="F19" s="65"/>
    </row>
    <row r="20" spans="2:7" ht="12.9" customHeight="1" x14ac:dyDescent="0.2">
      <c r="B20" s="85" t="s">
        <v>387</v>
      </c>
    </row>
    <row r="21" spans="2:7" ht="12.9" customHeight="1" x14ac:dyDescent="0.2">
      <c r="B21" t="s">
        <v>388</v>
      </c>
    </row>
    <row r="27" spans="2:7" ht="12.9" customHeight="1" x14ac:dyDescent="0.2">
      <c r="C27" s="7"/>
    </row>
    <row r="28" spans="2:7" ht="12.9" customHeight="1" x14ac:dyDescent="0.2">
      <c r="C28" s="7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108" customWidth="1"/>
    <col min="2" max="2" width="13.42578125" style="122" customWidth="1"/>
    <col min="3" max="3" width="22.85546875" style="122" customWidth="1"/>
    <col min="4" max="4" width="29.42578125" style="108" customWidth="1"/>
    <col min="5" max="9" width="16.28515625" style="108" customWidth="1"/>
    <col min="10" max="10" width="16" style="108" customWidth="1"/>
    <col min="11" max="16384" width="9.28515625" style="108"/>
  </cols>
  <sheetData>
    <row r="2" spans="2:14" ht="15.6" x14ac:dyDescent="0.3">
      <c r="B2" s="59" t="s">
        <v>476</v>
      </c>
    </row>
    <row r="5" spans="2:14" ht="40.799999999999997" x14ac:dyDescent="0.2">
      <c r="B5" s="120" t="s">
        <v>389</v>
      </c>
      <c r="C5" s="120"/>
      <c r="D5" s="120" t="s">
        <v>390</v>
      </c>
      <c r="E5" s="120" t="s">
        <v>391</v>
      </c>
      <c r="F5" s="120" t="s">
        <v>392</v>
      </c>
      <c r="G5" s="120" t="s">
        <v>393</v>
      </c>
      <c r="H5" s="120" t="s">
        <v>394</v>
      </c>
      <c r="I5" s="120" t="s">
        <v>395</v>
      </c>
    </row>
    <row r="6" spans="2:14" ht="12.9" customHeight="1" x14ac:dyDescent="0.2">
      <c r="B6" s="183" t="s">
        <v>396</v>
      </c>
      <c r="C6" s="183" t="s">
        <v>397</v>
      </c>
      <c r="D6" s="123" t="s">
        <v>398</v>
      </c>
      <c r="E6" s="124">
        <v>11535</v>
      </c>
      <c r="F6" s="124">
        <v>34309583</v>
      </c>
      <c r="G6" s="124">
        <v>819199</v>
      </c>
      <c r="H6" s="124"/>
      <c r="I6" s="126">
        <v>35140317</v>
      </c>
      <c r="J6" s="7"/>
    </row>
    <row r="7" spans="2:14" ht="12.9" customHeight="1" x14ac:dyDescent="0.2">
      <c r="B7" s="183"/>
      <c r="C7" s="183"/>
      <c r="D7" s="123" t="s">
        <v>399</v>
      </c>
      <c r="E7" s="124">
        <v>9827656</v>
      </c>
      <c r="F7" s="124">
        <v>3885</v>
      </c>
      <c r="G7" s="124"/>
      <c r="H7" s="124">
        <v>119673</v>
      </c>
      <c r="I7" s="126">
        <v>9951214</v>
      </c>
      <c r="J7" s="7"/>
    </row>
    <row r="8" spans="2:14" ht="12.9" customHeight="1" x14ac:dyDescent="0.2">
      <c r="B8" s="183"/>
      <c r="C8" s="183" t="s">
        <v>400</v>
      </c>
      <c r="D8" s="123" t="s">
        <v>401</v>
      </c>
      <c r="E8" s="124">
        <v>927693</v>
      </c>
      <c r="F8" s="124">
        <v>14709848812</v>
      </c>
      <c r="G8" s="124">
        <v>572198453</v>
      </c>
      <c r="H8" s="124"/>
      <c r="I8" s="126">
        <v>15282974958</v>
      </c>
      <c r="J8" s="7"/>
      <c r="N8" s="84"/>
    </row>
    <row r="9" spans="2:14" ht="12.9" customHeight="1" x14ac:dyDescent="0.2">
      <c r="B9" s="183"/>
      <c r="C9" s="183"/>
      <c r="D9" s="123" t="s">
        <v>402</v>
      </c>
      <c r="E9" s="124">
        <v>11301384669</v>
      </c>
      <c r="F9" s="124">
        <v>2052950</v>
      </c>
      <c r="G9" s="124"/>
      <c r="H9" s="124">
        <v>260998166</v>
      </c>
      <c r="I9" s="126">
        <v>11564435785</v>
      </c>
      <c r="J9" s="7"/>
      <c r="M9" s="168"/>
      <c r="N9" s="84"/>
    </row>
    <row r="10" spans="2:14" ht="12.9" customHeight="1" x14ac:dyDescent="0.2">
      <c r="B10" s="183" t="s">
        <v>403</v>
      </c>
      <c r="C10" s="183" t="s">
        <v>404</v>
      </c>
      <c r="D10" s="123" t="s">
        <v>405</v>
      </c>
      <c r="E10" s="124">
        <v>266</v>
      </c>
      <c r="F10" s="124">
        <v>1807364</v>
      </c>
      <c r="G10" s="124">
        <v>45246</v>
      </c>
      <c r="H10" s="124"/>
      <c r="I10" s="126">
        <v>1852876</v>
      </c>
      <c r="J10" s="7"/>
      <c r="N10" s="84"/>
    </row>
    <row r="11" spans="2:14" ht="12.9" customHeight="1" x14ac:dyDescent="0.2">
      <c r="B11" s="183"/>
      <c r="C11" s="183"/>
      <c r="D11" s="123" t="s">
        <v>406</v>
      </c>
      <c r="E11" s="124">
        <v>101728</v>
      </c>
      <c r="F11" s="124">
        <v>55</v>
      </c>
      <c r="G11" s="124"/>
      <c r="H11" s="124">
        <v>3512</v>
      </c>
      <c r="I11" s="126">
        <v>105295</v>
      </c>
      <c r="J11" s="7"/>
      <c r="L11" s="168"/>
      <c r="M11" s="168"/>
      <c r="N11" s="84"/>
    </row>
    <row r="12" spans="2:14" ht="12.9" customHeight="1" x14ac:dyDescent="0.2">
      <c r="B12" s="183"/>
      <c r="C12" s="183" t="s">
        <v>407</v>
      </c>
      <c r="D12" s="123" t="s">
        <v>408</v>
      </c>
      <c r="E12" s="124">
        <v>29883</v>
      </c>
      <c r="F12" s="124">
        <v>1028641225</v>
      </c>
      <c r="G12" s="124">
        <v>73174623</v>
      </c>
      <c r="H12" s="124"/>
      <c r="I12" s="126">
        <v>1101845731</v>
      </c>
      <c r="J12" s="7"/>
      <c r="L12" s="168"/>
      <c r="M12" s="168"/>
      <c r="N12" s="84"/>
    </row>
    <row r="13" spans="2:14" ht="12.9" customHeight="1" x14ac:dyDescent="0.2">
      <c r="B13" s="184"/>
      <c r="C13" s="183"/>
      <c r="D13" s="132" t="s">
        <v>409</v>
      </c>
      <c r="E13" s="125">
        <v>151239300</v>
      </c>
      <c r="F13" s="125">
        <v>29500</v>
      </c>
      <c r="G13" s="125"/>
      <c r="H13" s="125">
        <v>11510036</v>
      </c>
      <c r="I13" s="127">
        <v>162778836</v>
      </c>
      <c r="J13" s="7"/>
      <c r="L13" s="168"/>
      <c r="M13" s="168"/>
      <c r="N13" s="84"/>
    </row>
    <row r="14" spans="2:14" ht="12.9" customHeight="1" x14ac:dyDescent="0.2">
      <c r="B14" s="180" t="s">
        <v>410</v>
      </c>
      <c r="C14" s="180"/>
      <c r="D14" s="123" t="s">
        <v>411</v>
      </c>
      <c r="E14" s="133">
        <f>E6+E10</f>
        <v>11801</v>
      </c>
      <c r="F14" s="133">
        <f t="shared" ref="F14:I14" si="0">F6+F10</f>
        <v>36116947</v>
      </c>
      <c r="G14" s="133">
        <f t="shared" si="0"/>
        <v>864445</v>
      </c>
      <c r="H14" s="133">
        <f t="shared" si="0"/>
        <v>0</v>
      </c>
      <c r="I14" s="133">
        <f t="shared" si="0"/>
        <v>36993193</v>
      </c>
      <c r="J14" s="7"/>
    </row>
    <row r="15" spans="2:14" s="131" customFormat="1" ht="12.9" customHeight="1" x14ac:dyDescent="0.2">
      <c r="B15" s="181"/>
      <c r="C15" s="181"/>
      <c r="D15" s="123" t="s">
        <v>412</v>
      </c>
      <c r="E15" s="134">
        <f>E7+E11</f>
        <v>9929384</v>
      </c>
      <c r="F15" s="134">
        <f t="shared" ref="F15:I15" si="1">F7+F11</f>
        <v>3940</v>
      </c>
      <c r="G15" s="134">
        <f t="shared" si="1"/>
        <v>0</v>
      </c>
      <c r="H15" s="134">
        <f t="shared" si="1"/>
        <v>123185</v>
      </c>
      <c r="I15" s="134">
        <f t="shared" si="1"/>
        <v>10056509</v>
      </c>
      <c r="J15" s="7"/>
    </row>
    <row r="16" spans="2:14" s="131" customFormat="1" ht="12.9" customHeight="1" x14ac:dyDescent="0.2">
      <c r="B16" s="182"/>
      <c r="C16" s="182"/>
      <c r="D16" s="132" t="s">
        <v>413</v>
      </c>
      <c r="E16" s="103">
        <f>SUM(E6:E15)</f>
        <v>11473463915</v>
      </c>
      <c r="F16" s="103">
        <f t="shared" ref="F16:H16" si="2">SUM(F6:F15)</f>
        <v>15812814261</v>
      </c>
      <c r="G16" s="103">
        <f t="shared" si="2"/>
        <v>647101966</v>
      </c>
      <c r="H16" s="103">
        <f t="shared" si="2"/>
        <v>272754572</v>
      </c>
      <c r="I16" s="103">
        <f>SUM(I14:I15)</f>
        <v>47049702</v>
      </c>
      <c r="J16" s="7"/>
    </row>
    <row r="17" spans="2:10" ht="12.9" customHeight="1" x14ac:dyDescent="0.2">
      <c r="B17" s="180" t="s">
        <v>414</v>
      </c>
      <c r="C17" s="180"/>
      <c r="D17" s="123" t="s">
        <v>415</v>
      </c>
      <c r="E17" s="133">
        <f>E8+E12</f>
        <v>957576</v>
      </c>
      <c r="F17" s="133">
        <f t="shared" ref="F17:I17" si="3">F8+F12</f>
        <v>15738490037</v>
      </c>
      <c r="G17" s="133">
        <f t="shared" si="3"/>
        <v>645373076</v>
      </c>
      <c r="H17" s="133">
        <f t="shared" si="3"/>
        <v>0</v>
      </c>
      <c r="I17" s="133">
        <f t="shared" si="3"/>
        <v>16384820689</v>
      </c>
      <c r="J17" s="7"/>
    </row>
    <row r="18" spans="2:10" ht="12.9" customHeight="1" x14ac:dyDescent="0.2">
      <c r="B18" s="181"/>
      <c r="C18" s="181"/>
      <c r="D18" s="123" t="s">
        <v>416</v>
      </c>
      <c r="E18" s="134">
        <f>E9+E13</f>
        <v>11452623969</v>
      </c>
      <c r="F18" s="134">
        <f t="shared" ref="F18:I18" si="4">F9+F13</f>
        <v>2082450</v>
      </c>
      <c r="G18" s="134">
        <f t="shared" si="4"/>
        <v>0</v>
      </c>
      <c r="H18" s="134">
        <f t="shared" si="4"/>
        <v>272508202</v>
      </c>
      <c r="I18" s="134">
        <f t="shared" si="4"/>
        <v>11727214621</v>
      </c>
      <c r="J18" s="7"/>
    </row>
    <row r="19" spans="2:10" ht="12.9" customHeight="1" x14ac:dyDescent="0.2">
      <c r="B19" s="182"/>
      <c r="C19" s="182"/>
      <c r="D19" s="132" t="s">
        <v>417</v>
      </c>
      <c r="E19" s="103">
        <f>SUM(E17:E18)</f>
        <v>11453581545</v>
      </c>
      <c r="F19" s="103">
        <f>SUM(F17:F18)</f>
        <v>15740572487</v>
      </c>
      <c r="G19" s="103">
        <f>SUM(G17:G18)</f>
        <v>645373076</v>
      </c>
      <c r="H19" s="103">
        <f>SUM(H17:H18)</f>
        <v>272508202</v>
      </c>
      <c r="I19" s="103">
        <f>SUM(I17:I18)</f>
        <v>28112035310</v>
      </c>
      <c r="J19" s="7"/>
    </row>
    <row r="21" spans="2:10" ht="12.9" customHeight="1" x14ac:dyDescent="0.2">
      <c r="B21" s="108" t="s">
        <v>418</v>
      </c>
    </row>
    <row r="22" spans="2:10" ht="12.9" customHeight="1" x14ac:dyDescent="0.2">
      <c r="B22" s="108" t="s">
        <v>419</v>
      </c>
      <c r="I22" s="7"/>
    </row>
    <row r="26" spans="2:10" ht="12.9" customHeight="1" x14ac:dyDescent="0.2">
      <c r="E26" s="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8.28515625" customWidth="1"/>
    <col min="3" max="3" width="20.28515625" customWidth="1"/>
    <col min="4" max="4" width="24.85546875" customWidth="1"/>
    <col min="5" max="5" width="9.42578125" customWidth="1"/>
  </cols>
  <sheetData>
    <row r="2" spans="2:15" ht="15.6" x14ac:dyDescent="0.3">
      <c r="B2" s="77" t="s">
        <v>477</v>
      </c>
      <c r="C2" s="78"/>
      <c r="D2" s="78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5" spans="2:15" ht="20.399999999999999" x14ac:dyDescent="0.2">
      <c r="B5" s="3"/>
      <c r="C5" s="120" t="s">
        <v>420</v>
      </c>
      <c r="D5" s="120" t="s">
        <v>421</v>
      </c>
    </row>
    <row r="6" spans="2:15" ht="12.9" customHeight="1" x14ac:dyDescent="0.2">
      <c r="B6" t="s">
        <v>422</v>
      </c>
      <c r="C6" s="7">
        <v>6530259</v>
      </c>
      <c r="D6" s="7">
        <v>5649767944</v>
      </c>
    </row>
    <row r="7" spans="2:15" ht="12.9" customHeight="1" x14ac:dyDescent="0.2">
      <c r="B7" t="s">
        <v>423</v>
      </c>
      <c r="C7" s="7">
        <v>3109568</v>
      </c>
      <c r="D7" s="7">
        <v>2533555753</v>
      </c>
      <c r="E7" s="169"/>
    </row>
    <row r="8" spans="2:15" ht="12.9" customHeight="1" x14ac:dyDescent="0.2">
      <c r="B8" t="s">
        <v>424</v>
      </c>
      <c r="C8" s="7">
        <v>2722735</v>
      </c>
      <c r="D8" s="7">
        <v>1743975741</v>
      </c>
      <c r="E8" s="169"/>
    </row>
    <row r="9" spans="2:15" ht="12.9" customHeight="1" x14ac:dyDescent="0.2">
      <c r="B9" t="s">
        <v>425</v>
      </c>
      <c r="C9" s="7">
        <v>4671845</v>
      </c>
      <c r="D9" s="7">
        <v>1613748903</v>
      </c>
      <c r="E9" s="169"/>
    </row>
    <row r="10" spans="2:15" ht="12.9" customHeight="1" x14ac:dyDescent="0.2">
      <c r="B10" t="s">
        <v>426</v>
      </c>
      <c r="C10" s="7">
        <v>2970186</v>
      </c>
      <c r="D10" s="7">
        <v>2198402422</v>
      </c>
      <c r="E10" s="169"/>
    </row>
    <row r="11" spans="2:15" ht="12.9" customHeight="1" x14ac:dyDescent="0.2">
      <c r="B11" s="9" t="s">
        <v>427</v>
      </c>
      <c r="C11" s="8">
        <v>2467287</v>
      </c>
      <c r="D11" s="8">
        <v>1853099937</v>
      </c>
      <c r="E11" s="169"/>
    </row>
    <row r="12" spans="2:15" s="2" customFormat="1" ht="12.9" customHeight="1" x14ac:dyDescent="0.2">
      <c r="C12" s="7"/>
      <c r="D12" s="7"/>
      <c r="G12" s="74"/>
      <c r="H12" s="74"/>
    </row>
    <row r="13" spans="2:15" s="2" customFormat="1" ht="12.9" customHeight="1" x14ac:dyDescent="0.2">
      <c r="F13" s="38"/>
      <c r="G13" s="38"/>
    </row>
    <row r="14" spans="2:15" ht="12.9" customHeight="1" x14ac:dyDescent="0.2">
      <c r="B14" s="85" t="s">
        <v>428</v>
      </c>
    </row>
    <row r="15" spans="2:15" ht="12.9" customHeight="1" x14ac:dyDescent="0.2">
      <c r="B15" t="s">
        <v>429</v>
      </c>
    </row>
    <row r="18" spans="3:5" ht="12.9" customHeight="1" x14ac:dyDescent="0.2">
      <c r="C18" s="94"/>
      <c r="D18" s="145"/>
      <c r="E18" s="89"/>
    </row>
    <row r="21" spans="3:5" ht="12.9" customHeight="1" x14ac:dyDescent="0.2">
      <c r="C21" s="84"/>
      <c r="D21" s="84"/>
    </row>
    <row r="30" spans="3:5" ht="12.9" customHeight="1" x14ac:dyDescent="0.2">
      <c r="C30" s="185"/>
      <c r="D30" s="185"/>
    </row>
    <row r="50" spans="3:4" ht="12.9" customHeight="1" x14ac:dyDescent="0.2">
      <c r="C50" s="185"/>
      <c r="D50" s="185"/>
    </row>
  </sheetData>
  <mergeCells count="2">
    <mergeCell ref="C30:D30"/>
    <mergeCell ref="C50:D50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6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5.140625" customWidth="1"/>
    <col min="3" max="3" width="20.7109375" customWidth="1"/>
    <col min="4" max="4" width="30.7109375" customWidth="1"/>
    <col min="5" max="5" width="18.85546875" customWidth="1"/>
    <col min="6" max="6" width="17.140625" customWidth="1"/>
    <col min="7" max="7" width="9.28515625" customWidth="1"/>
  </cols>
  <sheetData>
    <row r="2" spans="2:6" ht="15.6" x14ac:dyDescent="0.3">
      <c r="B2" s="1" t="s">
        <v>437</v>
      </c>
    </row>
    <row r="5" spans="2:6" ht="20.399999999999999" x14ac:dyDescent="0.2">
      <c r="B5" s="10" t="s">
        <v>41</v>
      </c>
      <c r="C5" s="35" t="s">
        <v>42</v>
      </c>
      <c r="D5" s="36" t="s">
        <v>43</v>
      </c>
      <c r="E5" s="36" t="s">
        <v>44</v>
      </c>
      <c r="F5" s="36" t="s">
        <v>45</v>
      </c>
    </row>
    <row r="6" spans="2:6" s="31" customFormat="1" ht="12.9" customHeight="1" x14ac:dyDescent="0.2">
      <c r="B6" s="11">
        <v>42766</v>
      </c>
      <c r="C6" s="7">
        <v>64977</v>
      </c>
      <c r="D6" s="7">
        <v>39595</v>
      </c>
      <c r="E6" s="7">
        <v>2</v>
      </c>
      <c r="F6" s="19">
        <f t="shared" ref="F6:F17" si="0">SUM(C6:E6)</f>
        <v>104574</v>
      </c>
    </row>
    <row r="7" spans="2:6" s="31" customFormat="1" ht="12.9" customHeight="1" x14ac:dyDescent="0.2">
      <c r="B7" s="11">
        <v>42794</v>
      </c>
      <c r="C7" s="7">
        <v>64972</v>
      </c>
      <c r="D7" s="7">
        <v>40260</v>
      </c>
      <c r="E7" s="7">
        <v>2</v>
      </c>
      <c r="F7" s="19">
        <f t="shared" si="0"/>
        <v>105234</v>
      </c>
    </row>
    <row r="8" spans="2:6" s="31" customFormat="1" ht="12.9" customHeight="1" x14ac:dyDescent="0.2">
      <c r="B8" s="11">
        <v>42825</v>
      </c>
      <c r="C8" s="7">
        <v>65004</v>
      </c>
      <c r="D8" s="7">
        <v>41220</v>
      </c>
      <c r="E8" s="7">
        <v>2</v>
      </c>
      <c r="F8" s="19">
        <f t="shared" si="0"/>
        <v>106226</v>
      </c>
    </row>
    <row r="9" spans="2:6" s="31" customFormat="1" ht="12.9" customHeight="1" x14ac:dyDescent="0.2">
      <c r="B9" s="11">
        <v>42855</v>
      </c>
      <c r="C9" s="7">
        <v>64581</v>
      </c>
      <c r="D9" s="7">
        <v>41783</v>
      </c>
      <c r="E9" s="7">
        <v>2</v>
      </c>
      <c r="F9" s="19">
        <f t="shared" si="0"/>
        <v>106366</v>
      </c>
    </row>
    <row r="10" spans="2:6" s="31" customFormat="1" ht="12.9" customHeight="1" x14ac:dyDescent="0.2">
      <c r="B10" s="11">
        <v>42886</v>
      </c>
      <c r="C10" s="7">
        <v>67184</v>
      </c>
      <c r="D10" s="7">
        <v>43082</v>
      </c>
      <c r="E10" s="7">
        <v>2</v>
      </c>
      <c r="F10" s="19">
        <f t="shared" si="0"/>
        <v>110268</v>
      </c>
    </row>
    <row r="11" spans="2:6" s="31" customFormat="1" ht="12.9" customHeight="1" x14ac:dyDescent="0.2">
      <c r="B11" s="11">
        <v>42916</v>
      </c>
      <c r="C11" s="7">
        <v>71104</v>
      </c>
      <c r="D11" s="7">
        <v>44387</v>
      </c>
      <c r="E11" s="7">
        <v>2</v>
      </c>
      <c r="F11" s="19">
        <f t="shared" si="0"/>
        <v>115493</v>
      </c>
    </row>
    <row r="12" spans="2:6" s="31" customFormat="1" ht="12.9" customHeight="1" x14ac:dyDescent="0.2">
      <c r="B12" s="11">
        <v>42947</v>
      </c>
      <c r="C12" s="7">
        <v>72616</v>
      </c>
      <c r="D12" s="7">
        <v>44864</v>
      </c>
      <c r="E12" s="7">
        <v>2</v>
      </c>
      <c r="F12" s="19">
        <f t="shared" si="0"/>
        <v>117482</v>
      </c>
    </row>
    <row r="13" spans="2:6" s="31" customFormat="1" ht="12.9" customHeight="1" x14ac:dyDescent="0.2">
      <c r="B13" s="11">
        <v>42978</v>
      </c>
      <c r="C13" s="7">
        <v>74762</v>
      </c>
      <c r="D13" s="7">
        <v>47191</v>
      </c>
      <c r="E13" s="7">
        <v>3</v>
      </c>
      <c r="F13" s="19">
        <f t="shared" si="0"/>
        <v>121956</v>
      </c>
    </row>
    <row r="14" spans="2:6" s="31" customFormat="1" ht="12.9" customHeight="1" x14ac:dyDescent="0.2">
      <c r="B14" s="11">
        <v>43008</v>
      </c>
      <c r="C14" s="7">
        <v>73922</v>
      </c>
      <c r="D14" s="7">
        <v>47669</v>
      </c>
      <c r="E14" s="7">
        <v>3</v>
      </c>
      <c r="F14" s="19">
        <f t="shared" si="0"/>
        <v>121594</v>
      </c>
    </row>
    <row r="15" spans="2:6" s="31" customFormat="1" ht="12.9" customHeight="1" x14ac:dyDescent="0.2">
      <c r="B15" s="11">
        <v>43039</v>
      </c>
      <c r="C15" s="7">
        <v>72767</v>
      </c>
      <c r="D15" s="7">
        <v>48229</v>
      </c>
      <c r="E15" s="7">
        <v>8</v>
      </c>
      <c r="F15" s="19">
        <f t="shared" si="0"/>
        <v>121004</v>
      </c>
    </row>
    <row r="16" spans="2:6" s="31" customFormat="1" ht="12.9" customHeight="1" x14ac:dyDescent="0.2">
      <c r="B16" s="11">
        <v>43069</v>
      </c>
      <c r="C16" s="7">
        <v>73064</v>
      </c>
      <c r="D16" s="7">
        <v>48750</v>
      </c>
      <c r="E16" s="7">
        <v>9</v>
      </c>
      <c r="F16" s="19">
        <f t="shared" si="0"/>
        <v>121823</v>
      </c>
    </row>
    <row r="17" spans="2:6" s="31" customFormat="1" ht="12.9" customHeight="1" x14ac:dyDescent="0.2">
      <c r="B17" s="12">
        <v>43100</v>
      </c>
      <c r="C17" s="34">
        <v>69137</v>
      </c>
      <c r="D17" s="34">
        <v>49476</v>
      </c>
      <c r="E17" s="34">
        <v>8</v>
      </c>
      <c r="F17" s="100">
        <f t="shared" si="0"/>
        <v>118621</v>
      </c>
    </row>
    <row r="18" spans="2:6" s="2" customFormat="1" ht="12.9" customHeight="1" x14ac:dyDescent="0.2">
      <c r="B18" s="6"/>
      <c r="D18" s="140"/>
      <c r="E18" s="89"/>
    </row>
    <row r="19" spans="2:6" s="2" customFormat="1" ht="12.9" customHeight="1" x14ac:dyDescent="0.2">
      <c r="B19" s="6"/>
    </row>
    <row r="20" spans="2:6" ht="12.9" customHeight="1" x14ac:dyDescent="0.2">
      <c r="B20" s="82" t="s">
        <v>46</v>
      </c>
    </row>
    <row r="21" spans="2:6" ht="12.9" customHeight="1" x14ac:dyDescent="0.2">
      <c r="B21" t="s">
        <v>47</v>
      </c>
    </row>
    <row r="26" spans="2:6" ht="12.9" customHeight="1" x14ac:dyDescent="0.2">
      <c r="D26" s="84"/>
      <c r="E26" s="38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2"/>
  <sheetViews>
    <sheetView showGridLines="0" zoomScaleNormal="100" workbookViewId="0">
      <selection activeCell="B2" sqref="B2"/>
    </sheetView>
  </sheetViews>
  <sheetFormatPr defaultColWidth="9.28515625" defaultRowHeight="12.9" customHeight="1" x14ac:dyDescent="0.2"/>
  <cols>
    <col min="1" max="1" width="2.85546875" style="31" customWidth="1"/>
    <col min="2" max="2" width="15.140625" style="31" customWidth="1"/>
    <col min="3" max="3" width="20.7109375" style="31" customWidth="1"/>
    <col min="4" max="4" width="23" style="31" customWidth="1"/>
    <col min="5" max="5" width="20.7109375" style="31" customWidth="1"/>
    <col min="6" max="6" width="18.7109375" style="31" customWidth="1"/>
    <col min="7" max="7" width="9.28515625" style="31" customWidth="1"/>
    <col min="8" max="16384" width="9.28515625" style="31"/>
  </cols>
  <sheetData>
    <row r="2" spans="2:6" ht="15.6" x14ac:dyDescent="0.3">
      <c r="B2" s="30" t="s">
        <v>438</v>
      </c>
    </row>
    <row r="5" spans="2:6" ht="20.399999999999999" x14ac:dyDescent="0.2">
      <c r="B5" s="32" t="s">
        <v>48</v>
      </c>
      <c r="C5" s="35" t="s">
        <v>49</v>
      </c>
      <c r="D5" s="36" t="s">
        <v>50</v>
      </c>
      <c r="E5" s="36" t="s">
        <v>51</v>
      </c>
      <c r="F5" s="36" t="s">
        <v>52</v>
      </c>
    </row>
    <row r="6" spans="2:6" ht="12.9" customHeight="1" x14ac:dyDescent="0.2">
      <c r="B6" s="11" t="s">
        <v>53</v>
      </c>
      <c r="C6" s="7">
        <v>4765</v>
      </c>
      <c r="D6" s="7">
        <v>18341</v>
      </c>
      <c r="E6" s="7">
        <v>28886</v>
      </c>
      <c r="F6" s="7">
        <v>39595</v>
      </c>
    </row>
    <row r="7" spans="2:6" ht="12.9" customHeight="1" x14ac:dyDescent="0.2">
      <c r="B7" s="11" t="s">
        <v>54</v>
      </c>
      <c r="C7" s="7">
        <v>5714</v>
      </c>
      <c r="D7" s="7">
        <v>19278</v>
      </c>
      <c r="E7" s="7">
        <v>29684</v>
      </c>
      <c r="F7" s="7">
        <v>40260</v>
      </c>
    </row>
    <row r="8" spans="2:6" ht="12.9" customHeight="1" x14ac:dyDescent="0.2">
      <c r="B8" s="11" t="s">
        <v>55</v>
      </c>
      <c r="C8" s="7">
        <v>6914</v>
      </c>
      <c r="D8" s="7">
        <v>19564</v>
      </c>
      <c r="E8" s="7">
        <v>30602</v>
      </c>
      <c r="F8" s="7">
        <v>41220</v>
      </c>
    </row>
    <row r="9" spans="2:6" ht="12.9" customHeight="1" x14ac:dyDescent="0.2">
      <c r="B9" s="11" t="s">
        <v>56</v>
      </c>
      <c r="C9" s="7">
        <v>8061</v>
      </c>
      <c r="D9" s="7">
        <v>20217</v>
      </c>
      <c r="E9" s="7">
        <v>31534</v>
      </c>
      <c r="F9" s="7">
        <v>41783</v>
      </c>
    </row>
    <row r="10" spans="2:6" ht="12.9" customHeight="1" x14ac:dyDescent="0.2">
      <c r="B10" s="11" t="s">
        <v>57</v>
      </c>
      <c r="C10" s="7">
        <v>9132</v>
      </c>
      <c r="D10" s="7">
        <v>20970</v>
      </c>
      <c r="E10" s="7">
        <v>33168</v>
      </c>
      <c r="F10" s="7">
        <v>43082</v>
      </c>
    </row>
    <row r="11" spans="2:6" ht="12.9" customHeight="1" x14ac:dyDescent="0.2">
      <c r="B11" s="11" t="s">
        <v>58</v>
      </c>
      <c r="C11" s="7">
        <v>10683</v>
      </c>
      <c r="D11" s="7">
        <v>21843</v>
      </c>
      <c r="E11" s="7">
        <v>34200</v>
      </c>
      <c r="F11" s="7">
        <v>44387</v>
      </c>
    </row>
    <row r="12" spans="2:6" ht="12.9" customHeight="1" x14ac:dyDescent="0.2">
      <c r="B12" s="11" t="s">
        <v>59</v>
      </c>
      <c r="C12" s="7">
        <v>12248</v>
      </c>
      <c r="D12" s="7">
        <v>25885</v>
      </c>
      <c r="E12" s="7">
        <v>35239</v>
      </c>
      <c r="F12" s="7">
        <v>44864</v>
      </c>
    </row>
    <row r="13" spans="2:6" ht="12.9" customHeight="1" x14ac:dyDescent="0.2">
      <c r="B13" s="11" t="s">
        <v>60</v>
      </c>
      <c r="C13" s="7">
        <v>13464</v>
      </c>
      <c r="D13" s="7">
        <v>26480</v>
      </c>
      <c r="E13" s="7">
        <v>35983</v>
      </c>
      <c r="F13" s="7">
        <v>47191</v>
      </c>
    </row>
    <row r="14" spans="2:6" ht="12.9" customHeight="1" x14ac:dyDescent="0.2">
      <c r="B14" s="11" t="s">
        <v>61</v>
      </c>
      <c r="C14" s="7">
        <v>14770</v>
      </c>
      <c r="D14" s="7">
        <v>26811</v>
      </c>
      <c r="E14" s="7">
        <v>36419</v>
      </c>
      <c r="F14" s="7">
        <v>47669</v>
      </c>
    </row>
    <row r="15" spans="2:6" ht="12.9" customHeight="1" x14ac:dyDescent="0.2">
      <c r="B15" s="11" t="s">
        <v>62</v>
      </c>
      <c r="C15" s="7">
        <v>16691</v>
      </c>
      <c r="D15" s="7">
        <v>27205</v>
      </c>
      <c r="E15" s="7">
        <v>36774</v>
      </c>
      <c r="F15" s="7">
        <v>48229</v>
      </c>
    </row>
    <row r="16" spans="2:6" ht="12.9" customHeight="1" x14ac:dyDescent="0.2">
      <c r="B16" s="11" t="s">
        <v>63</v>
      </c>
      <c r="C16" s="7">
        <v>18062</v>
      </c>
      <c r="D16" s="7">
        <v>27824</v>
      </c>
      <c r="E16" s="7">
        <v>38396</v>
      </c>
      <c r="F16" s="7">
        <v>48750</v>
      </c>
    </row>
    <row r="17" spans="2:6" ht="12.9" customHeight="1" x14ac:dyDescent="0.2">
      <c r="B17" s="33" t="s">
        <v>64</v>
      </c>
      <c r="C17" s="34">
        <v>17851</v>
      </c>
      <c r="D17" s="34">
        <v>28407</v>
      </c>
      <c r="E17" s="34">
        <v>39458</v>
      </c>
      <c r="F17" s="34">
        <v>49476</v>
      </c>
    </row>
    <row r="18" spans="2:6" ht="12.9" customHeight="1" x14ac:dyDescent="0.2">
      <c r="B18" s="6"/>
      <c r="D18" s="139"/>
      <c r="E18" s="139"/>
    </row>
    <row r="19" spans="2:6" ht="12.9" customHeight="1" x14ac:dyDescent="0.2">
      <c r="B19" s="6"/>
    </row>
    <row r="20" spans="2:6" ht="12.9" customHeight="1" x14ac:dyDescent="0.2">
      <c r="B20" s="82" t="s">
        <v>65</v>
      </c>
    </row>
    <row r="21" spans="2:6" ht="12.9" customHeight="1" x14ac:dyDescent="0.2">
      <c r="B21" s="31" t="s">
        <v>66</v>
      </c>
    </row>
    <row r="22" spans="2:6" ht="12.9" customHeight="1" x14ac:dyDescent="0.2">
      <c r="D22" s="38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8"/>
  <sheetViews>
    <sheetView showGridLines="0" zoomScale="130" zoomScaleNormal="130" workbookViewId="0">
      <selection activeCell="B55" sqref="B55"/>
    </sheetView>
  </sheetViews>
  <sheetFormatPr defaultColWidth="9.28515625" defaultRowHeight="12.9" customHeight="1" x14ac:dyDescent="0.2"/>
  <cols>
    <col min="1" max="1" width="2.85546875" style="89" customWidth="1"/>
    <col min="2" max="2" width="15.140625" style="89" customWidth="1"/>
    <col min="3" max="3" width="16.28515625" style="89" customWidth="1"/>
    <col min="4" max="4" width="15" style="89" customWidth="1"/>
    <col min="5" max="5" width="16.7109375" style="89" customWidth="1"/>
    <col min="6" max="6" width="11.7109375" style="89" customWidth="1"/>
    <col min="7" max="7" width="10.28515625" style="89" customWidth="1"/>
    <col min="8" max="16384" width="9.28515625" style="89"/>
  </cols>
  <sheetData>
    <row r="2" spans="2:5" ht="15.6" x14ac:dyDescent="0.2">
      <c r="B2" s="88" t="s">
        <v>439</v>
      </c>
    </row>
    <row r="5" spans="2:5" ht="20.399999999999999" x14ac:dyDescent="0.2">
      <c r="B5" s="136" t="s">
        <v>67</v>
      </c>
      <c r="C5" s="136" t="s">
        <v>68</v>
      </c>
      <c r="D5" s="136" t="s">
        <v>69</v>
      </c>
      <c r="E5" s="136" t="s">
        <v>70</v>
      </c>
    </row>
    <row r="6" spans="2:5" ht="12.9" customHeight="1" x14ac:dyDescent="0.2">
      <c r="B6" s="143">
        <v>41670</v>
      </c>
      <c r="C6" s="124">
        <v>6546779</v>
      </c>
      <c r="D6" s="124">
        <v>1954442</v>
      </c>
      <c r="E6" s="124">
        <v>8501221</v>
      </c>
    </row>
    <row r="7" spans="2:5" ht="12.9" customHeight="1" x14ac:dyDescent="0.2">
      <c r="B7" s="143">
        <v>41698</v>
      </c>
      <c r="C7" s="124">
        <v>6562690</v>
      </c>
      <c r="D7" s="124">
        <v>1925820</v>
      </c>
      <c r="E7" s="124">
        <v>8488510</v>
      </c>
    </row>
    <row r="8" spans="2:5" ht="12.9" customHeight="1" x14ac:dyDescent="0.2">
      <c r="B8" s="143">
        <v>41729</v>
      </c>
      <c r="C8" s="124">
        <v>6581337</v>
      </c>
      <c r="D8" s="124">
        <v>1949036</v>
      </c>
      <c r="E8" s="124">
        <v>8530373</v>
      </c>
    </row>
    <row r="9" spans="2:5" ht="12.9" customHeight="1" x14ac:dyDescent="0.2">
      <c r="B9" s="143">
        <v>41759</v>
      </c>
      <c r="C9" s="124">
        <v>6614659</v>
      </c>
      <c r="D9" s="124">
        <v>1940028</v>
      </c>
      <c r="E9" s="124">
        <v>8554687</v>
      </c>
    </row>
    <row r="10" spans="2:5" ht="12.9" customHeight="1" x14ac:dyDescent="0.2">
      <c r="B10" s="143">
        <v>41790</v>
      </c>
      <c r="C10" s="124">
        <v>6648039</v>
      </c>
      <c r="D10" s="124">
        <v>1949860</v>
      </c>
      <c r="E10" s="124">
        <v>8597899</v>
      </c>
    </row>
    <row r="11" spans="2:5" ht="12.9" customHeight="1" x14ac:dyDescent="0.2">
      <c r="B11" s="143">
        <v>41820</v>
      </c>
      <c r="C11" s="124">
        <v>6677480</v>
      </c>
      <c r="D11" s="124">
        <v>1939820</v>
      </c>
      <c r="E11" s="124">
        <v>8617300</v>
      </c>
    </row>
    <row r="12" spans="2:5" ht="12.9" customHeight="1" x14ac:dyDescent="0.2">
      <c r="B12" s="143">
        <v>41851</v>
      </c>
      <c r="C12" s="124">
        <v>6697820</v>
      </c>
      <c r="D12" s="124">
        <v>1939238</v>
      </c>
      <c r="E12" s="124">
        <v>8637058</v>
      </c>
    </row>
    <row r="13" spans="2:5" ht="12.9" customHeight="1" x14ac:dyDescent="0.2">
      <c r="B13" s="143">
        <v>41882</v>
      </c>
      <c r="C13" s="124">
        <v>6775834</v>
      </c>
      <c r="D13" s="124">
        <v>1915865</v>
      </c>
      <c r="E13" s="124">
        <v>8691699</v>
      </c>
    </row>
    <row r="14" spans="2:5" ht="12.9" customHeight="1" x14ac:dyDescent="0.2">
      <c r="B14" s="143">
        <v>41912</v>
      </c>
      <c r="C14" s="124">
        <v>6802670</v>
      </c>
      <c r="D14" s="124">
        <v>1929466</v>
      </c>
      <c r="E14" s="124">
        <v>8732136</v>
      </c>
    </row>
    <row r="15" spans="2:5" ht="12.9" customHeight="1" x14ac:dyDescent="0.2">
      <c r="B15" s="143">
        <v>41943</v>
      </c>
      <c r="C15" s="124">
        <v>6811219</v>
      </c>
      <c r="D15" s="124">
        <v>1942283</v>
      </c>
      <c r="E15" s="124">
        <v>8753502</v>
      </c>
    </row>
    <row r="16" spans="2:5" ht="12.9" customHeight="1" x14ac:dyDescent="0.2">
      <c r="B16" s="143">
        <v>41973</v>
      </c>
      <c r="C16" s="124">
        <v>6797564</v>
      </c>
      <c r="D16" s="124">
        <v>1947964</v>
      </c>
      <c r="E16" s="124">
        <v>8745528</v>
      </c>
    </row>
    <row r="17" spans="2:5" ht="12.9" customHeight="1" x14ac:dyDescent="0.2">
      <c r="B17" s="144">
        <v>42004</v>
      </c>
      <c r="C17" s="124">
        <v>6834248</v>
      </c>
      <c r="D17" s="124">
        <v>1825782</v>
      </c>
      <c r="E17" s="124">
        <v>8660030</v>
      </c>
    </row>
    <row r="18" spans="2:5" ht="12.9" customHeight="1" x14ac:dyDescent="0.2">
      <c r="B18" s="143">
        <v>42035</v>
      </c>
      <c r="C18" s="145">
        <v>6733597</v>
      </c>
      <c r="D18" s="124">
        <v>1836987</v>
      </c>
      <c r="E18" s="124">
        <v>8501221</v>
      </c>
    </row>
    <row r="19" spans="2:5" ht="12.9" customHeight="1" x14ac:dyDescent="0.2">
      <c r="B19" s="143">
        <v>42063</v>
      </c>
      <c r="C19" s="146">
        <v>6737309</v>
      </c>
      <c r="D19" s="146">
        <v>1824482</v>
      </c>
      <c r="E19" s="146">
        <v>8488510</v>
      </c>
    </row>
    <row r="20" spans="2:5" ht="12.9" customHeight="1" x14ac:dyDescent="0.2">
      <c r="B20" s="143">
        <v>42094</v>
      </c>
      <c r="C20" s="124">
        <v>6730158</v>
      </c>
      <c r="D20" s="124">
        <v>1834314</v>
      </c>
      <c r="E20" s="124">
        <v>8530373</v>
      </c>
    </row>
    <row r="21" spans="2:5" ht="12.9" customHeight="1" x14ac:dyDescent="0.2">
      <c r="B21" s="143">
        <v>42124</v>
      </c>
      <c r="C21" s="124">
        <v>6813148</v>
      </c>
      <c r="D21" s="124">
        <v>1843046</v>
      </c>
      <c r="E21" s="124">
        <v>8554687</v>
      </c>
    </row>
    <row r="22" spans="2:5" ht="12.9" customHeight="1" x14ac:dyDescent="0.2">
      <c r="B22" s="143">
        <v>42155</v>
      </c>
      <c r="C22" s="124">
        <v>6820338</v>
      </c>
      <c r="D22" s="124">
        <v>1845782</v>
      </c>
      <c r="E22" s="124">
        <v>8597899</v>
      </c>
    </row>
    <row r="23" spans="2:5" ht="12.9" customHeight="1" x14ac:dyDescent="0.2">
      <c r="B23" s="143">
        <v>42185</v>
      </c>
      <c r="C23" s="124">
        <v>6842683</v>
      </c>
      <c r="D23" s="124">
        <v>1850337</v>
      </c>
      <c r="E23" s="124">
        <v>8617300</v>
      </c>
    </row>
    <row r="24" spans="2:5" ht="12.9" customHeight="1" x14ac:dyDescent="0.2">
      <c r="B24" s="143">
        <v>42216</v>
      </c>
      <c r="C24" s="124">
        <v>6860978</v>
      </c>
      <c r="D24" s="124">
        <v>1852757</v>
      </c>
      <c r="E24" s="124">
        <v>8637058</v>
      </c>
    </row>
    <row r="25" spans="2:5" ht="12.9" customHeight="1" x14ac:dyDescent="0.2">
      <c r="B25" s="143">
        <v>42247</v>
      </c>
      <c r="C25" s="124">
        <v>6769502</v>
      </c>
      <c r="D25" s="124">
        <v>1855233</v>
      </c>
      <c r="E25" s="124">
        <v>8691699</v>
      </c>
    </row>
    <row r="26" spans="2:5" ht="12.9" customHeight="1" x14ac:dyDescent="0.2">
      <c r="B26" s="143">
        <v>42277</v>
      </c>
      <c r="C26" s="124">
        <v>6881455</v>
      </c>
      <c r="D26" s="124">
        <v>1854320</v>
      </c>
      <c r="E26" s="124">
        <v>8732136</v>
      </c>
    </row>
    <row r="27" spans="2:5" ht="12.9" customHeight="1" x14ac:dyDescent="0.2">
      <c r="B27" s="143">
        <v>42308</v>
      </c>
      <c r="C27" s="124">
        <v>6896769</v>
      </c>
      <c r="D27" s="124">
        <v>1857929</v>
      </c>
      <c r="E27" s="124">
        <v>8753502</v>
      </c>
    </row>
    <row r="28" spans="2:5" ht="12.9" customHeight="1" x14ac:dyDescent="0.2">
      <c r="B28" s="143">
        <v>42338</v>
      </c>
      <c r="C28" s="124">
        <v>6895068</v>
      </c>
      <c r="D28" s="124">
        <v>1861024</v>
      </c>
      <c r="E28" s="124">
        <v>8745528</v>
      </c>
    </row>
    <row r="29" spans="2:5" ht="12.9" customHeight="1" x14ac:dyDescent="0.2">
      <c r="B29" s="144">
        <v>42369</v>
      </c>
      <c r="C29" s="124">
        <v>6879381</v>
      </c>
      <c r="D29" s="112">
        <v>1859612</v>
      </c>
      <c r="E29" s="124">
        <v>8660030</v>
      </c>
    </row>
    <row r="30" spans="2:5" ht="12.9" customHeight="1" x14ac:dyDescent="0.2">
      <c r="B30" s="143">
        <v>42400</v>
      </c>
      <c r="C30" s="112">
        <v>6871715</v>
      </c>
      <c r="D30" s="112">
        <v>1870448</v>
      </c>
      <c r="E30" s="124">
        <f>C30+D30</f>
        <v>8742163</v>
      </c>
    </row>
    <row r="31" spans="2:5" ht="12.9" customHeight="1" x14ac:dyDescent="0.2">
      <c r="B31" s="143">
        <v>42429</v>
      </c>
      <c r="C31" s="112">
        <v>6863998</v>
      </c>
      <c r="D31" s="112">
        <v>1839395</v>
      </c>
      <c r="E31" s="124">
        <f t="shared" ref="E31:E41" si="0">C31+D31</f>
        <v>8703393</v>
      </c>
    </row>
    <row r="32" spans="2:5" ht="12.9" customHeight="1" x14ac:dyDescent="0.2">
      <c r="B32" s="143">
        <v>42460</v>
      </c>
      <c r="C32" s="112">
        <v>6868674</v>
      </c>
      <c r="D32" s="112">
        <v>1872768</v>
      </c>
      <c r="E32" s="124">
        <f t="shared" si="0"/>
        <v>8741442</v>
      </c>
    </row>
    <row r="33" spans="2:13" ht="12.9" customHeight="1" x14ac:dyDescent="0.2">
      <c r="B33" s="143">
        <v>42490</v>
      </c>
      <c r="C33" s="112">
        <v>6881735</v>
      </c>
      <c r="D33" s="112">
        <v>1874715</v>
      </c>
      <c r="E33" s="124">
        <f t="shared" si="0"/>
        <v>8756450</v>
      </c>
    </row>
    <row r="34" spans="2:13" ht="12.9" customHeight="1" x14ac:dyDescent="0.2">
      <c r="B34" s="143">
        <v>42521</v>
      </c>
      <c r="C34" s="112">
        <v>6906936</v>
      </c>
      <c r="D34" s="112">
        <v>1873945</v>
      </c>
      <c r="E34" s="124">
        <f t="shared" si="0"/>
        <v>8780881</v>
      </c>
    </row>
    <row r="35" spans="2:13" ht="12.9" customHeight="1" x14ac:dyDescent="0.2">
      <c r="B35" s="143">
        <v>42551</v>
      </c>
      <c r="C35" s="112">
        <v>6943474</v>
      </c>
      <c r="D35" s="112">
        <v>1878621</v>
      </c>
      <c r="E35" s="124">
        <f t="shared" si="0"/>
        <v>8822095</v>
      </c>
    </row>
    <row r="36" spans="2:13" ht="12.9" customHeight="1" x14ac:dyDescent="0.2">
      <c r="B36" s="143">
        <v>42582</v>
      </c>
      <c r="C36" s="112">
        <v>6945024</v>
      </c>
      <c r="D36" s="112">
        <v>1872211</v>
      </c>
      <c r="E36" s="124">
        <f t="shared" si="0"/>
        <v>8817235</v>
      </c>
    </row>
    <row r="37" spans="2:13" ht="12.9" customHeight="1" x14ac:dyDescent="0.2">
      <c r="B37" s="143">
        <v>42613</v>
      </c>
      <c r="C37" s="112">
        <v>6988808</v>
      </c>
      <c r="D37" s="112">
        <v>1878626</v>
      </c>
      <c r="E37" s="124">
        <f t="shared" si="0"/>
        <v>8867434</v>
      </c>
      <c r="J37" s="171"/>
      <c r="K37" s="171"/>
      <c r="L37" s="171"/>
      <c r="M37" s="171"/>
    </row>
    <row r="38" spans="2:13" ht="12.9" customHeight="1" x14ac:dyDescent="0.2">
      <c r="B38" s="143">
        <v>42643</v>
      </c>
      <c r="C38" s="112">
        <v>6931731</v>
      </c>
      <c r="D38" s="112">
        <v>1879552</v>
      </c>
      <c r="E38" s="124">
        <f t="shared" si="0"/>
        <v>8811283</v>
      </c>
    </row>
    <row r="39" spans="2:13" ht="12.9" customHeight="1" x14ac:dyDescent="0.2">
      <c r="B39" s="143">
        <v>42674</v>
      </c>
      <c r="C39" s="112">
        <v>6951022</v>
      </c>
      <c r="D39" s="112">
        <v>1878009</v>
      </c>
      <c r="E39" s="124">
        <f t="shared" si="0"/>
        <v>8829031</v>
      </c>
    </row>
    <row r="40" spans="2:13" ht="12.9" customHeight="1" x14ac:dyDescent="0.2">
      <c r="B40" s="143">
        <v>42704</v>
      </c>
      <c r="C40" s="112">
        <v>6935749</v>
      </c>
      <c r="D40" s="112">
        <v>1883222</v>
      </c>
      <c r="E40" s="124">
        <f t="shared" si="0"/>
        <v>8818971</v>
      </c>
    </row>
    <row r="41" spans="2:13" ht="12.9" customHeight="1" x14ac:dyDescent="0.2">
      <c r="B41" s="144">
        <v>42735</v>
      </c>
      <c r="C41" s="160">
        <v>6944246</v>
      </c>
      <c r="D41" s="149">
        <v>1878574</v>
      </c>
      <c r="E41" s="161">
        <f t="shared" si="0"/>
        <v>8822820</v>
      </c>
      <c r="F41" s="140"/>
      <c r="G41" s="140"/>
      <c r="H41" s="140"/>
    </row>
    <row r="42" spans="2:13" ht="12.9" customHeight="1" x14ac:dyDescent="0.2">
      <c r="B42" s="143">
        <v>42766</v>
      </c>
      <c r="C42" s="112">
        <v>6955287</v>
      </c>
      <c r="D42" s="112">
        <v>1877986</v>
      </c>
      <c r="E42" s="124">
        <v>8833273</v>
      </c>
      <c r="F42" s="124"/>
      <c r="G42" s="124"/>
    </row>
    <row r="43" spans="2:13" ht="12.9" customHeight="1" x14ac:dyDescent="0.2">
      <c r="B43" s="143">
        <v>42794</v>
      </c>
      <c r="C43" s="112">
        <v>6943938</v>
      </c>
      <c r="D43" s="112">
        <v>1876563</v>
      </c>
      <c r="E43" s="124">
        <v>8820501</v>
      </c>
      <c r="F43" s="124"/>
      <c r="G43" s="124"/>
    </row>
    <row r="44" spans="2:13" ht="12.9" customHeight="1" x14ac:dyDescent="0.2">
      <c r="B44" s="143">
        <v>42825</v>
      </c>
      <c r="C44" s="112">
        <v>6919607</v>
      </c>
      <c r="D44" s="112">
        <v>1875571</v>
      </c>
      <c r="E44" s="124">
        <v>8795178</v>
      </c>
      <c r="F44" s="124"/>
      <c r="G44" s="124"/>
    </row>
    <row r="45" spans="2:13" ht="12.9" customHeight="1" x14ac:dyDescent="0.2">
      <c r="B45" s="143">
        <v>42855</v>
      </c>
      <c r="C45" s="112">
        <v>6927449</v>
      </c>
      <c r="D45" s="112">
        <v>1877245</v>
      </c>
      <c r="E45" s="124">
        <v>8804694</v>
      </c>
      <c r="F45" s="124"/>
      <c r="G45" s="124"/>
    </row>
    <row r="46" spans="2:13" ht="12.9" customHeight="1" x14ac:dyDescent="0.2">
      <c r="B46" s="143">
        <v>42886</v>
      </c>
      <c r="C46" s="112">
        <v>6990988</v>
      </c>
      <c r="D46" s="112">
        <v>1872699</v>
      </c>
      <c r="E46" s="124">
        <v>8863687</v>
      </c>
      <c r="F46" s="124"/>
      <c r="G46" s="124"/>
    </row>
    <row r="47" spans="2:13" ht="12.9" customHeight="1" x14ac:dyDescent="0.2">
      <c r="B47" s="143">
        <v>42916</v>
      </c>
      <c r="C47" s="112">
        <v>7009774</v>
      </c>
      <c r="D47" s="112">
        <v>1870901</v>
      </c>
      <c r="E47" s="124">
        <v>8880675</v>
      </c>
      <c r="F47" s="124"/>
      <c r="G47" s="124"/>
    </row>
    <row r="48" spans="2:13" ht="12.9" customHeight="1" x14ac:dyDescent="0.2">
      <c r="B48" s="143">
        <v>42947</v>
      </c>
      <c r="C48" s="112">
        <v>7020284</v>
      </c>
      <c r="D48" s="112">
        <v>1870524</v>
      </c>
      <c r="E48" s="124">
        <v>8890808</v>
      </c>
      <c r="F48" s="124"/>
      <c r="G48" s="124"/>
    </row>
    <row r="49" spans="2:8" ht="12.9" customHeight="1" x14ac:dyDescent="0.2">
      <c r="B49" s="143">
        <v>42978</v>
      </c>
      <c r="C49" s="112">
        <v>7027351</v>
      </c>
      <c r="D49" s="112">
        <v>1871548</v>
      </c>
      <c r="E49" s="124">
        <v>8898899</v>
      </c>
      <c r="F49" s="124"/>
      <c r="G49" s="124"/>
    </row>
    <row r="50" spans="2:8" ht="12.9" customHeight="1" x14ac:dyDescent="0.2">
      <c r="B50" s="144">
        <v>43008</v>
      </c>
      <c r="C50" s="160">
        <v>7078014</v>
      </c>
      <c r="D50" s="112">
        <v>1878518</v>
      </c>
      <c r="E50" s="124">
        <v>8956532</v>
      </c>
      <c r="F50" s="124"/>
      <c r="G50" s="124"/>
    </row>
    <row r="51" spans="2:8" ht="12.9" customHeight="1" x14ac:dyDescent="0.2">
      <c r="B51" s="143">
        <v>43039</v>
      </c>
      <c r="C51" s="112">
        <v>7046614</v>
      </c>
      <c r="D51" s="112">
        <v>1885573</v>
      </c>
      <c r="E51" s="124">
        <v>8932187</v>
      </c>
      <c r="F51" s="124"/>
      <c r="G51" s="124"/>
    </row>
    <row r="52" spans="2:8" ht="12.9" customHeight="1" x14ac:dyDescent="0.2">
      <c r="B52" s="143">
        <v>43069</v>
      </c>
      <c r="C52" s="112">
        <v>7030070</v>
      </c>
      <c r="D52" s="112">
        <v>1883973</v>
      </c>
      <c r="E52" s="124">
        <v>8914043</v>
      </c>
      <c r="F52" s="124"/>
      <c r="G52" s="124"/>
    </row>
    <row r="53" spans="2:8" ht="12.9" customHeight="1" x14ac:dyDescent="0.2">
      <c r="B53" s="147">
        <v>43100</v>
      </c>
      <c r="C53" s="113">
        <v>7012090</v>
      </c>
      <c r="D53" s="113">
        <v>1882082</v>
      </c>
      <c r="E53" s="102">
        <v>8894172</v>
      </c>
      <c r="F53" s="140"/>
      <c r="G53" s="140"/>
      <c r="H53" s="140"/>
    </row>
    <row r="54" spans="2:8" ht="12.9" customHeight="1" x14ac:dyDescent="0.2">
      <c r="B54" s="143"/>
      <c r="C54" s="112"/>
      <c r="D54" s="112"/>
      <c r="E54" s="124"/>
    </row>
    <row r="55" spans="2:8" ht="12.9" customHeight="1" x14ac:dyDescent="0.2">
      <c r="B55" s="89" t="s">
        <v>71</v>
      </c>
    </row>
    <row r="56" spans="2:8" ht="12.9" customHeight="1" x14ac:dyDescent="0.2">
      <c r="B56" s="89" t="s">
        <v>72</v>
      </c>
    </row>
    <row r="58" spans="2:8" ht="12.9" customHeight="1" x14ac:dyDescent="0.2">
      <c r="C58" s="140"/>
      <c r="D58" s="140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showGridLines="0" zoomScale="145" zoomScaleNormal="145" workbookViewId="0">
      <selection activeCell="B2" sqref="B2"/>
    </sheetView>
  </sheetViews>
  <sheetFormatPr defaultColWidth="9.28515625" defaultRowHeight="12.9" customHeight="1" x14ac:dyDescent="0.2"/>
  <cols>
    <col min="1" max="1" width="2.85546875" style="89" customWidth="1"/>
    <col min="2" max="2" width="25.140625" style="89" customWidth="1"/>
    <col min="3" max="3" width="9.42578125" style="89" customWidth="1"/>
    <col min="4" max="4" width="10.7109375" style="89" customWidth="1"/>
    <col min="5" max="5" width="15.85546875" style="89" customWidth="1"/>
    <col min="6" max="6" width="12" style="89" customWidth="1"/>
    <col min="7" max="16384" width="9.28515625" style="89"/>
  </cols>
  <sheetData>
    <row r="2" spans="2:8" ht="15.6" x14ac:dyDescent="0.2">
      <c r="B2" s="88" t="s">
        <v>440</v>
      </c>
    </row>
    <row r="3" spans="2:8" ht="12.9" customHeight="1" x14ac:dyDescent="0.2">
      <c r="B3" s="89" t="s">
        <v>73</v>
      </c>
    </row>
    <row r="6" spans="2:8" ht="12.9" customHeight="1" x14ac:dyDescent="0.2">
      <c r="B6" s="175" t="s">
        <v>74</v>
      </c>
      <c r="C6" s="173" t="s">
        <v>75</v>
      </c>
      <c r="D6" s="173"/>
      <c r="E6" s="90" t="s">
        <v>76</v>
      </c>
      <c r="F6" s="174" t="s">
        <v>77</v>
      </c>
    </row>
    <row r="7" spans="2:8" ht="12.9" customHeight="1" x14ac:dyDescent="0.2">
      <c r="B7" s="176"/>
      <c r="C7" s="90" t="s">
        <v>78</v>
      </c>
      <c r="D7" s="90" t="s">
        <v>79</v>
      </c>
      <c r="E7" s="90" t="s">
        <v>80</v>
      </c>
      <c r="F7" s="174"/>
    </row>
    <row r="8" spans="2:8" ht="12.9" customHeight="1" x14ac:dyDescent="0.2">
      <c r="B8" s="89" t="s">
        <v>441</v>
      </c>
      <c r="C8" s="124">
        <v>5576950</v>
      </c>
      <c r="D8" s="124">
        <v>1096974</v>
      </c>
      <c r="E8" s="124">
        <v>338166</v>
      </c>
      <c r="F8" s="124">
        <f>SUM(C8:E8)</f>
        <v>7012090</v>
      </c>
      <c r="G8" s="139"/>
      <c r="H8" s="140"/>
    </row>
    <row r="9" spans="2:8" ht="12.9" customHeight="1" x14ac:dyDescent="0.2">
      <c r="B9" s="89" t="s">
        <v>442</v>
      </c>
      <c r="C9" s="124">
        <v>1640863</v>
      </c>
      <c r="D9" s="124">
        <v>167408</v>
      </c>
      <c r="E9" s="124">
        <v>73811</v>
      </c>
      <c r="F9" s="124">
        <f>SUM(C9:E9)</f>
        <v>1882082</v>
      </c>
      <c r="G9" s="139"/>
      <c r="H9" s="140"/>
    </row>
    <row r="10" spans="2:8" ht="12.9" customHeight="1" x14ac:dyDescent="0.2">
      <c r="B10" s="141" t="s">
        <v>81</v>
      </c>
      <c r="C10" s="142">
        <f>SUM(C8:C9)</f>
        <v>7217813</v>
      </c>
      <c r="D10" s="142">
        <f>SUM(D8:D9)</f>
        <v>1264382</v>
      </c>
      <c r="E10" s="142">
        <f>SUM(E8:E9)</f>
        <v>411977</v>
      </c>
      <c r="F10" s="142">
        <f>SUM(F8:F9)</f>
        <v>8894172</v>
      </c>
    </row>
    <row r="11" spans="2:8" ht="12.9" customHeight="1" x14ac:dyDescent="0.2">
      <c r="C11" s="139"/>
      <c r="D11" s="124"/>
      <c r="H11" s="139"/>
    </row>
    <row r="12" spans="2:8" ht="12.9" customHeight="1" x14ac:dyDescent="0.2">
      <c r="C12" s="140"/>
      <c r="D12" s="139"/>
    </row>
    <row r="13" spans="2:8" ht="12.9" customHeight="1" x14ac:dyDescent="0.2">
      <c r="B13" s="89" t="s">
        <v>82</v>
      </c>
    </row>
    <row r="14" spans="2:8" ht="12.9" customHeight="1" x14ac:dyDescent="0.2">
      <c r="B14" s="89" t="s">
        <v>83</v>
      </c>
    </row>
  </sheetData>
  <mergeCells count="3">
    <mergeCell ref="C6:D6"/>
    <mergeCell ref="F6:F7"/>
    <mergeCell ref="B6:B7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8"/>
  <sheetViews>
    <sheetView showGridLines="0" zoomScaleNormal="100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27.140625" customWidth="1"/>
    <col min="3" max="3" width="19.140625" customWidth="1"/>
    <col min="4" max="4" width="15" customWidth="1"/>
    <col min="5" max="5" width="12" customWidth="1"/>
    <col min="6" max="6" width="17.85546875" customWidth="1"/>
  </cols>
  <sheetData>
    <row r="2" spans="2:4" ht="15.6" x14ac:dyDescent="0.3">
      <c r="B2" s="1" t="s">
        <v>443</v>
      </c>
    </row>
    <row r="3" spans="2:4" ht="12.9" customHeight="1" x14ac:dyDescent="0.2">
      <c r="B3" t="s">
        <v>84</v>
      </c>
    </row>
    <row r="4" spans="2:4" s="2" customFormat="1" ht="12.9" customHeight="1" x14ac:dyDescent="0.2"/>
    <row r="6" spans="2:4" ht="21" customHeight="1" x14ac:dyDescent="0.2">
      <c r="B6" s="4" t="s">
        <v>85</v>
      </c>
      <c r="C6" s="3" t="s">
        <v>86</v>
      </c>
      <c r="D6" s="3" t="s">
        <v>87</v>
      </c>
    </row>
    <row r="7" spans="2:4" ht="12.9" customHeight="1" x14ac:dyDescent="0.2">
      <c r="B7" t="s">
        <v>88</v>
      </c>
      <c r="C7" s="7">
        <v>7012090</v>
      </c>
      <c r="D7" s="14">
        <f>C7/C13</f>
        <v>0.78839154448553506</v>
      </c>
    </row>
    <row r="8" spans="2:4" ht="12.9" customHeight="1" x14ac:dyDescent="0.2">
      <c r="B8" t="s">
        <v>89</v>
      </c>
      <c r="C8" s="7">
        <v>677806</v>
      </c>
      <c r="D8" s="14">
        <f>C8/C13</f>
        <v>7.6207880846019163E-2</v>
      </c>
    </row>
    <row r="9" spans="2:4" ht="12.9" customHeight="1" x14ac:dyDescent="0.2">
      <c r="B9" t="s">
        <v>90</v>
      </c>
      <c r="C9" s="7">
        <v>493139</v>
      </c>
      <c r="D9" s="14">
        <f>C9/C13</f>
        <v>5.5445183655094592E-2</v>
      </c>
    </row>
    <row r="10" spans="2:4" ht="12.9" customHeight="1" x14ac:dyDescent="0.2">
      <c r="B10" t="s">
        <v>91</v>
      </c>
      <c r="C10" s="7">
        <v>400902</v>
      </c>
      <c r="D10" s="14">
        <f>C10/C13</f>
        <v>4.507468486105283E-2</v>
      </c>
    </row>
    <row r="11" spans="2:4" ht="12.9" customHeight="1" x14ac:dyDescent="0.2">
      <c r="B11" t="s">
        <v>92</v>
      </c>
      <c r="C11" s="7">
        <v>190142</v>
      </c>
      <c r="D11" s="14">
        <f>C11/C13</f>
        <v>2.1378268825923311E-2</v>
      </c>
    </row>
    <row r="12" spans="2:4" ht="12.9" customHeight="1" x14ac:dyDescent="0.2">
      <c r="B12" t="s">
        <v>93</v>
      </c>
      <c r="C12" s="7">
        <v>120093</v>
      </c>
      <c r="D12" s="14">
        <f>C12/C13</f>
        <v>1.3502437326375068E-2</v>
      </c>
    </row>
    <row r="13" spans="2:4" ht="12.9" customHeight="1" x14ac:dyDescent="0.2">
      <c r="B13" s="5" t="s">
        <v>94</v>
      </c>
      <c r="C13" s="13">
        <f>SUM(C7:C12)</f>
        <v>8894172</v>
      </c>
      <c r="D13" s="15">
        <f>SUM(D7:D12)</f>
        <v>0.99999999999999989</v>
      </c>
    </row>
    <row r="14" spans="2:4" s="2" customFormat="1" ht="12.9" customHeight="1" x14ac:dyDescent="0.2">
      <c r="C14" s="7"/>
      <c r="D14" s="14"/>
    </row>
    <row r="15" spans="2:4" s="2" customFormat="1" ht="12.9" customHeight="1" x14ac:dyDescent="0.2"/>
    <row r="16" spans="2:4" ht="12.9" customHeight="1" x14ac:dyDescent="0.2">
      <c r="B16" s="82" t="s">
        <v>95</v>
      </c>
    </row>
    <row r="17" spans="2:5" ht="12.9" customHeight="1" x14ac:dyDescent="0.2">
      <c r="B17" t="s">
        <v>96</v>
      </c>
    </row>
    <row r="18" spans="2:5" ht="12.9" customHeight="1" x14ac:dyDescent="0.2">
      <c r="D18" s="89"/>
      <c r="E18" s="89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9"/>
  <sheetViews>
    <sheetView showGridLines="0" zoomScale="115" zoomScaleNormal="115" workbookViewId="0">
      <selection activeCell="B2" sqref="B2"/>
    </sheetView>
  </sheetViews>
  <sheetFormatPr defaultRowHeight="12.9" customHeight="1" x14ac:dyDescent="0.2"/>
  <cols>
    <col min="1" max="1" width="2.85546875" customWidth="1"/>
    <col min="2" max="2" width="18.28515625" customWidth="1"/>
    <col min="3" max="6" width="20.85546875" customWidth="1"/>
    <col min="7" max="8" width="9.28515625" customWidth="1"/>
    <col min="9" max="18" width="13.28515625" customWidth="1"/>
  </cols>
  <sheetData>
    <row r="2" spans="2:6" ht="15.6" x14ac:dyDescent="0.3">
      <c r="B2" s="1" t="s">
        <v>444</v>
      </c>
    </row>
    <row r="5" spans="2:6" ht="20.399999999999999" x14ac:dyDescent="0.2">
      <c r="B5" s="10" t="s">
        <v>97</v>
      </c>
      <c r="C5" s="81" t="s">
        <v>98</v>
      </c>
      <c r="D5" s="81" t="s">
        <v>99</v>
      </c>
      <c r="E5" s="81" t="s">
        <v>100</v>
      </c>
      <c r="F5" s="92" t="s">
        <v>101</v>
      </c>
    </row>
    <row r="6" spans="2:6" s="37" customFormat="1" ht="10.199999999999999" x14ac:dyDescent="0.2">
      <c r="B6" s="11">
        <v>41670</v>
      </c>
      <c r="C6" s="43">
        <v>3836223</v>
      </c>
      <c r="D6" s="43">
        <v>4168119</v>
      </c>
      <c r="E6" s="43">
        <v>496879</v>
      </c>
      <c r="F6" s="43">
        <f>SUM(C6:E6)</f>
        <v>8501221</v>
      </c>
    </row>
    <row r="7" spans="2:6" s="37" customFormat="1" ht="10.199999999999999" x14ac:dyDescent="0.2">
      <c r="B7" s="11">
        <v>41698</v>
      </c>
      <c r="C7" s="44">
        <v>3912476</v>
      </c>
      <c r="D7" s="44">
        <v>4092450</v>
      </c>
      <c r="E7" s="44">
        <v>483584</v>
      </c>
      <c r="F7" s="7">
        <f>SUM(C7:E7)</f>
        <v>8488510</v>
      </c>
    </row>
    <row r="8" spans="2:6" s="37" customFormat="1" ht="10.199999999999999" x14ac:dyDescent="0.2">
      <c r="B8" s="11">
        <v>41729</v>
      </c>
      <c r="C8" s="44">
        <v>3998938</v>
      </c>
      <c r="D8" s="44">
        <v>4041785</v>
      </c>
      <c r="E8" s="44">
        <v>489650</v>
      </c>
      <c r="F8" s="7">
        <f t="shared" ref="F8:F29" si="0">SUM(C8:E8)</f>
        <v>8530373</v>
      </c>
    </row>
    <row r="9" spans="2:6" s="37" customFormat="1" ht="10.199999999999999" x14ac:dyDescent="0.2">
      <c r="B9" s="11">
        <v>41759</v>
      </c>
      <c r="C9" s="44">
        <v>4047703</v>
      </c>
      <c r="D9" s="44">
        <v>4027792</v>
      </c>
      <c r="E9" s="44">
        <v>479192</v>
      </c>
      <c r="F9" s="7">
        <f t="shared" si="0"/>
        <v>8554687</v>
      </c>
    </row>
    <row r="10" spans="2:6" s="37" customFormat="1" ht="10.199999999999999" x14ac:dyDescent="0.2">
      <c r="B10" s="11">
        <v>41790</v>
      </c>
      <c r="C10" s="44">
        <v>4099052</v>
      </c>
      <c r="D10" s="44">
        <v>4017826</v>
      </c>
      <c r="E10" s="44">
        <v>481021</v>
      </c>
      <c r="F10" s="7">
        <f t="shared" si="0"/>
        <v>8597899</v>
      </c>
    </row>
    <row r="11" spans="2:6" s="37" customFormat="1" ht="10.199999999999999" x14ac:dyDescent="0.2">
      <c r="B11" s="11">
        <v>41820</v>
      </c>
      <c r="C11" s="44">
        <v>4112641</v>
      </c>
      <c r="D11" s="44">
        <v>4010796</v>
      </c>
      <c r="E11" s="44">
        <v>493863</v>
      </c>
      <c r="F11" s="7">
        <f t="shared" si="0"/>
        <v>8617300</v>
      </c>
    </row>
    <row r="12" spans="2:6" s="37" customFormat="1" ht="10.199999999999999" x14ac:dyDescent="0.2">
      <c r="B12" s="11">
        <v>41851</v>
      </c>
      <c r="C12" s="44">
        <v>4177537</v>
      </c>
      <c r="D12" s="44">
        <v>3991566</v>
      </c>
      <c r="E12" s="44">
        <v>467955</v>
      </c>
      <c r="F12" s="7">
        <f t="shared" si="0"/>
        <v>8637058</v>
      </c>
    </row>
    <row r="13" spans="2:6" s="37" customFormat="1" ht="10.199999999999999" x14ac:dyDescent="0.2">
      <c r="B13" s="11">
        <v>41882</v>
      </c>
      <c r="C13" s="44">
        <v>4197152</v>
      </c>
      <c r="D13" s="44">
        <v>4032029</v>
      </c>
      <c r="E13" s="44">
        <v>462518</v>
      </c>
      <c r="F13" s="7">
        <f t="shared" si="0"/>
        <v>8691699</v>
      </c>
    </row>
    <row r="14" spans="2:6" s="37" customFormat="1" ht="10.199999999999999" x14ac:dyDescent="0.2">
      <c r="B14" s="11">
        <v>41912</v>
      </c>
      <c r="C14" s="44">
        <v>4243834</v>
      </c>
      <c r="D14" s="44">
        <v>4029659</v>
      </c>
      <c r="E14" s="44">
        <v>458643</v>
      </c>
      <c r="F14" s="7">
        <f t="shared" si="0"/>
        <v>8732136</v>
      </c>
    </row>
    <row r="15" spans="2:6" s="37" customFormat="1" ht="10.199999999999999" x14ac:dyDescent="0.2">
      <c r="B15" s="11">
        <v>41943</v>
      </c>
      <c r="C15" s="44">
        <v>4266326</v>
      </c>
      <c r="D15" s="44">
        <v>4012706</v>
      </c>
      <c r="E15" s="44">
        <v>474470</v>
      </c>
      <c r="F15" s="7">
        <f t="shared" si="0"/>
        <v>8753502</v>
      </c>
    </row>
    <row r="16" spans="2:6" s="37" customFormat="1" ht="10.199999999999999" x14ac:dyDescent="0.2">
      <c r="B16" s="11">
        <v>41973</v>
      </c>
      <c r="C16" s="44">
        <v>4250217</v>
      </c>
      <c r="D16" s="44">
        <v>4027993</v>
      </c>
      <c r="E16" s="44">
        <v>467318</v>
      </c>
      <c r="F16" s="7">
        <f t="shared" si="0"/>
        <v>8745528</v>
      </c>
    </row>
    <row r="17" spans="2:6" s="37" customFormat="1" ht="10.199999999999999" x14ac:dyDescent="0.2">
      <c r="B17" s="11">
        <v>42004</v>
      </c>
      <c r="C17" s="44">
        <v>4309282</v>
      </c>
      <c r="D17" s="44">
        <v>3913019</v>
      </c>
      <c r="E17" s="44">
        <v>437729</v>
      </c>
      <c r="F17" s="7">
        <f t="shared" si="0"/>
        <v>8660030</v>
      </c>
    </row>
    <row r="18" spans="2:6" ht="12.9" customHeight="1" x14ac:dyDescent="0.2">
      <c r="B18" s="11">
        <v>42035</v>
      </c>
      <c r="C18" s="42">
        <v>4229408</v>
      </c>
      <c r="D18" s="152">
        <v>3892960</v>
      </c>
      <c r="E18" s="152">
        <v>448216</v>
      </c>
      <c r="F18" s="7">
        <f t="shared" si="0"/>
        <v>8570584</v>
      </c>
    </row>
    <row r="19" spans="2:6" ht="12.9" customHeight="1" x14ac:dyDescent="0.2">
      <c r="B19" s="11">
        <v>42063</v>
      </c>
      <c r="C19" s="42">
        <v>4247165</v>
      </c>
      <c r="D19" s="42">
        <v>3868610</v>
      </c>
      <c r="E19" s="42">
        <v>446016</v>
      </c>
      <c r="F19" s="7">
        <f t="shared" si="0"/>
        <v>8561791</v>
      </c>
    </row>
    <row r="20" spans="2:6" ht="12.9" customHeight="1" x14ac:dyDescent="0.2">
      <c r="B20" s="11">
        <v>42094</v>
      </c>
      <c r="C20" s="42">
        <v>4260522</v>
      </c>
      <c r="D20" s="42">
        <v>3853338</v>
      </c>
      <c r="E20" s="42">
        <v>450612</v>
      </c>
      <c r="F20" s="7">
        <f t="shared" si="0"/>
        <v>8564472</v>
      </c>
    </row>
    <row r="21" spans="2:6" ht="12.9" customHeight="1" x14ac:dyDescent="0.2">
      <c r="B21" s="11">
        <v>42124</v>
      </c>
      <c r="C21" s="42">
        <v>4335963</v>
      </c>
      <c r="D21" s="42">
        <v>3886894</v>
      </c>
      <c r="E21" s="42">
        <v>433337</v>
      </c>
      <c r="F21" s="7">
        <f t="shared" si="0"/>
        <v>8656194</v>
      </c>
    </row>
    <row r="22" spans="2:6" ht="12.9" customHeight="1" x14ac:dyDescent="0.2">
      <c r="B22" s="11">
        <v>42155</v>
      </c>
      <c r="C22" s="42">
        <v>4350712</v>
      </c>
      <c r="D22" s="42">
        <v>3879402</v>
      </c>
      <c r="E22" s="42">
        <v>436006</v>
      </c>
      <c r="F22" s="7">
        <f t="shared" si="0"/>
        <v>8666120</v>
      </c>
    </row>
    <row r="23" spans="2:6" ht="12.9" customHeight="1" x14ac:dyDescent="0.2">
      <c r="B23" s="11">
        <v>42185</v>
      </c>
      <c r="C23" s="42">
        <v>4351179</v>
      </c>
      <c r="D23" s="42">
        <v>3899077</v>
      </c>
      <c r="E23" s="42">
        <v>442764</v>
      </c>
      <c r="F23" s="7">
        <f t="shared" si="0"/>
        <v>8693020</v>
      </c>
    </row>
    <row r="24" spans="2:6" ht="12.9" customHeight="1" x14ac:dyDescent="0.2">
      <c r="B24" s="11">
        <v>42216</v>
      </c>
      <c r="C24" s="42">
        <v>4393558</v>
      </c>
      <c r="D24" s="42">
        <v>3892978</v>
      </c>
      <c r="E24" s="42">
        <v>427199</v>
      </c>
      <c r="F24" s="7">
        <f t="shared" si="0"/>
        <v>8713735</v>
      </c>
    </row>
    <row r="25" spans="2:6" ht="12.9" customHeight="1" x14ac:dyDescent="0.2">
      <c r="B25" s="11">
        <v>42247</v>
      </c>
      <c r="C25" s="42">
        <v>4338952</v>
      </c>
      <c r="D25" s="42">
        <v>3846770</v>
      </c>
      <c r="E25" s="42">
        <v>439013</v>
      </c>
      <c r="F25" s="7">
        <f t="shared" si="0"/>
        <v>8624735</v>
      </c>
    </row>
    <row r="26" spans="2:6" ht="12.9" customHeight="1" x14ac:dyDescent="0.2">
      <c r="B26" s="11">
        <v>42277</v>
      </c>
      <c r="C26" s="42">
        <v>4398831</v>
      </c>
      <c r="D26" s="42">
        <v>3886560</v>
      </c>
      <c r="E26" s="42">
        <v>450384</v>
      </c>
      <c r="F26" s="7">
        <f t="shared" si="0"/>
        <v>8735775</v>
      </c>
    </row>
    <row r="27" spans="2:6" ht="12.9" customHeight="1" x14ac:dyDescent="0.2">
      <c r="B27" s="11">
        <v>42308</v>
      </c>
      <c r="C27" s="42">
        <v>4415377</v>
      </c>
      <c r="D27" s="42">
        <v>3884162</v>
      </c>
      <c r="E27" s="42">
        <v>455159</v>
      </c>
      <c r="F27" s="7">
        <f t="shared" si="0"/>
        <v>8754698</v>
      </c>
    </row>
    <row r="28" spans="2:6" ht="12.9" customHeight="1" x14ac:dyDescent="0.2">
      <c r="B28" s="11">
        <v>42338</v>
      </c>
      <c r="C28" s="42">
        <v>4432710</v>
      </c>
      <c r="D28" s="42">
        <v>3878924</v>
      </c>
      <c r="E28" s="42">
        <v>444458</v>
      </c>
      <c r="F28" s="7">
        <f t="shared" si="0"/>
        <v>8756092</v>
      </c>
    </row>
    <row r="29" spans="2:6" ht="12.9" customHeight="1" x14ac:dyDescent="0.2">
      <c r="B29" s="55">
        <v>42369</v>
      </c>
      <c r="C29" s="87">
        <v>4441122</v>
      </c>
      <c r="D29" s="87">
        <v>3852949</v>
      </c>
      <c r="E29" s="87">
        <v>444922</v>
      </c>
      <c r="F29" s="7">
        <f t="shared" si="0"/>
        <v>8738993</v>
      </c>
    </row>
    <row r="30" spans="2:6" s="2" customFormat="1" ht="12.9" customHeight="1" x14ac:dyDescent="0.2">
      <c r="B30" s="11">
        <v>42400</v>
      </c>
      <c r="C30" s="94">
        <v>4332390</v>
      </c>
      <c r="D30" s="94">
        <v>3951033</v>
      </c>
      <c r="E30" s="94">
        <v>458740</v>
      </c>
      <c r="F30" s="7">
        <v>8742163</v>
      </c>
    </row>
    <row r="31" spans="2:6" s="2" customFormat="1" ht="12.9" customHeight="1" x14ac:dyDescent="0.2">
      <c r="B31" s="11">
        <v>42429</v>
      </c>
      <c r="C31" s="7">
        <v>4335492</v>
      </c>
      <c r="D31" s="7">
        <v>3906412</v>
      </c>
      <c r="E31" s="7">
        <v>461489</v>
      </c>
      <c r="F31" s="7">
        <v>8703393</v>
      </c>
    </row>
    <row r="32" spans="2:6" ht="12.9" customHeight="1" x14ac:dyDescent="0.2">
      <c r="B32" s="11">
        <v>42460</v>
      </c>
      <c r="C32" s="7">
        <v>4353588</v>
      </c>
      <c r="D32" s="7">
        <v>3913926</v>
      </c>
      <c r="E32" s="7">
        <v>473928</v>
      </c>
      <c r="F32" s="7">
        <v>8741442</v>
      </c>
    </row>
    <row r="33" spans="2:6" ht="12.9" customHeight="1" x14ac:dyDescent="0.2">
      <c r="B33" s="11">
        <v>42490</v>
      </c>
      <c r="C33" s="7">
        <v>4364667</v>
      </c>
      <c r="D33" s="7">
        <v>3910281</v>
      </c>
      <c r="E33" s="7">
        <v>481502</v>
      </c>
      <c r="F33" s="7">
        <v>8756450</v>
      </c>
    </row>
    <row r="34" spans="2:6" ht="12.9" customHeight="1" x14ac:dyDescent="0.2">
      <c r="B34" s="11">
        <v>42521</v>
      </c>
      <c r="C34" s="7">
        <v>4377599</v>
      </c>
      <c r="D34" s="7">
        <v>3918512</v>
      </c>
      <c r="E34" s="7">
        <v>484770</v>
      </c>
      <c r="F34" s="7">
        <v>8780881</v>
      </c>
    </row>
    <row r="35" spans="2:6" ht="12.9" customHeight="1" x14ac:dyDescent="0.2">
      <c r="B35" s="11">
        <v>42551</v>
      </c>
      <c r="C35" s="7">
        <v>4397146</v>
      </c>
      <c r="D35" s="7">
        <v>3925078</v>
      </c>
      <c r="E35" s="7">
        <v>499871</v>
      </c>
      <c r="F35" s="7">
        <v>8822095</v>
      </c>
    </row>
    <row r="36" spans="2:6" ht="12.9" customHeight="1" x14ac:dyDescent="0.2">
      <c r="B36" s="11">
        <v>42582</v>
      </c>
      <c r="C36" s="7">
        <v>4353754</v>
      </c>
      <c r="D36" s="7">
        <v>3928567</v>
      </c>
      <c r="E36" s="7">
        <v>534914</v>
      </c>
      <c r="F36" s="7">
        <v>8817235</v>
      </c>
    </row>
    <row r="37" spans="2:6" ht="12.9" customHeight="1" x14ac:dyDescent="0.2">
      <c r="B37" s="11">
        <v>42613</v>
      </c>
      <c r="C37" s="7">
        <v>4385699</v>
      </c>
      <c r="D37" s="7">
        <v>3920372</v>
      </c>
      <c r="E37" s="7">
        <v>561363</v>
      </c>
      <c r="F37" s="7">
        <v>8867434</v>
      </c>
    </row>
    <row r="38" spans="2:6" ht="12.9" customHeight="1" x14ac:dyDescent="0.2">
      <c r="B38" s="11">
        <v>42643</v>
      </c>
      <c r="C38" s="7">
        <v>4398873</v>
      </c>
      <c r="D38" s="7">
        <v>3929420</v>
      </c>
      <c r="E38" s="7">
        <v>482990</v>
      </c>
      <c r="F38" s="7">
        <v>8811283</v>
      </c>
    </row>
    <row r="39" spans="2:6" ht="12.9" customHeight="1" x14ac:dyDescent="0.2">
      <c r="B39" s="11">
        <v>42674</v>
      </c>
      <c r="C39" s="7">
        <v>4413327</v>
      </c>
      <c r="D39" s="7">
        <v>3928433</v>
      </c>
      <c r="E39" s="7">
        <v>487271</v>
      </c>
      <c r="F39" s="7">
        <v>8829031</v>
      </c>
    </row>
    <row r="40" spans="2:6" ht="12.9" customHeight="1" x14ac:dyDescent="0.2">
      <c r="B40" s="11">
        <v>42704</v>
      </c>
      <c r="C40" s="7">
        <v>4424704</v>
      </c>
      <c r="D40" s="7">
        <v>3921612</v>
      </c>
      <c r="E40" s="7">
        <v>472655</v>
      </c>
      <c r="F40" s="7">
        <v>8818971</v>
      </c>
    </row>
    <row r="41" spans="2:6" ht="12.9" customHeight="1" x14ac:dyDescent="0.2">
      <c r="B41" s="55">
        <v>42735</v>
      </c>
      <c r="C41" s="49">
        <v>4433927</v>
      </c>
      <c r="D41" s="49">
        <v>3910471</v>
      </c>
      <c r="E41" s="49">
        <v>478422</v>
      </c>
      <c r="F41" s="49">
        <v>8822820</v>
      </c>
    </row>
    <row r="42" spans="2:6" ht="12.9" customHeight="1" x14ac:dyDescent="0.2">
      <c r="B42" s="11">
        <v>42766</v>
      </c>
      <c r="C42" s="94">
        <v>4439440</v>
      </c>
      <c r="D42" s="94">
        <v>3911465</v>
      </c>
      <c r="E42" s="94">
        <v>482368</v>
      </c>
      <c r="F42" s="94">
        <f>SUM(C42:E42)</f>
        <v>8833273</v>
      </c>
    </row>
    <row r="43" spans="2:6" ht="12.9" customHeight="1" x14ac:dyDescent="0.2">
      <c r="B43" s="11">
        <v>42794</v>
      </c>
      <c r="C43" s="7">
        <v>4431781</v>
      </c>
      <c r="D43" s="7">
        <v>3901773</v>
      </c>
      <c r="E43" s="7">
        <v>486947</v>
      </c>
      <c r="F43" s="94">
        <f t="shared" ref="F43:F53" si="1">SUM(C43:E43)</f>
        <v>8820501</v>
      </c>
    </row>
    <row r="44" spans="2:6" ht="12.9" customHeight="1" x14ac:dyDescent="0.2">
      <c r="B44" s="11">
        <v>42825</v>
      </c>
      <c r="C44" s="7">
        <v>4424764</v>
      </c>
      <c r="D44" s="7">
        <v>3882003</v>
      </c>
      <c r="E44" s="7">
        <v>488411</v>
      </c>
      <c r="F44" s="94">
        <f t="shared" si="1"/>
        <v>8795178</v>
      </c>
    </row>
    <row r="45" spans="2:6" ht="12.9" customHeight="1" x14ac:dyDescent="0.2">
      <c r="B45" s="11">
        <v>42855</v>
      </c>
      <c r="C45" s="94">
        <v>4428633</v>
      </c>
      <c r="D45" s="94">
        <v>3880936</v>
      </c>
      <c r="E45" s="94">
        <v>495125</v>
      </c>
      <c r="F45" s="94">
        <f t="shared" si="1"/>
        <v>8804694</v>
      </c>
    </row>
    <row r="46" spans="2:6" ht="12.9" customHeight="1" x14ac:dyDescent="0.2">
      <c r="B46" s="11">
        <v>42886</v>
      </c>
      <c r="C46" s="94">
        <v>4463865</v>
      </c>
      <c r="D46" s="94">
        <v>3899703</v>
      </c>
      <c r="E46" s="94">
        <v>500119</v>
      </c>
      <c r="F46" s="94">
        <f t="shared" si="1"/>
        <v>8863687</v>
      </c>
    </row>
    <row r="47" spans="2:6" ht="12.9" customHeight="1" x14ac:dyDescent="0.2">
      <c r="B47" s="11">
        <v>42916</v>
      </c>
      <c r="C47" s="7">
        <v>4476802</v>
      </c>
      <c r="D47" s="7">
        <v>3886985</v>
      </c>
      <c r="E47" s="7">
        <v>516888</v>
      </c>
      <c r="F47" s="94">
        <f t="shared" si="1"/>
        <v>8880675</v>
      </c>
    </row>
    <row r="48" spans="2:6" ht="12.9" customHeight="1" x14ac:dyDescent="0.2">
      <c r="B48" s="11">
        <v>42947</v>
      </c>
      <c r="C48" s="7">
        <v>4490420</v>
      </c>
      <c r="D48" s="7">
        <v>3887104</v>
      </c>
      <c r="E48" s="7">
        <v>513284</v>
      </c>
      <c r="F48" s="94">
        <f t="shared" si="1"/>
        <v>8890808</v>
      </c>
    </row>
    <row r="49" spans="2:6" ht="12.9" customHeight="1" x14ac:dyDescent="0.2">
      <c r="B49" s="11">
        <v>42978</v>
      </c>
      <c r="C49" s="7">
        <v>4498388</v>
      </c>
      <c r="D49" s="7">
        <v>3891883</v>
      </c>
      <c r="E49" s="7">
        <v>508628</v>
      </c>
      <c r="F49" s="94">
        <f t="shared" si="1"/>
        <v>8898899</v>
      </c>
    </row>
    <row r="50" spans="2:6" ht="12.9" customHeight="1" x14ac:dyDescent="0.2">
      <c r="B50" s="11">
        <v>43008</v>
      </c>
      <c r="C50" s="7">
        <v>4500635</v>
      </c>
      <c r="D50" s="7">
        <v>3945062</v>
      </c>
      <c r="E50" s="7">
        <v>510835</v>
      </c>
      <c r="F50" s="94">
        <f t="shared" si="1"/>
        <v>8956532</v>
      </c>
    </row>
    <row r="51" spans="2:6" ht="12.9" customHeight="1" x14ac:dyDescent="0.2">
      <c r="B51" s="11">
        <v>43039</v>
      </c>
      <c r="C51" s="7">
        <v>4508944</v>
      </c>
      <c r="D51" s="7">
        <v>3905406</v>
      </c>
      <c r="E51" s="7">
        <v>517837</v>
      </c>
      <c r="F51" s="94">
        <f t="shared" si="1"/>
        <v>8932187</v>
      </c>
    </row>
    <row r="52" spans="2:6" ht="12.9" customHeight="1" x14ac:dyDescent="0.2">
      <c r="B52" s="11">
        <v>43069</v>
      </c>
      <c r="C52" s="7">
        <v>4510523</v>
      </c>
      <c r="D52" s="7">
        <v>3890324</v>
      </c>
      <c r="E52" s="7">
        <v>513196</v>
      </c>
      <c r="F52" s="94">
        <f t="shared" si="1"/>
        <v>8914043</v>
      </c>
    </row>
    <row r="53" spans="2:6" ht="12.9" customHeight="1" x14ac:dyDescent="0.2">
      <c r="B53" s="33">
        <v>43100</v>
      </c>
      <c r="C53" s="34">
        <v>4526497</v>
      </c>
      <c r="D53" s="34">
        <v>3858583</v>
      </c>
      <c r="E53" s="34">
        <v>509092</v>
      </c>
      <c r="F53" s="162">
        <f t="shared" si="1"/>
        <v>8894172</v>
      </c>
    </row>
    <row r="54" spans="2:6" ht="12.9" customHeight="1" x14ac:dyDescent="0.2">
      <c r="C54" s="7"/>
      <c r="D54" s="7"/>
      <c r="E54" s="7"/>
      <c r="F54" s="7"/>
    </row>
    <row r="55" spans="2:6" ht="12.9" customHeight="1" x14ac:dyDescent="0.2">
      <c r="C55" s="65"/>
      <c r="D55" s="65"/>
      <c r="E55" s="65"/>
    </row>
    <row r="56" spans="2:6" ht="12.9" customHeight="1" x14ac:dyDescent="0.2">
      <c r="B56" s="82" t="s">
        <v>102</v>
      </c>
    </row>
    <row r="57" spans="2:6" ht="12.9" customHeight="1" x14ac:dyDescent="0.2">
      <c r="B57" t="s">
        <v>103</v>
      </c>
    </row>
    <row r="59" spans="2:6" ht="12.9" customHeight="1" x14ac:dyDescent="0.2">
      <c r="C59" s="84"/>
      <c r="D59" s="84"/>
      <c r="E59" s="84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Table 8</vt:lpstr>
      <vt:lpstr>Figure 9 and 10</vt:lpstr>
      <vt:lpstr>Figure 11 </vt:lpstr>
      <vt:lpstr>Table 9</vt:lpstr>
      <vt:lpstr>Table 10</vt:lpstr>
      <vt:lpstr>Figure 12 </vt:lpstr>
      <vt:lpstr>Figure 13</vt:lpstr>
      <vt:lpstr>Figure 14</vt:lpstr>
      <vt:lpstr>Figure 15 </vt:lpstr>
      <vt:lpstr>Figure 16</vt:lpstr>
      <vt:lpstr>Table 11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Table 12</vt:lpstr>
      <vt:lpstr>Figure 28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28'!_Toc416770643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Sanja Špoljarić</cp:lastModifiedBy>
  <cp:lastPrinted>2017-05-26T09:10:54Z</cp:lastPrinted>
  <dcterms:created xsi:type="dcterms:W3CDTF">2014-11-26T13:56:26Z</dcterms:created>
  <dcterms:modified xsi:type="dcterms:W3CDTF">2018-07-03T14:08:19Z</dcterms:modified>
</cp:coreProperties>
</file>