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drawings/drawing25.xml" ContentType="application/vnd.openxmlformats-officedocument.drawing+xml"/>
  <Override PartName="/xl/charts/chart26.xml" ContentType="application/vnd.openxmlformats-officedocument.drawingml.chart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7.xml" ContentType="application/vnd.openxmlformats-officedocument.drawing+xml"/>
  <Override PartName="/xl/charts/chart2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8.xml" ContentType="application/vnd.openxmlformats-officedocument.drawing+xml"/>
  <Override PartName="/xl/charts/chart29.xml" ContentType="application/vnd.openxmlformats-officedocument.drawingml.chart+xml"/>
  <Override PartName="/xl/drawings/drawing29.xml" ContentType="application/vnd.openxmlformats-officedocument.drawing+xml"/>
  <Override PartName="/xl/charts/chart3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3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7$\avidovic\Documents\2025\PUBLIKACIJE\PLATNI PROMET\Platne kartice i kartične transakcije 2024\konačno\"/>
    </mc:Choice>
  </mc:AlternateContent>
  <xr:revisionPtr revIDLastSave="0" documentId="13_ncr:1_{D5A03BC7-E90C-4B0D-8FEE-EF10B77D1CD1}" xr6:coauthVersionLast="47" xr6:coauthVersionMax="47" xr10:uidLastSave="{00000000-0000-0000-0000-000000000000}"/>
  <bookViews>
    <workbookView xWindow="-120" yWindow="-120" windowWidth="29040" windowHeight="15840" tabRatio="776" firstSheet="32" activeTab="43" xr2:uid="{00000000-000D-0000-FFFF-FFFF00000000}"/>
  </bookViews>
  <sheets>
    <sheet name="Tablica 1." sheetId="8" r:id="rId1"/>
    <sheet name="Tablica 2" sheetId="9" r:id="rId2"/>
    <sheet name="Slika 1." sheetId="5" r:id="rId3"/>
    <sheet name="Slika 2." sheetId="3" r:id="rId4"/>
    <sheet name="Slika 3." sheetId="83" r:id="rId5"/>
    <sheet name="Slika 4." sheetId="30" r:id="rId6"/>
    <sheet name="Tablica 3." sheetId="28" r:id="rId7"/>
    <sheet name="Tablica 4." sheetId="29" r:id="rId8"/>
    <sheet name="Slika 5." sheetId="31" r:id="rId9"/>
    <sheet name="Tablica 5." sheetId="84" r:id="rId10"/>
    <sheet name="Slika 6." sheetId="42" r:id="rId11"/>
    <sheet name="Slika 7." sheetId="44" r:id="rId12"/>
    <sheet name="Tablica 6." sheetId="12" r:id="rId13"/>
    <sheet name="Tablica 7." sheetId="47" r:id="rId14"/>
    <sheet name="Slika 8." sheetId="49" r:id="rId15"/>
    <sheet name="Slika 9." sheetId="93" r:id="rId16"/>
    <sheet name="Tablica 8." sheetId="50" r:id="rId17"/>
    <sheet name="Slika 10. i 11." sheetId="79" r:id="rId18"/>
    <sheet name="Slika 12." sheetId="52" r:id="rId19"/>
    <sheet name="Tablica 9." sheetId="53" r:id="rId20"/>
    <sheet name="Tablica 10. i 11." sheetId="95" r:id="rId21"/>
    <sheet name="Tablica 12." sheetId="85" r:id="rId22"/>
    <sheet name="Slika 13." sheetId="54" r:id="rId23"/>
    <sheet name="Slika 14." sheetId="55" r:id="rId24"/>
    <sheet name="Slika 15." sheetId="61" r:id="rId25"/>
    <sheet name="Slika 16. " sheetId="62" r:id="rId26"/>
    <sheet name="Tablica 13. i 14." sheetId="97" r:id="rId27"/>
    <sheet name="Slika 17." sheetId="64" r:id="rId28"/>
    <sheet name="Tablica 15." sheetId="80" r:id="rId29"/>
    <sheet name="Slika 18." sheetId="66" r:id="rId30"/>
    <sheet name="Slika 19." sheetId="86" r:id="rId31"/>
    <sheet name="Slika 20." sheetId="87" r:id="rId32"/>
    <sheet name="Tablica 16." sheetId="91" r:id="rId33"/>
    <sheet name="Slika 21." sheetId="69" r:id="rId34"/>
    <sheet name="Slika 22." sheetId="70" r:id="rId35"/>
    <sheet name="Slika 23." sheetId="81" r:id="rId36"/>
    <sheet name="Slika 24." sheetId="88" r:id="rId37"/>
    <sheet name="Slika 25." sheetId="89" r:id="rId38"/>
    <sheet name="Slika 26." sheetId="90" r:id="rId39"/>
    <sheet name="Slika 27." sheetId="82" r:id="rId40"/>
    <sheet name="Slika 28." sheetId="73" r:id="rId41"/>
    <sheet name="Slika 29. " sheetId="74" r:id="rId42"/>
    <sheet name="Slika 30. i 31." sheetId="98" r:id="rId43"/>
    <sheet name="Tablica 17." sheetId="99" r:id="rId44"/>
  </sheets>
  <definedNames>
    <definedName name="_Toc416770595" localSheetId="0">'Tablica 1.'!$B$2</definedName>
    <definedName name="_Toc416770596" localSheetId="1">'Tablica 2'!$B$2</definedName>
    <definedName name="_Toc416770597" localSheetId="6">'Tablica 3.'!$B$2</definedName>
    <definedName name="_Toc416770597" localSheetId="9">'Tablica 5.'!$B$2</definedName>
    <definedName name="_Toc416770610" localSheetId="3">'Slika 2.'!#REF!</definedName>
    <definedName name="_Toc416770610" localSheetId="4">'Slika 3.'!#REF!</definedName>
    <definedName name="_Toc416770620" localSheetId="11">'Slika 7.'!$B$2</definedName>
    <definedName name="_Toc416770623" localSheetId="17">'Slika 10. i 11.'!#REF!</definedName>
    <definedName name="_Toc416770624" localSheetId="17">'Slika 10. i 11.'!#REF!</definedName>
    <definedName name="_Toc416770643" localSheetId="41">'Slika 29.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54" l="1"/>
  <c r="E64" i="54"/>
  <c r="E63" i="54"/>
  <c r="E62" i="54"/>
  <c r="E61" i="54"/>
  <c r="F61" i="54"/>
  <c r="F62" i="54"/>
  <c r="F63" i="54"/>
  <c r="H65" i="54"/>
  <c r="F65" i="54"/>
  <c r="F64" i="54"/>
  <c r="C18" i="82"/>
  <c r="D16" i="50"/>
  <c r="G66" i="52"/>
  <c r="F66" i="52"/>
  <c r="F54" i="70" l="1"/>
  <c r="C18" i="88"/>
  <c r="C18" i="87"/>
  <c r="F6" i="47" l="1"/>
  <c r="F7" i="47"/>
  <c r="F8" i="47"/>
  <c r="F9" i="47"/>
  <c r="F10" i="47"/>
  <c r="E15" i="50" l="1"/>
  <c r="E8" i="93" l="1"/>
  <c r="E9" i="93" l="1"/>
  <c r="C12" i="85"/>
  <c r="D12" i="85"/>
  <c r="E12" i="85" s="1"/>
  <c r="G53" i="52"/>
  <c r="F53" i="52"/>
  <c r="G52" i="52"/>
  <c r="F52" i="52"/>
  <c r="G51" i="52"/>
  <c r="F51" i="52"/>
  <c r="G50" i="52"/>
  <c r="F50" i="52"/>
  <c r="G49" i="52"/>
  <c r="F49" i="52"/>
  <c r="G48" i="52"/>
  <c r="F48" i="52"/>
  <c r="G47" i="52"/>
  <c r="F47" i="52"/>
  <c r="G46" i="52"/>
  <c r="F46" i="52"/>
  <c r="G45" i="52"/>
  <c r="F45" i="52"/>
  <c r="G44" i="52"/>
  <c r="F44" i="52"/>
  <c r="G43" i="52"/>
  <c r="F43" i="52"/>
  <c r="G42" i="52"/>
  <c r="F42" i="52"/>
  <c r="G41" i="52"/>
  <c r="F41" i="52"/>
  <c r="G40" i="52"/>
  <c r="F40" i="52"/>
  <c r="G39" i="52"/>
  <c r="F39" i="52"/>
  <c r="G38" i="52"/>
  <c r="F38" i="52"/>
  <c r="G37" i="52"/>
  <c r="F37" i="52"/>
  <c r="G36" i="52"/>
  <c r="F36" i="52"/>
  <c r="G35" i="52"/>
  <c r="F35" i="52"/>
  <c r="G34" i="52"/>
  <c r="F34" i="52"/>
  <c r="G33" i="52"/>
  <c r="F33" i="52"/>
  <c r="G32" i="52"/>
  <c r="F32" i="52"/>
  <c r="G31" i="52"/>
  <c r="F31" i="52"/>
  <c r="G30" i="52"/>
  <c r="F30" i="52"/>
  <c r="G29" i="52"/>
  <c r="F29" i="52"/>
  <c r="G28" i="52"/>
  <c r="F28" i="52"/>
  <c r="G27" i="52"/>
  <c r="F27" i="52"/>
  <c r="G26" i="52"/>
  <c r="F26" i="52"/>
  <c r="G25" i="52"/>
  <c r="F25" i="52"/>
  <c r="G24" i="52"/>
  <c r="F24" i="52"/>
  <c r="G23" i="52"/>
  <c r="F23" i="52"/>
  <c r="G22" i="52"/>
  <c r="F22" i="52"/>
  <c r="G21" i="52"/>
  <c r="F21" i="52"/>
  <c r="G20" i="52"/>
  <c r="F20" i="52"/>
  <c r="G19" i="52"/>
  <c r="F19" i="52"/>
  <c r="G18" i="52"/>
  <c r="F18" i="52"/>
  <c r="G17" i="52"/>
  <c r="F17" i="52"/>
  <c r="G16" i="52"/>
  <c r="F16" i="52"/>
  <c r="G15" i="52"/>
  <c r="F15" i="52"/>
  <c r="G14" i="52"/>
  <c r="F14" i="52"/>
  <c r="G13" i="52"/>
  <c r="F13" i="52"/>
  <c r="G12" i="52"/>
  <c r="F12" i="52"/>
  <c r="G11" i="52"/>
  <c r="F11" i="52"/>
  <c r="G10" i="52"/>
  <c r="F10" i="52"/>
  <c r="G9" i="52"/>
  <c r="F9" i="52"/>
  <c r="G8" i="52"/>
  <c r="F8" i="52"/>
  <c r="G7" i="52"/>
  <c r="F7" i="52"/>
  <c r="G6" i="52"/>
  <c r="F6" i="52"/>
  <c r="E8" i="30"/>
  <c r="E17" i="5"/>
  <c r="E7" i="5"/>
  <c r="E8" i="5"/>
  <c r="E9" i="5"/>
  <c r="E10" i="5"/>
  <c r="E11" i="5"/>
  <c r="E12" i="5"/>
  <c r="E13" i="5"/>
  <c r="E14" i="5"/>
  <c r="E15" i="5"/>
  <c r="E16" i="5"/>
  <c r="E6" i="5"/>
  <c r="D12" i="53"/>
  <c r="C12" i="53"/>
  <c r="E11" i="47"/>
  <c r="D11" i="12"/>
  <c r="C17" i="50" l="1"/>
  <c r="C15" i="50"/>
  <c r="C16" i="50"/>
  <c r="E17" i="91"/>
  <c r="I7" i="79" l="1"/>
  <c r="I6" i="79"/>
  <c r="C28" i="9" l="1"/>
  <c r="F18" i="87" l="1"/>
  <c r="E18" i="87"/>
  <c r="D18" i="87"/>
  <c r="C18" i="86"/>
  <c r="D18" i="86" l="1"/>
  <c r="E18" i="86"/>
  <c r="F18" i="86"/>
  <c r="I6" i="91" l="1"/>
  <c r="I7" i="91"/>
  <c r="I8" i="91"/>
  <c r="I9" i="91"/>
  <c r="I10" i="91" l="1"/>
  <c r="I11" i="91"/>
  <c r="I12" i="91"/>
  <c r="E18" i="88" l="1"/>
  <c r="F18" i="88"/>
  <c r="E7" i="84" l="1"/>
  <c r="E6" i="84"/>
  <c r="E8" i="84" l="1"/>
  <c r="F8" i="28" l="1"/>
  <c r="I13" i="91" l="1"/>
  <c r="I18" i="91" s="1"/>
  <c r="I17" i="91"/>
  <c r="I15" i="91"/>
  <c r="I14" i="91"/>
  <c r="E18" i="91"/>
  <c r="E15" i="91"/>
  <c r="E14" i="91"/>
  <c r="G16" i="80"/>
  <c r="F16" i="80"/>
  <c r="E16" i="80"/>
  <c r="D16" i="80"/>
  <c r="C16" i="80"/>
  <c r="H16" i="80" l="1"/>
  <c r="I19" i="91"/>
  <c r="E16" i="91" l="1"/>
  <c r="G9" i="80"/>
  <c r="F9" i="80"/>
  <c r="E9" i="80"/>
  <c r="D9" i="80"/>
  <c r="C9" i="80"/>
  <c r="H9" i="80" l="1"/>
  <c r="F7" i="28"/>
  <c r="F9" i="28" s="1"/>
  <c r="G16" i="50" l="1"/>
  <c r="G15" i="50"/>
  <c r="D11" i="47" l="1"/>
  <c r="C11" i="47"/>
  <c r="F11" i="47" l="1"/>
  <c r="C11" i="12"/>
  <c r="E11" i="12"/>
  <c r="F18" i="91" l="1"/>
  <c r="G18" i="91"/>
  <c r="H18" i="91"/>
  <c r="F17" i="91"/>
  <c r="G17" i="91"/>
  <c r="H17" i="91"/>
  <c r="F15" i="91"/>
  <c r="G15" i="91"/>
  <c r="H15" i="91"/>
  <c r="F14" i="91"/>
  <c r="G14" i="91"/>
  <c r="H14" i="91"/>
  <c r="I16" i="91"/>
  <c r="H19" i="91" l="1"/>
  <c r="F16" i="91"/>
  <c r="G16" i="91"/>
  <c r="H16" i="91"/>
  <c r="E19" i="91"/>
  <c r="F19" i="91"/>
  <c r="G19" i="91" l="1"/>
  <c r="F18" i="90"/>
  <c r="E18" i="90"/>
  <c r="D18" i="90"/>
  <c r="C18" i="90"/>
  <c r="G18" i="90"/>
  <c r="F18" i="89"/>
  <c r="E18" i="89"/>
  <c r="D18" i="89"/>
  <c r="C18" i="89"/>
  <c r="D18" i="88"/>
  <c r="H18" i="88"/>
  <c r="G18" i="87"/>
  <c r="H18" i="87"/>
  <c r="G18" i="86"/>
  <c r="H18" i="86"/>
  <c r="F16" i="50"/>
  <c r="E16" i="50"/>
  <c r="D15" i="50"/>
  <c r="G17" i="50" l="1"/>
  <c r="F17" i="50"/>
  <c r="E17" i="50"/>
  <c r="E12" i="53"/>
  <c r="G18" i="88"/>
  <c r="D17" i="50"/>
  <c r="H18" i="90"/>
  <c r="H18" i="89"/>
  <c r="G18" i="89"/>
</calcChain>
</file>

<file path=xl/sharedStrings.xml><?xml version="1.0" encoding="utf-8"?>
<sst xmlns="http://schemas.openxmlformats.org/spreadsheetml/2006/main" count="752" uniqueCount="394">
  <si>
    <t>Ukupno</t>
  </si>
  <si>
    <t>Izvještajno razdoblje</t>
  </si>
  <si>
    <t>Izvor: HNB</t>
  </si>
  <si>
    <t>Prihvatni uređaji</t>
  </si>
  <si>
    <t>Bankomati</t>
  </si>
  <si>
    <t>EFTPOS uređaji</t>
  </si>
  <si>
    <t>Županija</t>
  </si>
  <si>
    <t>Grad Zagreb</t>
  </si>
  <si>
    <t xml:space="preserve">Tablica 2. Broj bankomata prema županijama na teritoriju RH </t>
  </si>
  <si>
    <t>EFTPOS uređaj za isplatu i uplatu</t>
  </si>
  <si>
    <t>Tablica 1. Ukupan broj uređaja na kojima se obavlja prihvat platnih kartica na teritoriju RH</t>
  </si>
  <si>
    <t>Potrošač</t>
  </si>
  <si>
    <t>Nepotrošač</t>
  </si>
  <si>
    <t>Osnovna</t>
  </si>
  <si>
    <t>Dodatna</t>
  </si>
  <si>
    <t>Debitna platna kartica</t>
  </si>
  <si>
    <t>Kreditna platna kartica</t>
  </si>
  <si>
    <t>Vrsta platne kartice</t>
  </si>
  <si>
    <t xml:space="preserve">Tablica 4. Broj platnih kartica izdanih u RH prema vrsti kartice </t>
  </si>
  <si>
    <t>Broj platnih kartica</t>
  </si>
  <si>
    <t>Udio</t>
  </si>
  <si>
    <t>Debitna kartica</t>
  </si>
  <si>
    <t>Charge kartica</t>
  </si>
  <si>
    <t>Kartica s odgođenom naplatom</t>
  </si>
  <si>
    <t>Revolving kartica</t>
  </si>
  <si>
    <t>Kreditna kartica</t>
  </si>
  <si>
    <t>Novoizdane debitne platne kartice</t>
  </si>
  <si>
    <t>Novoizdane kreditne platne kartice</t>
  </si>
  <si>
    <t>Deaktivirane debitne platne kartice</t>
  </si>
  <si>
    <t>Deaktivirane kreditne platne kartice</t>
  </si>
  <si>
    <t>Kontaktna</t>
  </si>
  <si>
    <t>Beskontaktna</t>
  </si>
  <si>
    <t>Uključene su korištene, nekorištene i blokirane platne kartice.</t>
  </si>
  <si>
    <t>Ukupno platne kartice</t>
  </si>
  <si>
    <t>Broj PPU izdavatelja</t>
  </si>
  <si>
    <t>Broj imatelja</t>
  </si>
  <si>
    <t>Ukupno kreditne kartice</t>
  </si>
  <si>
    <t>Jedan</t>
  </si>
  <si>
    <t>Dva</t>
  </si>
  <si>
    <t>Tri</t>
  </si>
  <si>
    <t>Četiri</t>
  </si>
  <si>
    <t>Pet i više</t>
  </si>
  <si>
    <t>Ukupno debitne  kartice</t>
  </si>
  <si>
    <t>Ukupno kreditne  kartice</t>
  </si>
  <si>
    <t>Vrijednost transakcija</t>
  </si>
  <si>
    <t>Broj transakcija</t>
  </si>
  <si>
    <t>Kupnja robe i usluga</t>
  </si>
  <si>
    <t>Podizanje gotovog novca</t>
  </si>
  <si>
    <t>Polaganje gotovog novca</t>
  </si>
  <si>
    <t>Ugovorno terećenje</t>
  </si>
  <si>
    <t>Prosječna vrijednost transakcije</t>
  </si>
  <si>
    <t>Bankomat</t>
  </si>
  <si>
    <t>EFTPOS uređaj</t>
  </si>
  <si>
    <t>Internet</t>
  </si>
  <si>
    <t>Ostalo</t>
  </si>
  <si>
    <t xml:space="preserve">Funkcija </t>
  </si>
  <si>
    <t>Broj transakcija kupnje robe i usluga</t>
  </si>
  <si>
    <t>Prosječna vrijednost transakcije kupnje robe i usluga</t>
  </si>
  <si>
    <t>Debitna funkcija</t>
  </si>
  <si>
    <t>Charge funkcija</t>
  </si>
  <si>
    <t>Funkcija obročne otplate</t>
  </si>
  <si>
    <t>Funkcija odgođene naplate</t>
  </si>
  <si>
    <t>Revolving funkcija</t>
  </si>
  <si>
    <t>Kreditna funkcija</t>
  </si>
  <si>
    <t>Slovenija</t>
  </si>
  <si>
    <t>Njemačka</t>
  </si>
  <si>
    <t>Italija</t>
  </si>
  <si>
    <t>Pružatelj platnih usluga  prihvatitelj</t>
  </si>
  <si>
    <t>Kreditne institucije</t>
  </si>
  <si>
    <t>Ukupan broj bankomata</t>
  </si>
  <si>
    <t>Ukupno debitne kartice</t>
  </si>
  <si>
    <t xml:space="preserve"> </t>
  </si>
  <si>
    <t>Kontaktni</t>
  </si>
  <si>
    <t>Tablica 6. Broj imatelja platnih kartica u RH (potrošača)</t>
  </si>
  <si>
    <t>Broj transakcija podizanja gotovog novca</t>
  </si>
  <si>
    <t>Vrijednost transakcija podizanja gotovog novca</t>
  </si>
  <si>
    <t>Prosječna vrijednost transakcije podizanja gotovog novca</t>
  </si>
  <si>
    <t xml:space="preserve">Tablica 8. Broj i vrijednost nacionalnih kartičnih platnih transakcija po vrsti platne kartice </t>
  </si>
  <si>
    <t>Mobilni telefon</t>
  </si>
  <si>
    <t>Broj nacionalnih transakcija</t>
  </si>
  <si>
    <t>Vrijednost nacionalnih transakcija</t>
  </si>
  <si>
    <t>Broj međunarodnih transakcija</t>
  </si>
  <si>
    <t>Vrijednost međunarodnih transakcija</t>
  </si>
  <si>
    <t>EFTPOS uređaji za isplatu i uplatu</t>
  </si>
  <si>
    <t xml:space="preserve">Slika 2. Broj EFTPOS uređaja na teritoriju RH </t>
  </si>
  <si>
    <t xml:space="preserve">Slika 3. Broj beskontaktno-kontaktnih EFTPOS uređaja na teritoriju RH </t>
  </si>
  <si>
    <t xml:space="preserve">Slika 4. Broj platnih kartica </t>
  </si>
  <si>
    <t xml:space="preserve">Slika 5. Broj korištenih, nekorištenih i blokiranih platnih kartica </t>
  </si>
  <si>
    <t xml:space="preserve">Slika 6. Broj novoizdanih i deaktiviranih platnih kartica prema vrsti kartice </t>
  </si>
  <si>
    <t xml:space="preserve">Slika 8. Broj i vrijednost nacionalnih i međunarodnih kartičnih platnih transakcija </t>
  </si>
  <si>
    <t>Beskontaktno-kontaktni</t>
  </si>
  <si>
    <t>Tablica 3. Broj platnih kartica izdanih u RH prema korisniku</t>
  </si>
  <si>
    <t xml:space="preserve">Slika 7. Broj kontaktnih i beskontaktnih platnih kartica </t>
  </si>
  <si>
    <t>Tablica 7. Broj imatelja platnih kartica u RH poslovnih subjekata (nepotrošača)</t>
  </si>
  <si>
    <t>Ukupan broj transakcija – desno</t>
  </si>
  <si>
    <t>Ukupna vrijednost transakcija – lijevo</t>
  </si>
  <si>
    <t>Vrijednost transakcija kupnje robe i usluga</t>
  </si>
  <si>
    <t>Broj kartičnih platnih transakcija podizanja gotovog novca – desno</t>
  </si>
  <si>
    <t>Vrijednost kartičnih platnih transakcija podizanja gotovog novca – lijevo</t>
  </si>
  <si>
    <t>Broj kartičnih transakcija polaganja gotovog novca – desno</t>
  </si>
  <si>
    <t>Vrijednost kartičnih transakcija polaganja gotovog novca – lijevo</t>
  </si>
  <si>
    <t>Broj transakcija – desno</t>
  </si>
  <si>
    <t>Vrijednost transakcija – lijevo</t>
  </si>
  <si>
    <t>vrijednost transakcija – lijevo</t>
  </si>
  <si>
    <t>broj transakcija – desno</t>
  </si>
  <si>
    <t>Broj transakcija – lijevo</t>
  </si>
  <si>
    <t>Vrijednost transakcija – desno</t>
  </si>
  <si>
    <t>Hrvatski izdavatelji, broj transakcija – desno</t>
  </si>
  <si>
    <t>Hrvatski izdavatelji, vrijednost transakcija – lijevo</t>
  </si>
  <si>
    <t>Inozemni izdavatelji, broj transakcija – desno</t>
  </si>
  <si>
    <t>Inozemni izdavatelji, vrijednost transakcija – lijevo</t>
  </si>
  <si>
    <t>Broj transakcija vlastitim karticama – desno</t>
  </si>
  <si>
    <t>Broj transakcija karticama ostalih hrvatskih izdavatelja – desno</t>
  </si>
  <si>
    <t>Vrijednost transakcija vlastitim karticama – lijevo</t>
  </si>
  <si>
    <t>Vrijednost transakcija karticama ostalih hrvatskih izdavatelja – lijevo</t>
  </si>
  <si>
    <t>Korištene platne kartice  (uk.)</t>
  </si>
  <si>
    <t>Nekorištene platne kartice  (uk.)</t>
  </si>
  <si>
    <t>Blokirane platne kartice  (uk.)</t>
  </si>
  <si>
    <t>Broj i vrijednost nacionalnih kartičnih platnih transakcija prema prihvatnim uređajima</t>
  </si>
  <si>
    <t xml:space="preserve">Tablica 5. Broj kontaktnih i beskontaktnih platnih kartica izdanih u RH </t>
  </si>
  <si>
    <t>Napomena: Podaci se odnose na ukupan broj transakcija prihvata i vrijednost transakcija prihvata.</t>
  </si>
  <si>
    <t>Beskontaktni</t>
  </si>
  <si>
    <t>Broj korištenih platnih karica</t>
  </si>
  <si>
    <t>Broj nacionalnih kartičnih platnih transakcija</t>
  </si>
  <si>
    <t>Vrijednost nacionalnih kartičnih platnih transakcija</t>
  </si>
  <si>
    <t>UKUPNO</t>
  </si>
  <si>
    <t>POTROŠAČ</t>
  </si>
  <si>
    <t>NEPOTROŠAČ</t>
  </si>
  <si>
    <t>Platna transakcija</t>
  </si>
  <si>
    <t>Korisnik</t>
  </si>
  <si>
    <t>Potrošač (broj transakcija) – desno</t>
  </si>
  <si>
    <t>Potrošač (vrijednost transakcija) – lijevo</t>
  </si>
  <si>
    <t>Nepotrošač (broj transakcija) – desno</t>
  </si>
  <si>
    <t>Nepotrošač (vrijednost transakcija) – lijevo</t>
  </si>
  <si>
    <t>UKUPNO 
– BROJ TRANSAKCIJA</t>
  </si>
  <si>
    <t>UKUPNO 
– VRIJEDNOST TRANSAKCIJA</t>
  </si>
  <si>
    <t>Nepotrošač  (vrijednost transakcija) – lijevo</t>
  </si>
  <si>
    <t>UKUPNO 
 – VRIJEDNOST TRANSAKCIJA</t>
  </si>
  <si>
    <t>Potrošač  (broj transakcija) – desno</t>
  </si>
  <si>
    <t>UKUPNO – BROJ TRANSAKCIJA</t>
  </si>
  <si>
    <t>UKUPNO – VRIJEDNOST TRANSAKCIJA</t>
  </si>
  <si>
    <t>Tablica 9. Broj i vrijednost nacionalnih kartičnih platnih transakcija kupnje robe i usluga po funkciji</t>
  </si>
  <si>
    <t>Ukupno – broj transakcija</t>
  </si>
  <si>
    <t>Ukupno – vrijednost transakcija</t>
  </si>
  <si>
    <t>Napomena: Podaci se odnose na ukupan broj i vrijednost transakcija prihvata platnih kartica hrvatskih izdavatelja za kupnju robe i usluga.</t>
  </si>
  <si>
    <t>Napomena: Podaci se odnose na ukupan broj i vrijednost transakcija prihvata platnih kartica hrvatskih izdavatelja za podizanje gotovog novca.</t>
  </si>
  <si>
    <t xml:space="preserve">Napomena: Podaci se odnose na ukupan broj i vrijednost transakcija prihvata platnih kartica hrvatskih izdavatelja za polaganje gotovog novca. </t>
  </si>
  <si>
    <t>Ostalo/članska</t>
  </si>
  <si>
    <t>Irska</t>
  </si>
  <si>
    <t>Nizozemska</t>
  </si>
  <si>
    <t>Napomena: Podaci se odnose na ukupan broj transakcija prihvata i vrijednost transakcija prihvata platnih transakcija izvršenih platnim karticama hrvatskih izdavatelja.</t>
  </si>
  <si>
    <t>Napomena: Podaci se odnose na ukupan broj transakcija prihvata i vrijednost transakcija prihvata platnih transakcija izvršenih platnim karticama inozemnih izdavatelja.</t>
  </si>
  <si>
    <t>Zagrebačka</t>
  </si>
  <si>
    <t>Krapinsko-zagorska</t>
  </si>
  <si>
    <t xml:space="preserve">Sisačko-moslavačka </t>
  </si>
  <si>
    <t xml:space="preserve">Karlovačka </t>
  </si>
  <si>
    <t xml:space="preserve">Varaždinska </t>
  </si>
  <si>
    <t xml:space="preserve">Koprivničko-križevačka </t>
  </si>
  <si>
    <t xml:space="preserve">Bjelovarsko-bilogorska </t>
  </si>
  <si>
    <t xml:space="preserve">Primorsko-goranska </t>
  </si>
  <si>
    <t xml:space="preserve">Ličko-senjska </t>
  </si>
  <si>
    <t xml:space="preserve">Virovitičko-podravska </t>
  </si>
  <si>
    <t>Požeško-slavonska</t>
  </si>
  <si>
    <t xml:space="preserve">Brodsko-posavska </t>
  </si>
  <si>
    <t xml:space="preserve">Zadarska </t>
  </si>
  <si>
    <t>Osječko-baranjska</t>
  </si>
  <si>
    <t>Šibensko-kninska</t>
  </si>
  <si>
    <t>Vukovarsko-srijemska</t>
  </si>
  <si>
    <t xml:space="preserve">Splitsko-dalmatinska </t>
  </si>
  <si>
    <t xml:space="preserve">Istarska </t>
  </si>
  <si>
    <t>Dubrovačko-neretvanska</t>
  </si>
  <si>
    <t>Međimurska</t>
  </si>
  <si>
    <t>Institucije za elektronički novac i institucije za platni promet</t>
  </si>
  <si>
    <t>Ukupno na dan 31. 12. 2020.</t>
  </si>
  <si>
    <t>Prosječna mjesečna vrijednost nacionalnih kartičnih platnih transakcija po korištenoj platnoj kartici – desno</t>
  </si>
  <si>
    <t>Prosječan mjesečni broj nacionalnih kartičnih platnih transakcija po korištenoj platnoj kartici – lijevo</t>
  </si>
  <si>
    <t>Ukupno na dan 31. 12. 2021.</t>
  </si>
  <si>
    <t xml:space="preserve">Slika 1. Broj bankomata na teritoriju RH </t>
  </si>
  <si>
    <t>NJEMAČKA</t>
  </si>
  <si>
    <t>AUSTRIJA</t>
  </si>
  <si>
    <t>SJEDINJENE AMERIČKE DRŽAVE</t>
  </si>
  <si>
    <t>ITALIJA</t>
  </si>
  <si>
    <t>SLOVENIJA</t>
  </si>
  <si>
    <t>Napomena: Podaci se odnose na stanje na posljednji dan svakoga izvještajnog mjeseca.</t>
  </si>
  <si>
    <t>Napomena: Podaci se odnose na ukupan broj i vrijednost nacionalnih kartičnih platnih transakcija tijekom svakoga izvještajnog mjeseca.</t>
  </si>
  <si>
    <t>Napomena: Podaci se odnose na ukupan broj i vrijednost transakcija prihvata tijekom svakoga izvještajnog mjeseca.</t>
  </si>
  <si>
    <t>31. 1. 2022.</t>
  </si>
  <si>
    <t>28. 2. 2022.</t>
  </si>
  <si>
    <t>31. 3. 2022.</t>
  </si>
  <si>
    <t>30. 4. 2022.</t>
  </si>
  <si>
    <t>31. 5. 2022.</t>
  </si>
  <si>
    <t>30. 6. 2022.</t>
  </si>
  <si>
    <t>31. 7. 2022.</t>
  </si>
  <si>
    <t>31. 8. 2022.</t>
  </si>
  <si>
    <t>30. 9. 2022.</t>
  </si>
  <si>
    <t>31. 10. 2022.</t>
  </si>
  <si>
    <t>30. 11. 2022.</t>
  </si>
  <si>
    <t>31. 12. 2022.</t>
  </si>
  <si>
    <t>Ukupno na dan 31. 12. 2022.</t>
  </si>
  <si>
    <t>Napomena: Podaci se odnose  na  ukupan broj novoizdanih i deaktiviranih platnih kartica tijekom svakoga izvještajnog mjeseca.</t>
  </si>
  <si>
    <t>Bosna i Hercegovina</t>
  </si>
  <si>
    <t>Španjolska</t>
  </si>
  <si>
    <t>sij.22</t>
  </si>
  <si>
    <t>velj.22</t>
  </si>
  <si>
    <t>ožu.22</t>
  </si>
  <si>
    <t>tra.22</t>
  </si>
  <si>
    <t>svi.22</t>
  </si>
  <si>
    <t>lip.22</t>
  </si>
  <si>
    <t>srp.22</t>
  </si>
  <si>
    <t>kol.22</t>
  </si>
  <si>
    <t>ruj.22</t>
  </si>
  <si>
    <t>lis.22</t>
  </si>
  <si>
    <t>stu.22</t>
  </si>
  <si>
    <t>pro.22</t>
  </si>
  <si>
    <t>Beskontaktno-kontaktni (desno)</t>
  </si>
  <si>
    <t>Kontaktni  (lijevo)</t>
  </si>
  <si>
    <t>Ukupno na dan 31. 12. 2023.</t>
  </si>
  <si>
    <t>31.1.2023.</t>
  </si>
  <si>
    <t>28.2.2023.</t>
  </si>
  <si>
    <t>31.3.2023.</t>
  </si>
  <si>
    <t>30.4.2023.</t>
  </si>
  <si>
    <t>31.5.2023.</t>
  </si>
  <si>
    <t>30.6.2023.</t>
  </si>
  <si>
    <t>31.7.2023.</t>
  </si>
  <si>
    <t>31.8.2023.</t>
  </si>
  <si>
    <t>30.9.2023.</t>
  </si>
  <si>
    <t>31.10.2023.</t>
  </si>
  <si>
    <t>30.11.2023.</t>
  </si>
  <si>
    <t>31.12.2023.</t>
  </si>
  <si>
    <t>Vrijednost transakcija, u EUR</t>
  </si>
  <si>
    <t>Belgija</t>
  </si>
  <si>
    <t>Vrijednost transakcija preračunata je u eure na posljednji dan svakoga izvještajnog razdoblja.</t>
  </si>
  <si>
    <t>Napomena: Podaci se odnose na ukupan broj i ukupnu vrijednost transakcija prihvata u eurima tijekom izvještajnog mjeseca.</t>
  </si>
  <si>
    <t>u eurima</t>
  </si>
  <si>
    <t>IRSKA</t>
  </si>
  <si>
    <t>Napomena: Podaci se odnose na ukupan broj i vrijednost prihvata platnih kartica inozemnih izdavatelja u RH.</t>
  </si>
  <si>
    <t>Napomena: Podaci se odnose na ukupan broj i vrijednost međunarodnih kartičnih platnih transakcija tijekom svakoga izvještajnog mjeseca.</t>
  </si>
  <si>
    <t>Inicirani kanalom s udaljenosti</t>
  </si>
  <si>
    <t>Inicirani kanalom koji nije s udaljenosti</t>
  </si>
  <si>
    <t xml:space="preserve">Platne transakcije na temelju kartica s platnim instrumentima na temelju kartica koje </t>
  </si>
  <si>
    <t>izdaju rezidentni pružatelji platnih usluga (poslani)</t>
  </si>
  <si>
    <t>Inicirano platnim kanalom 
koji nije s udaljenosti</t>
  </si>
  <si>
    <t>Inicirano platnim kanalom 
s udaljenosti</t>
  </si>
  <si>
    <t>Ponavljajuće transakcije</t>
  </si>
  <si>
    <t>Beskontaktna plaćanja male vrijednosti</t>
  </si>
  <si>
    <t>Samoposlužni terminali za prijevozne karte ili naknade za parkiranje</t>
  </si>
  <si>
    <t>Mala vrijednost</t>
  </si>
  <si>
    <t>Analiza transakcijskog rizika</t>
  </si>
  <si>
    <t>Transakcije koje je inicirao trgovac</t>
  </si>
  <si>
    <t>5812 Eating places and restaurants</t>
  </si>
  <si>
    <t>7995 Betting, including Lottery Tickets, Casino Gaming Chips, Off-Track Betting, and Wagers at Race Tracks</t>
  </si>
  <si>
    <t>4814 Telecommunication services, including local and long distance calls, credit card calls, calls through use of magnetic stripe reading telephones and faxes</t>
  </si>
  <si>
    <t>5651 Family clothing shops</t>
  </si>
  <si>
    <t>5411 Groceries and supermarkets</t>
  </si>
  <si>
    <t>5541 Service stations (with or without ancillary services)</t>
  </si>
  <si>
    <t>5399 Miscellaneous general merchandise</t>
  </si>
  <si>
    <t>5977 Cosmetic Stores</t>
  </si>
  <si>
    <t>5912 Drug stores and pharmacies</t>
  </si>
  <si>
    <t>5311 Department stores</t>
  </si>
  <si>
    <t>31.12. 2020.</t>
  </si>
  <si>
    <t>31.12. 2021.</t>
  </si>
  <si>
    <t>31.12. 2022.</t>
  </si>
  <si>
    <t>31.12. 2023.</t>
  </si>
  <si>
    <t xml:space="preserve">broj </t>
  </si>
  <si>
    <t>31.12.2022.</t>
  </si>
  <si>
    <t>Napomena: Podaci se odnose na ukupan broj korištenih, nekorištenih i blokiranih platnih kartica na 31. prosinca svake godine.</t>
  </si>
  <si>
    <t>Tablica 10. Nacionalne kartične transakcije inicirane s udaljenosti prema najzastupljenijim kategorijama trgovaca (kodnim listama) prema vrijednosti izvršenih transakcija</t>
  </si>
  <si>
    <t>5732 Electronics shops</t>
  </si>
  <si>
    <t>5712 Furniture, home furnishings and equipment shops and manufacturers, except appliances</t>
  </si>
  <si>
    <t>Tablica 12. Broj i vrijednost nacionalnih kartičnih platnih transakcija podizanja gotovog novca po funkciji transakcije</t>
  </si>
  <si>
    <t>Tablica 13. Međunarodne kartične transakcije inicirane kanalom s udaljenosti prema najzastupljenijim kategorijama trgovaca (kodnim listama) prema vrijednosti izvršenih transakcija</t>
  </si>
  <si>
    <t>5651  Family clothing shops</t>
  </si>
  <si>
    <t>Napomena: Podaci se odnose na ukupan broj transakcija prihvata platnih kartica u RH (ne uključuje podizanje gotovine na bankomatu)</t>
  </si>
  <si>
    <t>Napomena: Podaci se odnose na ukupnu vrijednost transakcija prihvata platnih kartica u RH (ne uključuje podizanje gotovine na bankomatu)</t>
  </si>
  <si>
    <t>Inicirani platnim kanalom uz fizičku prisutnost EFTPOS terminala</t>
  </si>
  <si>
    <t>Inicirano platnim kanalom s udaljenosti</t>
  </si>
  <si>
    <t>Tablica 15. Broj i vrijednost transakcija prihvata prema prihvatnom uređaju</t>
  </si>
  <si>
    <t>Tablica 16. Broj i vrijednost transakcija prihvata platnih kartica inozemnih izdavatelja prema prihvatnim uređajima i imateljima kartice</t>
  </si>
  <si>
    <t>Tablica 14. Međunarodne kartične transakcije inicirane uz fizičku prisutnost uz POS terminal prema najzastupljenijim kategorijama trgovaca (kodnim listama) prema vrijednosti izvršenih transakcija</t>
  </si>
  <si>
    <t>Napomena: Podaci se odnose na ukupan broj transakcija prihvata tijekom svakoga izvještajnog mjeseca.</t>
  </si>
  <si>
    <t>Napomena: Podaci se odnose na ukupnu vrijednost transakcija prihvata tijekom svakoga izvještajnog mjeseca.</t>
  </si>
  <si>
    <t>Ukupno na dan 31. 12. 2024.</t>
  </si>
  <si>
    <t>na dan 31. prosinca 2024.</t>
  </si>
  <si>
    <t>31.1.2024.</t>
  </si>
  <si>
    <t>28.2.2024.</t>
  </si>
  <si>
    <t>31.3.2024.</t>
  </si>
  <si>
    <t>30.4.2024.</t>
  </si>
  <si>
    <t>31.5.2024.</t>
  </si>
  <si>
    <t>30.6.2024.</t>
  </si>
  <si>
    <t>31.7.2024.</t>
  </si>
  <si>
    <t>31.8.2024.</t>
  </si>
  <si>
    <t>30.9.2024.</t>
  </si>
  <si>
    <t>31.10.2024.</t>
  </si>
  <si>
    <t>30.11.2024.</t>
  </si>
  <si>
    <t>31.12.2024.</t>
  </si>
  <si>
    <t>31.12. 2024.</t>
  </si>
  <si>
    <t>Napomena: Podaci se odnose na ukupan broj platnih kartica na dan 31. prosinca 2024.</t>
  </si>
  <si>
    <t>31. 1. 2024.</t>
  </si>
  <si>
    <t>29. 2. 2024.</t>
  </si>
  <si>
    <t>31. 3. 2024.</t>
  </si>
  <si>
    <t>30. 4. 2024.</t>
  </si>
  <si>
    <t>31. 5. 2024.</t>
  </si>
  <si>
    <t>30. 6. 2024.</t>
  </si>
  <si>
    <t>31. 7. 2024.</t>
  </si>
  <si>
    <t>31. 8. 2024.</t>
  </si>
  <si>
    <t>30. 9. 2024.</t>
  </si>
  <si>
    <t>31. 10. 2024.</t>
  </si>
  <si>
    <t>30. 11. 2024.</t>
  </si>
  <si>
    <t>31. 12. 2024.</t>
  </si>
  <si>
    <t>Napomena: Podaci se odnose na ukupan broj i vrijednost nacionalnih i međunarodnih kartičnih platnih transakcija u 2024.</t>
  </si>
  <si>
    <t>Napomena: Podaci se odnose na ukupan broj i vrijednost nacionalnih kartičnih platnih  transakcija kupnje robe i usluga u 2024.</t>
  </si>
  <si>
    <t>Napomena: Podaci se odnose na ukupan broj i vrijednost nacionalnih kartičnih platnih transakcija podizanja gotovog novca u 2024.</t>
  </si>
  <si>
    <t xml:space="preserve">Napomena: Podaci se odnose na ukupan broj i vrijednost međunarodnih kartičnih platnih transakcija u 2024. </t>
  </si>
  <si>
    <t>Litva</t>
  </si>
  <si>
    <t>Napomena: Podaci se odnose na ukupan broj i vrijednost nacionalnih kartičnih platnih transakcija u 2024.</t>
  </si>
  <si>
    <t>Napomena: Podaci se odnose na ukupan broj nacionalnih  kartičnih platnih transakcija u 2024.</t>
  </si>
  <si>
    <t>Napomena: Podaci se odnose na ukupnu vrijednost nacionalnih kartičnih platnih transakcija u 2024.</t>
  </si>
  <si>
    <t>Napomena: Podaci se odnose na ukupan broj i vrijednost transakcija prihvata u eurima u 2024.</t>
  </si>
  <si>
    <t>Napomena: Podaci se odnose na ukupan broj i vrijednost transakcija prihvata platnih kartica inozemnih izdavatelja u 2024.</t>
  </si>
  <si>
    <t>Napomena: Podaci se odnose na ukupnu vrijednost transakcija prihvata platnih kartica inozemnih izdavatelja u 2024.</t>
  </si>
  <si>
    <t>Napomena: Podaci se odnose na ukupan broj transakcija prihvata platnih kartica inozemnih izdavatelja u 2024.</t>
  </si>
  <si>
    <t>29.2.2024.</t>
  </si>
  <si>
    <t>Napomena: Podaci se odnose na ukupan broj i vrijednost nacionalnih kartičnih platnih transakcija u eurima u 2024.</t>
  </si>
  <si>
    <t>Napomena: Podaci uključuju ukupan broj i vrijednost nacionalnih kartičnih transakcija u 2024.</t>
  </si>
  <si>
    <t>4829  Wire transfers and money orders</t>
  </si>
  <si>
    <t>4722  Travel agencies and tour operators</t>
  </si>
  <si>
    <t>5651   Family clothing shops</t>
  </si>
  <si>
    <t>5691  Men’s and women’s clothing shops</t>
  </si>
  <si>
    <t>5311  Department stores</t>
  </si>
  <si>
    <t>7311  Advertising Services</t>
  </si>
  <si>
    <t>G300  Airlines (codes between 3000 and 3350)</t>
  </si>
  <si>
    <t>5812  Eating places and restaurants</t>
  </si>
  <si>
    <t>5411  Groceries and supermarkets</t>
  </si>
  <si>
    <t>Napomena: Podaci se odnose na ukupan broj na dan 31. prosinca 2024.</t>
  </si>
  <si>
    <t>5814 Fast food restaurants</t>
  </si>
  <si>
    <t>Napomena: Podaci uključuju ukupan broj i vrijednost međunarodnih kartičnih transkcija u 2024.</t>
  </si>
  <si>
    <t>Broj transakcija (lijevo)</t>
  </si>
  <si>
    <t>Slika 9. Udjeli u broju i vrijednosti kartičnih tranakcija prema kanalu zadavanja (s udaljenosti / uz fizičku prisutnost)</t>
  </si>
  <si>
    <t>Slika 10. Broj nacionalnih kartičnih platnih transakcija prema prihvatnim uređajima</t>
  </si>
  <si>
    <t>Slika 11. Vrijednost nacionalnih kartičnih platnih transakcija prema prihvatnim uređajima</t>
  </si>
  <si>
    <t xml:space="preserve">Slika 12. Prosječan mjesečni broj i vrijednost nacionalnih kartičnih platnih transakcija po korištenoj platnoj kartici </t>
  </si>
  <si>
    <t>Slika 13. Broj i vrijednost nacionalnih kartičnih platnih transakcija podizanja gotovog novca</t>
  </si>
  <si>
    <t>Slika 14. Broj i vrijednost nacionalnih kartičnih platnih transakcija polaganja gotovog novca</t>
  </si>
  <si>
    <t xml:space="preserve">Slika 15. Broj i vrijednost međunarodnih kartičnih platnih transakcija </t>
  </si>
  <si>
    <t>Slika 16. Broj i vrijednost međunarodnih kartičnih platnih transakcija – najzastupljenije države (prema vrijednosti transakcija)</t>
  </si>
  <si>
    <t xml:space="preserve">Slika 17. Broj i vrijednost transakcija prihvata na teritoriju RH </t>
  </si>
  <si>
    <t>Slika 18. Ukupan broj i vrijednost transakcija prihvata prema izdavatelju platne kartice</t>
  </si>
  <si>
    <t>Slika 19. Ukupan broj i vrijednost transakcija prihvata platnih transakcija izvršenih platnim karticama hrvatskih izdavatelja prema imatelju platne kartice</t>
  </si>
  <si>
    <t>Slika 20. Ukupan broj i vrijednost transakcija prihvata platnih transakcija izvršenih platnim karticama inozemnih izdavatelja prema imatelju platne kartice</t>
  </si>
  <si>
    <t>Slika 21. Broj i vrijednost transakcija prihvata platnih transakcija izvršenih platnim karticama izdanima u RH</t>
  </si>
  <si>
    <t>Slika 22. Broj transakcija prihvata platnih transakcija izvršenih platnim karticama izdanima u RH prema vrsti transakcije</t>
  </si>
  <si>
    <t>Slika 23. Vrijednost transakcija prihvata platnih transakcija izvršenih platnim karticama izdanima u RH prema vrsti transakcije</t>
  </si>
  <si>
    <t xml:space="preserve">Slika 24. Ukupan broj i vrijednost transakcija prihvata za kupnju robe i usluga </t>
  </si>
  <si>
    <t>Slika 25. Ukupan broj i vrijednost transakcija prihvata za podizanje gotovog novca</t>
  </si>
  <si>
    <t>Slika 26. Ukupan broj i vrijednost transakcija prihvata za polaganje gotovog novca</t>
  </si>
  <si>
    <t>Slika 27. Broj transakcija prihvata platnih transakcija izvršenih platnim karticama inozemnih izdavatelja prema prihvatnim uređajima</t>
  </si>
  <si>
    <t xml:space="preserve">Slika 28. Vrijednost transakcija prihvata platnih transakcija izvršenih platnim karticama inozemnih izdavatelja prema prihvatnim uređajima </t>
  </si>
  <si>
    <t>Slika 29. Broj i vrijednost transakcija prihvata platnih kartica inozemnih izdavatelja prema državi izdavatelja prema vrijednosti transakcija – sedam najzastupljenijih država</t>
  </si>
  <si>
    <t>Slika 30. Broj transakcija prihvata platnih  kartica u RH prema korištenoj metodi autentifikacije</t>
  </si>
  <si>
    <t>Slika 31. Vrijednost transakcija prihvata platnih kartica u RH prema korištenoj metodi autentifikacije</t>
  </si>
  <si>
    <t>Napomena: Podaci se odnose  na  ukupan broj korištenih, nekorištenih i blokiranih platnih kartica na posljednji dan svakoga izvještajnog mjeseca.</t>
  </si>
  <si>
    <t>31.1.2021.</t>
  </si>
  <si>
    <t>31.12.2021.</t>
  </si>
  <si>
    <t>Napomena: Podaci se odnose na ukupan broj kontaktnih i beskontaktnih platnih kartica na posljednji dan izvještajne godine.</t>
  </si>
  <si>
    <t>Vrijednost transakcija, u eurima (desno)</t>
  </si>
  <si>
    <t>Napomena: Podaci se odnose na prosječan broj i vrijednost nacionalnih kartičnih platnih transakcija tijekom svakoga izvještajnog mjeseca.</t>
  </si>
  <si>
    <t xml:space="preserve"> u eurima</t>
  </si>
  <si>
    <t xml:space="preserve">Kategorija trgovca – 
kodna lista </t>
  </si>
  <si>
    <t>Vrijednost transakcija 
u eurima</t>
  </si>
  <si>
    <t>Tablica 11. Nacionalne kartične transakcije inicirane uz fizičku prisustnost uz POS terminal prema najzastupljenijim kategorijama trgovaca (kodnim listama) prema vrijednosti izvršenih transakcija</t>
  </si>
  <si>
    <t>6051 Non-financial institutions – foreign currency, money orders (not wire transfer), scrip and travellers’ checks</t>
  </si>
  <si>
    <t>6012 Financial institutions – merchandise and services</t>
  </si>
  <si>
    <t>4215 Courier services – air and ground and freight forwarders</t>
  </si>
  <si>
    <t>6012  Financial institutions – merchandise and services</t>
  </si>
  <si>
    <t>7011  Lodging – hotels, motels and resorts</t>
  </si>
  <si>
    <t>1.1.2024.</t>
  </si>
  <si>
    <t>1.2.2024.</t>
  </si>
  <si>
    <t>1.3.2024.</t>
  </si>
  <si>
    <t>1.4.2024.</t>
  </si>
  <si>
    <t>1.5.2024.</t>
  </si>
  <si>
    <t>1.6.2024.</t>
  </si>
  <si>
    <t>1.7.2024.</t>
  </si>
  <si>
    <t>1.8.2024.</t>
  </si>
  <si>
    <t>1.9.2024.</t>
  </si>
  <si>
    <t>1.11.2024.</t>
  </si>
  <si>
    <t>1.10.2024.</t>
  </si>
  <si>
    <t>1.12.2024.</t>
  </si>
  <si>
    <t>UJEDINJENO KRALJEVSTVO V. B. I SJ. IRSKE</t>
  </si>
  <si>
    <t>SCA – autentificirano pozdanom autentifikacijom klijenta</t>
  </si>
  <si>
    <t>non-SCA – nije primijenjena pouzdana autentifikacija klijenta</t>
  </si>
  <si>
    <t>Tablica 17. Transakcije kod kojih nije primijenjen SCA prema vrstama korištenog izuzeća</t>
  </si>
  <si>
    <t>Napomena: Podaci se odnose na ukupan broj i vrijednost transakcija prihvata platnih kartica u RH u 2024.</t>
  </si>
  <si>
    <t>Vrijednost transakcija (EUR)</t>
  </si>
  <si>
    <t xml:space="preserve">SCA –  autentificirano pozdanom autentifikacijom klijenta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</si>
</sst>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[$-41A]mmm/yy;@"/>
    <numFmt numFmtId="166" formatCode="[$-41A]mmm/\ yy;@"/>
    <numFmt numFmtId="167" formatCode="0.0"/>
    <numFmt numFmtId="168" formatCode="0.0%"/>
    <numFmt numFmtId="169" formatCode="0.000%"/>
  </numFmts>
  <fonts count="41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"/>
      <family val="2"/>
    </font>
    <font>
      <sz val="10"/>
      <color theme="1"/>
      <name val="Life L2"/>
      <family val="1"/>
      <charset val="238"/>
    </font>
    <font>
      <sz val="8"/>
      <color theme="1"/>
      <name val="Arial"/>
      <family val="2"/>
    </font>
    <font>
      <sz val="10"/>
      <color theme="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9"/>
      <color rgb="FF666666"/>
      <name val="Arial"/>
      <family val="2"/>
      <charset val="238"/>
    </font>
    <font>
      <sz val="11"/>
      <color rgb="FF212121"/>
      <name val="Calibri"/>
      <family val="2"/>
      <charset val="238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333333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rgb="FF000000"/>
      <name val="Arial"/>
      <family val="2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rgb="FF525252"/>
      <name val="Open Sans"/>
      <family val="2"/>
    </font>
    <font>
      <sz val="11"/>
      <color rgb="FF555555"/>
      <name val="Open Sans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6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indexed="64"/>
      </bottom>
      <diagonal/>
    </border>
  </borders>
  <cellStyleXfs count="23">
    <xf numFmtId="164" fontId="0" fillId="0" borderId="0" applyNumberFormat="0"/>
    <xf numFmtId="0" fontId="4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3" fillId="0" borderId="4" applyNumberFormat="0" applyFont="0" applyFill="0" applyAlignment="0" applyProtection="0"/>
    <xf numFmtId="164" fontId="5" fillId="0" borderId="4" applyNumberFormat="0" applyFill="0" applyAlignment="0" applyProtection="0"/>
    <xf numFmtId="164" fontId="5" fillId="0" borderId="2" applyNumberFormat="0" applyFill="0" applyAlignment="0" applyProtection="0"/>
    <xf numFmtId="164" fontId="3" fillId="0" borderId="2" applyNumberFormat="0" applyFill="0" applyAlignment="0" applyProtection="0"/>
    <xf numFmtId="164" fontId="5" fillId="0" borderId="1" applyNumberFormat="0" applyProtection="0">
      <alignment horizontal="right" vertical="center" wrapText="1"/>
    </xf>
    <xf numFmtId="9" fontId="3" fillId="0" borderId="0" applyFont="0" applyFill="0" applyBorder="0" applyAlignment="0" applyProtection="0"/>
  </cellStyleXfs>
  <cellXfs count="325">
    <xf numFmtId="0" fontId="0" fillId="0" borderId="0" xfId="0" applyNumberFormat="1"/>
    <xf numFmtId="0" fontId="4" fillId="0" borderId="0" xfId="1"/>
    <xf numFmtId="0" fontId="0" fillId="0" borderId="0" xfId="0" applyNumberFormat="1"/>
    <xf numFmtId="0" fontId="5" fillId="0" borderId="1" xfId="21" applyNumberFormat="1">
      <alignment horizontal="right" vertical="center" wrapText="1"/>
    </xf>
    <xf numFmtId="0" fontId="5" fillId="0" borderId="1" xfId="21" applyNumberFormat="1" applyAlignment="1">
      <alignment horizontal="left" vertical="center" wrapText="1"/>
    </xf>
    <xf numFmtId="0" fontId="5" fillId="0" borderId="2" xfId="19" applyNumberFormat="1"/>
    <xf numFmtId="14" fontId="0" fillId="0" borderId="0" xfId="0" applyNumberFormat="1"/>
    <xf numFmtId="3" fontId="0" fillId="0" borderId="0" xfId="0" applyNumberFormat="1"/>
    <xf numFmtId="3" fontId="3" fillId="0" borderId="2" xfId="20" applyNumberFormat="1"/>
    <xf numFmtId="0" fontId="5" fillId="0" borderId="1" xfId="21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3" fontId="5" fillId="0" borderId="2" xfId="19" applyNumberFormat="1"/>
    <xf numFmtId="9" fontId="0" fillId="0" borderId="0" xfId="0" applyNumberFormat="1"/>
    <xf numFmtId="9" fontId="5" fillId="0" borderId="2" xfId="19" applyNumberFormat="1"/>
    <xf numFmtId="0" fontId="5" fillId="0" borderId="0" xfId="0" applyNumberFormat="1" applyFont="1"/>
    <xf numFmtId="0" fontId="5" fillId="0" borderId="4" xfId="18" applyNumberFormat="1"/>
    <xf numFmtId="3" fontId="5" fillId="0" borderId="4" xfId="18" applyNumberForma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7" fillId="0" borderId="1" xfId="0" applyFont="1" applyFill="1" applyBorder="1" applyAlignment="1">
      <alignment horizontal="center" vertical="center" wrapText="1"/>
    </xf>
    <xf numFmtId="164" fontId="3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horizontal="right" vertical="center" wrapText="1"/>
    </xf>
    <xf numFmtId="164" fontId="3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4" fillId="0" borderId="0" xfId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3" fontId="0" fillId="0" borderId="2" xfId="0" applyNumberFormat="1" applyBorder="1"/>
    <xf numFmtId="0" fontId="5" fillId="0" borderId="1" xfId="2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9" fontId="0" fillId="0" borderId="0" xfId="22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3" fontId="0" fillId="0" borderId="0" xfId="0" applyNumberFormat="1" applyFont="1"/>
    <xf numFmtId="0" fontId="0" fillId="0" borderId="0" xfId="0" applyNumberFormat="1" applyBorder="1"/>
    <xf numFmtId="3" fontId="0" fillId="0" borderId="0" xfId="0" applyNumberFormat="1" applyBorder="1"/>
    <xf numFmtId="3" fontId="3" fillId="0" borderId="0" xfId="20" applyNumberFormat="1" applyBorder="1"/>
    <xf numFmtId="0" fontId="5" fillId="0" borderId="1" xfId="21" applyNumberFormat="1" applyBorder="1" applyAlignment="1">
      <alignment horizontal="left" vertical="center" wrapText="1"/>
    </xf>
    <xf numFmtId="0" fontId="5" fillId="0" borderId="1" xfId="21" applyNumberFormat="1" applyBorder="1" applyAlignment="1">
      <alignment horizontal="center" vertical="center" wrapText="1"/>
    </xf>
    <xf numFmtId="0" fontId="5" fillId="0" borderId="1" xfId="21" applyNumberFormat="1" applyBorder="1">
      <alignment horizontal="right" vertical="center" wrapText="1"/>
    </xf>
    <xf numFmtId="14" fontId="3" fillId="0" borderId="0" xfId="2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67" fontId="0" fillId="0" borderId="0" xfId="0" applyNumberForma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4" fillId="0" borderId="0" xfId="1"/>
    <xf numFmtId="166" fontId="3" fillId="0" borderId="0" xfId="20" applyNumberFormat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2" fontId="0" fillId="0" borderId="0" xfId="0" applyNumberFormat="1"/>
    <xf numFmtId="3" fontId="0" fillId="0" borderId="0" xfId="0" applyNumberFormat="1" applyAlignment="1">
      <alignment horizontal="right" vertical="center"/>
    </xf>
    <xf numFmtId="3" fontId="3" fillId="0" borderId="2" xfId="20" applyNumberFormat="1" applyBorder="1"/>
    <xf numFmtId="4" fontId="0" fillId="0" borderId="0" xfId="0" applyNumberFormat="1"/>
    <xf numFmtId="0" fontId="5" fillId="0" borderId="1" xfId="0" applyNumberFormat="1" applyFont="1" applyBorder="1"/>
    <xf numFmtId="3" fontId="5" fillId="0" borderId="1" xfId="0" applyNumberFormat="1" applyFont="1" applyBorder="1"/>
    <xf numFmtId="164" fontId="0" fillId="0" borderId="2" xfId="0" applyFont="1" applyBorder="1" applyAlignment="1">
      <alignment vertical="center" wrapText="1"/>
    </xf>
    <xf numFmtId="10" fontId="0" fillId="0" borderId="0" xfId="22" applyNumberFormat="1" applyFon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4" fontId="5" fillId="0" borderId="1" xfId="0" applyFont="1" applyFill="1" applyBorder="1" applyAlignment="1">
      <alignment horizontal="center" vertical="center" wrapText="1"/>
    </xf>
    <xf numFmtId="168" fontId="0" fillId="0" borderId="0" xfId="22" applyNumberFormat="1" applyFont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0" fontId="4" fillId="0" borderId="0" xfId="1" applyAlignment="1">
      <alignment vertical="center"/>
    </xf>
    <xf numFmtId="0" fontId="0" fillId="0" borderId="0" xfId="0" applyNumberFormat="1" applyAlignment="1">
      <alignment vertical="center"/>
    </xf>
    <xf numFmtId="0" fontId="5" fillId="0" borderId="1" xfId="21" applyNumberFormat="1" applyAlignment="1">
      <alignment horizontal="right" vertical="center" wrapText="1"/>
    </xf>
    <xf numFmtId="0" fontId="5" fillId="0" borderId="1" xfId="21" applyNumberFormat="1">
      <alignment horizontal="right" vertical="center" wrapText="1"/>
    </xf>
    <xf numFmtId="3" fontId="9" fillId="0" borderId="0" xfId="0" applyNumberFormat="1" applyFont="1"/>
    <xf numFmtId="3" fontId="0" fillId="0" borderId="0" xfId="22" applyNumberFormat="1" applyFont="1"/>
    <xf numFmtId="0" fontId="5" fillId="0" borderId="1" xfId="21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166" fontId="5" fillId="0" borderId="2" xfId="20" applyNumberFormat="1" applyFont="1" applyAlignment="1">
      <alignment horizontal="center"/>
    </xf>
    <xf numFmtId="3" fontId="5" fillId="0" borderId="2" xfId="20" applyNumberFormat="1" applyFont="1"/>
    <xf numFmtId="3" fontId="5" fillId="0" borderId="2" xfId="0" applyNumberFormat="1" applyFont="1" applyBorder="1"/>
    <xf numFmtId="0" fontId="3" fillId="0" borderId="2" xfId="2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3" fontId="0" fillId="0" borderId="0" xfId="0" applyNumberFormat="1" applyAlignment="1">
      <alignment vertical="center" wrapText="1"/>
    </xf>
    <xf numFmtId="0" fontId="0" fillId="0" borderId="0" xfId="0" applyNumberFormat="1" applyFont="1"/>
    <xf numFmtId="4" fontId="0" fillId="0" borderId="0" xfId="22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2" xfId="0" applyNumberFormat="1" applyBorder="1" applyAlignment="1">
      <alignment horizontal="left" vertical="center"/>
    </xf>
    <xf numFmtId="3" fontId="0" fillId="0" borderId="3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9" fontId="0" fillId="0" borderId="0" xfId="22" applyFont="1" applyAlignment="1">
      <alignment vertical="center"/>
    </xf>
    <xf numFmtId="168" fontId="0" fillId="0" borderId="0" xfId="22" applyNumberFormat="1" applyFont="1" applyAlignment="1">
      <alignment vertical="center"/>
    </xf>
    <xf numFmtId="0" fontId="5" fillId="0" borderId="2" xfId="19" applyNumberFormat="1" applyAlignment="1">
      <alignment vertical="center"/>
    </xf>
    <xf numFmtId="3" fontId="5" fillId="0" borderId="2" xfId="19" applyNumberFormat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3" fontId="0" fillId="0" borderId="0" xfId="22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2" xfId="20" applyNumberFormat="1" applyFont="1" applyBorder="1" applyAlignment="1">
      <alignment vertical="center"/>
    </xf>
    <xf numFmtId="0" fontId="0" fillId="0" borderId="0" xfId="0" applyNumberFormat="1"/>
    <xf numFmtId="0" fontId="0" fillId="0" borderId="0" xfId="0" applyNumberFormat="1"/>
    <xf numFmtId="3" fontId="0" fillId="0" borderId="0" xfId="0" applyNumberFormat="1" applyBorder="1" applyAlignment="1">
      <alignment vertical="center" wrapText="1"/>
    </xf>
    <xf numFmtId="167" fontId="0" fillId="0" borderId="0" xfId="22" applyNumberFormat="1" applyFont="1"/>
    <xf numFmtId="0" fontId="0" fillId="0" borderId="0" xfId="0" applyNumberFormat="1"/>
    <xf numFmtId="3" fontId="0" fillId="0" borderId="0" xfId="22" applyNumberFormat="1" applyFont="1" applyBorder="1"/>
    <xf numFmtId="166" fontId="0" fillId="0" borderId="0" xfId="0" applyNumberFormat="1" applyBorder="1" applyAlignment="1">
      <alignment horizontal="center"/>
    </xf>
    <xf numFmtId="3" fontId="11" fillId="0" borderId="0" xfId="0" applyNumberFormat="1" applyFont="1" applyAlignment="1">
      <alignment vertical="center"/>
    </xf>
    <xf numFmtId="0" fontId="0" fillId="0" borderId="0" xfId="0" applyNumberFormat="1"/>
    <xf numFmtId="10" fontId="0" fillId="0" borderId="0" xfId="22" applyNumberFormat="1" applyFont="1" applyAlignment="1">
      <alignment vertical="center"/>
    </xf>
    <xf numFmtId="9" fontId="0" fillId="0" borderId="0" xfId="22" applyFont="1" applyBorder="1"/>
    <xf numFmtId="0" fontId="3" fillId="0" borderId="3" xfId="20" applyNumberFormat="1" applyBorder="1"/>
    <xf numFmtId="3" fontId="3" fillId="0" borderId="3" xfId="20" applyNumberFormat="1" applyBorder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166" fontId="5" fillId="0" borderId="2" xfId="20" applyNumberFormat="1" applyFont="1" applyBorder="1" applyAlignment="1">
      <alignment horizontal="center"/>
    </xf>
    <xf numFmtId="0" fontId="0" fillId="0" borderId="0" xfId="0" applyNumberFormat="1" applyFont="1" applyAlignment="1">
      <alignment vertical="center"/>
    </xf>
    <xf numFmtId="0" fontId="5" fillId="0" borderId="1" xfId="21" applyNumberFormat="1" applyAlignment="1">
      <alignment horizontal="right" vertical="center" wrapText="1"/>
    </xf>
    <xf numFmtId="0" fontId="5" fillId="0" borderId="0" xfId="0" applyNumberFormat="1" applyFont="1" applyAlignment="1">
      <alignment vertical="center"/>
    </xf>
    <xf numFmtId="0" fontId="0" fillId="0" borderId="0" xfId="0" applyNumberFormat="1" applyAlignment="1">
      <alignment vertical="center" wrapText="1"/>
    </xf>
    <xf numFmtId="169" fontId="0" fillId="0" borderId="0" xfId="0" applyNumberFormat="1" applyAlignment="1">
      <alignment vertical="center"/>
    </xf>
    <xf numFmtId="164" fontId="0" fillId="0" borderId="0" xfId="22" applyNumberFormat="1" applyFont="1"/>
    <xf numFmtId="0" fontId="0" fillId="0" borderId="0" xfId="0" applyNumberFormat="1"/>
    <xf numFmtId="1" fontId="0" fillId="0" borderId="0" xfId="22" applyNumberFormat="1" applyFont="1"/>
    <xf numFmtId="0" fontId="0" fillId="0" borderId="0" xfId="0" applyNumberFormat="1"/>
    <xf numFmtId="0" fontId="5" fillId="0" borderId="1" xfId="21" applyNumberFormat="1" applyFont="1" applyAlignment="1">
      <alignment horizontal="left" vertical="center" wrapText="1"/>
    </xf>
    <xf numFmtId="0" fontId="5" fillId="0" borderId="1" xfId="21" applyNumberFormat="1" applyFont="1">
      <alignment horizontal="right" vertical="center" wrapText="1"/>
    </xf>
    <xf numFmtId="0" fontId="0" fillId="0" borderId="0" xfId="0" applyNumberFormat="1"/>
    <xf numFmtId="4" fontId="0" fillId="0" borderId="0" xfId="0" applyNumberFormat="1" applyBorder="1"/>
    <xf numFmtId="165" fontId="0" fillId="0" borderId="0" xfId="0" applyNumberFormat="1" applyBorder="1" applyAlignment="1">
      <alignment horizontal="center"/>
    </xf>
    <xf numFmtId="0" fontId="0" fillId="0" borderId="0" xfId="0" applyNumberFormat="1"/>
    <xf numFmtId="0" fontId="5" fillId="0" borderId="2" xfId="19" applyNumberFormat="1" applyFont="1" applyBorder="1"/>
    <xf numFmtId="9" fontId="8" fillId="0" borderId="0" xfId="22" applyFont="1"/>
    <xf numFmtId="4" fontId="0" fillId="0" borderId="0" xfId="0" applyNumberFormat="1" applyAlignment="1">
      <alignment vertical="center"/>
    </xf>
    <xf numFmtId="0" fontId="0" fillId="0" borderId="0" xfId="0" applyNumberFormat="1"/>
    <xf numFmtId="166" fontId="0" fillId="0" borderId="2" xfId="0" applyNumberFormat="1" applyBorder="1" applyAlignment="1">
      <alignment horizontal="center"/>
    </xf>
    <xf numFmtId="3" fontId="5" fillId="0" borderId="0" xfId="0" applyNumberFormat="1" applyFont="1" applyBorder="1"/>
    <xf numFmtId="0" fontId="12" fillId="0" borderId="0" xfId="0" applyNumberFormat="1" applyFont="1" applyAlignment="1">
      <alignment vertical="center"/>
    </xf>
    <xf numFmtId="0" fontId="13" fillId="0" borderId="0" xfId="0" applyNumberFormat="1" applyFont="1" applyAlignment="1">
      <alignment vertical="center"/>
    </xf>
    <xf numFmtId="3" fontId="13" fillId="0" borderId="0" xfId="0" applyNumberFormat="1" applyFont="1" applyAlignment="1">
      <alignment horizontal="right" vertical="center"/>
    </xf>
    <xf numFmtId="4" fontId="0" fillId="0" borderId="2" xfId="0" applyNumberFormat="1" applyBorder="1"/>
    <xf numFmtId="10" fontId="0" fillId="0" borderId="0" xfId="0" applyNumberFormat="1"/>
    <xf numFmtId="3" fontId="0" fillId="0" borderId="0" xfId="0" applyNumberFormat="1" applyAlignment="1"/>
    <xf numFmtId="3" fontId="0" fillId="0" borderId="0" xfId="22" applyNumberFormat="1" applyFont="1" applyAlignment="1"/>
    <xf numFmtId="0" fontId="14" fillId="0" borderId="0" xfId="0" applyNumberFormat="1" applyFont="1" applyAlignment="1">
      <alignment vertical="center"/>
    </xf>
    <xf numFmtId="3" fontId="14" fillId="0" borderId="0" xfId="0" applyNumberFormat="1" applyFont="1" applyFill="1" applyBorder="1" applyAlignment="1">
      <alignment vertical="center"/>
    </xf>
    <xf numFmtId="4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0" fontId="0" fillId="0" borderId="0" xfId="0" applyNumberFormat="1"/>
    <xf numFmtId="3" fontId="15" fillId="0" borderId="0" xfId="0" applyNumberFormat="1" applyFont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3" fontId="15" fillId="0" borderId="2" xfId="0" applyNumberFormat="1" applyFont="1" applyBorder="1" applyAlignment="1">
      <alignment vertical="center"/>
    </xf>
    <xf numFmtId="3" fontId="0" fillId="0" borderId="0" xfId="0" applyNumberFormat="1" applyBorder="1" applyAlignment="1"/>
    <xf numFmtId="10" fontId="0" fillId="0" borderId="0" xfId="0" applyNumberFormat="1" applyAlignment="1">
      <alignment vertical="center"/>
    </xf>
    <xf numFmtId="3" fontId="5" fillId="0" borderId="0" xfId="22" applyNumberFormat="1" applyFont="1" applyBorder="1" applyAlignment="1">
      <alignment horizontal="center" vertical="center" wrapText="1"/>
    </xf>
    <xf numFmtId="166" fontId="7" fillId="0" borderId="2" xfId="20" applyNumberFormat="1" applyFont="1" applyBorder="1" applyAlignment="1">
      <alignment horizontal="center"/>
    </xf>
    <xf numFmtId="3" fontId="7" fillId="0" borderId="2" xfId="0" applyNumberFormat="1" applyFont="1" applyBorder="1"/>
    <xf numFmtId="3" fontId="7" fillId="0" borderId="2" xfId="0" applyNumberFormat="1" applyFont="1" applyBorder="1" applyAlignment="1">
      <alignment vertical="center"/>
    </xf>
    <xf numFmtId="0" fontId="0" fillId="0" borderId="0" xfId="0" applyNumberFormat="1"/>
    <xf numFmtId="0" fontId="0" fillId="0" borderId="0" xfId="0" applyNumberFormat="1"/>
    <xf numFmtId="3" fontId="18" fillId="0" borderId="0" xfId="0" applyNumberFormat="1" applyFont="1"/>
    <xf numFmtId="0" fontId="13" fillId="0" borderId="0" xfId="0" applyNumberFormat="1" applyFont="1" applyAlignment="1">
      <alignment horizontal="right" vertical="center"/>
    </xf>
    <xf numFmtId="3" fontId="19" fillId="0" borderId="2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vertical="center"/>
    </xf>
    <xf numFmtId="164" fontId="13" fillId="0" borderId="0" xfId="0" applyFont="1" applyAlignment="1">
      <alignment horizontal="center" vertical="top"/>
    </xf>
    <xf numFmtId="0" fontId="0" fillId="0" borderId="0" xfId="0" applyNumberFormat="1"/>
    <xf numFmtId="164" fontId="0" fillId="0" borderId="0" xfId="0" applyFont="1"/>
    <xf numFmtId="9" fontId="0" fillId="0" borderId="0" xfId="22" applyNumberFormat="1" applyFont="1"/>
    <xf numFmtId="3" fontId="5" fillId="0" borderId="2" xfId="19" applyNumberFormat="1" applyFont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right" vertical="center" wrapText="1"/>
    </xf>
    <xf numFmtId="0" fontId="0" fillId="0" borderId="0" xfId="0" applyNumberFormat="1"/>
    <xf numFmtId="2" fontId="0" fillId="0" borderId="0" xfId="22" applyNumberFormat="1" applyFont="1"/>
    <xf numFmtId="164" fontId="17" fillId="0" borderId="0" xfId="0" applyFont="1" applyBorder="1" applyAlignment="1">
      <alignment horizontal="left" vertical="center"/>
    </xf>
    <xf numFmtId="164" fontId="17" fillId="0" borderId="2" xfId="0" applyFont="1" applyBorder="1" applyAlignment="1">
      <alignment horizontal="left" vertical="center"/>
    </xf>
    <xf numFmtId="0" fontId="5" fillId="14" borderId="1" xfId="21" applyNumberFormat="1" applyFill="1" applyAlignment="1">
      <alignment horizontal="center" vertical="center" wrapText="1"/>
    </xf>
    <xf numFmtId="3" fontId="0" fillId="14" borderId="0" xfId="0" applyNumberFormat="1" applyFont="1" applyFill="1" applyAlignment="1">
      <alignment vertical="center"/>
    </xf>
    <xf numFmtId="3" fontId="0" fillId="14" borderId="3" xfId="0" applyNumberFormat="1" applyFont="1" applyFill="1" applyBorder="1" applyAlignment="1">
      <alignment vertical="center"/>
    </xf>
    <xf numFmtId="3" fontId="0" fillId="14" borderId="2" xfId="0" applyNumberFormat="1" applyFont="1" applyFill="1" applyBorder="1" applyAlignment="1">
      <alignment vertical="center"/>
    </xf>
    <xf numFmtId="0" fontId="5" fillId="0" borderId="0" xfId="0" applyNumberFormat="1" applyFont="1" applyBorder="1"/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vertical="center"/>
    </xf>
    <xf numFmtId="164" fontId="13" fillId="0" borderId="0" xfId="0" applyFont="1" applyBorder="1" applyAlignment="1">
      <alignment horizontal="center" vertical="top"/>
    </xf>
    <xf numFmtId="3" fontId="13" fillId="0" borderId="0" xfId="0" applyNumberFormat="1" applyFont="1" applyBorder="1" applyAlignment="1">
      <alignment vertical="center"/>
    </xf>
    <xf numFmtId="3" fontId="0" fillId="15" borderId="0" xfId="0" applyNumberFormat="1" applyFill="1"/>
    <xf numFmtId="0" fontId="21" fillId="0" borderId="0" xfId="0" applyNumberFormat="1" applyFont="1"/>
    <xf numFmtId="0" fontId="22" fillId="0" borderId="0" xfId="0" applyNumberFormat="1" applyFont="1"/>
    <xf numFmtId="0" fontId="0" fillId="0" borderId="0" xfId="0" applyNumberFormat="1" applyAlignment="1">
      <alignment vertical="center"/>
    </xf>
    <xf numFmtId="10" fontId="0" fillId="0" borderId="0" xfId="0" applyNumberFormat="1" applyBorder="1"/>
    <xf numFmtId="3" fontId="0" fillId="14" borderId="0" xfId="0" applyNumberFormat="1" applyFont="1" applyFill="1" applyBorder="1" applyAlignment="1">
      <alignment vertical="center"/>
    </xf>
    <xf numFmtId="3" fontId="11" fillId="0" borderId="0" xfId="0" applyNumberFormat="1" applyFont="1" applyFill="1" applyAlignment="1">
      <alignment vertical="center"/>
    </xf>
    <xf numFmtId="0" fontId="13" fillId="0" borderId="0" xfId="0" applyNumberFormat="1" applyFont="1"/>
    <xf numFmtId="3" fontId="5" fillId="0" borderId="2" xfId="19" applyNumberFormat="1" applyAlignment="1">
      <alignment horizontal="right" vertical="center"/>
    </xf>
    <xf numFmtId="4" fontId="5" fillId="0" borderId="0" xfId="22" applyNumberFormat="1" applyFont="1"/>
    <xf numFmtId="9" fontId="5" fillId="0" borderId="0" xfId="22" applyFont="1"/>
    <xf numFmtId="10" fontId="0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3" fontId="5" fillId="0" borderId="4" xfId="18" applyNumberFormat="1" applyFill="1"/>
    <xf numFmtId="0" fontId="0" fillId="0" borderId="0" xfId="0" applyNumberFormat="1" applyAlignment="1">
      <alignment vertical="center"/>
    </xf>
    <xf numFmtId="0" fontId="23" fillId="0" borderId="0" xfId="0" applyNumberFormat="1" applyFont="1"/>
    <xf numFmtId="0" fontId="24" fillId="0" borderId="1" xfId="21" applyNumberFormat="1" applyFont="1" applyAlignment="1">
      <alignment horizontal="right" vertical="center" wrapText="1"/>
    </xf>
    <xf numFmtId="0" fontId="24" fillId="0" borderId="1" xfId="21" applyNumberFormat="1" applyFont="1" applyAlignment="1">
      <alignment horizontal="center" vertical="center" wrapText="1"/>
    </xf>
    <xf numFmtId="0" fontId="23" fillId="0" borderId="0" xfId="0" applyNumberFormat="1" applyFont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23" fillId="0" borderId="2" xfId="20" applyNumberFormat="1" applyFont="1" applyBorder="1" applyAlignment="1">
      <alignment vertical="center"/>
    </xf>
    <xf numFmtId="3" fontId="25" fillId="0" borderId="2" xfId="0" applyNumberFormat="1" applyFont="1" applyBorder="1" applyAlignment="1">
      <alignment vertical="center"/>
    </xf>
    <xf numFmtId="0" fontId="24" fillId="0" borderId="0" xfId="0" applyNumberFormat="1" applyFont="1"/>
    <xf numFmtId="0" fontId="26" fillId="0" borderId="0" xfId="0" applyNumberFormat="1" applyFont="1" applyAlignment="1">
      <alignment vertical="center"/>
    </xf>
    <xf numFmtId="164" fontId="0" fillId="0" borderId="0" xfId="0"/>
    <xf numFmtId="0" fontId="28" fillId="0" borderId="0" xfId="0" applyNumberFormat="1" applyFont="1" applyAlignment="1">
      <alignment horizontal="left" vertical="top"/>
    </xf>
    <xf numFmtId="0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4" fontId="3" fillId="0" borderId="4" xfId="19" applyNumberFormat="1" applyFont="1" applyBorder="1" applyAlignment="1">
      <alignment horizontal="center"/>
    </xf>
    <xf numFmtId="3" fontId="31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3" fontId="11" fillId="0" borderId="0" xfId="0" applyNumberFormat="1" applyFont="1"/>
    <xf numFmtId="3" fontId="11" fillId="0" borderId="4" xfId="19" applyNumberFormat="1" applyFont="1" applyBorder="1" applyAlignment="1">
      <alignment vertical="center"/>
    </xf>
    <xf numFmtId="3" fontId="11" fillId="0" borderId="4" xfId="0" applyNumberFormat="1" applyFont="1" applyBorder="1" applyAlignment="1">
      <alignment horizontal="right" vertical="center"/>
    </xf>
    <xf numFmtId="3" fontId="11" fillId="0" borderId="4" xfId="19" applyNumberFormat="1" applyFont="1" applyBorder="1"/>
    <xf numFmtId="3" fontId="0" fillId="0" borderId="0" xfId="0" applyNumberFormat="1" applyBorder="1" applyAlignment="1">
      <alignment vertical="center"/>
    </xf>
    <xf numFmtId="164" fontId="0" fillId="0" borderId="0" xfId="0" applyAlignment="1">
      <alignment vertical="center"/>
    </xf>
    <xf numFmtId="164" fontId="5" fillId="0" borderId="2" xfId="19" applyFont="1" applyAlignment="1">
      <alignment vertical="center"/>
    </xf>
    <xf numFmtId="164" fontId="5" fillId="0" borderId="1" xfId="0" applyFont="1" applyBorder="1" applyAlignment="1">
      <alignment horizontal="center" vertical="center"/>
    </xf>
    <xf numFmtId="164" fontId="0" fillId="0" borderId="1" xfId="0" applyFont="1" applyBorder="1" applyAlignment="1">
      <alignment horizontal="center" vertical="center" wrapText="1"/>
    </xf>
    <xf numFmtId="164" fontId="20" fillId="0" borderId="0" xfId="0" applyFont="1" applyBorder="1" applyAlignment="1">
      <alignment vertical="center" wrapText="1"/>
    </xf>
    <xf numFmtId="164" fontId="0" fillId="0" borderId="2" xfId="20" applyFont="1" applyAlignment="1">
      <alignment vertical="center" wrapText="1"/>
    </xf>
    <xf numFmtId="3" fontId="0" fillId="0" borderId="2" xfId="20" applyNumberFormat="1" applyFont="1" applyAlignment="1">
      <alignment vertical="center"/>
    </xf>
    <xf numFmtId="164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164" fontId="20" fillId="0" borderId="1" xfId="0" applyFont="1" applyBorder="1" applyAlignment="1">
      <alignment horizontal="center" vertical="center" wrapText="1"/>
    </xf>
    <xf numFmtId="164" fontId="0" fillId="0" borderId="2" xfId="19" applyFont="1" applyAlignment="1">
      <alignment vertical="center" wrapText="1"/>
    </xf>
    <xf numFmtId="3" fontId="0" fillId="0" borderId="2" xfId="19" applyNumberFormat="1" applyFont="1" applyAlignment="1">
      <alignment vertical="center"/>
    </xf>
    <xf numFmtId="164" fontId="32" fillId="0" borderId="0" xfId="0" applyFont="1" applyAlignment="1">
      <alignment vertical="center"/>
    </xf>
    <xf numFmtId="164" fontId="26" fillId="0" borderId="0" xfId="0" applyFont="1" applyAlignment="1">
      <alignment vertical="center"/>
    </xf>
    <xf numFmtId="164" fontId="26" fillId="0" borderId="0" xfId="0" applyFont="1"/>
    <xf numFmtId="14" fontId="5" fillId="0" borderId="1" xfId="18" applyNumberFormat="1" applyBorder="1" applyAlignment="1">
      <alignment horizontal="center"/>
    </xf>
    <xf numFmtId="3" fontId="5" fillId="0" borderId="1" xfId="18" applyNumberFormat="1" applyBorder="1" applyAlignment="1">
      <alignment horizontal="center"/>
    </xf>
    <xf numFmtId="168" fontId="10" fillId="0" borderId="0" xfId="22" applyNumberFormat="1" applyFont="1"/>
    <xf numFmtId="168" fontId="0" fillId="0" borderId="0" xfId="0" applyNumberFormat="1"/>
    <xf numFmtId="164" fontId="33" fillId="0" borderId="0" xfId="0" applyFont="1"/>
    <xf numFmtId="164" fontId="4" fillId="0" borderId="0" xfId="0" applyFont="1"/>
    <xf numFmtId="0" fontId="28" fillId="0" borderId="0" xfId="0" applyNumberFormat="1" applyFont="1" applyAlignment="1">
      <alignment horizontal="left" vertical="center"/>
    </xf>
    <xf numFmtId="0" fontId="0" fillId="0" borderId="0" xfId="0" applyNumberFormat="1" applyAlignment="1">
      <alignment vertical="center"/>
    </xf>
    <xf numFmtId="3" fontId="14" fillId="0" borderId="0" xfId="0" applyNumberFormat="1" applyFont="1"/>
    <xf numFmtId="0" fontId="34" fillId="0" borderId="0" xfId="0" applyNumberFormat="1" applyFont="1"/>
    <xf numFmtId="0" fontId="35" fillId="0" borderId="0" xfId="0" applyNumberFormat="1" applyFont="1"/>
    <xf numFmtId="164" fontId="38" fillId="0" borderId="0" xfId="0" applyFont="1" applyAlignment="1">
      <alignment vertical="center"/>
    </xf>
    <xf numFmtId="164" fontId="5" fillId="0" borderId="2" xfId="19" applyAlignment="1">
      <alignment vertical="center"/>
    </xf>
    <xf numFmtId="164" fontId="30" fillId="0" borderId="0" xfId="0" applyFont="1" applyBorder="1" applyAlignment="1">
      <alignment vertical="center"/>
    </xf>
    <xf numFmtId="164" fontId="36" fillId="0" borderId="0" xfId="0" applyFont="1" applyBorder="1" applyAlignment="1">
      <alignment horizontal="right" vertical="center" wrapText="1"/>
    </xf>
    <xf numFmtId="164" fontId="37" fillId="0" borderId="0" xfId="0" applyFont="1" applyBorder="1" applyAlignment="1">
      <alignment horizontal="left" vertical="center"/>
    </xf>
    <xf numFmtId="3" fontId="29" fillId="0" borderId="0" xfId="0" applyNumberFormat="1" applyFont="1" applyBorder="1" applyAlignment="1">
      <alignment vertical="center"/>
    </xf>
    <xf numFmtId="164" fontId="29" fillId="0" borderId="2" xfId="19" applyFont="1" applyAlignment="1">
      <alignment horizontal="left" vertical="center"/>
    </xf>
    <xf numFmtId="3" fontId="29" fillId="0" borderId="2" xfId="19" applyNumberFormat="1" applyFont="1" applyAlignment="1">
      <alignment vertical="center"/>
    </xf>
    <xf numFmtId="164" fontId="27" fillId="0" borderId="0" xfId="0" applyFont="1" applyFill="1" applyBorder="1" applyAlignment="1">
      <alignment horizontal="left" vertical="center"/>
    </xf>
    <xf numFmtId="164" fontId="4" fillId="0" borderId="0" xfId="0" applyFont="1" applyAlignment="1">
      <alignment vertical="center"/>
    </xf>
    <xf numFmtId="164" fontId="33" fillId="0" borderId="0" xfId="0" applyFont="1" applyAlignment="1">
      <alignment vertical="center"/>
    </xf>
    <xf numFmtId="164" fontId="39" fillId="0" borderId="0" xfId="0" applyFont="1" applyAlignment="1">
      <alignment vertical="center"/>
    </xf>
    <xf numFmtId="164" fontId="40" fillId="0" borderId="0" xfId="0" applyFont="1" applyAlignment="1">
      <alignment vertical="center"/>
    </xf>
    <xf numFmtId="0" fontId="39" fillId="0" borderId="0" xfId="0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right" vertical="center" wrapText="1"/>
    </xf>
    <xf numFmtId="0" fontId="5" fillId="0" borderId="3" xfId="21" applyNumberFormat="1" applyBorder="1" applyAlignment="1">
      <alignment horizontal="left" vertical="center" wrapText="1"/>
    </xf>
    <xf numFmtId="0" fontId="5" fillId="0" borderId="2" xfId="21" applyNumberFormat="1" applyBorder="1" applyAlignment="1">
      <alignment horizontal="left" vertical="center" wrapText="1"/>
    </xf>
    <xf numFmtId="0" fontId="5" fillId="0" borderId="3" xfId="21" applyNumberFormat="1" applyBorder="1" applyAlignment="1">
      <alignment horizontal="center" vertical="center" wrapText="1"/>
    </xf>
    <xf numFmtId="0" fontId="5" fillId="0" borderId="2" xfId="21" applyNumberFormat="1" applyBorder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2" xfId="0" applyNumberFormat="1" applyBorder="1" applyAlignment="1">
      <alignment horizontal="left" vertical="center"/>
    </xf>
    <xf numFmtId="0" fontId="0" fillId="0" borderId="0" xfId="0" applyNumberFormat="1" applyFont="1" applyFill="1"/>
    <xf numFmtId="164" fontId="0" fillId="0" borderId="0" xfId="0" applyFont="1" applyFill="1"/>
    <xf numFmtId="164" fontId="30" fillId="0" borderId="1" xfId="21" applyFont="1" applyFill="1" applyAlignment="1">
      <alignment horizontal="left" vertical="center" wrapText="1"/>
    </xf>
    <xf numFmtId="164" fontId="30" fillId="0" borderId="1" xfId="21" applyFont="1" applyFill="1">
      <alignment horizontal="right" vertical="center" wrapText="1"/>
    </xf>
    <xf numFmtId="0" fontId="28" fillId="0" borderId="0" xfId="0" applyNumberFormat="1" applyFont="1" applyFill="1" applyAlignment="1">
      <alignment horizontal="left" vertical="top"/>
    </xf>
    <xf numFmtId="3" fontId="29" fillId="0" borderId="0" xfId="0" applyNumberFormat="1" applyFont="1" applyFill="1" applyAlignment="1">
      <alignment horizontal="right"/>
    </xf>
    <xf numFmtId="0" fontId="26" fillId="0" borderId="0" xfId="0" applyNumberFormat="1" applyFont="1" applyFill="1" applyAlignment="1">
      <alignment horizontal="left" vertical="center"/>
    </xf>
    <xf numFmtId="0" fontId="29" fillId="0" borderId="0" xfId="18" applyNumberFormat="1" applyFont="1" applyFill="1" applyBorder="1" applyAlignment="1">
      <alignment horizontal="left" vertical="top"/>
    </xf>
    <xf numFmtId="0" fontId="29" fillId="0" borderId="3" xfId="18" applyNumberFormat="1" applyFont="1" applyFill="1" applyBorder="1" applyAlignment="1">
      <alignment horizontal="left" vertical="top"/>
    </xf>
    <xf numFmtId="3" fontId="29" fillId="0" borderId="3" xfId="19" applyNumberFormat="1" applyFont="1" applyFill="1" applyBorder="1" applyAlignment="1">
      <alignment horizontal="right"/>
    </xf>
    <xf numFmtId="164" fontId="4" fillId="0" borderId="0" xfId="0" applyFont="1" applyFill="1"/>
    <xf numFmtId="164" fontId="33" fillId="0" borderId="0" xfId="0" applyFont="1" applyFill="1"/>
    <xf numFmtId="3" fontId="29" fillId="0" borderId="0" xfId="0" applyNumberFormat="1" applyFont="1" applyFill="1"/>
    <xf numFmtId="0" fontId="29" fillId="0" borderId="0" xfId="20" applyNumberFormat="1" applyFont="1" applyFill="1" applyBorder="1" applyAlignment="1">
      <alignment horizontal="left" vertical="top"/>
    </xf>
    <xf numFmtId="0" fontId="28" fillId="0" borderId="2" xfId="0" applyNumberFormat="1" applyFont="1" applyFill="1" applyBorder="1" applyAlignment="1">
      <alignment horizontal="left" vertical="top"/>
    </xf>
    <xf numFmtId="3" fontId="29" fillId="0" borderId="2" xfId="0" applyNumberFormat="1" applyFont="1" applyFill="1" applyBorder="1" applyAlignment="1">
      <alignment horizontal="right"/>
    </xf>
    <xf numFmtId="3" fontId="29" fillId="0" borderId="2" xfId="0" applyNumberFormat="1" applyFont="1" applyFill="1" applyBorder="1"/>
    <xf numFmtId="0" fontId="0" fillId="0" borderId="0" xfId="0" applyNumberFormat="1" applyFont="1" applyFill="1" applyAlignment="1">
      <alignment vertical="center"/>
    </xf>
    <xf numFmtId="164" fontId="30" fillId="0" borderId="1" xfId="21" applyFont="1" applyFill="1" applyAlignment="1">
      <alignment horizontal="right" vertical="center" wrapText="1"/>
    </xf>
    <xf numFmtId="164" fontId="0" fillId="0" borderId="0" xfId="0" applyFont="1" applyFill="1" applyAlignment="1">
      <alignment vertical="center"/>
    </xf>
    <xf numFmtId="0" fontId="28" fillId="0" borderId="0" xfId="0" applyNumberFormat="1" applyFont="1" applyFill="1" applyAlignment="1">
      <alignment horizontal="left" vertical="center" wrapText="1"/>
    </xf>
    <xf numFmtId="37" fontId="28" fillId="0" borderId="0" xfId="0" applyNumberFormat="1" applyFont="1" applyFill="1" applyAlignment="1">
      <alignment vertical="center"/>
    </xf>
    <xf numFmtId="3" fontId="29" fillId="0" borderId="0" xfId="0" applyNumberFormat="1" applyFont="1" applyFill="1" applyAlignment="1">
      <alignment horizontal="right" vertical="center"/>
    </xf>
    <xf numFmtId="37" fontId="29" fillId="0" borderId="0" xfId="0" applyNumberFormat="1" applyFont="1" applyFill="1" applyAlignment="1">
      <alignment horizontal="right" vertical="center"/>
    </xf>
    <xf numFmtId="0" fontId="28" fillId="0" borderId="0" xfId="0" applyNumberFormat="1" applyFont="1" applyFill="1" applyAlignment="1">
      <alignment horizontal="left" vertical="center"/>
    </xf>
    <xf numFmtId="0" fontId="28" fillId="0" borderId="2" xfId="0" applyNumberFormat="1" applyFont="1" applyFill="1" applyBorder="1" applyAlignment="1">
      <alignment horizontal="left" vertical="center"/>
    </xf>
    <xf numFmtId="3" fontId="29" fillId="0" borderId="2" xfId="0" applyNumberFormat="1" applyFont="1" applyFill="1" applyBorder="1" applyAlignment="1">
      <alignment horizontal="right" vertical="center"/>
    </xf>
    <xf numFmtId="37" fontId="29" fillId="0" borderId="2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Alignment="1">
      <alignment vertical="center"/>
    </xf>
    <xf numFmtId="164" fontId="4" fillId="0" borderId="0" xfId="0" applyFont="1" applyFill="1" applyAlignment="1">
      <alignment vertical="center"/>
    </xf>
    <xf numFmtId="164" fontId="33" fillId="0" borderId="0" xfId="0" applyFont="1" applyFill="1" applyAlignment="1">
      <alignment vertical="center"/>
    </xf>
    <xf numFmtId="0" fontId="29" fillId="0" borderId="0" xfId="0" applyNumberFormat="1" applyFont="1" applyFill="1" applyAlignment="1">
      <alignment horizontal="left" vertical="center"/>
    </xf>
    <xf numFmtId="3" fontId="29" fillId="0" borderId="0" xfId="0" applyNumberFormat="1" applyFont="1" applyFill="1" applyAlignment="1">
      <alignment vertical="center"/>
    </xf>
    <xf numFmtId="0" fontId="29" fillId="0" borderId="2" xfId="19" applyNumberFormat="1" applyFont="1" applyFill="1" applyAlignment="1">
      <alignment horizontal="left" vertical="center"/>
    </xf>
    <xf numFmtId="3" fontId="29" fillId="0" borderId="2" xfId="19" applyNumberFormat="1" applyFont="1" applyFill="1" applyAlignment="1">
      <alignment horizontal="right" vertical="center"/>
    </xf>
    <xf numFmtId="3" fontId="29" fillId="0" borderId="2" xfId="19" applyNumberFormat="1" applyFont="1" applyFill="1" applyAlignment="1">
      <alignment vertical="center"/>
    </xf>
  </cellXfs>
  <cellStyles count="23">
    <cellStyle name="20% - Isticanje1" xfId="3" builtinId="30" customBuiltin="1"/>
    <cellStyle name="20% - Isticanje2" xfId="5" builtinId="34" customBuiltin="1"/>
    <cellStyle name="20% - Isticanje3" xfId="7" builtinId="38" customBuiltin="1"/>
    <cellStyle name="20% - Isticanje4" xfId="9" builtinId="42" customBuiltin="1"/>
    <cellStyle name="20% - Isticanje5" xfId="11" builtinId="46" customBuiltin="1"/>
    <cellStyle name="20% - Isticanje6" xfId="13" builtinId="50" customBuiltin="1"/>
    <cellStyle name="40% - Isticanje1" xfId="4" builtinId="31" customBuiltin="1"/>
    <cellStyle name="40% - Isticanje2" xfId="6" builtinId="35" customBuiltin="1"/>
    <cellStyle name="40% - Isticanje3" xfId="8" builtinId="39" customBuiltin="1"/>
    <cellStyle name="40% - Isticanje4" xfId="10" builtinId="43" customBuiltin="1"/>
    <cellStyle name="40% - Isticanje5" xfId="12" builtinId="47" customBuiltin="1"/>
    <cellStyle name="40% - Isticanje6" xfId="14" builtinId="51" customBuiltin="1"/>
    <cellStyle name="Međunaslov u tablici" xfId="15" xr:uid="{00000000-0005-0000-0000-00000C000000}"/>
    <cellStyle name="Napomene" xfId="16" xr:uid="{00000000-0005-0000-0000-00000D000000}"/>
    <cellStyle name="Naslov 1" xfId="1" builtinId="16" customBuiltin="1"/>
    <cellStyle name="Naslov 2" xfId="2" builtinId="17" customBuiltin="1"/>
    <cellStyle name="Normalno" xfId="0" builtinId="0" customBuiltin="1"/>
    <cellStyle name="Postotak" xfId="22" builtinId="5"/>
    <cellStyle name="Tanka linija ispod" xfId="17" xr:uid="{00000000-0005-0000-0000-000012000000}"/>
    <cellStyle name="Ukupno" xfId="18" xr:uid="{00000000-0005-0000-0000-000013000000}"/>
    <cellStyle name="Ukupno - zadnji redak" xfId="19" xr:uid="{00000000-0005-0000-0000-000014000000}"/>
    <cellStyle name="Zadnji redak" xfId="20" xr:uid="{00000000-0005-0000-0000-000015000000}"/>
    <cellStyle name="Zaglavlje" xfId="21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751697399799443E-2"/>
          <c:y val="4.4817927170868348E-2"/>
          <c:w val="0.82762152902733599"/>
          <c:h val="0.6746653727107641"/>
        </c:manualLayout>
      </c:layout>
      <c:lineChart>
        <c:grouping val="standard"/>
        <c:varyColors val="0"/>
        <c:ser>
          <c:idx val="0"/>
          <c:order val="0"/>
          <c:tx>
            <c:strRef>
              <c:f>'Slika 1.'!$C$5</c:f>
              <c:strCache>
                <c:ptCount val="1"/>
                <c:pt idx="0">
                  <c:v>Kontaktni 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'Slika 1.'!$B$6:$B$17</c:f>
              <c:strCache>
                <c:ptCount val="12"/>
                <c:pt idx="0">
                  <c:v>31.1.2024.</c:v>
                </c:pt>
                <c:pt idx="1">
                  <c:v>28.2.2024.</c:v>
                </c:pt>
                <c:pt idx="2">
                  <c:v>31.3.2024.</c:v>
                </c:pt>
                <c:pt idx="3">
                  <c:v>30.4.2024.</c:v>
                </c:pt>
                <c:pt idx="4">
                  <c:v>31.5.2024.</c:v>
                </c:pt>
                <c:pt idx="5">
                  <c:v>30.6.2024.</c:v>
                </c:pt>
                <c:pt idx="6">
                  <c:v>31.7.2024.</c:v>
                </c:pt>
                <c:pt idx="7">
                  <c:v>31.8.2024.</c:v>
                </c:pt>
                <c:pt idx="8">
                  <c:v>30.9.2024.</c:v>
                </c:pt>
                <c:pt idx="9">
                  <c:v>31.10.2024.</c:v>
                </c:pt>
                <c:pt idx="10">
                  <c:v>30.11.2024.</c:v>
                </c:pt>
                <c:pt idx="11">
                  <c:v>31.12.2024.</c:v>
                </c:pt>
              </c:strCache>
            </c:strRef>
          </c:cat>
          <c:val>
            <c:numRef>
              <c:f>'Slika 1.'!$C$6:$C$17</c:f>
              <c:numCache>
                <c:formatCode>#,##0</c:formatCode>
                <c:ptCount val="12"/>
                <c:pt idx="0">
                  <c:v>2539</c:v>
                </c:pt>
                <c:pt idx="1">
                  <c:v>2501</c:v>
                </c:pt>
                <c:pt idx="2">
                  <c:v>2718</c:v>
                </c:pt>
                <c:pt idx="3">
                  <c:v>2820</c:v>
                </c:pt>
                <c:pt idx="4">
                  <c:v>3067</c:v>
                </c:pt>
                <c:pt idx="5">
                  <c:v>3307</c:v>
                </c:pt>
                <c:pt idx="6">
                  <c:v>3381</c:v>
                </c:pt>
                <c:pt idx="7">
                  <c:v>3381</c:v>
                </c:pt>
                <c:pt idx="8">
                  <c:v>3125</c:v>
                </c:pt>
                <c:pt idx="9">
                  <c:v>2488</c:v>
                </c:pt>
                <c:pt idx="10">
                  <c:v>2107</c:v>
                </c:pt>
                <c:pt idx="11">
                  <c:v>2052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1-45B7-A689-5720398BF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764784"/>
        <c:axId val="167763104"/>
      </c:lineChart>
      <c:lineChart>
        <c:grouping val="standard"/>
        <c:varyColors val="0"/>
        <c:ser>
          <c:idx val="1"/>
          <c:order val="1"/>
          <c:tx>
            <c:strRef>
              <c:f>'Slika 1.'!$D$5</c:f>
              <c:strCache>
                <c:ptCount val="1"/>
                <c:pt idx="0">
                  <c:v>Beskontaktno-kontaktni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'Slika 1.'!$B$6:$B$17</c:f>
              <c:strCache>
                <c:ptCount val="12"/>
                <c:pt idx="0">
                  <c:v>31.1.2024.</c:v>
                </c:pt>
                <c:pt idx="1">
                  <c:v>28.2.2024.</c:v>
                </c:pt>
                <c:pt idx="2">
                  <c:v>31.3.2024.</c:v>
                </c:pt>
                <c:pt idx="3">
                  <c:v>30.4.2024.</c:v>
                </c:pt>
                <c:pt idx="4">
                  <c:v>31.5.2024.</c:v>
                </c:pt>
                <c:pt idx="5">
                  <c:v>30.6.2024.</c:v>
                </c:pt>
                <c:pt idx="6">
                  <c:v>31.7.2024.</c:v>
                </c:pt>
                <c:pt idx="7">
                  <c:v>31.8.2024.</c:v>
                </c:pt>
                <c:pt idx="8">
                  <c:v>30.9.2024.</c:v>
                </c:pt>
                <c:pt idx="9">
                  <c:v>31.10.2024.</c:v>
                </c:pt>
                <c:pt idx="10">
                  <c:v>30.11.2024.</c:v>
                </c:pt>
                <c:pt idx="11">
                  <c:v>31.12.2024.</c:v>
                </c:pt>
              </c:strCache>
            </c:strRef>
          </c:cat>
          <c:val>
            <c:numRef>
              <c:f>'Slika 1.'!$D$6:$D$17</c:f>
              <c:numCache>
                <c:formatCode>#,##0</c:formatCode>
                <c:ptCount val="12"/>
                <c:pt idx="0">
                  <c:v>1717</c:v>
                </c:pt>
                <c:pt idx="1">
                  <c:v>1764</c:v>
                </c:pt>
                <c:pt idx="2">
                  <c:v>1769</c:v>
                </c:pt>
                <c:pt idx="3">
                  <c:v>1831</c:v>
                </c:pt>
                <c:pt idx="4">
                  <c:v>1815</c:v>
                </c:pt>
                <c:pt idx="5">
                  <c:v>1817</c:v>
                </c:pt>
                <c:pt idx="6">
                  <c:v>1848</c:v>
                </c:pt>
                <c:pt idx="7">
                  <c:v>1864</c:v>
                </c:pt>
                <c:pt idx="8">
                  <c:v>1870</c:v>
                </c:pt>
                <c:pt idx="9">
                  <c:v>1910</c:v>
                </c:pt>
                <c:pt idx="10">
                  <c:v>1925</c:v>
                </c:pt>
                <c:pt idx="11">
                  <c:v>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1-45B7-A689-5720398BF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103792"/>
        <c:axId val="71961424"/>
      </c:lineChart>
      <c:catAx>
        <c:axId val="16776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7763104"/>
        <c:crosses val="autoZero"/>
        <c:auto val="1"/>
        <c:lblAlgn val="ctr"/>
        <c:lblOffset val="100"/>
        <c:noMultiLvlLbl val="1"/>
      </c:catAx>
      <c:valAx>
        <c:axId val="16776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7764784"/>
        <c:crosses val="autoZero"/>
        <c:crossBetween val="between"/>
      </c:valAx>
      <c:valAx>
        <c:axId val="71961424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0103792"/>
        <c:crosses val="max"/>
        <c:crossBetween val="between"/>
      </c:valAx>
      <c:catAx>
        <c:axId val="17010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961424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2120446380663"/>
          <c:y val="0.20206012947519639"/>
          <c:w val="0.48959002190185508"/>
          <c:h val="0.60575206930218961"/>
        </c:manualLayout>
      </c:layout>
      <c:doughnutChart>
        <c:varyColors val="1"/>
        <c:ser>
          <c:idx val="0"/>
          <c:order val="0"/>
          <c:tx>
            <c:strRef>
              <c:f>'Slika 10. i 11.'!$B$7</c:f>
              <c:strCache>
                <c:ptCount val="1"/>
                <c:pt idx="0">
                  <c:v>Vrijednost transakcija, u EUR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E6-4ED8-BC8E-D7665AD5BF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E6-4ED8-BC8E-D7665AD5BF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E6-4ED8-BC8E-D7665AD5BF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6E6-4ED8-BC8E-D7665AD5BFF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6E6-4ED8-BC8E-D7665AD5BFF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6E6-4ED8-BC8E-D7665AD5BFF8}"/>
              </c:ext>
            </c:extLst>
          </c:dPt>
          <c:dLbls>
            <c:dLbl>
              <c:idx val="0"/>
              <c:layout>
                <c:manualLayout>
                  <c:x val="1.947845019670155E-3"/>
                  <c:y val="0.224130846636865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E6-4ED8-BC8E-D7665AD5BFF8}"/>
                </c:ext>
              </c:extLst>
            </c:dLbl>
            <c:dLbl>
              <c:idx val="1"/>
              <c:layout>
                <c:manualLayout>
                  <c:x val="1.4123115315842845E-2"/>
                  <c:y val="0.261859620156340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E6-4ED8-BC8E-D7665AD5BFF8}"/>
                </c:ext>
              </c:extLst>
            </c:dLbl>
            <c:dLbl>
              <c:idx val="2"/>
              <c:layout>
                <c:manualLayout>
                  <c:x val="-0.17960526439843397"/>
                  <c:y val="-0.1350871684523990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6-4ED8-BC8E-D7665AD5BFF8}"/>
                </c:ext>
              </c:extLst>
            </c:dLbl>
            <c:dLbl>
              <c:idx val="3"/>
              <c:layout>
                <c:manualLayout>
                  <c:x val="-0.16763158010520504"/>
                  <c:y val="-0.1701097676807987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E6-4ED8-BC8E-D7665AD5BFF8}"/>
                </c:ext>
              </c:extLst>
            </c:dLbl>
            <c:dLbl>
              <c:idx val="4"/>
              <c:layout>
                <c:manualLayout>
                  <c:x val="-2.7938596684200869E-2"/>
                  <c:y val="-0.180116224603198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E6-4ED8-BC8E-D7665AD5BFF8}"/>
                </c:ext>
              </c:extLst>
            </c:dLbl>
            <c:dLbl>
              <c:idx val="5"/>
              <c:layout>
                <c:manualLayout>
                  <c:x val="5.9868421466144642E-2"/>
                  <c:y val="-0.195125909986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E6-4ED8-BC8E-D7665AD5BFF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10. i 11.'!$C$5:$H$5</c:f>
              <c:strCache>
                <c:ptCount val="6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  <c:pt idx="4">
                  <c:v>Mobilni telefon</c:v>
                </c:pt>
                <c:pt idx="5">
                  <c:v>Ostalo</c:v>
                </c:pt>
              </c:strCache>
            </c:strRef>
          </c:cat>
          <c:val>
            <c:numRef>
              <c:f>'Slika 10. i 11.'!$C$7:$H$7</c:f>
              <c:numCache>
                <c:formatCode>#,##0</c:formatCode>
                <c:ptCount val="6"/>
                <c:pt idx="0">
                  <c:v>18164134934</c:v>
                </c:pt>
                <c:pt idx="1">
                  <c:v>16189534602</c:v>
                </c:pt>
                <c:pt idx="2">
                  <c:v>1703428243</c:v>
                </c:pt>
                <c:pt idx="3">
                  <c:v>325490200</c:v>
                </c:pt>
                <c:pt idx="4">
                  <c:v>12599156</c:v>
                </c:pt>
                <c:pt idx="5">
                  <c:v>105184189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E6-4ED8-BC8E-D7665AD5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'Slika 10. i 11.'!$B$6</c:f>
              <c:strCache>
                <c:ptCount val="1"/>
                <c:pt idx="0">
                  <c:v>Broj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9E5-4197-85A8-932BD34F96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9E5-4197-85A8-932BD34F96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9E5-4197-85A8-932BD34F96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67A-41F8-989D-BAE6E546597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9E5-4197-85A8-932BD34F96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9E5-4197-85A8-932BD34F967A}"/>
              </c:ext>
            </c:extLst>
          </c:dPt>
          <c:dLbls>
            <c:dLbl>
              <c:idx val="0"/>
              <c:layout>
                <c:manualLayout>
                  <c:x val="0.10555555555555556"/>
                  <c:y val="-6.018518518518518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E5-4197-85A8-932BD34F967A}"/>
                </c:ext>
              </c:extLst>
            </c:dLbl>
            <c:dLbl>
              <c:idx val="1"/>
              <c:layout>
                <c:manualLayout>
                  <c:x val="0.16111111111111112"/>
                  <c:y val="8.333333333333332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E5-4197-85A8-932BD34F967A}"/>
                </c:ext>
              </c:extLst>
            </c:dLbl>
            <c:dLbl>
              <c:idx val="2"/>
              <c:layout>
                <c:manualLayout>
                  <c:x val="-9.4444444444444442E-2"/>
                  <c:y val="-7.870370370370370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E5-4197-85A8-932BD34F967A}"/>
                </c:ext>
              </c:extLst>
            </c:dLbl>
            <c:dLbl>
              <c:idx val="4"/>
              <c:layout>
                <c:manualLayout>
                  <c:x val="8.3333333333333329E-2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E5-4197-85A8-932BD34F967A}"/>
                </c:ext>
              </c:extLst>
            </c:dLbl>
            <c:dLbl>
              <c:idx val="5"/>
              <c:layout>
                <c:manualLayout>
                  <c:x val="-1.9444444444444445E-2"/>
                  <c:y val="-0.111111111111111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E5-4197-85A8-932BD34F967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10. i 11.'!$C$5:$H$5</c:f>
              <c:strCache>
                <c:ptCount val="6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  <c:pt idx="4">
                  <c:v>Mobilni telefon</c:v>
                </c:pt>
                <c:pt idx="5">
                  <c:v>Ostalo</c:v>
                </c:pt>
              </c:strCache>
            </c:strRef>
          </c:cat>
          <c:val>
            <c:numRef>
              <c:f>'Slika 10. i 11.'!$C$6:$H$6</c:f>
              <c:numCache>
                <c:formatCode>#,##0</c:formatCode>
                <c:ptCount val="6"/>
                <c:pt idx="0">
                  <c:v>99820495</c:v>
                </c:pt>
                <c:pt idx="1">
                  <c:v>604367573</c:v>
                </c:pt>
                <c:pt idx="2">
                  <c:v>39232111</c:v>
                </c:pt>
                <c:pt idx="3">
                  <c:v>903321</c:v>
                </c:pt>
                <c:pt idx="4">
                  <c:v>274408</c:v>
                </c:pt>
                <c:pt idx="5">
                  <c:v>13895196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E5-4197-85A8-932BD34F9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044162743113542E-2"/>
          <c:y val="4.4203857384935631E-2"/>
          <c:w val="0.88596550901377913"/>
          <c:h val="0.69357883077629712"/>
        </c:manualLayout>
      </c:layout>
      <c:lineChart>
        <c:grouping val="standard"/>
        <c:varyColors val="0"/>
        <c:ser>
          <c:idx val="0"/>
          <c:order val="0"/>
          <c:tx>
            <c:strRef>
              <c:f>'Slika 12.'!$F$5</c:f>
              <c:strCache>
                <c:ptCount val="1"/>
                <c:pt idx="0">
                  <c:v>Prosječan mjesečni broj nacionalnih kartičnih platnih transakcija po korištenoj platnoj kartici – lijevo</c:v>
                </c:pt>
              </c:strCache>
            </c:strRef>
          </c:tx>
          <c:marker>
            <c:symbol val="none"/>
          </c:marker>
          <c:cat>
            <c:numRef>
              <c:f>'Slika 12.'!$B$6:$B$65</c:f>
              <c:numCache>
                <c:formatCode>[$-41A]mmm/\ 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44897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'Slika 12.'!$F$6:$F$65</c:f>
              <c:numCache>
                <c:formatCode>#,##0.00</c:formatCode>
                <c:ptCount val="60"/>
                <c:pt idx="0">
                  <c:v>8.2763491403013916</c:v>
                </c:pt>
                <c:pt idx="1">
                  <c:v>8.467343712516433</c:v>
                </c:pt>
                <c:pt idx="2">
                  <c:v>7.8167780589780671</c:v>
                </c:pt>
                <c:pt idx="3">
                  <c:v>6.1368257910585831</c:v>
                </c:pt>
                <c:pt idx="4">
                  <c:v>8.0587488949397077</c:v>
                </c:pt>
                <c:pt idx="5">
                  <c:v>8.585843369369023</c:v>
                </c:pt>
                <c:pt idx="6">
                  <c:v>9.3523371363652696</c:v>
                </c:pt>
                <c:pt idx="7">
                  <c:v>8.8780799170211395</c:v>
                </c:pt>
                <c:pt idx="8">
                  <c:v>9.1105221921131694</c:v>
                </c:pt>
                <c:pt idx="9">
                  <c:v>9.2594487826729388</c:v>
                </c:pt>
                <c:pt idx="10">
                  <c:v>8.761172639820451</c:v>
                </c:pt>
                <c:pt idx="11">
                  <c:v>9.2407228639628656</c:v>
                </c:pt>
                <c:pt idx="12">
                  <c:v>8.4506682808209863</c:v>
                </c:pt>
                <c:pt idx="13">
                  <c:v>8.9521367397082567</c:v>
                </c:pt>
                <c:pt idx="14">
                  <c:v>9.9285011004099726</c:v>
                </c:pt>
                <c:pt idx="15">
                  <c:v>9.3656956890681826</c:v>
                </c:pt>
                <c:pt idx="16">
                  <c:v>10.337360520223713</c:v>
                </c:pt>
                <c:pt idx="17">
                  <c:v>10.536067894316</c:v>
                </c:pt>
                <c:pt idx="18">
                  <c:v>10.556149614092979</c:v>
                </c:pt>
                <c:pt idx="19">
                  <c:v>10.027066795464211</c:v>
                </c:pt>
                <c:pt idx="20">
                  <c:v>10.210119168929484</c:v>
                </c:pt>
                <c:pt idx="21">
                  <c:v>10.610050274765424</c:v>
                </c:pt>
                <c:pt idx="22">
                  <c:v>10.058272568205078</c:v>
                </c:pt>
                <c:pt idx="23">
                  <c:v>11.156851837589409</c:v>
                </c:pt>
                <c:pt idx="24">
                  <c:v>9.5534842721106834</c:v>
                </c:pt>
                <c:pt idx="25">
                  <c:v>9.5302777406648627</c:v>
                </c:pt>
                <c:pt idx="26">
                  <c:v>10.83053198543406</c:v>
                </c:pt>
                <c:pt idx="27">
                  <c:v>10.5886243048607</c:v>
                </c:pt>
                <c:pt idx="28">
                  <c:v>11.667935616836621</c:v>
                </c:pt>
                <c:pt idx="29">
                  <c:v>11.439235392286609</c:v>
                </c:pt>
                <c:pt idx="30">
                  <c:v>11.55074401443855</c:v>
                </c:pt>
                <c:pt idx="31">
                  <c:v>11.048349469898161</c:v>
                </c:pt>
                <c:pt idx="32">
                  <c:v>11.254604359814072</c:v>
                </c:pt>
                <c:pt idx="33">
                  <c:v>11.76070728330979</c:v>
                </c:pt>
                <c:pt idx="34">
                  <c:v>11.126108752176812</c:v>
                </c:pt>
                <c:pt idx="35">
                  <c:v>11.387236455710386</c:v>
                </c:pt>
                <c:pt idx="36">
                  <c:v>10.692696260470111</c:v>
                </c:pt>
                <c:pt idx="37">
                  <c:v>10.67514161973625</c:v>
                </c:pt>
                <c:pt idx="38">
                  <c:v>12.199765684808876</c:v>
                </c:pt>
                <c:pt idx="39">
                  <c:v>11.724914319149853</c:v>
                </c:pt>
                <c:pt idx="40">
                  <c:v>12.557829753573387</c:v>
                </c:pt>
                <c:pt idx="41">
                  <c:v>12.447657281151049</c:v>
                </c:pt>
                <c:pt idx="42">
                  <c:v>12.317641294048677</c:v>
                </c:pt>
                <c:pt idx="43">
                  <c:v>11.96762911871531</c:v>
                </c:pt>
                <c:pt idx="44">
                  <c:v>12.417553634119679</c:v>
                </c:pt>
                <c:pt idx="45">
                  <c:v>12.760122379148122</c:v>
                </c:pt>
                <c:pt idx="46">
                  <c:v>11.950365759898464</c:v>
                </c:pt>
                <c:pt idx="47">
                  <c:v>13.161948858277102</c:v>
                </c:pt>
                <c:pt idx="48">
                  <c:v>11.409286836827011</c:v>
                </c:pt>
                <c:pt idx="49">
                  <c:v>11.653103655288406</c:v>
                </c:pt>
                <c:pt idx="50">
                  <c:v>12.844222134518247</c:v>
                </c:pt>
                <c:pt idx="51">
                  <c:v>12.164526259469147</c:v>
                </c:pt>
                <c:pt idx="52">
                  <c:v>13.285399915036358</c:v>
                </c:pt>
                <c:pt idx="53">
                  <c:v>12.909538076571986</c:v>
                </c:pt>
                <c:pt idx="54">
                  <c:v>13.513883895860278</c:v>
                </c:pt>
                <c:pt idx="55">
                  <c:v>12.907214977456821</c:v>
                </c:pt>
                <c:pt idx="56">
                  <c:v>13.036313451502997</c:v>
                </c:pt>
                <c:pt idx="57">
                  <c:v>13.989545343069389</c:v>
                </c:pt>
                <c:pt idx="58">
                  <c:v>12.958129691698062</c:v>
                </c:pt>
                <c:pt idx="59">
                  <c:v>13.651600032998102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E-4DEA-9A8D-F3C7D94F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97008"/>
        <c:axId val="172097568"/>
      </c:lineChart>
      <c:lineChart>
        <c:grouping val="standard"/>
        <c:varyColors val="0"/>
        <c:ser>
          <c:idx val="1"/>
          <c:order val="1"/>
          <c:tx>
            <c:strRef>
              <c:f>'Slika 12.'!$G$5</c:f>
              <c:strCache>
                <c:ptCount val="1"/>
                <c:pt idx="0">
                  <c:v>Prosječna mjesečna vrijednost nacionalnih kartičnih platnih transakcija po korištenoj platnoj kartici – desno</c:v>
                </c:pt>
              </c:strCache>
            </c:strRef>
          </c:tx>
          <c:marker>
            <c:symbol val="none"/>
          </c:marker>
          <c:cat>
            <c:numRef>
              <c:f>'Slika 12.'!$B$6:$B$65</c:f>
              <c:numCache>
                <c:formatCode>[$-41A]mmm/\ 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44897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'Slika 12.'!$G$6:$G$65</c:f>
              <c:numCache>
                <c:formatCode>#,##0.00</c:formatCode>
                <c:ptCount val="60"/>
                <c:pt idx="0">
                  <c:v>361.76408460763236</c:v>
                </c:pt>
                <c:pt idx="1">
                  <c:v>369.07965995877362</c:v>
                </c:pt>
                <c:pt idx="2">
                  <c:v>361.45742631958694</c:v>
                </c:pt>
                <c:pt idx="3">
                  <c:v>290.68337535403293</c:v>
                </c:pt>
                <c:pt idx="4">
                  <c:v>364.00796015424112</c:v>
                </c:pt>
                <c:pt idx="5">
                  <c:v>389.00324765214305</c:v>
                </c:pt>
                <c:pt idx="6">
                  <c:v>426.71736530628675</c:v>
                </c:pt>
                <c:pt idx="7">
                  <c:v>404.99248937288985</c:v>
                </c:pt>
                <c:pt idx="8">
                  <c:v>408.10309039865803</c:v>
                </c:pt>
                <c:pt idx="9">
                  <c:v>415.0484310394508</c:v>
                </c:pt>
                <c:pt idx="10">
                  <c:v>393.03587743217309</c:v>
                </c:pt>
                <c:pt idx="11">
                  <c:v>416.44673552582606</c:v>
                </c:pt>
                <c:pt idx="12">
                  <c:v>358.27937011573317</c:v>
                </c:pt>
                <c:pt idx="13">
                  <c:v>380.78739951513967</c:v>
                </c:pt>
                <c:pt idx="14">
                  <c:v>430.75339545312977</c:v>
                </c:pt>
                <c:pt idx="15">
                  <c:v>407.9652359291016</c:v>
                </c:pt>
                <c:pt idx="16">
                  <c:v>452.01490005556826</c:v>
                </c:pt>
                <c:pt idx="17">
                  <c:v>462.75852500171356</c:v>
                </c:pt>
                <c:pt idx="18">
                  <c:v>479.33746344070829</c:v>
                </c:pt>
                <c:pt idx="19">
                  <c:v>458.002057819524</c:v>
                </c:pt>
                <c:pt idx="20">
                  <c:v>455.35786698357145</c:v>
                </c:pt>
                <c:pt idx="21">
                  <c:v>466.7441131735016</c:v>
                </c:pt>
                <c:pt idx="22">
                  <c:v>448.70346671815844</c:v>
                </c:pt>
                <c:pt idx="23">
                  <c:v>501.11379133828433</c:v>
                </c:pt>
                <c:pt idx="24">
                  <c:v>407.77036366781181</c:v>
                </c:pt>
                <c:pt idx="25">
                  <c:v>416.94717639029244</c:v>
                </c:pt>
                <c:pt idx="26">
                  <c:v>478.52047051278203</c:v>
                </c:pt>
                <c:pt idx="27">
                  <c:v>474.62243168129618</c:v>
                </c:pt>
                <c:pt idx="28">
                  <c:v>515.84865235782206</c:v>
                </c:pt>
                <c:pt idx="29">
                  <c:v>514.78198406216188</c:v>
                </c:pt>
                <c:pt idx="30">
                  <c:v>531.91873627291477</c:v>
                </c:pt>
                <c:pt idx="31">
                  <c:v>509.0001560320764</c:v>
                </c:pt>
                <c:pt idx="32">
                  <c:v>504.23859429156732</c:v>
                </c:pt>
                <c:pt idx="33">
                  <c:v>513.71120684191897</c:v>
                </c:pt>
                <c:pt idx="34">
                  <c:v>492.3523969062656</c:v>
                </c:pt>
                <c:pt idx="35">
                  <c:v>516.99986121828942</c:v>
                </c:pt>
                <c:pt idx="36">
                  <c:v>424.93943868515203</c:v>
                </c:pt>
                <c:pt idx="37">
                  <c:v>440.48156923988262</c:v>
                </c:pt>
                <c:pt idx="38">
                  <c:v>512.58337870521223</c:v>
                </c:pt>
                <c:pt idx="39">
                  <c:v>516.68676817173161</c:v>
                </c:pt>
                <c:pt idx="40">
                  <c:v>555.98910818875743</c:v>
                </c:pt>
                <c:pt idx="41">
                  <c:v>561.85604346507012</c:v>
                </c:pt>
                <c:pt idx="42">
                  <c:v>574.84410559524167</c:v>
                </c:pt>
                <c:pt idx="43">
                  <c:v>570.64667011009294</c:v>
                </c:pt>
                <c:pt idx="44">
                  <c:v>575.8687360440199</c:v>
                </c:pt>
                <c:pt idx="45">
                  <c:v>587.35475462420936</c:v>
                </c:pt>
                <c:pt idx="46">
                  <c:v>562.10231179302184</c:v>
                </c:pt>
                <c:pt idx="47">
                  <c:v>631.14868393503116</c:v>
                </c:pt>
                <c:pt idx="48">
                  <c:v>522.44137009095925</c:v>
                </c:pt>
                <c:pt idx="49">
                  <c:v>531.97807995753101</c:v>
                </c:pt>
                <c:pt idx="50">
                  <c:v>587.75841522758913</c:v>
                </c:pt>
                <c:pt idx="51">
                  <c:v>579.15166369431677</c:v>
                </c:pt>
                <c:pt idx="52">
                  <c:v>633.04847562314592</c:v>
                </c:pt>
                <c:pt idx="53">
                  <c:v>618.16285765718851</c:v>
                </c:pt>
                <c:pt idx="54">
                  <c:v>667.84850771951392</c:v>
                </c:pt>
                <c:pt idx="55">
                  <c:v>638.55330509438977</c:v>
                </c:pt>
                <c:pt idx="56">
                  <c:v>636.66663899989499</c:v>
                </c:pt>
                <c:pt idx="57">
                  <c:v>675.35980012966047</c:v>
                </c:pt>
                <c:pt idx="58">
                  <c:v>638.87004678266328</c:v>
                </c:pt>
                <c:pt idx="59">
                  <c:v>696.37282565711928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E-4DEA-9A8D-F3C7D94F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98688"/>
        <c:axId val="172098128"/>
      </c:lineChart>
      <c:dateAx>
        <c:axId val="172097008"/>
        <c:scaling>
          <c:orientation val="minMax"/>
        </c:scaling>
        <c:delete val="0"/>
        <c:axPos val="b"/>
        <c:numFmt formatCode="[$-41A]mmm\-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2097568"/>
        <c:crosses val="autoZero"/>
        <c:auto val="0"/>
        <c:lblOffset val="100"/>
        <c:baseTimeUnit val="months"/>
        <c:majorUnit val="2"/>
        <c:majorTimeUnit val="months"/>
      </c:dateAx>
      <c:valAx>
        <c:axId val="172097568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172097008"/>
        <c:crosses val="autoZero"/>
        <c:crossBetween val="between"/>
      </c:valAx>
      <c:valAx>
        <c:axId val="172098128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crossAx val="172098688"/>
        <c:crosses val="max"/>
        <c:crossBetween val="between"/>
      </c:valAx>
      <c:dateAx>
        <c:axId val="17209868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172098128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0.1197081581721353"/>
          <c:y val="0.86218133846946776"/>
          <c:w val="0.74768920090128854"/>
          <c:h val="0.1150199768586878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576594538412116E-2"/>
          <c:y val="5.0226779749018992E-2"/>
          <c:w val="0.85624798959978565"/>
          <c:h val="0.70834005480418472"/>
        </c:manualLayout>
      </c:layout>
      <c:lineChart>
        <c:grouping val="standard"/>
        <c:varyColors val="0"/>
        <c:ser>
          <c:idx val="1"/>
          <c:order val="1"/>
          <c:tx>
            <c:strRef>
              <c:f>'Slika 13.'!$D$5</c:f>
              <c:strCache>
                <c:ptCount val="1"/>
                <c:pt idx="0">
                  <c:v>Vrijednost kartičnih platnih transakcija podizanja gotovog novca – lijevo</c:v>
                </c:pt>
              </c:strCache>
            </c:strRef>
          </c:tx>
          <c:marker>
            <c:symbol val="none"/>
          </c:marker>
          <c:cat>
            <c:numRef>
              <c:f>'Slika 13.'!$B$6:$B$65</c:f>
              <c:numCache>
                <c:formatCode>[$-41A]mmm/\ 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'Slika 13.'!$D$6:$D$65</c:f>
              <c:numCache>
                <c:formatCode>#,##0</c:formatCode>
                <c:ptCount val="60"/>
                <c:pt idx="0">
                  <c:v>883853681.33253694</c:v>
                </c:pt>
                <c:pt idx="1">
                  <c:v>906107171.80967546</c:v>
                </c:pt>
                <c:pt idx="2">
                  <c:v>874461907.09403408</c:v>
                </c:pt>
                <c:pt idx="3">
                  <c:v>702917377.79547417</c:v>
                </c:pt>
                <c:pt idx="4">
                  <c:v>869091186.40918434</c:v>
                </c:pt>
                <c:pt idx="5">
                  <c:v>970243129.07293117</c:v>
                </c:pt>
                <c:pt idx="6">
                  <c:v>1008384041.2767934</c:v>
                </c:pt>
                <c:pt idx="7">
                  <c:v>949785633.81777155</c:v>
                </c:pt>
                <c:pt idx="8">
                  <c:v>954804795.00962234</c:v>
                </c:pt>
                <c:pt idx="9">
                  <c:v>964936545.75618815</c:v>
                </c:pt>
                <c:pt idx="10">
                  <c:v>897762300.88260663</c:v>
                </c:pt>
                <c:pt idx="11">
                  <c:v>928550408.25535858</c:v>
                </c:pt>
                <c:pt idx="12">
                  <c:v>765681119.38416612</c:v>
                </c:pt>
                <c:pt idx="13">
                  <c:v>834385068.6840533</c:v>
                </c:pt>
                <c:pt idx="14">
                  <c:v>962226839.07359469</c:v>
                </c:pt>
                <c:pt idx="15">
                  <c:v>901893364.1250248</c:v>
                </c:pt>
                <c:pt idx="16">
                  <c:v>994481616.69652927</c:v>
                </c:pt>
                <c:pt idx="17">
                  <c:v>994359404.60548139</c:v>
                </c:pt>
                <c:pt idx="18">
                  <c:v>1049685541.0445285</c:v>
                </c:pt>
                <c:pt idx="19">
                  <c:v>995165859.71199143</c:v>
                </c:pt>
                <c:pt idx="20">
                  <c:v>982851876.83323371</c:v>
                </c:pt>
                <c:pt idx="21">
                  <c:v>978930383.96708465</c:v>
                </c:pt>
                <c:pt idx="22">
                  <c:v>933078938.74842381</c:v>
                </c:pt>
                <c:pt idx="23">
                  <c:v>1050412649.4127015</c:v>
                </c:pt>
                <c:pt idx="24">
                  <c:v>851593642.04658568</c:v>
                </c:pt>
                <c:pt idx="25">
                  <c:v>889638819.43061912</c:v>
                </c:pt>
                <c:pt idx="26">
                  <c:v>999701454.24381173</c:v>
                </c:pt>
                <c:pt idx="27">
                  <c:v>988898822.08507526</c:v>
                </c:pt>
                <c:pt idx="28">
                  <c:v>1064227738.801513</c:v>
                </c:pt>
                <c:pt idx="29">
                  <c:v>1046092477.1384962</c:v>
                </c:pt>
                <c:pt idx="30">
                  <c:v>1073305716.5040811</c:v>
                </c:pt>
                <c:pt idx="31">
                  <c:v>1026483423.1866746</c:v>
                </c:pt>
                <c:pt idx="32">
                  <c:v>1006719829.7166368</c:v>
                </c:pt>
                <c:pt idx="33">
                  <c:v>1025891823.3459419</c:v>
                </c:pt>
                <c:pt idx="34">
                  <c:v>948865744.90676212</c:v>
                </c:pt>
                <c:pt idx="35">
                  <c:v>936450773.64125025</c:v>
                </c:pt>
                <c:pt idx="36">
                  <c:v>796158544</c:v>
                </c:pt>
                <c:pt idx="37">
                  <c:v>844325769</c:v>
                </c:pt>
                <c:pt idx="38">
                  <c:v>979922399</c:v>
                </c:pt>
                <c:pt idx="39">
                  <c:v>1002481225</c:v>
                </c:pt>
                <c:pt idx="40">
                  <c:v>1073320577</c:v>
                </c:pt>
                <c:pt idx="41">
                  <c:v>1075110943</c:v>
                </c:pt>
                <c:pt idx="42">
                  <c:v>1085126128</c:v>
                </c:pt>
                <c:pt idx="43">
                  <c:v>1074589939</c:v>
                </c:pt>
                <c:pt idx="44">
                  <c:v>1096291222</c:v>
                </c:pt>
                <c:pt idx="45">
                  <c:v>1123709123</c:v>
                </c:pt>
                <c:pt idx="46">
                  <c:v>1052290415</c:v>
                </c:pt>
                <c:pt idx="47">
                  <c:v>1203334511</c:v>
                </c:pt>
                <c:pt idx="48">
                  <c:v>997780239</c:v>
                </c:pt>
                <c:pt idx="49">
                  <c:v>1042319286</c:v>
                </c:pt>
                <c:pt idx="50">
                  <c:v>1143719828</c:v>
                </c:pt>
                <c:pt idx="51">
                  <c:v>1144089490</c:v>
                </c:pt>
                <c:pt idx="52">
                  <c:v>1236511289</c:v>
                </c:pt>
                <c:pt idx="53">
                  <c:v>1198428009</c:v>
                </c:pt>
                <c:pt idx="54">
                  <c:v>1260269166</c:v>
                </c:pt>
                <c:pt idx="55">
                  <c:v>1205968198</c:v>
                </c:pt>
                <c:pt idx="56">
                  <c:v>1193229377</c:v>
                </c:pt>
                <c:pt idx="57">
                  <c:v>1265827776</c:v>
                </c:pt>
                <c:pt idx="58">
                  <c:v>1176376425</c:v>
                </c:pt>
                <c:pt idx="59">
                  <c:v>1326444688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0-4320-9EF7-351037DC7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02048"/>
        <c:axId val="172102608"/>
      </c:lineChart>
      <c:lineChart>
        <c:grouping val="standard"/>
        <c:varyColors val="0"/>
        <c:ser>
          <c:idx val="0"/>
          <c:order val="0"/>
          <c:tx>
            <c:strRef>
              <c:f>'Slika 13.'!$C$5</c:f>
              <c:strCache>
                <c:ptCount val="1"/>
                <c:pt idx="0">
                  <c:v>Broj kartičnih platnih transakcija podizanja gotovog novca – desno</c:v>
                </c:pt>
              </c:strCache>
            </c:strRef>
          </c:tx>
          <c:marker>
            <c:symbol val="none"/>
          </c:marker>
          <c:cat>
            <c:numRef>
              <c:f>'Slika 13.'!$B$6:$B$65</c:f>
              <c:numCache>
                <c:formatCode>[$-41A]mmm/\ 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'Slika 13.'!$C$6:$C$65</c:f>
              <c:numCache>
                <c:formatCode>#,##0</c:formatCode>
                <c:ptCount val="60"/>
                <c:pt idx="0">
                  <c:v>8310341</c:v>
                </c:pt>
                <c:pt idx="1">
                  <c:v>8484337</c:v>
                </c:pt>
                <c:pt idx="2">
                  <c:v>6888411</c:v>
                </c:pt>
                <c:pt idx="3">
                  <c:v>4962050</c:v>
                </c:pt>
                <c:pt idx="4">
                  <c:v>7172014</c:v>
                </c:pt>
                <c:pt idx="5">
                  <c:v>8408102</c:v>
                </c:pt>
                <c:pt idx="6">
                  <c:v>8467782</c:v>
                </c:pt>
                <c:pt idx="7">
                  <c:v>7963079</c:v>
                </c:pt>
                <c:pt idx="8">
                  <c:v>8226185</c:v>
                </c:pt>
                <c:pt idx="9">
                  <c:v>8261507</c:v>
                </c:pt>
                <c:pt idx="10">
                  <c:v>7426285</c:v>
                </c:pt>
                <c:pt idx="11">
                  <c:v>6971467</c:v>
                </c:pt>
                <c:pt idx="12">
                  <c:v>6071394</c:v>
                </c:pt>
                <c:pt idx="13">
                  <c:v>6670440</c:v>
                </c:pt>
                <c:pt idx="14">
                  <c:v>7995898</c:v>
                </c:pt>
                <c:pt idx="15">
                  <c:v>7454496</c:v>
                </c:pt>
                <c:pt idx="16">
                  <c:v>8381100</c:v>
                </c:pt>
                <c:pt idx="17">
                  <c:v>8413200</c:v>
                </c:pt>
                <c:pt idx="18">
                  <c:v>8520486</c:v>
                </c:pt>
                <c:pt idx="19">
                  <c:v>8072612</c:v>
                </c:pt>
                <c:pt idx="20">
                  <c:v>8215822</c:v>
                </c:pt>
                <c:pt idx="21">
                  <c:v>8211879</c:v>
                </c:pt>
                <c:pt idx="22">
                  <c:v>7650313</c:v>
                </c:pt>
                <c:pt idx="23">
                  <c:v>8496267</c:v>
                </c:pt>
                <c:pt idx="24">
                  <c:v>7118999</c:v>
                </c:pt>
                <c:pt idx="25">
                  <c:v>7339517</c:v>
                </c:pt>
                <c:pt idx="26">
                  <c:v>8173478</c:v>
                </c:pt>
                <c:pt idx="27">
                  <c:v>8119987</c:v>
                </c:pt>
                <c:pt idx="28">
                  <c:v>8871814</c:v>
                </c:pt>
                <c:pt idx="29">
                  <c:v>8486384</c:v>
                </c:pt>
                <c:pt idx="30">
                  <c:v>8392018</c:v>
                </c:pt>
                <c:pt idx="31">
                  <c:v>8136133</c:v>
                </c:pt>
                <c:pt idx="32">
                  <c:v>8107358</c:v>
                </c:pt>
                <c:pt idx="33">
                  <c:v>8594404</c:v>
                </c:pt>
                <c:pt idx="34">
                  <c:v>7806304</c:v>
                </c:pt>
                <c:pt idx="35">
                  <c:v>7575347</c:v>
                </c:pt>
                <c:pt idx="36">
                  <c:v>6796523</c:v>
                </c:pt>
                <c:pt idx="37">
                  <c:v>6992304</c:v>
                </c:pt>
                <c:pt idx="38">
                  <c:v>8005317</c:v>
                </c:pt>
                <c:pt idx="39">
                  <c:v>7773874</c:v>
                </c:pt>
                <c:pt idx="40">
                  <c:v>8230212</c:v>
                </c:pt>
                <c:pt idx="41">
                  <c:v>8070933</c:v>
                </c:pt>
                <c:pt idx="42">
                  <c:v>7806562</c:v>
                </c:pt>
                <c:pt idx="43">
                  <c:v>7629652</c:v>
                </c:pt>
                <c:pt idx="44">
                  <c:v>7887845</c:v>
                </c:pt>
                <c:pt idx="45">
                  <c:v>8184642</c:v>
                </c:pt>
                <c:pt idx="46">
                  <c:v>7466383</c:v>
                </c:pt>
                <c:pt idx="47">
                  <c:v>8267524</c:v>
                </c:pt>
                <c:pt idx="48">
                  <c:v>7043801</c:v>
                </c:pt>
                <c:pt idx="49">
                  <c:v>7378656</c:v>
                </c:pt>
                <c:pt idx="50">
                  <c:v>8138660</c:v>
                </c:pt>
                <c:pt idx="51">
                  <c:v>7786452</c:v>
                </c:pt>
                <c:pt idx="52">
                  <c:v>8278688</c:v>
                </c:pt>
                <c:pt idx="53">
                  <c:v>7914248</c:v>
                </c:pt>
                <c:pt idx="54">
                  <c:v>7942003</c:v>
                </c:pt>
                <c:pt idx="55">
                  <c:v>7564424</c:v>
                </c:pt>
                <c:pt idx="56">
                  <c:v>7516482</c:v>
                </c:pt>
                <c:pt idx="57">
                  <c:v>8133766</c:v>
                </c:pt>
                <c:pt idx="58">
                  <c:v>7361538</c:v>
                </c:pt>
                <c:pt idx="59">
                  <c:v>8056647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0-4320-9EF7-351037DC7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03728"/>
        <c:axId val="172103168"/>
      </c:lineChart>
      <c:catAx>
        <c:axId val="172102048"/>
        <c:scaling>
          <c:orientation val="minMax"/>
        </c:scaling>
        <c:delete val="0"/>
        <c:axPos val="b"/>
        <c:numFmt formatCode="[$-41A]mmm\-yy;@" sourceLinked="0"/>
        <c:majorTickMark val="out"/>
        <c:minorTickMark val="none"/>
        <c:tickLblPos val="nextTo"/>
        <c:spPr>
          <a:ln/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2102608"/>
        <c:crosses val="autoZero"/>
        <c:auto val="0"/>
        <c:lblAlgn val="ctr"/>
        <c:lblOffset val="100"/>
        <c:tickLblSkip val="2"/>
        <c:tickMarkSkip val="2"/>
        <c:noMultiLvlLbl val="0"/>
      </c:catAx>
      <c:valAx>
        <c:axId val="172102608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172102048"/>
        <c:crosses val="autoZero"/>
        <c:crossBetween val="midCat"/>
        <c:dispUnits>
          <c:builtInUnit val="millions"/>
          <c:dispUnitsLbl>
            <c:layout>
              <c:manualLayout>
                <c:xMode val="edge"/>
                <c:yMode val="edge"/>
                <c:x val="2.706834354087707E-2"/>
                <c:y val="5.0226863084176482E-2"/>
              </c:manualLayout>
            </c:layout>
            <c:tx>
              <c:rich>
                <a:bodyPr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r>
                    <a:rPr lang="hr-HR" b="0"/>
                    <a:t>mil.</a:t>
                  </a:r>
                </a:p>
              </c:rich>
            </c:tx>
          </c:dispUnitsLbl>
        </c:dispUnits>
      </c:valAx>
      <c:valAx>
        <c:axId val="172103168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17210372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744940721438049"/>
                <c:y val="5.0226834228502895E-2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hr-HR" b="0"/>
                    <a:t>mil.</a:t>
                  </a:r>
                  <a:endParaRPr lang="en-US" b="0"/>
                </a:p>
              </c:rich>
            </c:tx>
          </c:dispUnitsLbl>
        </c:dispUnits>
      </c:valAx>
      <c:dateAx>
        <c:axId val="17210372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2103168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7.808567328677786E-2"/>
          <c:y val="0.88504752348750781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7464089825155E-2"/>
          <c:y val="5.0226779749018992E-2"/>
          <c:w val="0.85249189979597884"/>
          <c:h val="0.66053684563253712"/>
        </c:manualLayout>
      </c:layout>
      <c:lineChart>
        <c:grouping val="standard"/>
        <c:varyColors val="0"/>
        <c:ser>
          <c:idx val="1"/>
          <c:order val="1"/>
          <c:tx>
            <c:strRef>
              <c:f>'Slika 14.'!$D$5</c:f>
              <c:strCache>
                <c:ptCount val="1"/>
                <c:pt idx="0">
                  <c:v>Vrijednost kartičnih transakcija polaganja gotovog novca – lijevo</c:v>
                </c:pt>
              </c:strCache>
            </c:strRef>
          </c:tx>
          <c:marker>
            <c:symbol val="none"/>
          </c:marker>
          <c:cat>
            <c:numRef>
              <c:f>'Slika 14.'!$B$6:$B$65</c:f>
              <c:numCache>
                <c:formatCode>[$-41A]mmm/\ 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'Slika 14.'!$D$6:$D$65</c:f>
              <c:numCache>
                <c:formatCode>#,##0</c:formatCode>
                <c:ptCount val="60"/>
                <c:pt idx="0">
                  <c:v>142405280.50965557</c:v>
                </c:pt>
                <c:pt idx="1">
                  <c:v>146305461.80901188</c:v>
                </c:pt>
                <c:pt idx="2">
                  <c:v>139027534.27566525</c:v>
                </c:pt>
                <c:pt idx="3">
                  <c:v>110263037.49419338</c:v>
                </c:pt>
                <c:pt idx="4">
                  <c:v>142807685.9778353</c:v>
                </c:pt>
                <c:pt idx="5">
                  <c:v>168355840.46718428</c:v>
                </c:pt>
                <c:pt idx="6">
                  <c:v>199074660.69414029</c:v>
                </c:pt>
                <c:pt idx="7">
                  <c:v>191530875.97053552</c:v>
                </c:pt>
                <c:pt idx="8">
                  <c:v>192062593.93456763</c:v>
                </c:pt>
                <c:pt idx="9">
                  <c:v>187509001.26086667</c:v>
                </c:pt>
                <c:pt idx="10">
                  <c:v>172437836.61822283</c:v>
                </c:pt>
                <c:pt idx="11">
                  <c:v>165510282.69958192</c:v>
                </c:pt>
                <c:pt idx="12">
                  <c:v>145803401.55285686</c:v>
                </c:pt>
                <c:pt idx="13">
                  <c:v>153279470.30327162</c:v>
                </c:pt>
                <c:pt idx="14">
                  <c:v>186458690.95494059</c:v>
                </c:pt>
                <c:pt idx="15">
                  <c:v>180751598.11533612</c:v>
                </c:pt>
                <c:pt idx="16">
                  <c:v>196301185.48012474</c:v>
                </c:pt>
                <c:pt idx="17">
                  <c:v>206420104.1874046</c:v>
                </c:pt>
                <c:pt idx="18">
                  <c:v>243946052.02734089</c:v>
                </c:pt>
                <c:pt idx="19">
                  <c:v>246561470.1705488</c:v>
                </c:pt>
                <c:pt idx="20">
                  <c:v>240341879.62041277</c:v>
                </c:pt>
                <c:pt idx="21">
                  <c:v>222909302.93981019</c:v>
                </c:pt>
                <c:pt idx="22">
                  <c:v>210215768.92959055</c:v>
                </c:pt>
                <c:pt idx="23">
                  <c:v>222911430.61915189</c:v>
                </c:pt>
                <c:pt idx="24">
                  <c:v>194711730.83814451</c:v>
                </c:pt>
                <c:pt idx="25">
                  <c:v>205406561.94837081</c:v>
                </c:pt>
                <c:pt idx="26">
                  <c:v>235273302.40891895</c:v>
                </c:pt>
                <c:pt idx="27">
                  <c:v>230711950.75983807</c:v>
                </c:pt>
                <c:pt idx="28">
                  <c:v>252651420.53221846</c:v>
                </c:pt>
                <c:pt idx="29">
                  <c:v>264921765.21335191</c:v>
                </c:pt>
                <c:pt idx="30">
                  <c:v>296055259.27400625</c:v>
                </c:pt>
                <c:pt idx="31">
                  <c:v>298410729.17910939</c:v>
                </c:pt>
                <c:pt idx="32">
                  <c:v>286545035.63607407</c:v>
                </c:pt>
                <c:pt idx="33">
                  <c:v>279488443.42690289</c:v>
                </c:pt>
                <c:pt idx="34">
                  <c:v>262968242.08640254</c:v>
                </c:pt>
                <c:pt idx="35">
                  <c:v>360640452.85022229</c:v>
                </c:pt>
                <c:pt idx="36">
                  <c:v>184987520</c:v>
                </c:pt>
                <c:pt idx="37">
                  <c:v>229364903</c:v>
                </c:pt>
                <c:pt idx="38">
                  <c:v>272658600</c:v>
                </c:pt>
                <c:pt idx="39">
                  <c:v>268923229</c:v>
                </c:pt>
                <c:pt idx="40">
                  <c:v>304664668</c:v>
                </c:pt>
                <c:pt idx="41">
                  <c:v>322261921</c:v>
                </c:pt>
                <c:pt idx="42">
                  <c:v>362189497</c:v>
                </c:pt>
                <c:pt idx="43">
                  <c:v>358056573</c:v>
                </c:pt>
                <c:pt idx="44">
                  <c:v>344947442</c:v>
                </c:pt>
                <c:pt idx="45">
                  <c:v>338320563</c:v>
                </c:pt>
                <c:pt idx="46">
                  <c:v>305589309</c:v>
                </c:pt>
                <c:pt idx="47">
                  <c:v>317461205</c:v>
                </c:pt>
                <c:pt idx="48">
                  <c:v>284952306</c:v>
                </c:pt>
                <c:pt idx="49">
                  <c:v>299342570</c:v>
                </c:pt>
                <c:pt idx="50">
                  <c:v>324666530</c:v>
                </c:pt>
                <c:pt idx="51">
                  <c:v>336643052</c:v>
                </c:pt>
                <c:pt idx="52">
                  <c:v>363826198</c:v>
                </c:pt>
                <c:pt idx="53">
                  <c:v>368516091</c:v>
                </c:pt>
                <c:pt idx="54">
                  <c:v>432926339</c:v>
                </c:pt>
                <c:pt idx="55">
                  <c:v>399528258</c:v>
                </c:pt>
                <c:pt idx="56">
                  <c:v>393250310</c:v>
                </c:pt>
                <c:pt idx="57">
                  <c:v>389200317</c:v>
                </c:pt>
                <c:pt idx="58">
                  <c:v>345928896</c:v>
                </c:pt>
                <c:pt idx="59">
                  <c:v>369321275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0-4671-BC7A-5EA53A3F9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42000"/>
        <c:axId val="172442560"/>
      </c:lineChart>
      <c:lineChart>
        <c:grouping val="standard"/>
        <c:varyColors val="0"/>
        <c:ser>
          <c:idx val="0"/>
          <c:order val="0"/>
          <c:tx>
            <c:strRef>
              <c:f>'Slika 14.'!$C$5</c:f>
              <c:strCache>
                <c:ptCount val="1"/>
                <c:pt idx="0">
                  <c:v>Broj kartičnih transakcija polaganja gotovog novca – desno</c:v>
                </c:pt>
              </c:strCache>
            </c:strRef>
          </c:tx>
          <c:marker>
            <c:symbol val="none"/>
          </c:marker>
          <c:cat>
            <c:numRef>
              <c:f>'Slika 14.'!$B$6:$B$65</c:f>
              <c:numCache>
                <c:formatCode>[$-41A]mmm/\ 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'Slika 14.'!$C$6:$C$65</c:f>
              <c:numCache>
                <c:formatCode>#,##0</c:formatCode>
                <c:ptCount val="60"/>
                <c:pt idx="0">
                  <c:v>452541</c:v>
                </c:pt>
                <c:pt idx="1">
                  <c:v>450472</c:v>
                </c:pt>
                <c:pt idx="2">
                  <c:v>414155</c:v>
                </c:pt>
                <c:pt idx="3">
                  <c:v>340174</c:v>
                </c:pt>
                <c:pt idx="4">
                  <c:v>415183</c:v>
                </c:pt>
                <c:pt idx="5">
                  <c:v>462024</c:v>
                </c:pt>
                <c:pt idx="6">
                  <c:v>522011</c:v>
                </c:pt>
                <c:pt idx="7">
                  <c:v>495052</c:v>
                </c:pt>
                <c:pt idx="8">
                  <c:v>533516</c:v>
                </c:pt>
                <c:pt idx="9">
                  <c:v>542274</c:v>
                </c:pt>
                <c:pt idx="10">
                  <c:v>510566</c:v>
                </c:pt>
                <c:pt idx="11">
                  <c:v>493238</c:v>
                </c:pt>
                <c:pt idx="12">
                  <c:v>458582</c:v>
                </c:pt>
                <c:pt idx="13">
                  <c:v>466921</c:v>
                </c:pt>
                <c:pt idx="14">
                  <c:v>539822</c:v>
                </c:pt>
                <c:pt idx="15">
                  <c:v>511750</c:v>
                </c:pt>
                <c:pt idx="16">
                  <c:v>528776</c:v>
                </c:pt>
                <c:pt idx="17">
                  <c:v>526170</c:v>
                </c:pt>
                <c:pt idx="18">
                  <c:v>581264</c:v>
                </c:pt>
                <c:pt idx="19">
                  <c:v>560871</c:v>
                </c:pt>
                <c:pt idx="20">
                  <c:v>583435</c:v>
                </c:pt>
                <c:pt idx="21">
                  <c:v>569802</c:v>
                </c:pt>
                <c:pt idx="22">
                  <c:v>548512</c:v>
                </c:pt>
                <c:pt idx="23">
                  <c:v>563970</c:v>
                </c:pt>
                <c:pt idx="24">
                  <c:v>527525</c:v>
                </c:pt>
                <c:pt idx="25">
                  <c:v>535218</c:v>
                </c:pt>
                <c:pt idx="26">
                  <c:v>601882</c:v>
                </c:pt>
                <c:pt idx="27">
                  <c:v>577083</c:v>
                </c:pt>
                <c:pt idx="28">
                  <c:v>602338</c:v>
                </c:pt>
                <c:pt idx="29">
                  <c:v>601727</c:v>
                </c:pt>
                <c:pt idx="30">
                  <c:v>639899</c:v>
                </c:pt>
                <c:pt idx="31">
                  <c:v>628525</c:v>
                </c:pt>
                <c:pt idx="32">
                  <c:v>646899</c:v>
                </c:pt>
                <c:pt idx="33">
                  <c:v>647744</c:v>
                </c:pt>
                <c:pt idx="34">
                  <c:v>615912</c:v>
                </c:pt>
                <c:pt idx="35">
                  <c:v>723061</c:v>
                </c:pt>
                <c:pt idx="36">
                  <c:v>417478</c:v>
                </c:pt>
                <c:pt idx="37">
                  <c:v>500298</c:v>
                </c:pt>
                <c:pt idx="38">
                  <c:v>591698</c:v>
                </c:pt>
                <c:pt idx="39">
                  <c:v>560545</c:v>
                </c:pt>
                <c:pt idx="40">
                  <c:v>602732</c:v>
                </c:pt>
                <c:pt idx="41">
                  <c:v>606207</c:v>
                </c:pt>
                <c:pt idx="42">
                  <c:v>635550</c:v>
                </c:pt>
                <c:pt idx="43">
                  <c:v>610983</c:v>
                </c:pt>
                <c:pt idx="44">
                  <c:v>634528</c:v>
                </c:pt>
                <c:pt idx="45">
                  <c:v>641994</c:v>
                </c:pt>
                <c:pt idx="46">
                  <c:v>598906</c:v>
                </c:pt>
                <c:pt idx="47">
                  <c:v>600382</c:v>
                </c:pt>
                <c:pt idx="48">
                  <c:v>581657</c:v>
                </c:pt>
                <c:pt idx="49">
                  <c:v>590312</c:v>
                </c:pt>
                <c:pt idx="50">
                  <c:v>625154</c:v>
                </c:pt>
                <c:pt idx="51">
                  <c:v>631750</c:v>
                </c:pt>
                <c:pt idx="52">
                  <c:v>650576</c:v>
                </c:pt>
                <c:pt idx="53">
                  <c:v>640987</c:v>
                </c:pt>
                <c:pt idx="54">
                  <c:v>698452</c:v>
                </c:pt>
                <c:pt idx="55">
                  <c:v>635659</c:v>
                </c:pt>
                <c:pt idx="56">
                  <c:v>668728</c:v>
                </c:pt>
                <c:pt idx="57">
                  <c:v>688477</c:v>
                </c:pt>
                <c:pt idx="58">
                  <c:v>628148</c:v>
                </c:pt>
                <c:pt idx="59">
                  <c:v>639900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0-4671-BC7A-5EA53A3F9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29968"/>
        <c:axId val="172443120"/>
      </c:lineChart>
      <c:dateAx>
        <c:axId val="172442000"/>
        <c:scaling>
          <c:orientation val="minMax"/>
        </c:scaling>
        <c:delete val="0"/>
        <c:axPos val="b"/>
        <c:numFmt formatCode="[$-41A]mmm\-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2442560"/>
        <c:crosses val="autoZero"/>
        <c:auto val="0"/>
        <c:lblOffset val="100"/>
        <c:baseTimeUnit val="days"/>
        <c:majorUnit val="2"/>
        <c:majorTimeUnit val="months"/>
      </c:dateAx>
      <c:valAx>
        <c:axId val="172442560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172442000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 b="0"/>
                    <a:t>mil. EUR</a:t>
                  </a:r>
                </a:p>
              </c:rich>
            </c:tx>
          </c:dispUnitsLbl>
        </c:dispUnits>
      </c:valAx>
      <c:valAx>
        <c:axId val="172443120"/>
        <c:scaling>
          <c:orientation val="minMax"/>
        </c:scaling>
        <c:delete val="0"/>
        <c:axPos val="r"/>
        <c:numFmt formatCode="#,##0.00" sourceLinked="0"/>
        <c:majorTickMark val="out"/>
        <c:minorTickMark val="none"/>
        <c:tickLblPos val="nextTo"/>
        <c:crossAx val="172529968"/>
        <c:crosses val="max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 b="0"/>
                    <a:t>mil.</a:t>
                  </a:r>
                </a:p>
                <a:p>
                  <a:pPr>
                    <a:defRPr/>
                  </a:pPr>
                  <a:endParaRPr lang="en-US"/>
                </a:p>
              </c:rich>
            </c:tx>
          </c:dispUnitsLbl>
        </c:dispUnits>
      </c:valAx>
      <c:dateAx>
        <c:axId val="17252996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2443120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8.8633907423626007E-2"/>
          <c:y val="0.89161473387324575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15.'!$D$5:$D$6</c:f>
              <c:strCache>
                <c:ptCount val="2"/>
                <c:pt idx="0">
                  <c:v>Ukupno</c:v>
                </c:pt>
                <c:pt idx="1">
                  <c:v>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15.'!$B$7:$B$66</c:f>
              <c:numCache>
                <c:formatCode>[$-41A]mmm/\ 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'Slika 15.'!$D$7:$D$66</c:f>
              <c:numCache>
                <c:formatCode>#,##0</c:formatCode>
                <c:ptCount val="60"/>
                <c:pt idx="0">
                  <c:v>160255126.59603599</c:v>
                </c:pt>
                <c:pt idx="1">
                  <c:v>135505587.92365989</c:v>
                </c:pt>
                <c:pt idx="2">
                  <c:v>103777217.52411492</c:v>
                </c:pt>
                <c:pt idx="3">
                  <c:v>85562786.069828138</c:v>
                </c:pt>
                <c:pt idx="4">
                  <c:v>95317580.862225771</c:v>
                </c:pt>
                <c:pt idx="5">
                  <c:v>112716475.49550016</c:v>
                </c:pt>
                <c:pt idx="6">
                  <c:v>111917287.22215059</c:v>
                </c:pt>
                <c:pt idx="7">
                  <c:v>112779243.84229432</c:v>
                </c:pt>
                <c:pt idx="8">
                  <c:v>116974870.99400459</c:v>
                </c:pt>
                <c:pt idx="9">
                  <c:v>127242756.99881274</c:v>
                </c:pt>
                <c:pt idx="10">
                  <c:v>127100959.26762758</c:v>
                </c:pt>
                <c:pt idx="11">
                  <c:v>128659239.33281571</c:v>
                </c:pt>
                <c:pt idx="12">
                  <c:v>121506232.26491472</c:v>
                </c:pt>
                <c:pt idx="13">
                  <c:v>126852928.79421328</c:v>
                </c:pt>
                <c:pt idx="14">
                  <c:v>143391771.58404672</c:v>
                </c:pt>
                <c:pt idx="15">
                  <c:v>144509374.47740394</c:v>
                </c:pt>
                <c:pt idx="16">
                  <c:v>163884142.27885062</c:v>
                </c:pt>
                <c:pt idx="17">
                  <c:v>147452483.37646824</c:v>
                </c:pt>
                <c:pt idx="18">
                  <c:v>158226435.59625721</c:v>
                </c:pt>
                <c:pt idx="19">
                  <c:v>163523998.80549473</c:v>
                </c:pt>
                <c:pt idx="20">
                  <c:v>172556754.52916583</c:v>
                </c:pt>
                <c:pt idx="21">
                  <c:v>191840299.02448735</c:v>
                </c:pt>
                <c:pt idx="22">
                  <c:v>202764626.1862101</c:v>
                </c:pt>
                <c:pt idx="23">
                  <c:v>196375949.5653328</c:v>
                </c:pt>
                <c:pt idx="24">
                  <c:v>192208378.58886632</c:v>
                </c:pt>
                <c:pt idx="25">
                  <c:v>178346411.06074211</c:v>
                </c:pt>
                <c:pt idx="26">
                  <c:v>196359716.45549184</c:v>
                </c:pt>
                <c:pt idx="27">
                  <c:v>209004928.52416515</c:v>
                </c:pt>
                <c:pt idx="28">
                  <c:v>229549623.88328516</c:v>
                </c:pt>
                <c:pt idx="29">
                  <c:v>227361930.45221707</c:v>
                </c:pt>
                <c:pt idx="30">
                  <c:v>225538803.91029349</c:v>
                </c:pt>
                <c:pt idx="31">
                  <c:v>231562884.48068276</c:v>
                </c:pt>
                <c:pt idx="32">
                  <c:v>242369775.10040128</c:v>
                </c:pt>
                <c:pt idx="33">
                  <c:v>255271142.44048616</c:v>
                </c:pt>
                <c:pt idx="34">
                  <c:v>274735391.09094405</c:v>
                </c:pt>
                <c:pt idx="35">
                  <c:v>248370970.82198983</c:v>
                </c:pt>
                <c:pt idx="36">
                  <c:v>261438209.48000017</c:v>
                </c:pt>
                <c:pt idx="37">
                  <c:v>241410068.18999979</c:v>
                </c:pt>
                <c:pt idx="38">
                  <c:v>266367791.14999995</c:v>
                </c:pt>
                <c:pt idx="39">
                  <c:v>271367369.80000007</c:v>
                </c:pt>
                <c:pt idx="40">
                  <c:v>285456967.73999995</c:v>
                </c:pt>
                <c:pt idx="41">
                  <c:v>289559881.25999987</c:v>
                </c:pt>
                <c:pt idx="42">
                  <c:v>287728781.15999997</c:v>
                </c:pt>
                <c:pt idx="43">
                  <c:v>299524461.73000002</c:v>
                </c:pt>
                <c:pt idx="44">
                  <c:v>303747498.6699999</c:v>
                </c:pt>
                <c:pt idx="45">
                  <c:v>336950808.5399999</c:v>
                </c:pt>
                <c:pt idx="46">
                  <c:v>352682819.36000007</c:v>
                </c:pt>
                <c:pt idx="47">
                  <c:v>340783576.20000005</c:v>
                </c:pt>
                <c:pt idx="48">
                  <c:v>350093279.78000009</c:v>
                </c:pt>
                <c:pt idx="49">
                  <c:v>328065076.50000024</c:v>
                </c:pt>
                <c:pt idx="50">
                  <c:v>349535596.81</c:v>
                </c:pt>
                <c:pt idx="51">
                  <c:v>357567419.52999985</c:v>
                </c:pt>
                <c:pt idx="52">
                  <c:v>375050946.50999981</c:v>
                </c:pt>
                <c:pt idx="53">
                  <c:v>387182863.39999992</c:v>
                </c:pt>
                <c:pt idx="54">
                  <c:v>406494300.18000001</c:v>
                </c:pt>
                <c:pt idx="55">
                  <c:v>413840599.20000017</c:v>
                </c:pt>
                <c:pt idx="56">
                  <c:v>421887220.72000003</c:v>
                </c:pt>
                <c:pt idx="57">
                  <c:v>458868839.05000013</c:v>
                </c:pt>
                <c:pt idx="58">
                  <c:v>498186587.43000001</c:v>
                </c:pt>
                <c:pt idx="59">
                  <c:v>500615871.49000001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C-430A-AE19-BB120A70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33328"/>
        <c:axId val="172533888"/>
      </c:lineChart>
      <c:lineChart>
        <c:grouping val="standard"/>
        <c:varyColors val="0"/>
        <c:ser>
          <c:idx val="0"/>
          <c:order val="0"/>
          <c:tx>
            <c:strRef>
              <c:f>'Slika 15.'!$C$5:$C$6</c:f>
              <c:strCache>
                <c:ptCount val="2"/>
                <c:pt idx="0">
                  <c:v>Ukupno</c:v>
                </c:pt>
                <c:pt idx="1">
                  <c:v>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15.'!$B$7:$B$66</c:f>
              <c:numCache>
                <c:formatCode>[$-41A]mmm/\ 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</c:numCache>
            </c:numRef>
          </c:cat>
          <c:val>
            <c:numRef>
              <c:f>'Slika 15.'!$C$7:$C$66</c:f>
              <c:numCache>
                <c:formatCode>#,##0</c:formatCode>
                <c:ptCount val="60"/>
                <c:pt idx="0">
                  <c:v>3567127</c:v>
                </c:pt>
                <c:pt idx="1">
                  <c:v>2979937</c:v>
                </c:pt>
                <c:pt idx="2">
                  <c:v>2409054</c:v>
                </c:pt>
                <c:pt idx="3">
                  <c:v>2042797</c:v>
                </c:pt>
                <c:pt idx="4">
                  <c:v>2283637</c:v>
                </c:pt>
                <c:pt idx="5">
                  <c:v>2743433</c:v>
                </c:pt>
                <c:pt idx="6">
                  <c:v>2660080</c:v>
                </c:pt>
                <c:pt idx="7">
                  <c:v>2742016</c:v>
                </c:pt>
                <c:pt idx="8">
                  <c:v>2859539</c:v>
                </c:pt>
                <c:pt idx="9">
                  <c:v>3165606</c:v>
                </c:pt>
                <c:pt idx="10">
                  <c:v>3107970</c:v>
                </c:pt>
                <c:pt idx="11">
                  <c:v>3062276</c:v>
                </c:pt>
                <c:pt idx="12">
                  <c:v>2885972</c:v>
                </c:pt>
                <c:pt idx="13">
                  <c:v>2990430</c:v>
                </c:pt>
                <c:pt idx="14">
                  <c:v>3204094</c:v>
                </c:pt>
                <c:pt idx="15">
                  <c:v>2913102</c:v>
                </c:pt>
                <c:pt idx="16">
                  <c:v>3318529</c:v>
                </c:pt>
                <c:pt idx="17">
                  <c:v>3312698</c:v>
                </c:pt>
                <c:pt idx="18">
                  <c:v>3449066</c:v>
                </c:pt>
                <c:pt idx="19">
                  <c:v>3558754</c:v>
                </c:pt>
                <c:pt idx="20">
                  <c:v>3677053</c:v>
                </c:pt>
                <c:pt idx="21">
                  <c:v>4082689</c:v>
                </c:pt>
                <c:pt idx="22">
                  <c:v>4236885</c:v>
                </c:pt>
                <c:pt idx="23">
                  <c:v>4216553</c:v>
                </c:pt>
                <c:pt idx="24">
                  <c:v>4202900</c:v>
                </c:pt>
                <c:pt idx="25">
                  <c:v>4030631</c:v>
                </c:pt>
                <c:pt idx="26">
                  <c:v>4416299</c:v>
                </c:pt>
                <c:pt idx="27">
                  <c:v>4431117</c:v>
                </c:pt>
                <c:pt idx="28">
                  <c:v>4892313</c:v>
                </c:pt>
                <c:pt idx="29">
                  <c:v>4796873</c:v>
                </c:pt>
                <c:pt idx="30">
                  <c:v>4680273</c:v>
                </c:pt>
                <c:pt idx="31">
                  <c:v>4811397</c:v>
                </c:pt>
                <c:pt idx="32">
                  <c:v>4942286</c:v>
                </c:pt>
                <c:pt idx="33">
                  <c:v>5261329</c:v>
                </c:pt>
                <c:pt idx="34">
                  <c:v>5387697</c:v>
                </c:pt>
                <c:pt idx="35">
                  <c:v>5045587</c:v>
                </c:pt>
                <c:pt idx="36">
                  <c:v>5412035</c:v>
                </c:pt>
                <c:pt idx="37">
                  <c:v>5023669</c:v>
                </c:pt>
                <c:pt idx="38">
                  <c:v>5591863</c:v>
                </c:pt>
                <c:pt idx="39">
                  <c:v>5563599</c:v>
                </c:pt>
                <c:pt idx="40">
                  <c:v>5912108</c:v>
                </c:pt>
                <c:pt idx="41">
                  <c:v>5904950</c:v>
                </c:pt>
                <c:pt idx="42">
                  <c:v>5776084</c:v>
                </c:pt>
                <c:pt idx="43">
                  <c:v>5983528</c:v>
                </c:pt>
                <c:pt idx="44">
                  <c:v>6094661</c:v>
                </c:pt>
                <c:pt idx="45">
                  <c:v>6766350</c:v>
                </c:pt>
                <c:pt idx="46">
                  <c:v>6828443</c:v>
                </c:pt>
                <c:pt idx="47">
                  <c:v>6832748</c:v>
                </c:pt>
                <c:pt idx="48">
                  <c:v>6993337</c:v>
                </c:pt>
                <c:pt idx="49">
                  <c:v>6653505</c:v>
                </c:pt>
                <c:pt idx="50">
                  <c:v>7118447</c:v>
                </c:pt>
                <c:pt idx="51">
                  <c:v>7313856</c:v>
                </c:pt>
                <c:pt idx="52">
                  <c:v>7591712</c:v>
                </c:pt>
                <c:pt idx="53">
                  <c:v>7702644</c:v>
                </c:pt>
                <c:pt idx="54">
                  <c:v>7734918</c:v>
                </c:pt>
                <c:pt idx="55">
                  <c:v>7963731</c:v>
                </c:pt>
                <c:pt idx="56">
                  <c:v>8248260</c:v>
                </c:pt>
                <c:pt idx="57">
                  <c:v>8920587</c:v>
                </c:pt>
                <c:pt idx="58">
                  <c:v>9215959</c:v>
                </c:pt>
                <c:pt idx="59">
                  <c:v>9278148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C-430A-AE19-BB120A70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35008"/>
        <c:axId val="172534448"/>
      </c:lineChart>
      <c:dateAx>
        <c:axId val="172533328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533888"/>
        <c:crosses val="autoZero"/>
        <c:auto val="1"/>
        <c:lblOffset val="100"/>
        <c:baseTimeUnit val="months"/>
      </c:dateAx>
      <c:valAx>
        <c:axId val="17253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53332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25344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53500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7253500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253444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0469696969697"/>
          <c:y val="5.537410547639092E-2"/>
          <c:w val="0.71307460872897721"/>
          <c:h val="0.59696488020643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16. '!$C$5</c:f>
              <c:strCache>
                <c:ptCount val="1"/>
                <c:pt idx="0">
                  <c:v>Broj transakcija – lijevo</c:v>
                </c:pt>
              </c:strCache>
            </c:strRef>
          </c:tx>
          <c:invertIfNegative val="0"/>
          <c:cat>
            <c:strRef>
              <c:f>'Slika 16. '!$B$6:$B$14</c:f>
              <c:strCache>
                <c:ptCount val="9"/>
                <c:pt idx="0">
                  <c:v>Irska</c:v>
                </c:pt>
                <c:pt idx="1">
                  <c:v>Njemačka</c:v>
                </c:pt>
                <c:pt idx="2">
                  <c:v>Nizozemska</c:v>
                </c:pt>
                <c:pt idx="3">
                  <c:v>Bosna i Hercegovina</c:v>
                </c:pt>
                <c:pt idx="4">
                  <c:v>Italija</c:v>
                </c:pt>
                <c:pt idx="5">
                  <c:v>Slovenija</c:v>
                </c:pt>
                <c:pt idx="6">
                  <c:v>Belgija</c:v>
                </c:pt>
                <c:pt idx="7">
                  <c:v>Španjolska</c:v>
                </c:pt>
                <c:pt idx="8">
                  <c:v>Litva</c:v>
                </c:pt>
              </c:strCache>
            </c:strRef>
          </c:cat>
          <c:val>
            <c:numRef>
              <c:f>'Slika 16. '!$C$6:$C$14</c:f>
              <c:numCache>
                <c:formatCode>#,##0</c:formatCode>
                <c:ptCount val="9"/>
                <c:pt idx="0">
                  <c:v>22674775</c:v>
                </c:pt>
                <c:pt idx="1">
                  <c:v>8926789</c:v>
                </c:pt>
                <c:pt idx="2">
                  <c:v>9865022</c:v>
                </c:pt>
                <c:pt idx="3">
                  <c:v>7020103</c:v>
                </c:pt>
                <c:pt idx="4">
                  <c:v>3951724</c:v>
                </c:pt>
                <c:pt idx="5">
                  <c:v>4165730</c:v>
                </c:pt>
                <c:pt idx="6">
                  <c:v>1554816</c:v>
                </c:pt>
                <c:pt idx="7">
                  <c:v>2981458</c:v>
                </c:pt>
                <c:pt idx="8">
                  <c:v>1232137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5-4B19-A77B-86220C6A4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323568"/>
        <c:axId val="172324128"/>
      </c:barChart>
      <c:lineChart>
        <c:grouping val="standard"/>
        <c:varyColors val="0"/>
        <c:ser>
          <c:idx val="1"/>
          <c:order val="1"/>
          <c:tx>
            <c:strRef>
              <c:f>'Slika 16. 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'Slika 16. '!$B$6:$B$14</c:f>
              <c:strCache>
                <c:ptCount val="9"/>
                <c:pt idx="0">
                  <c:v>Irska</c:v>
                </c:pt>
                <c:pt idx="1">
                  <c:v>Njemačka</c:v>
                </c:pt>
                <c:pt idx="2">
                  <c:v>Nizozemska</c:v>
                </c:pt>
                <c:pt idx="3">
                  <c:v>Bosna i Hercegovina</c:v>
                </c:pt>
                <c:pt idx="4">
                  <c:v>Italija</c:v>
                </c:pt>
                <c:pt idx="5">
                  <c:v>Slovenija</c:v>
                </c:pt>
                <c:pt idx="6">
                  <c:v>Belgija</c:v>
                </c:pt>
                <c:pt idx="7">
                  <c:v>Španjolska</c:v>
                </c:pt>
                <c:pt idx="8">
                  <c:v>Litva</c:v>
                </c:pt>
              </c:strCache>
            </c:strRef>
          </c:cat>
          <c:val>
            <c:numRef>
              <c:f>'Slika 16. '!$D$6:$D$14</c:f>
              <c:numCache>
                <c:formatCode>#,##0</c:formatCode>
                <c:ptCount val="9"/>
                <c:pt idx="0">
                  <c:v>1275806758.4600005</c:v>
                </c:pt>
                <c:pt idx="1">
                  <c:v>528083357.95000017</c:v>
                </c:pt>
                <c:pt idx="2">
                  <c:v>339169562.48999977</c:v>
                </c:pt>
                <c:pt idx="3">
                  <c:v>313633549.69</c:v>
                </c:pt>
                <c:pt idx="4">
                  <c:v>253616224.87</c:v>
                </c:pt>
                <c:pt idx="5">
                  <c:v>194550597.51999998</c:v>
                </c:pt>
                <c:pt idx="6">
                  <c:v>188441324.55000004</c:v>
                </c:pt>
                <c:pt idx="7">
                  <c:v>177107268.29000002</c:v>
                </c:pt>
                <c:pt idx="8">
                  <c:v>161760735.40000004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5-4B19-A77B-86220C6A4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25248"/>
        <c:axId val="172324688"/>
      </c:lineChart>
      <c:catAx>
        <c:axId val="172323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2324128"/>
        <c:crosses val="autoZero"/>
        <c:auto val="1"/>
        <c:lblAlgn val="ctr"/>
        <c:lblOffset val="100"/>
        <c:noMultiLvlLbl val="0"/>
      </c:catAx>
      <c:valAx>
        <c:axId val="172324128"/>
        <c:scaling>
          <c:orientation val="minMax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172323568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 b="0"/>
                    <a:t>mil</a:t>
                  </a:r>
                  <a:r>
                    <a:rPr lang="hr-HR"/>
                    <a:t>.</a:t>
                  </a:r>
                </a:p>
              </c:rich>
            </c:tx>
          </c:dispUnitsLbl>
        </c:dispUnits>
      </c:valAx>
      <c:valAx>
        <c:axId val="172324688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172325248"/>
        <c:crosses val="max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 b="0"/>
                    <a:t>mil.</a:t>
                  </a:r>
                  <a:r>
                    <a:rPr lang="hr-HR" b="0" baseline="0"/>
                    <a:t> EUR</a:t>
                  </a:r>
                  <a:endParaRPr lang="hr-HR" b="0"/>
                </a:p>
              </c:rich>
            </c:tx>
          </c:dispUnitsLbl>
        </c:dispUnits>
      </c:valAx>
      <c:catAx>
        <c:axId val="172325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232468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4976539520501821E-2"/>
          <c:y val="0.91161504372296853"/>
          <c:w val="0.72553579997459472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17.'!$D$5</c:f>
              <c:strCache>
                <c:ptCount val="1"/>
                <c:pt idx="0">
                  <c:v>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17.'!$B$6:$B$65</c:f>
              <c:numCache>
                <c:formatCode>[$-41A]mmm/yy;@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 formatCode="[$-41A]mmm/\ yy;@">
                  <c:v>44013</c:v>
                </c:pt>
                <c:pt idx="7" formatCode="[$-41A]mmm/\ yy;@">
                  <c:v>44044</c:v>
                </c:pt>
                <c:pt idx="8" formatCode="[$-41A]mmm/\ yy;@">
                  <c:v>44075</c:v>
                </c:pt>
                <c:pt idx="9" formatCode="[$-41A]mmm/\ yy;@">
                  <c:v>44105</c:v>
                </c:pt>
                <c:pt idx="10">
                  <c:v>44136</c:v>
                </c:pt>
                <c:pt idx="11">
                  <c:v>44166</c:v>
                </c:pt>
                <c:pt idx="12" formatCode="[$-41A]mmm/\ yy;@">
                  <c:v>44197</c:v>
                </c:pt>
                <c:pt idx="13" formatCode="[$-41A]mmm/\ yy;@">
                  <c:v>44228</c:v>
                </c:pt>
                <c:pt idx="14" formatCode="[$-41A]mmm/\ yy;@">
                  <c:v>44256</c:v>
                </c:pt>
                <c:pt idx="15" formatCode="[$-41A]mmm/\ yy;@">
                  <c:v>44287</c:v>
                </c:pt>
                <c:pt idx="16" formatCode="[$-41A]mmm/\ yy;@">
                  <c:v>44317</c:v>
                </c:pt>
                <c:pt idx="17" formatCode="[$-41A]mmm/\ yy;@">
                  <c:v>44348</c:v>
                </c:pt>
                <c:pt idx="18" formatCode="[$-41A]mmm/\ yy;@">
                  <c:v>44378</c:v>
                </c:pt>
                <c:pt idx="19" formatCode="[$-41A]mmm/\ yy;@">
                  <c:v>44409</c:v>
                </c:pt>
                <c:pt idx="20" formatCode="[$-41A]mmm/\ yy;@">
                  <c:v>44440</c:v>
                </c:pt>
                <c:pt idx="21" formatCode="[$-41A]mmm/\ yy;@">
                  <c:v>44470</c:v>
                </c:pt>
                <c:pt idx="22" formatCode="[$-41A]mmm/\ yy;@">
                  <c:v>44501</c:v>
                </c:pt>
                <c:pt idx="23" formatCode="[$-41A]mmm/\ yy;@">
                  <c:v>44531</c:v>
                </c:pt>
                <c:pt idx="24" formatCode="[$-41A]mmm/\ yy;@">
                  <c:v>44562</c:v>
                </c:pt>
                <c:pt idx="25" formatCode="[$-41A]mmm/\ yy;@">
                  <c:v>44593</c:v>
                </c:pt>
                <c:pt idx="26" formatCode="[$-41A]mmm/\ yy;@">
                  <c:v>44621</c:v>
                </c:pt>
                <c:pt idx="27" formatCode="[$-41A]mmm/\ yy;@">
                  <c:v>44652</c:v>
                </c:pt>
                <c:pt idx="28" formatCode="[$-41A]mmm/\ yy;@">
                  <c:v>44682</c:v>
                </c:pt>
                <c:pt idx="29" formatCode="[$-41A]mmm/\ yy;@">
                  <c:v>44713</c:v>
                </c:pt>
                <c:pt idx="30" formatCode="[$-41A]mmm/\ yy;@">
                  <c:v>44743</c:v>
                </c:pt>
                <c:pt idx="31" formatCode="[$-41A]mmm/\ yy;@">
                  <c:v>44774</c:v>
                </c:pt>
                <c:pt idx="32" formatCode="[$-41A]mmm/\ yy;@">
                  <c:v>44805</c:v>
                </c:pt>
                <c:pt idx="33" formatCode="[$-41A]mmm/\ yy;@">
                  <c:v>44835</c:v>
                </c:pt>
                <c:pt idx="34" formatCode="[$-41A]mmm/\ yy;@">
                  <c:v>44866</c:v>
                </c:pt>
                <c:pt idx="35" formatCode="[$-41A]mmm/\ yy;@">
                  <c:v>44896</c:v>
                </c:pt>
                <c:pt idx="36" formatCode="[$-41A]mmm/\ yy;@">
                  <c:v>44927</c:v>
                </c:pt>
                <c:pt idx="37" formatCode="[$-41A]mmm/\ yy;@">
                  <c:v>44958</c:v>
                </c:pt>
                <c:pt idx="38" formatCode="[$-41A]mmm/\ yy;@">
                  <c:v>44986</c:v>
                </c:pt>
                <c:pt idx="39" formatCode="[$-41A]mmm/\ yy;@">
                  <c:v>45017</c:v>
                </c:pt>
                <c:pt idx="40" formatCode="[$-41A]mmm/\ yy;@">
                  <c:v>45047</c:v>
                </c:pt>
                <c:pt idx="41" formatCode="[$-41A]mmm/\ yy;@">
                  <c:v>45078</c:v>
                </c:pt>
                <c:pt idx="42" formatCode="[$-41A]mmm/\ yy;@">
                  <c:v>45108</c:v>
                </c:pt>
                <c:pt idx="43" formatCode="[$-41A]mmm/\ yy;@">
                  <c:v>45139</c:v>
                </c:pt>
                <c:pt idx="44" formatCode="[$-41A]mmm/\ yy;@">
                  <c:v>45170</c:v>
                </c:pt>
                <c:pt idx="45" formatCode="[$-41A]mmm/\ yy;@">
                  <c:v>45200</c:v>
                </c:pt>
                <c:pt idx="46" formatCode="[$-41A]mmm/\ yy;@">
                  <c:v>45231</c:v>
                </c:pt>
                <c:pt idx="47" formatCode="[$-41A]mmm/\ yy;@">
                  <c:v>45261</c:v>
                </c:pt>
                <c:pt idx="48" formatCode="[$-41A]mmm/\ yy;@">
                  <c:v>45292</c:v>
                </c:pt>
                <c:pt idx="49" formatCode="[$-41A]mmm/\ yy;@">
                  <c:v>45323</c:v>
                </c:pt>
                <c:pt idx="50" formatCode="[$-41A]mmm/\ yy;@">
                  <c:v>45352</c:v>
                </c:pt>
                <c:pt idx="51" formatCode="[$-41A]mmm/\ yy;@">
                  <c:v>45383</c:v>
                </c:pt>
                <c:pt idx="52" formatCode="[$-41A]mmm/\ yy;@">
                  <c:v>45413</c:v>
                </c:pt>
                <c:pt idx="53" formatCode="[$-41A]mmm/\ yy;@">
                  <c:v>45444</c:v>
                </c:pt>
                <c:pt idx="54" formatCode="[$-41A]mmm/\ yy;@">
                  <c:v>45474</c:v>
                </c:pt>
                <c:pt idx="55" formatCode="[$-41A]mmm/\ yy;@">
                  <c:v>45505</c:v>
                </c:pt>
                <c:pt idx="56" formatCode="[$-41A]mmm/\ yy;@">
                  <c:v>45536</c:v>
                </c:pt>
                <c:pt idx="57" formatCode="[$-41A]mmm/\ yy;@">
                  <c:v>45566</c:v>
                </c:pt>
                <c:pt idx="58" formatCode="[$-41A]mmm/\ yy;@">
                  <c:v>45597</c:v>
                </c:pt>
                <c:pt idx="59" formatCode="[$-41A]mmm/\ yy;@">
                  <c:v>45627</c:v>
                </c:pt>
              </c:numCache>
            </c:numRef>
          </c:cat>
          <c:val>
            <c:numRef>
              <c:f>'Slika 17.'!$D$6:$D$65</c:f>
              <c:numCache>
                <c:formatCode>#,##0</c:formatCode>
                <c:ptCount val="60"/>
                <c:pt idx="0">
                  <c:v>1790411324.9717963</c:v>
                </c:pt>
                <c:pt idx="1">
                  <c:v>1804119650.9390137</c:v>
                </c:pt>
                <c:pt idx="2">
                  <c:v>1739519915.7210166</c:v>
                </c:pt>
                <c:pt idx="3">
                  <c:v>1402869105.1828256</c:v>
                </c:pt>
                <c:pt idx="4">
                  <c:v>1822486835.7555244</c:v>
                </c:pt>
                <c:pt idx="5">
                  <c:v>2146188087.4643307</c:v>
                </c:pt>
                <c:pt idx="6">
                  <c:v>2580312691.4858317</c:v>
                </c:pt>
                <c:pt idx="7">
                  <c:v>2567891006.4370561</c:v>
                </c:pt>
                <c:pt idx="8">
                  <c:v>2116846218.1962969</c:v>
                </c:pt>
                <c:pt idx="9">
                  <c:v>2032589507.9965491</c:v>
                </c:pt>
                <c:pt idx="10">
                  <c:v>1891913880.0185812</c:v>
                </c:pt>
                <c:pt idx="11">
                  <c:v>1982267894.4853673</c:v>
                </c:pt>
                <c:pt idx="12">
                  <c:v>1713561737.7397304</c:v>
                </c:pt>
                <c:pt idx="13">
                  <c:v>1752486914.3274271</c:v>
                </c:pt>
                <c:pt idx="14">
                  <c:v>2038261058.3316741</c:v>
                </c:pt>
                <c:pt idx="15">
                  <c:v>1964511533.0811598</c:v>
                </c:pt>
                <c:pt idx="16">
                  <c:v>2226009186.6746297</c:v>
                </c:pt>
                <c:pt idx="17">
                  <c:v>2476285075.9838076</c:v>
                </c:pt>
                <c:pt idx="18">
                  <c:v>3170584297.166368</c:v>
                </c:pt>
                <c:pt idx="19">
                  <c:v>3405766786.9135308</c:v>
                </c:pt>
                <c:pt idx="20">
                  <c:v>2711566394.1867409</c:v>
                </c:pt>
                <c:pt idx="21">
                  <c:v>2344345444.0241556</c:v>
                </c:pt>
                <c:pt idx="22">
                  <c:v>2140530457.2300749</c:v>
                </c:pt>
                <c:pt idx="23">
                  <c:v>2394298610.6576414</c:v>
                </c:pt>
                <c:pt idx="24">
                  <c:v>1942530509.788307</c:v>
                </c:pt>
                <c:pt idx="25">
                  <c:v>1989504131.6610258</c:v>
                </c:pt>
                <c:pt idx="26">
                  <c:v>2303131015.9930983</c:v>
                </c:pt>
                <c:pt idx="27">
                  <c:v>2417688030.1280775</c:v>
                </c:pt>
                <c:pt idx="28">
                  <c:v>2747725162.5190787</c:v>
                </c:pt>
                <c:pt idx="29">
                  <c:v>3160067543.4335389</c:v>
                </c:pt>
                <c:pt idx="30">
                  <c:v>3870863238.4365249</c:v>
                </c:pt>
                <c:pt idx="31">
                  <c:v>3923282755.8563938</c:v>
                </c:pt>
                <c:pt idx="32">
                  <c:v>3104956563.1428761</c:v>
                </c:pt>
                <c:pt idx="33">
                  <c:v>2737895376.2028003</c:v>
                </c:pt>
                <c:pt idx="34">
                  <c:v>2481566496.9141946</c:v>
                </c:pt>
                <c:pt idx="35">
                  <c:v>2658662798.9913063</c:v>
                </c:pt>
                <c:pt idx="36">
                  <c:v>2088305940.24</c:v>
                </c:pt>
                <c:pt idx="37">
                  <c:v>2214528124.2300005</c:v>
                </c:pt>
                <c:pt idx="38">
                  <c:v>2610092871.3900003</c:v>
                </c:pt>
                <c:pt idx="39">
                  <c:v>2763553929.9400005</c:v>
                </c:pt>
                <c:pt idx="40">
                  <c:v>3109071283.8399997</c:v>
                </c:pt>
                <c:pt idx="41">
                  <c:v>3498019465.7000003</c:v>
                </c:pt>
                <c:pt idx="42">
                  <c:v>4154049516.4699993</c:v>
                </c:pt>
                <c:pt idx="43">
                  <c:v>4206708151.7699995</c:v>
                </c:pt>
                <c:pt idx="44">
                  <c:v>3505523073.79</c:v>
                </c:pt>
                <c:pt idx="45">
                  <c:v>3143341895.6999998</c:v>
                </c:pt>
                <c:pt idx="46">
                  <c:v>2862244469.9400001</c:v>
                </c:pt>
                <c:pt idx="47">
                  <c:v>3179139814.9300003</c:v>
                </c:pt>
                <c:pt idx="48">
                  <c:v>2631596781.9200001</c:v>
                </c:pt>
                <c:pt idx="49">
                  <c:v>2703157140.9300003</c:v>
                </c:pt>
                <c:pt idx="50">
                  <c:v>3052754787.4800005</c:v>
                </c:pt>
                <c:pt idx="51">
                  <c:v>3131187086.8699999</c:v>
                </c:pt>
                <c:pt idx="52">
                  <c:v>3607999963.4000006</c:v>
                </c:pt>
                <c:pt idx="53">
                  <c:v>3821445400.8100004</c:v>
                </c:pt>
                <c:pt idx="54">
                  <c:v>4617279392.0499992</c:v>
                </c:pt>
                <c:pt idx="55">
                  <c:v>4539955877.579999</c:v>
                </c:pt>
                <c:pt idx="56">
                  <c:v>3800309778.3000002</c:v>
                </c:pt>
                <c:pt idx="57">
                  <c:v>3526457006.4399986</c:v>
                </c:pt>
                <c:pt idx="58">
                  <c:v>3214508322.6800003</c:v>
                </c:pt>
                <c:pt idx="59">
                  <c:v>3553745263.02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1-4655-9E19-DF33E08E0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28608"/>
        <c:axId val="172329168"/>
      </c:lineChart>
      <c:lineChart>
        <c:grouping val="standard"/>
        <c:varyColors val="0"/>
        <c:ser>
          <c:idx val="0"/>
          <c:order val="0"/>
          <c:tx>
            <c:strRef>
              <c:f>'Slika 17.'!$C$5</c:f>
              <c:strCache>
                <c:ptCount val="1"/>
                <c:pt idx="0">
                  <c:v>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17.'!$B$6:$B$65</c:f>
              <c:numCache>
                <c:formatCode>[$-41A]mmm/yy;@</c:formatCode>
                <c:ptCount val="6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 formatCode="[$-41A]mmm/\ yy;@">
                  <c:v>44013</c:v>
                </c:pt>
                <c:pt idx="7" formatCode="[$-41A]mmm/\ yy;@">
                  <c:v>44044</c:v>
                </c:pt>
                <c:pt idx="8" formatCode="[$-41A]mmm/\ yy;@">
                  <c:v>44075</c:v>
                </c:pt>
                <c:pt idx="9" formatCode="[$-41A]mmm/\ yy;@">
                  <c:v>44105</c:v>
                </c:pt>
                <c:pt idx="10">
                  <c:v>44136</c:v>
                </c:pt>
                <c:pt idx="11">
                  <c:v>44166</c:v>
                </c:pt>
                <c:pt idx="12" formatCode="[$-41A]mmm/\ yy;@">
                  <c:v>44197</c:v>
                </c:pt>
                <c:pt idx="13" formatCode="[$-41A]mmm/\ yy;@">
                  <c:v>44228</c:v>
                </c:pt>
                <c:pt idx="14" formatCode="[$-41A]mmm/\ yy;@">
                  <c:v>44256</c:v>
                </c:pt>
                <c:pt idx="15" formatCode="[$-41A]mmm/\ yy;@">
                  <c:v>44287</c:v>
                </c:pt>
                <c:pt idx="16" formatCode="[$-41A]mmm/\ yy;@">
                  <c:v>44317</c:v>
                </c:pt>
                <c:pt idx="17" formatCode="[$-41A]mmm/\ yy;@">
                  <c:v>44348</c:v>
                </c:pt>
                <c:pt idx="18" formatCode="[$-41A]mmm/\ yy;@">
                  <c:v>44378</c:v>
                </c:pt>
                <c:pt idx="19" formatCode="[$-41A]mmm/\ yy;@">
                  <c:v>44409</c:v>
                </c:pt>
                <c:pt idx="20" formatCode="[$-41A]mmm/\ yy;@">
                  <c:v>44440</c:v>
                </c:pt>
                <c:pt idx="21" formatCode="[$-41A]mmm/\ yy;@">
                  <c:v>44470</c:v>
                </c:pt>
                <c:pt idx="22" formatCode="[$-41A]mmm/\ yy;@">
                  <c:v>44501</c:v>
                </c:pt>
                <c:pt idx="23" formatCode="[$-41A]mmm/\ yy;@">
                  <c:v>44531</c:v>
                </c:pt>
                <c:pt idx="24" formatCode="[$-41A]mmm/\ yy;@">
                  <c:v>44562</c:v>
                </c:pt>
                <c:pt idx="25" formatCode="[$-41A]mmm/\ yy;@">
                  <c:v>44593</c:v>
                </c:pt>
                <c:pt idx="26" formatCode="[$-41A]mmm/\ yy;@">
                  <c:v>44621</c:v>
                </c:pt>
                <c:pt idx="27" formatCode="[$-41A]mmm/\ yy;@">
                  <c:v>44652</c:v>
                </c:pt>
                <c:pt idx="28" formatCode="[$-41A]mmm/\ yy;@">
                  <c:v>44682</c:v>
                </c:pt>
                <c:pt idx="29" formatCode="[$-41A]mmm/\ yy;@">
                  <c:v>44713</c:v>
                </c:pt>
                <c:pt idx="30" formatCode="[$-41A]mmm/\ yy;@">
                  <c:v>44743</c:v>
                </c:pt>
                <c:pt idx="31" formatCode="[$-41A]mmm/\ yy;@">
                  <c:v>44774</c:v>
                </c:pt>
                <c:pt idx="32" formatCode="[$-41A]mmm/\ yy;@">
                  <c:v>44805</c:v>
                </c:pt>
                <c:pt idx="33" formatCode="[$-41A]mmm/\ yy;@">
                  <c:v>44835</c:v>
                </c:pt>
                <c:pt idx="34" formatCode="[$-41A]mmm/\ yy;@">
                  <c:v>44866</c:v>
                </c:pt>
                <c:pt idx="35" formatCode="[$-41A]mmm/\ yy;@">
                  <c:v>44896</c:v>
                </c:pt>
                <c:pt idx="36" formatCode="[$-41A]mmm/\ yy;@">
                  <c:v>44927</c:v>
                </c:pt>
                <c:pt idx="37" formatCode="[$-41A]mmm/\ yy;@">
                  <c:v>44958</c:v>
                </c:pt>
                <c:pt idx="38" formatCode="[$-41A]mmm/\ yy;@">
                  <c:v>44986</c:v>
                </c:pt>
                <c:pt idx="39" formatCode="[$-41A]mmm/\ yy;@">
                  <c:v>45017</c:v>
                </c:pt>
                <c:pt idx="40" formatCode="[$-41A]mmm/\ yy;@">
                  <c:v>45047</c:v>
                </c:pt>
                <c:pt idx="41" formatCode="[$-41A]mmm/\ yy;@">
                  <c:v>45078</c:v>
                </c:pt>
                <c:pt idx="42" formatCode="[$-41A]mmm/\ yy;@">
                  <c:v>45108</c:v>
                </c:pt>
                <c:pt idx="43" formatCode="[$-41A]mmm/\ yy;@">
                  <c:v>45139</c:v>
                </c:pt>
                <c:pt idx="44" formatCode="[$-41A]mmm/\ yy;@">
                  <c:v>45170</c:v>
                </c:pt>
                <c:pt idx="45" formatCode="[$-41A]mmm/\ yy;@">
                  <c:v>45200</c:v>
                </c:pt>
                <c:pt idx="46" formatCode="[$-41A]mmm/\ yy;@">
                  <c:v>45231</c:v>
                </c:pt>
                <c:pt idx="47" formatCode="[$-41A]mmm/\ yy;@">
                  <c:v>45261</c:v>
                </c:pt>
                <c:pt idx="48" formatCode="[$-41A]mmm/\ yy;@">
                  <c:v>45292</c:v>
                </c:pt>
                <c:pt idx="49" formatCode="[$-41A]mmm/\ yy;@">
                  <c:v>45323</c:v>
                </c:pt>
                <c:pt idx="50" formatCode="[$-41A]mmm/\ yy;@">
                  <c:v>45352</c:v>
                </c:pt>
                <c:pt idx="51" formatCode="[$-41A]mmm/\ yy;@">
                  <c:v>45383</c:v>
                </c:pt>
                <c:pt idx="52" formatCode="[$-41A]mmm/\ yy;@">
                  <c:v>45413</c:v>
                </c:pt>
                <c:pt idx="53" formatCode="[$-41A]mmm/\ yy;@">
                  <c:v>45444</c:v>
                </c:pt>
                <c:pt idx="54" formatCode="[$-41A]mmm/\ yy;@">
                  <c:v>45474</c:v>
                </c:pt>
                <c:pt idx="55" formatCode="[$-41A]mmm/\ yy;@">
                  <c:v>45505</c:v>
                </c:pt>
                <c:pt idx="56" formatCode="[$-41A]mmm/\ yy;@">
                  <c:v>45536</c:v>
                </c:pt>
                <c:pt idx="57" formatCode="[$-41A]mmm/\ yy;@">
                  <c:v>45566</c:v>
                </c:pt>
                <c:pt idx="58" formatCode="[$-41A]mmm/\ yy;@">
                  <c:v>45597</c:v>
                </c:pt>
                <c:pt idx="59" formatCode="[$-41A]mmm/\ yy;@">
                  <c:v>45627</c:v>
                </c:pt>
              </c:numCache>
            </c:numRef>
          </c:cat>
          <c:val>
            <c:numRef>
              <c:f>'Slika 17.'!$C$6:$C$65</c:f>
              <c:numCache>
                <c:formatCode>#,##0</c:formatCode>
                <c:ptCount val="60"/>
                <c:pt idx="0">
                  <c:v>38127888</c:v>
                </c:pt>
                <c:pt idx="1">
                  <c:v>38661529</c:v>
                </c:pt>
                <c:pt idx="2">
                  <c:v>35231703</c:v>
                </c:pt>
                <c:pt idx="3">
                  <c:v>27786688</c:v>
                </c:pt>
                <c:pt idx="4">
                  <c:v>38169357</c:v>
                </c:pt>
                <c:pt idx="5">
                  <c:v>44244516</c:v>
                </c:pt>
                <c:pt idx="6">
                  <c:v>51010548</c:v>
                </c:pt>
                <c:pt idx="7">
                  <c:v>50318396</c:v>
                </c:pt>
                <c:pt idx="8">
                  <c:v>44541737</c:v>
                </c:pt>
                <c:pt idx="9">
                  <c:v>43167918</c:v>
                </c:pt>
                <c:pt idx="10">
                  <c:v>39910135</c:v>
                </c:pt>
                <c:pt idx="11">
                  <c:v>41898489</c:v>
                </c:pt>
                <c:pt idx="12">
                  <c:v>38456964</c:v>
                </c:pt>
                <c:pt idx="13">
                  <c:v>39228982</c:v>
                </c:pt>
                <c:pt idx="14">
                  <c:v>44419494</c:v>
                </c:pt>
                <c:pt idx="15">
                  <c:v>42614531</c:v>
                </c:pt>
                <c:pt idx="16">
                  <c:v>47793042</c:v>
                </c:pt>
                <c:pt idx="17">
                  <c:v>51741812</c:v>
                </c:pt>
                <c:pt idx="18">
                  <c:v>61603394</c:v>
                </c:pt>
                <c:pt idx="19">
                  <c:v>63987555</c:v>
                </c:pt>
                <c:pt idx="20">
                  <c:v>55010457</c:v>
                </c:pt>
                <c:pt idx="21">
                  <c:v>50365393</c:v>
                </c:pt>
                <c:pt idx="22">
                  <c:v>45852339</c:v>
                </c:pt>
                <c:pt idx="23">
                  <c:v>50941777</c:v>
                </c:pt>
                <c:pt idx="24">
                  <c:v>43472109</c:v>
                </c:pt>
                <c:pt idx="25">
                  <c:v>43503695</c:v>
                </c:pt>
                <c:pt idx="26">
                  <c:v>49954754</c:v>
                </c:pt>
                <c:pt idx="27">
                  <c:v>51407763</c:v>
                </c:pt>
                <c:pt idx="28">
                  <c:v>58596063</c:v>
                </c:pt>
                <c:pt idx="29">
                  <c:v>64461455</c:v>
                </c:pt>
                <c:pt idx="30">
                  <c:v>76026807</c:v>
                </c:pt>
                <c:pt idx="31">
                  <c:v>76570323</c:v>
                </c:pt>
                <c:pt idx="32">
                  <c:v>65369496</c:v>
                </c:pt>
                <c:pt idx="33">
                  <c:v>60780115</c:v>
                </c:pt>
                <c:pt idx="34">
                  <c:v>54488066</c:v>
                </c:pt>
                <c:pt idx="35">
                  <c:v>57688601</c:v>
                </c:pt>
                <c:pt idx="36">
                  <c:v>50855232</c:v>
                </c:pt>
                <c:pt idx="37">
                  <c:v>52022602</c:v>
                </c:pt>
                <c:pt idx="38">
                  <c:v>60281679</c:v>
                </c:pt>
                <c:pt idx="39">
                  <c:v>60547003</c:v>
                </c:pt>
                <c:pt idx="40">
                  <c:v>67088266</c:v>
                </c:pt>
                <c:pt idx="41">
                  <c:v>72333238</c:v>
                </c:pt>
                <c:pt idx="42">
                  <c:v>82682087</c:v>
                </c:pt>
                <c:pt idx="43">
                  <c:v>81731413</c:v>
                </c:pt>
                <c:pt idx="44">
                  <c:v>71918408</c:v>
                </c:pt>
                <c:pt idx="45">
                  <c:v>66327698</c:v>
                </c:pt>
                <c:pt idx="46">
                  <c:v>59350387</c:v>
                </c:pt>
                <c:pt idx="47">
                  <c:v>64653627</c:v>
                </c:pt>
                <c:pt idx="48">
                  <c:v>56150892</c:v>
                </c:pt>
                <c:pt idx="49">
                  <c:v>57891870</c:v>
                </c:pt>
                <c:pt idx="50">
                  <c:v>65035290</c:v>
                </c:pt>
                <c:pt idx="51">
                  <c:v>64736337</c:v>
                </c:pt>
                <c:pt idx="52">
                  <c:v>73469154</c:v>
                </c:pt>
                <c:pt idx="53">
                  <c:v>77158342</c:v>
                </c:pt>
                <c:pt idx="54">
                  <c:v>90882608</c:v>
                </c:pt>
                <c:pt idx="55">
                  <c:v>88979948</c:v>
                </c:pt>
                <c:pt idx="56">
                  <c:v>76862220</c:v>
                </c:pt>
                <c:pt idx="57">
                  <c:v>73089223</c:v>
                </c:pt>
                <c:pt idx="58">
                  <c:v>65342830</c:v>
                </c:pt>
                <c:pt idx="59">
                  <c:v>69497486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1-4655-9E19-DF33E08E0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30288"/>
        <c:axId val="172329728"/>
      </c:lineChart>
      <c:dateAx>
        <c:axId val="172328608"/>
        <c:scaling>
          <c:orientation val="minMax"/>
        </c:scaling>
        <c:delete val="0"/>
        <c:axPos val="b"/>
        <c:numFmt formatCode="[$-41A]m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29168"/>
        <c:crosses val="autoZero"/>
        <c:auto val="0"/>
        <c:lblOffset val="100"/>
        <c:baseTimeUnit val="months"/>
        <c:majorUnit val="2"/>
        <c:majorTimeUnit val="months"/>
      </c:dateAx>
      <c:valAx>
        <c:axId val="17232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2860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mil. EUR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232972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3028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72330288"/>
        <c:scaling>
          <c:orientation val="minMax"/>
        </c:scaling>
        <c:delete val="1"/>
        <c:axPos val="b"/>
        <c:numFmt formatCode="[$-41A]mmm/yy;@" sourceLinked="1"/>
        <c:majorTickMark val="out"/>
        <c:minorTickMark val="none"/>
        <c:tickLblPos val="none"/>
        <c:crossAx val="17232972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18.'!$D$5</c:f>
              <c:strCache>
                <c:ptCount val="1"/>
                <c:pt idx="0">
                  <c:v>Hrvatski izdavatelji, 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'Slika 18.'!$B$6:$B$65</c:f>
              <c:strCache>
                <c:ptCount val="60"/>
                <c:pt idx="0">
                  <c:v>sij. 20</c:v>
                </c:pt>
                <c:pt idx="1">
                  <c:v>vlj. 20</c:v>
                </c:pt>
                <c:pt idx="2">
                  <c:v>ožu. 20</c:v>
                </c:pt>
                <c:pt idx="3">
                  <c:v>tra. 20</c:v>
                </c:pt>
                <c:pt idx="4">
                  <c:v>svi. 20</c:v>
                </c:pt>
                <c:pt idx="5">
                  <c:v>lip. 20</c:v>
                </c:pt>
                <c:pt idx="6">
                  <c:v>srp. 20</c:v>
                </c:pt>
                <c:pt idx="7">
                  <c:v>kol. 20</c:v>
                </c:pt>
                <c:pt idx="8">
                  <c:v>ruj. 20</c:v>
                </c:pt>
                <c:pt idx="9">
                  <c:v>lis. 20</c:v>
                </c:pt>
                <c:pt idx="10">
                  <c:v>stu. 20</c:v>
                </c:pt>
                <c:pt idx="11">
                  <c:v>pro. 20</c:v>
                </c:pt>
                <c:pt idx="12">
                  <c:v>sij. 21</c:v>
                </c:pt>
                <c:pt idx="13">
                  <c:v>vlj. 21</c:v>
                </c:pt>
                <c:pt idx="14">
                  <c:v>ožu. 21</c:v>
                </c:pt>
                <c:pt idx="15">
                  <c:v>tra. 21</c:v>
                </c:pt>
                <c:pt idx="16">
                  <c:v>svi. 21</c:v>
                </c:pt>
                <c:pt idx="17">
                  <c:v>lip. 21</c:v>
                </c:pt>
                <c:pt idx="18">
                  <c:v>srp. 21</c:v>
                </c:pt>
                <c:pt idx="19">
                  <c:v>kol. 21</c:v>
                </c:pt>
                <c:pt idx="20">
                  <c:v>ruj. 21</c:v>
                </c:pt>
                <c:pt idx="21">
                  <c:v>lis. 21</c:v>
                </c:pt>
                <c:pt idx="22">
                  <c:v>stu. 21</c:v>
                </c:pt>
                <c:pt idx="23">
                  <c:v>pro. 21</c:v>
                </c:pt>
                <c:pt idx="24">
                  <c:v>sij.22</c:v>
                </c:pt>
                <c:pt idx="25">
                  <c:v>velj.22</c:v>
                </c:pt>
                <c:pt idx="26">
                  <c:v>ožu.22</c:v>
                </c:pt>
                <c:pt idx="27">
                  <c:v>tra.22</c:v>
                </c:pt>
                <c:pt idx="28">
                  <c:v>svi.22</c:v>
                </c:pt>
                <c:pt idx="29">
                  <c:v>lip.22</c:v>
                </c:pt>
                <c:pt idx="30">
                  <c:v>srp.22</c:v>
                </c:pt>
                <c:pt idx="31">
                  <c:v>kol.22</c:v>
                </c:pt>
                <c:pt idx="32">
                  <c:v>ruj.22</c:v>
                </c:pt>
                <c:pt idx="33">
                  <c:v>lis.22</c:v>
                </c:pt>
                <c:pt idx="34">
                  <c:v>stu.22</c:v>
                </c:pt>
                <c:pt idx="35">
                  <c:v>pro.22</c:v>
                </c:pt>
                <c:pt idx="36">
                  <c:v>sij. 23</c:v>
                </c:pt>
                <c:pt idx="37">
                  <c:v>vlj. 23</c:v>
                </c:pt>
                <c:pt idx="38">
                  <c:v>ožu. 23</c:v>
                </c:pt>
                <c:pt idx="39">
                  <c:v>tra. 23</c:v>
                </c:pt>
                <c:pt idx="40">
                  <c:v>svi. 23</c:v>
                </c:pt>
                <c:pt idx="41">
                  <c:v>lip. 23</c:v>
                </c:pt>
                <c:pt idx="42">
                  <c:v>srp. 23</c:v>
                </c:pt>
                <c:pt idx="43">
                  <c:v>kol. 23</c:v>
                </c:pt>
                <c:pt idx="44">
                  <c:v>ruj. 23</c:v>
                </c:pt>
                <c:pt idx="45">
                  <c:v>lis. 23</c:v>
                </c:pt>
                <c:pt idx="46">
                  <c:v>stu. 23</c:v>
                </c:pt>
                <c:pt idx="47">
                  <c:v>pro. 23</c:v>
                </c:pt>
                <c:pt idx="48">
                  <c:v>sij. 24</c:v>
                </c:pt>
                <c:pt idx="49">
                  <c:v>vlj. 24</c:v>
                </c:pt>
                <c:pt idx="50">
                  <c:v>ožu. 24</c:v>
                </c:pt>
                <c:pt idx="51">
                  <c:v>tra. 24</c:v>
                </c:pt>
                <c:pt idx="52">
                  <c:v>svi. 24</c:v>
                </c:pt>
                <c:pt idx="53">
                  <c:v>lip. 24</c:v>
                </c:pt>
                <c:pt idx="54">
                  <c:v>srp. 24</c:v>
                </c:pt>
                <c:pt idx="55">
                  <c:v>kol. 24</c:v>
                </c:pt>
                <c:pt idx="56">
                  <c:v>ruj. 24</c:v>
                </c:pt>
                <c:pt idx="57">
                  <c:v>lis. 24</c:v>
                </c:pt>
                <c:pt idx="58">
                  <c:v>stu. 24</c:v>
                </c:pt>
                <c:pt idx="59">
                  <c:v>pro. 24</c:v>
                </c:pt>
              </c:strCache>
            </c:strRef>
          </c:cat>
          <c:val>
            <c:numRef>
              <c:f>'Slika 18.'!$D$6:$D$65</c:f>
              <c:numCache>
                <c:formatCode>#,##0</c:formatCode>
                <c:ptCount val="60"/>
                <c:pt idx="0">
                  <c:v>1697255135.1781802</c:v>
                </c:pt>
                <c:pt idx="1">
                  <c:v>1719124809.0782399</c:v>
                </c:pt>
                <c:pt idx="2">
                  <c:v>1683443138.0980821</c:v>
                </c:pt>
                <c:pt idx="3">
                  <c:v>1367762628.4424977</c:v>
                </c:pt>
                <c:pt idx="4">
                  <c:v>1763517607.6713781</c:v>
                </c:pt>
                <c:pt idx="5">
                  <c:v>1943747361.6032915</c:v>
                </c:pt>
                <c:pt idx="6">
                  <c:v>2026408845.9751806</c:v>
                </c:pt>
                <c:pt idx="7">
                  <c:v>1906217713.3187337</c:v>
                </c:pt>
                <c:pt idx="8">
                  <c:v>1923771915.0574026</c:v>
                </c:pt>
                <c:pt idx="9">
                  <c:v>1939619045.5902846</c:v>
                </c:pt>
                <c:pt idx="10">
                  <c:v>1828523421.0631096</c:v>
                </c:pt>
                <c:pt idx="11">
                  <c:v>1921217538.9209635</c:v>
                </c:pt>
                <c:pt idx="12">
                  <c:v>1660234516.4244475</c:v>
                </c:pt>
                <c:pt idx="13">
                  <c:v>1698662391.5322847</c:v>
                </c:pt>
                <c:pt idx="14">
                  <c:v>1964475441.6351449</c:v>
                </c:pt>
                <c:pt idx="15">
                  <c:v>1867450694.6711791</c:v>
                </c:pt>
                <c:pt idx="16">
                  <c:v>2068495146.7250645</c:v>
                </c:pt>
                <c:pt idx="17">
                  <c:v>2118246208.1093636</c:v>
                </c:pt>
                <c:pt idx="18">
                  <c:v>2223954126.4848361</c:v>
                </c:pt>
                <c:pt idx="19">
                  <c:v>2136055732.6962638</c:v>
                </c:pt>
                <c:pt idx="20">
                  <c:v>2105626721.3484635</c:v>
                </c:pt>
                <c:pt idx="21">
                  <c:v>2125853432.4772711</c:v>
                </c:pt>
                <c:pt idx="22">
                  <c:v>2044557350.4545755</c:v>
                </c:pt>
                <c:pt idx="23">
                  <c:v>2283878581.3259006</c:v>
                </c:pt>
                <c:pt idx="24">
                  <c:v>1848965047.8465724</c:v>
                </c:pt>
                <c:pt idx="25">
                  <c:v>1898185574.0925076</c:v>
                </c:pt>
                <c:pt idx="26">
                  <c:v>2184755446.8113346</c:v>
                </c:pt>
                <c:pt idx="27">
                  <c:v>2182099276.6606941</c:v>
                </c:pt>
                <c:pt idx="28">
                  <c:v>2386393101.0684185</c:v>
                </c:pt>
                <c:pt idx="29">
                  <c:v>2406142229.7431812</c:v>
                </c:pt>
                <c:pt idx="30">
                  <c:v>2511085445.7495518</c:v>
                </c:pt>
                <c:pt idx="31">
                  <c:v>2418394213.8164444</c:v>
                </c:pt>
                <c:pt idx="32">
                  <c:v>2394603790.8288536</c:v>
                </c:pt>
                <c:pt idx="33">
                  <c:v>2449376079.6336851</c:v>
                </c:pt>
                <c:pt idx="34">
                  <c:v>2346182095.6931448</c:v>
                </c:pt>
                <c:pt idx="35">
                  <c:v>2518532862.8309774</c:v>
                </c:pt>
                <c:pt idx="36">
                  <c:v>1959388766</c:v>
                </c:pt>
                <c:pt idx="37">
                  <c:v>2094471856</c:v>
                </c:pt>
                <c:pt idx="38">
                  <c:v>2453453776</c:v>
                </c:pt>
                <c:pt idx="39">
                  <c:v>2476249148</c:v>
                </c:pt>
                <c:pt idx="40">
                  <c:v>2666447126</c:v>
                </c:pt>
                <c:pt idx="41">
                  <c:v>2706651678</c:v>
                </c:pt>
                <c:pt idx="42">
                  <c:v>2800630198</c:v>
                </c:pt>
                <c:pt idx="43">
                  <c:v>2752603212</c:v>
                </c:pt>
                <c:pt idx="44">
                  <c:v>2759297120</c:v>
                </c:pt>
                <c:pt idx="45">
                  <c:v>2819453095</c:v>
                </c:pt>
                <c:pt idx="46">
                  <c:v>2707758172</c:v>
                </c:pt>
                <c:pt idx="47">
                  <c:v>3000839465</c:v>
                </c:pt>
                <c:pt idx="48">
                  <c:v>2474962458.0999999</c:v>
                </c:pt>
                <c:pt idx="49">
                  <c:v>2559729438.9300003</c:v>
                </c:pt>
                <c:pt idx="50">
                  <c:v>2854996029.7399998</c:v>
                </c:pt>
                <c:pt idx="51">
                  <c:v>2832466690.5100002</c:v>
                </c:pt>
                <c:pt idx="52">
                  <c:v>3083651796.0500002</c:v>
                </c:pt>
                <c:pt idx="53">
                  <c:v>3037807352.73</c:v>
                </c:pt>
                <c:pt idx="54">
                  <c:v>3238588710.4700003</c:v>
                </c:pt>
                <c:pt idx="55">
                  <c:v>3074032697.4000001</c:v>
                </c:pt>
                <c:pt idx="56">
                  <c:v>3058523459.8199997</c:v>
                </c:pt>
                <c:pt idx="57">
                  <c:v>3176190877.5499997</c:v>
                </c:pt>
                <c:pt idx="58">
                  <c:v>3029393289.96</c:v>
                </c:pt>
                <c:pt idx="59">
                  <c:v>3346417247.6700001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9-4A55-84DF-D27B82BF6755}"/>
            </c:ext>
          </c:extLst>
        </c:ser>
        <c:ser>
          <c:idx val="3"/>
          <c:order val="3"/>
          <c:tx>
            <c:strRef>
              <c:f>'Slika 18.'!$F$5</c:f>
              <c:strCache>
                <c:ptCount val="1"/>
                <c:pt idx="0">
                  <c:v>Inozemni izdavatelji, vrijednost transakcija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'Slika 18.'!$B$6:$B$65</c:f>
              <c:strCache>
                <c:ptCount val="60"/>
                <c:pt idx="0">
                  <c:v>sij. 20</c:v>
                </c:pt>
                <c:pt idx="1">
                  <c:v>vlj. 20</c:v>
                </c:pt>
                <c:pt idx="2">
                  <c:v>ožu. 20</c:v>
                </c:pt>
                <c:pt idx="3">
                  <c:v>tra. 20</c:v>
                </c:pt>
                <c:pt idx="4">
                  <c:v>svi. 20</c:v>
                </c:pt>
                <c:pt idx="5">
                  <c:v>lip. 20</c:v>
                </c:pt>
                <c:pt idx="6">
                  <c:v>srp. 20</c:v>
                </c:pt>
                <c:pt idx="7">
                  <c:v>kol. 20</c:v>
                </c:pt>
                <c:pt idx="8">
                  <c:v>ruj. 20</c:v>
                </c:pt>
                <c:pt idx="9">
                  <c:v>lis. 20</c:v>
                </c:pt>
                <c:pt idx="10">
                  <c:v>stu. 20</c:v>
                </c:pt>
                <c:pt idx="11">
                  <c:v>pro. 20</c:v>
                </c:pt>
                <c:pt idx="12">
                  <c:v>sij. 21</c:v>
                </c:pt>
                <c:pt idx="13">
                  <c:v>vlj. 21</c:v>
                </c:pt>
                <c:pt idx="14">
                  <c:v>ožu. 21</c:v>
                </c:pt>
                <c:pt idx="15">
                  <c:v>tra. 21</c:v>
                </c:pt>
                <c:pt idx="16">
                  <c:v>svi. 21</c:v>
                </c:pt>
                <c:pt idx="17">
                  <c:v>lip. 21</c:v>
                </c:pt>
                <c:pt idx="18">
                  <c:v>srp. 21</c:v>
                </c:pt>
                <c:pt idx="19">
                  <c:v>kol. 21</c:v>
                </c:pt>
                <c:pt idx="20">
                  <c:v>ruj. 21</c:v>
                </c:pt>
                <c:pt idx="21">
                  <c:v>lis. 21</c:v>
                </c:pt>
                <c:pt idx="22">
                  <c:v>stu. 21</c:v>
                </c:pt>
                <c:pt idx="23">
                  <c:v>pro. 21</c:v>
                </c:pt>
                <c:pt idx="24">
                  <c:v>sij.22</c:v>
                </c:pt>
                <c:pt idx="25">
                  <c:v>velj.22</c:v>
                </c:pt>
                <c:pt idx="26">
                  <c:v>ožu.22</c:v>
                </c:pt>
                <c:pt idx="27">
                  <c:v>tra.22</c:v>
                </c:pt>
                <c:pt idx="28">
                  <c:v>svi.22</c:v>
                </c:pt>
                <c:pt idx="29">
                  <c:v>lip.22</c:v>
                </c:pt>
                <c:pt idx="30">
                  <c:v>srp.22</c:v>
                </c:pt>
                <c:pt idx="31">
                  <c:v>kol.22</c:v>
                </c:pt>
                <c:pt idx="32">
                  <c:v>ruj.22</c:v>
                </c:pt>
                <c:pt idx="33">
                  <c:v>lis.22</c:v>
                </c:pt>
                <c:pt idx="34">
                  <c:v>stu.22</c:v>
                </c:pt>
                <c:pt idx="35">
                  <c:v>pro.22</c:v>
                </c:pt>
                <c:pt idx="36">
                  <c:v>sij. 23</c:v>
                </c:pt>
                <c:pt idx="37">
                  <c:v>vlj. 23</c:v>
                </c:pt>
                <c:pt idx="38">
                  <c:v>ožu. 23</c:v>
                </c:pt>
                <c:pt idx="39">
                  <c:v>tra. 23</c:v>
                </c:pt>
                <c:pt idx="40">
                  <c:v>svi. 23</c:v>
                </c:pt>
                <c:pt idx="41">
                  <c:v>lip. 23</c:v>
                </c:pt>
                <c:pt idx="42">
                  <c:v>srp. 23</c:v>
                </c:pt>
                <c:pt idx="43">
                  <c:v>kol. 23</c:v>
                </c:pt>
                <c:pt idx="44">
                  <c:v>ruj. 23</c:v>
                </c:pt>
                <c:pt idx="45">
                  <c:v>lis. 23</c:v>
                </c:pt>
                <c:pt idx="46">
                  <c:v>stu. 23</c:v>
                </c:pt>
                <c:pt idx="47">
                  <c:v>pro. 23</c:v>
                </c:pt>
                <c:pt idx="48">
                  <c:v>sij. 24</c:v>
                </c:pt>
                <c:pt idx="49">
                  <c:v>vlj. 24</c:v>
                </c:pt>
                <c:pt idx="50">
                  <c:v>ožu. 24</c:v>
                </c:pt>
                <c:pt idx="51">
                  <c:v>tra. 24</c:v>
                </c:pt>
                <c:pt idx="52">
                  <c:v>svi. 24</c:v>
                </c:pt>
                <c:pt idx="53">
                  <c:v>lip. 24</c:v>
                </c:pt>
                <c:pt idx="54">
                  <c:v>srp. 24</c:v>
                </c:pt>
                <c:pt idx="55">
                  <c:v>kol. 24</c:v>
                </c:pt>
                <c:pt idx="56">
                  <c:v>ruj. 24</c:v>
                </c:pt>
                <c:pt idx="57">
                  <c:v>lis. 24</c:v>
                </c:pt>
                <c:pt idx="58">
                  <c:v>stu. 24</c:v>
                </c:pt>
                <c:pt idx="59">
                  <c:v>pro. 24</c:v>
                </c:pt>
              </c:strCache>
            </c:strRef>
          </c:cat>
          <c:val>
            <c:numRef>
              <c:f>'Slika 18.'!$F$6:$F$65</c:f>
              <c:numCache>
                <c:formatCode>#,##0</c:formatCode>
                <c:ptCount val="60"/>
                <c:pt idx="0">
                  <c:v>93156189.793616027</c:v>
                </c:pt>
                <c:pt idx="1">
                  <c:v>84994841.860773772</c:v>
                </c:pt>
                <c:pt idx="2">
                  <c:v>56076777.622934498</c:v>
                </c:pt>
                <c:pt idx="3">
                  <c:v>35106476.74032782</c:v>
                </c:pt>
                <c:pt idx="4">
                  <c:v>58969228.084146254</c:v>
                </c:pt>
                <c:pt idx="5">
                  <c:v>202440725.86103922</c:v>
                </c:pt>
                <c:pt idx="6">
                  <c:v>553903845.51065099</c:v>
                </c:pt>
                <c:pt idx="7">
                  <c:v>661673293.11832237</c:v>
                </c:pt>
                <c:pt idx="8">
                  <c:v>193074303.13889441</c:v>
                </c:pt>
                <c:pt idx="9">
                  <c:v>92970462.406264514</c:v>
                </c:pt>
                <c:pt idx="10">
                  <c:v>63390458.955471493</c:v>
                </c:pt>
                <c:pt idx="11">
                  <c:v>61050355.564403743</c:v>
                </c:pt>
                <c:pt idx="12">
                  <c:v>53327221.31528303</c:v>
                </c:pt>
                <c:pt idx="13">
                  <c:v>53824522.795142345</c:v>
                </c:pt>
                <c:pt idx="14">
                  <c:v>73785616.696529299</c:v>
                </c:pt>
                <c:pt idx="15">
                  <c:v>97060838.409980744</c:v>
                </c:pt>
                <c:pt idx="16">
                  <c:v>157514039.94956532</c:v>
                </c:pt>
                <c:pt idx="17">
                  <c:v>358038867.87444419</c:v>
                </c:pt>
                <c:pt idx="18">
                  <c:v>946630170.68153155</c:v>
                </c:pt>
                <c:pt idx="19">
                  <c:v>1269711054.2172673</c:v>
                </c:pt>
                <c:pt idx="20">
                  <c:v>605939672.83827722</c:v>
                </c:pt>
                <c:pt idx="21">
                  <c:v>218492011.54688433</c:v>
                </c:pt>
                <c:pt idx="22">
                  <c:v>95973106.775499359</c:v>
                </c:pt>
                <c:pt idx="23">
                  <c:v>110420029.33174065</c:v>
                </c:pt>
                <c:pt idx="24">
                  <c:v>94547666.06941402</c:v>
                </c:pt>
                <c:pt idx="25">
                  <c:v>92325683.721547544</c:v>
                </c:pt>
                <c:pt idx="26">
                  <c:v>119484961.04585573</c:v>
                </c:pt>
                <c:pt idx="27">
                  <c:v>236664754.26372021</c:v>
                </c:pt>
                <c:pt idx="28">
                  <c:v>362517779.28196961</c:v>
                </c:pt>
                <c:pt idx="29">
                  <c:v>755103303.73614705</c:v>
                </c:pt>
                <c:pt idx="30">
                  <c:v>1360976280.9741852</c:v>
                </c:pt>
                <c:pt idx="31">
                  <c:v>1506105781.4055345</c:v>
                </c:pt>
                <c:pt idx="32">
                  <c:v>711630155.28568578</c:v>
                </c:pt>
                <c:pt idx="33">
                  <c:v>289787484.50461209</c:v>
                </c:pt>
                <c:pt idx="34">
                  <c:v>136583597.58444488</c:v>
                </c:pt>
                <c:pt idx="35">
                  <c:v>141369838.74178776</c:v>
                </c:pt>
                <c:pt idx="36">
                  <c:v>127776555</c:v>
                </c:pt>
                <c:pt idx="37">
                  <c:v>119046121</c:v>
                </c:pt>
                <c:pt idx="38">
                  <c:v>155473970</c:v>
                </c:pt>
                <c:pt idx="39">
                  <c:v>286517749</c:v>
                </c:pt>
                <c:pt idx="40">
                  <c:v>441961443</c:v>
                </c:pt>
                <c:pt idx="41">
                  <c:v>790609687</c:v>
                </c:pt>
                <c:pt idx="42">
                  <c:v>1352290945</c:v>
                </c:pt>
                <c:pt idx="43">
                  <c:v>1451760427</c:v>
                </c:pt>
                <c:pt idx="44">
                  <c:v>746099141</c:v>
                </c:pt>
                <c:pt idx="45">
                  <c:v>323885881</c:v>
                </c:pt>
                <c:pt idx="46">
                  <c:v>154470795</c:v>
                </c:pt>
                <c:pt idx="47">
                  <c:v>178274085</c:v>
                </c:pt>
                <c:pt idx="48">
                  <c:v>156634323.82000002</c:v>
                </c:pt>
                <c:pt idx="49">
                  <c:v>143427702</c:v>
                </c:pt>
                <c:pt idx="50">
                  <c:v>197758757.74000004</c:v>
                </c:pt>
                <c:pt idx="51">
                  <c:v>298720396.36000001</c:v>
                </c:pt>
                <c:pt idx="52">
                  <c:v>524348167.35000002</c:v>
                </c:pt>
                <c:pt idx="53">
                  <c:v>783638048.08000004</c:v>
                </c:pt>
                <c:pt idx="54">
                  <c:v>1378690681.5799999</c:v>
                </c:pt>
                <c:pt idx="55">
                  <c:v>1465923180.1800001</c:v>
                </c:pt>
                <c:pt idx="56">
                  <c:v>741786318.48000002</c:v>
                </c:pt>
                <c:pt idx="57">
                  <c:v>350266128.88999999</c:v>
                </c:pt>
                <c:pt idx="58">
                  <c:v>185115032.72</c:v>
                </c:pt>
                <c:pt idx="59">
                  <c:v>207328015.34999996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9-4A55-84DF-D27B82BF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34768"/>
        <c:axId val="172335328"/>
      </c:lineChart>
      <c:lineChart>
        <c:grouping val="standard"/>
        <c:varyColors val="0"/>
        <c:ser>
          <c:idx val="0"/>
          <c:order val="0"/>
          <c:tx>
            <c:strRef>
              <c:f>'Slika 18.'!$C$5</c:f>
              <c:strCache>
                <c:ptCount val="1"/>
                <c:pt idx="0">
                  <c:v>Hrvatski izdavatelji, 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'Slika 18.'!$B$6:$B$65</c:f>
              <c:strCache>
                <c:ptCount val="60"/>
                <c:pt idx="0">
                  <c:v>sij. 20</c:v>
                </c:pt>
                <c:pt idx="1">
                  <c:v>vlj. 20</c:v>
                </c:pt>
                <c:pt idx="2">
                  <c:v>ožu. 20</c:v>
                </c:pt>
                <c:pt idx="3">
                  <c:v>tra. 20</c:v>
                </c:pt>
                <c:pt idx="4">
                  <c:v>svi. 20</c:v>
                </c:pt>
                <c:pt idx="5">
                  <c:v>lip. 20</c:v>
                </c:pt>
                <c:pt idx="6">
                  <c:v>srp. 20</c:v>
                </c:pt>
                <c:pt idx="7">
                  <c:v>kol. 20</c:v>
                </c:pt>
                <c:pt idx="8">
                  <c:v>ruj. 20</c:v>
                </c:pt>
                <c:pt idx="9">
                  <c:v>lis. 20</c:v>
                </c:pt>
                <c:pt idx="10">
                  <c:v>stu. 20</c:v>
                </c:pt>
                <c:pt idx="11">
                  <c:v>pro. 20</c:v>
                </c:pt>
                <c:pt idx="12">
                  <c:v>sij. 21</c:v>
                </c:pt>
                <c:pt idx="13">
                  <c:v>vlj. 21</c:v>
                </c:pt>
                <c:pt idx="14">
                  <c:v>ožu. 21</c:v>
                </c:pt>
                <c:pt idx="15">
                  <c:v>tra. 21</c:v>
                </c:pt>
                <c:pt idx="16">
                  <c:v>svi. 21</c:v>
                </c:pt>
                <c:pt idx="17">
                  <c:v>lip. 21</c:v>
                </c:pt>
                <c:pt idx="18">
                  <c:v>srp. 21</c:v>
                </c:pt>
                <c:pt idx="19">
                  <c:v>kol. 21</c:v>
                </c:pt>
                <c:pt idx="20">
                  <c:v>ruj. 21</c:v>
                </c:pt>
                <c:pt idx="21">
                  <c:v>lis. 21</c:v>
                </c:pt>
                <c:pt idx="22">
                  <c:v>stu. 21</c:v>
                </c:pt>
                <c:pt idx="23">
                  <c:v>pro. 21</c:v>
                </c:pt>
                <c:pt idx="24">
                  <c:v>sij.22</c:v>
                </c:pt>
                <c:pt idx="25">
                  <c:v>velj.22</c:v>
                </c:pt>
                <c:pt idx="26">
                  <c:v>ožu.22</c:v>
                </c:pt>
                <c:pt idx="27">
                  <c:v>tra.22</c:v>
                </c:pt>
                <c:pt idx="28">
                  <c:v>svi.22</c:v>
                </c:pt>
                <c:pt idx="29">
                  <c:v>lip.22</c:v>
                </c:pt>
                <c:pt idx="30">
                  <c:v>srp.22</c:v>
                </c:pt>
                <c:pt idx="31">
                  <c:v>kol.22</c:v>
                </c:pt>
                <c:pt idx="32">
                  <c:v>ruj.22</c:v>
                </c:pt>
                <c:pt idx="33">
                  <c:v>lis.22</c:v>
                </c:pt>
                <c:pt idx="34">
                  <c:v>stu.22</c:v>
                </c:pt>
                <c:pt idx="35">
                  <c:v>pro.22</c:v>
                </c:pt>
                <c:pt idx="36">
                  <c:v>sij. 23</c:v>
                </c:pt>
                <c:pt idx="37">
                  <c:v>vlj. 23</c:v>
                </c:pt>
                <c:pt idx="38">
                  <c:v>ožu. 23</c:v>
                </c:pt>
                <c:pt idx="39">
                  <c:v>tra. 23</c:v>
                </c:pt>
                <c:pt idx="40">
                  <c:v>svi. 23</c:v>
                </c:pt>
                <c:pt idx="41">
                  <c:v>lip. 23</c:v>
                </c:pt>
                <c:pt idx="42">
                  <c:v>srp. 23</c:v>
                </c:pt>
                <c:pt idx="43">
                  <c:v>kol. 23</c:v>
                </c:pt>
                <c:pt idx="44">
                  <c:v>ruj. 23</c:v>
                </c:pt>
                <c:pt idx="45">
                  <c:v>lis. 23</c:v>
                </c:pt>
                <c:pt idx="46">
                  <c:v>stu. 23</c:v>
                </c:pt>
                <c:pt idx="47">
                  <c:v>pro. 23</c:v>
                </c:pt>
                <c:pt idx="48">
                  <c:v>sij. 24</c:v>
                </c:pt>
                <c:pt idx="49">
                  <c:v>vlj. 24</c:v>
                </c:pt>
                <c:pt idx="50">
                  <c:v>ožu. 24</c:v>
                </c:pt>
                <c:pt idx="51">
                  <c:v>tra. 24</c:v>
                </c:pt>
                <c:pt idx="52">
                  <c:v>svi. 24</c:v>
                </c:pt>
                <c:pt idx="53">
                  <c:v>lip. 24</c:v>
                </c:pt>
                <c:pt idx="54">
                  <c:v>srp. 24</c:v>
                </c:pt>
                <c:pt idx="55">
                  <c:v>kol. 24</c:v>
                </c:pt>
                <c:pt idx="56">
                  <c:v>ruj. 24</c:v>
                </c:pt>
                <c:pt idx="57">
                  <c:v>lis. 24</c:v>
                </c:pt>
                <c:pt idx="58">
                  <c:v>stu. 24</c:v>
                </c:pt>
                <c:pt idx="59">
                  <c:v>pro. 24</c:v>
                </c:pt>
              </c:strCache>
            </c:strRef>
          </c:cat>
          <c:val>
            <c:numRef>
              <c:f>'Slika 18.'!$C$6:$C$65</c:f>
              <c:numCache>
                <c:formatCode>#,##0</c:formatCode>
                <c:ptCount val="60"/>
                <c:pt idx="0">
                  <c:v>36615959</c:v>
                </c:pt>
                <c:pt idx="1">
                  <c:v>37254919</c:v>
                </c:pt>
                <c:pt idx="2">
                  <c:v>34321493</c:v>
                </c:pt>
                <c:pt idx="3">
                  <c:v>27298465</c:v>
                </c:pt>
                <c:pt idx="4">
                  <c:v>37277321</c:v>
                </c:pt>
                <c:pt idx="5">
                  <c:v>41209961</c:v>
                </c:pt>
                <c:pt idx="6">
                  <c:v>42651302</c:v>
                </c:pt>
                <c:pt idx="7">
                  <c:v>40142967</c:v>
                </c:pt>
                <c:pt idx="8">
                  <c:v>41319439</c:v>
                </c:pt>
                <c:pt idx="9">
                  <c:v>41547859</c:v>
                </c:pt>
                <c:pt idx="10">
                  <c:v>38756098</c:v>
                </c:pt>
                <c:pt idx="11">
                  <c:v>40827962</c:v>
                </c:pt>
                <c:pt idx="12">
                  <c:v>37483067</c:v>
                </c:pt>
                <c:pt idx="13">
                  <c:v>38252060</c:v>
                </c:pt>
                <c:pt idx="14">
                  <c:v>43151426</c:v>
                </c:pt>
                <c:pt idx="15">
                  <c:v>40958805</c:v>
                </c:pt>
                <c:pt idx="16">
                  <c:v>45234616</c:v>
                </c:pt>
                <c:pt idx="17">
                  <c:v>46202887</c:v>
                </c:pt>
                <c:pt idx="18">
                  <c:v>47027706</c:v>
                </c:pt>
                <c:pt idx="19">
                  <c:v>44971646</c:v>
                </c:pt>
                <c:pt idx="20">
                  <c:v>45377851</c:v>
                </c:pt>
                <c:pt idx="21">
                  <c:v>46449605</c:v>
                </c:pt>
                <c:pt idx="22">
                  <c:v>43937507</c:v>
                </c:pt>
                <c:pt idx="23">
                  <c:v>48795955</c:v>
                </c:pt>
                <c:pt idx="24">
                  <c:v>41594616</c:v>
                </c:pt>
                <c:pt idx="25">
                  <c:v>41690929</c:v>
                </c:pt>
                <c:pt idx="26">
                  <c:v>47625629</c:v>
                </c:pt>
                <c:pt idx="27">
                  <c:v>46949799</c:v>
                </c:pt>
                <c:pt idx="28">
                  <c:v>52068606</c:v>
                </c:pt>
                <c:pt idx="29">
                  <c:v>52060596</c:v>
                </c:pt>
                <c:pt idx="30">
                  <c:v>53238017</c:v>
                </c:pt>
                <c:pt idx="31">
                  <c:v>51458807</c:v>
                </c:pt>
                <c:pt idx="32">
                  <c:v>52262039</c:v>
                </c:pt>
                <c:pt idx="33">
                  <c:v>54690254</c:v>
                </c:pt>
                <c:pt idx="34">
                  <c:v>51435227</c:v>
                </c:pt>
                <c:pt idx="35">
                  <c:v>54501415</c:v>
                </c:pt>
                <c:pt idx="36">
                  <c:v>48228582</c:v>
                </c:pt>
                <c:pt idx="37">
                  <c:v>49653673</c:v>
                </c:pt>
                <c:pt idx="38">
                  <c:v>57219842</c:v>
                </c:pt>
                <c:pt idx="39">
                  <c:v>55039125</c:v>
                </c:pt>
                <c:pt idx="40">
                  <c:v>58968709</c:v>
                </c:pt>
                <c:pt idx="41">
                  <c:v>58649306</c:v>
                </c:pt>
                <c:pt idx="42">
                  <c:v>58678610</c:v>
                </c:pt>
                <c:pt idx="43">
                  <c:v>56580098</c:v>
                </c:pt>
                <c:pt idx="44">
                  <c:v>58198295</c:v>
                </c:pt>
                <c:pt idx="45">
                  <c:v>59937577</c:v>
                </c:pt>
                <c:pt idx="46">
                  <c:v>56195042</c:v>
                </c:pt>
                <c:pt idx="47">
                  <c:v>61006197</c:v>
                </c:pt>
                <c:pt idx="48">
                  <c:v>53091727</c:v>
                </c:pt>
                <c:pt idx="49">
                  <c:v>55008689</c:v>
                </c:pt>
                <c:pt idx="50">
                  <c:v>61064426</c:v>
                </c:pt>
                <c:pt idx="51">
                  <c:v>58536394</c:v>
                </c:pt>
                <c:pt idx="52">
                  <c:v>63309728</c:v>
                </c:pt>
                <c:pt idx="53">
                  <c:v>62214325</c:v>
                </c:pt>
                <c:pt idx="54">
                  <c:v>64468217</c:v>
                </c:pt>
                <c:pt idx="55">
                  <c:v>61309568</c:v>
                </c:pt>
                <c:pt idx="56">
                  <c:v>61504924</c:v>
                </c:pt>
                <c:pt idx="57">
                  <c:v>65112709</c:v>
                </c:pt>
                <c:pt idx="58">
                  <c:v>60694528</c:v>
                </c:pt>
                <c:pt idx="59">
                  <c:v>64429821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9-4A55-84DF-D27B82BF6755}"/>
            </c:ext>
          </c:extLst>
        </c:ser>
        <c:ser>
          <c:idx val="2"/>
          <c:order val="2"/>
          <c:tx>
            <c:strRef>
              <c:f>'Slika 18.'!$E$5</c:f>
              <c:strCache>
                <c:ptCount val="1"/>
                <c:pt idx="0">
                  <c:v>Inozemni izdavatelji, broj transakcija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'Slika 18.'!$B$6:$B$65</c:f>
              <c:strCache>
                <c:ptCount val="60"/>
                <c:pt idx="0">
                  <c:v>sij. 20</c:v>
                </c:pt>
                <c:pt idx="1">
                  <c:v>vlj. 20</c:v>
                </c:pt>
                <c:pt idx="2">
                  <c:v>ožu. 20</c:v>
                </c:pt>
                <c:pt idx="3">
                  <c:v>tra. 20</c:v>
                </c:pt>
                <c:pt idx="4">
                  <c:v>svi. 20</c:v>
                </c:pt>
                <c:pt idx="5">
                  <c:v>lip. 20</c:v>
                </c:pt>
                <c:pt idx="6">
                  <c:v>srp. 20</c:v>
                </c:pt>
                <c:pt idx="7">
                  <c:v>kol. 20</c:v>
                </c:pt>
                <c:pt idx="8">
                  <c:v>ruj. 20</c:v>
                </c:pt>
                <c:pt idx="9">
                  <c:v>lis. 20</c:v>
                </c:pt>
                <c:pt idx="10">
                  <c:v>stu. 20</c:v>
                </c:pt>
                <c:pt idx="11">
                  <c:v>pro. 20</c:v>
                </c:pt>
                <c:pt idx="12">
                  <c:v>sij. 21</c:v>
                </c:pt>
                <c:pt idx="13">
                  <c:v>vlj. 21</c:v>
                </c:pt>
                <c:pt idx="14">
                  <c:v>ožu. 21</c:v>
                </c:pt>
                <c:pt idx="15">
                  <c:v>tra. 21</c:v>
                </c:pt>
                <c:pt idx="16">
                  <c:v>svi. 21</c:v>
                </c:pt>
                <c:pt idx="17">
                  <c:v>lip. 21</c:v>
                </c:pt>
                <c:pt idx="18">
                  <c:v>srp. 21</c:v>
                </c:pt>
                <c:pt idx="19">
                  <c:v>kol. 21</c:v>
                </c:pt>
                <c:pt idx="20">
                  <c:v>ruj. 21</c:v>
                </c:pt>
                <c:pt idx="21">
                  <c:v>lis. 21</c:v>
                </c:pt>
                <c:pt idx="22">
                  <c:v>stu. 21</c:v>
                </c:pt>
                <c:pt idx="23">
                  <c:v>pro. 21</c:v>
                </c:pt>
                <c:pt idx="24">
                  <c:v>sij.22</c:v>
                </c:pt>
                <c:pt idx="25">
                  <c:v>velj.22</c:v>
                </c:pt>
                <c:pt idx="26">
                  <c:v>ožu.22</c:v>
                </c:pt>
                <c:pt idx="27">
                  <c:v>tra.22</c:v>
                </c:pt>
                <c:pt idx="28">
                  <c:v>svi.22</c:v>
                </c:pt>
                <c:pt idx="29">
                  <c:v>lip.22</c:v>
                </c:pt>
                <c:pt idx="30">
                  <c:v>srp.22</c:v>
                </c:pt>
                <c:pt idx="31">
                  <c:v>kol.22</c:v>
                </c:pt>
                <c:pt idx="32">
                  <c:v>ruj.22</c:v>
                </c:pt>
                <c:pt idx="33">
                  <c:v>lis.22</c:v>
                </c:pt>
                <c:pt idx="34">
                  <c:v>stu.22</c:v>
                </c:pt>
                <c:pt idx="35">
                  <c:v>pro.22</c:v>
                </c:pt>
                <c:pt idx="36">
                  <c:v>sij. 23</c:v>
                </c:pt>
                <c:pt idx="37">
                  <c:v>vlj. 23</c:v>
                </c:pt>
                <c:pt idx="38">
                  <c:v>ožu. 23</c:v>
                </c:pt>
                <c:pt idx="39">
                  <c:v>tra. 23</c:v>
                </c:pt>
                <c:pt idx="40">
                  <c:v>svi. 23</c:v>
                </c:pt>
                <c:pt idx="41">
                  <c:v>lip. 23</c:v>
                </c:pt>
                <c:pt idx="42">
                  <c:v>srp. 23</c:v>
                </c:pt>
                <c:pt idx="43">
                  <c:v>kol. 23</c:v>
                </c:pt>
                <c:pt idx="44">
                  <c:v>ruj. 23</c:v>
                </c:pt>
                <c:pt idx="45">
                  <c:v>lis. 23</c:v>
                </c:pt>
                <c:pt idx="46">
                  <c:v>stu. 23</c:v>
                </c:pt>
                <c:pt idx="47">
                  <c:v>pro. 23</c:v>
                </c:pt>
                <c:pt idx="48">
                  <c:v>sij. 24</c:v>
                </c:pt>
                <c:pt idx="49">
                  <c:v>vlj. 24</c:v>
                </c:pt>
                <c:pt idx="50">
                  <c:v>ožu. 24</c:v>
                </c:pt>
                <c:pt idx="51">
                  <c:v>tra. 24</c:v>
                </c:pt>
                <c:pt idx="52">
                  <c:v>svi. 24</c:v>
                </c:pt>
                <c:pt idx="53">
                  <c:v>lip. 24</c:v>
                </c:pt>
                <c:pt idx="54">
                  <c:v>srp. 24</c:v>
                </c:pt>
                <c:pt idx="55">
                  <c:v>kol. 24</c:v>
                </c:pt>
                <c:pt idx="56">
                  <c:v>ruj. 24</c:v>
                </c:pt>
                <c:pt idx="57">
                  <c:v>lis. 24</c:v>
                </c:pt>
                <c:pt idx="58">
                  <c:v>stu. 24</c:v>
                </c:pt>
                <c:pt idx="59">
                  <c:v>pro. 24</c:v>
                </c:pt>
              </c:strCache>
            </c:strRef>
          </c:cat>
          <c:val>
            <c:numRef>
              <c:f>'Slika 18.'!$E$6:$E$65</c:f>
              <c:numCache>
                <c:formatCode>#,##0</c:formatCode>
                <c:ptCount val="60"/>
                <c:pt idx="0">
                  <c:v>1511929</c:v>
                </c:pt>
                <c:pt idx="1">
                  <c:v>1406610</c:v>
                </c:pt>
                <c:pt idx="2">
                  <c:v>910210</c:v>
                </c:pt>
                <c:pt idx="3">
                  <c:v>488223</c:v>
                </c:pt>
                <c:pt idx="4">
                  <c:v>892036</c:v>
                </c:pt>
                <c:pt idx="5">
                  <c:v>3034555</c:v>
                </c:pt>
                <c:pt idx="6">
                  <c:v>8359246</c:v>
                </c:pt>
                <c:pt idx="7">
                  <c:v>10175429</c:v>
                </c:pt>
                <c:pt idx="8">
                  <c:v>3222298</c:v>
                </c:pt>
                <c:pt idx="9">
                  <c:v>1620059</c:v>
                </c:pt>
                <c:pt idx="10">
                  <c:v>1154037</c:v>
                </c:pt>
                <c:pt idx="11">
                  <c:v>1070527</c:v>
                </c:pt>
                <c:pt idx="12">
                  <c:v>973897</c:v>
                </c:pt>
                <c:pt idx="13">
                  <c:v>976922</c:v>
                </c:pt>
                <c:pt idx="14">
                  <c:v>1268068</c:v>
                </c:pt>
                <c:pt idx="15">
                  <c:v>1655726</c:v>
                </c:pt>
                <c:pt idx="16">
                  <c:v>2558426</c:v>
                </c:pt>
                <c:pt idx="17">
                  <c:v>5538925</c:v>
                </c:pt>
                <c:pt idx="18">
                  <c:v>14575688</c:v>
                </c:pt>
                <c:pt idx="19">
                  <c:v>19015909</c:v>
                </c:pt>
                <c:pt idx="20">
                  <c:v>9632606</c:v>
                </c:pt>
                <c:pt idx="21">
                  <c:v>3915788</c:v>
                </c:pt>
                <c:pt idx="22">
                  <c:v>1914832</c:v>
                </c:pt>
                <c:pt idx="23">
                  <c:v>2145822</c:v>
                </c:pt>
                <c:pt idx="24">
                  <c:v>1877493</c:v>
                </c:pt>
                <c:pt idx="25">
                  <c:v>1812766</c:v>
                </c:pt>
                <c:pt idx="26">
                  <c:v>2329125</c:v>
                </c:pt>
                <c:pt idx="27">
                  <c:v>4457964</c:v>
                </c:pt>
                <c:pt idx="28">
                  <c:v>6527457</c:v>
                </c:pt>
                <c:pt idx="29">
                  <c:v>12400859</c:v>
                </c:pt>
                <c:pt idx="30">
                  <c:v>22788790</c:v>
                </c:pt>
                <c:pt idx="31">
                  <c:v>25111516</c:v>
                </c:pt>
                <c:pt idx="32">
                  <c:v>13107457</c:v>
                </c:pt>
                <c:pt idx="33">
                  <c:v>6089861</c:v>
                </c:pt>
                <c:pt idx="34">
                  <c:v>3052839</c:v>
                </c:pt>
                <c:pt idx="35">
                  <c:v>3187186</c:v>
                </c:pt>
                <c:pt idx="36">
                  <c:v>2622330</c:v>
                </c:pt>
                <c:pt idx="37">
                  <c:v>2364807</c:v>
                </c:pt>
                <c:pt idx="38">
                  <c:v>3056852</c:v>
                </c:pt>
                <c:pt idx="39">
                  <c:v>5504068</c:v>
                </c:pt>
                <c:pt idx="40">
                  <c:v>8115788</c:v>
                </c:pt>
                <c:pt idx="41">
                  <c:v>13678647</c:v>
                </c:pt>
                <c:pt idx="42">
                  <c:v>23943374</c:v>
                </c:pt>
                <c:pt idx="43">
                  <c:v>25061541</c:v>
                </c:pt>
                <c:pt idx="44">
                  <c:v>13714819</c:v>
                </c:pt>
                <c:pt idx="45">
                  <c:v>6389964</c:v>
                </c:pt>
                <c:pt idx="46">
                  <c:v>3155016</c:v>
                </c:pt>
                <c:pt idx="47">
                  <c:v>3645908</c:v>
                </c:pt>
                <c:pt idx="48">
                  <c:v>3059165</c:v>
                </c:pt>
                <c:pt idx="49">
                  <c:v>2883181</c:v>
                </c:pt>
                <c:pt idx="50">
                  <c:v>3970864</c:v>
                </c:pt>
                <c:pt idx="51">
                  <c:v>6199943</c:v>
                </c:pt>
                <c:pt idx="52">
                  <c:v>10159426</c:v>
                </c:pt>
                <c:pt idx="53">
                  <c:v>14944017</c:v>
                </c:pt>
                <c:pt idx="54">
                  <c:v>26414391</c:v>
                </c:pt>
                <c:pt idx="55">
                  <c:v>27670380</c:v>
                </c:pt>
                <c:pt idx="56">
                  <c:v>15357296</c:v>
                </c:pt>
                <c:pt idx="57">
                  <c:v>7976514</c:v>
                </c:pt>
                <c:pt idx="58">
                  <c:v>4648302</c:v>
                </c:pt>
                <c:pt idx="59">
                  <c:v>5067665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59-4A55-84DF-D27B82BF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36448"/>
        <c:axId val="172335888"/>
      </c:lineChart>
      <c:catAx>
        <c:axId val="17233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35328"/>
        <c:crosses val="autoZero"/>
        <c:auto val="1"/>
        <c:lblAlgn val="ctr"/>
        <c:lblOffset val="100"/>
        <c:tickLblSkip val="2"/>
        <c:noMultiLvlLbl val="1"/>
      </c:catAx>
      <c:valAx>
        <c:axId val="17233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3476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mil. EUR</a:t>
                  </a:r>
                  <a:endParaRPr lang="hr-HR" sz="800">
                    <a:effectLst/>
                  </a:endParaRPr>
                </a:p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233588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3644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233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233588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82552211427494"/>
          <c:y val="4.7406214931023448E-2"/>
          <c:w val="0.75234895577145011"/>
          <c:h val="0.60311797864801642"/>
        </c:manualLayout>
      </c:layout>
      <c:lineChart>
        <c:grouping val="standard"/>
        <c:varyColors val="0"/>
        <c:ser>
          <c:idx val="1"/>
          <c:order val="1"/>
          <c:tx>
            <c:strRef>
              <c:f>'Slika 19.'!$D$5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'Slika 19.'!$D$6:$D$17</c:f>
              <c:numCache>
                <c:formatCode>#,##0</c:formatCode>
                <c:ptCount val="12"/>
                <c:pt idx="0">
                  <c:v>2186999254.0999999</c:v>
                </c:pt>
                <c:pt idx="1">
                  <c:v>2247468361.9300003</c:v>
                </c:pt>
                <c:pt idx="2">
                  <c:v>2504699229.7399998</c:v>
                </c:pt>
                <c:pt idx="3">
                  <c:v>2472638771.5100002</c:v>
                </c:pt>
                <c:pt idx="4">
                  <c:v>2683924223.0500002</c:v>
                </c:pt>
                <c:pt idx="5">
                  <c:v>2633694862.73</c:v>
                </c:pt>
                <c:pt idx="6">
                  <c:v>2778007230.4700003</c:v>
                </c:pt>
                <c:pt idx="7">
                  <c:v>2648767565.4000001</c:v>
                </c:pt>
                <c:pt idx="8">
                  <c:v>2652678278.8199997</c:v>
                </c:pt>
                <c:pt idx="9">
                  <c:v>2762418125.5500002</c:v>
                </c:pt>
                <c:pt idx="10">
                  <c:v>2657830716.96</c:v>
                </c:pt>
                <c:pt idx="11">
                  <c:v>2945007140.6700001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7-4BB0-9C7F-CA4C89EEADE1}"/>
            </c:ext>
          </c:extLst>
        </c:ser>
        <c:ser>
          <c:idx val="3"/>
          <c:order val="3"/>
          <c:tx>
            <c:strRef>
              <c:f>'Slika 19.'!$F$5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'Slika 19.'!$F$6:$F$17</c:f>
              <c:numCache>
                <c:formatCode>#,##0</c:formatCode>
                <c:ptCount val="12"/>
                <c:pt idx="0">
                  <c:v>287963204</c:v>
                </c:pt>
                <c:pt idx="1">
                  <c:v>312261077</c:v>
                </c:pt>
                <c:pt idx="2">
                  <c:v>350296800</c:v>
                </c:pt>
                <c:pt idx="3">
                  <c:v>359827919</c:v>
                </c:pt>
                <c:pt idx="4">
                  <c:v>399727573</c:v>
                </c:pt>
                <c:pt idx="5">
                  <c:v>404112490</c:v>
                </c:pt>
                <c:pt idx="6">
                  <c:v>460581480</c:v>
                </c:pt>
                <c:pt idx="7">
                  <c:v>425265132</c:v>
                </c:pt>
                <c:pt idx="8">
                  <c:v>405845181</c:v>
                </c:pt>
                <c:pt idx="9">
                  <c:v>413772752</c:v>
                </c:pt>
                <c:pt idx="10">
                  <c:v>371562573</c:v>
                </c:pt>
                <c:pt idx="11">
                  <c:v>401410107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7-4BB0-9C7F-CA4C89EE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86640"/>
        <c:axId val="173387200"/>
      </c:lineChart>
      <c:lineChart>
        <c:grouping val="standard"/>
        <c:varyColors val="0"/>
        <c:ser>
          <c:idx val="0"/>
          <c:order val="0"/>
          <c:tx>
            <c:strRef>
              <c:f>'Slika 19.'!$C$5</c:f>
              <c:strCache>
                <c:ptCount val="1"/>
                <c:pt idx="0">
                  <c:v>Potrošač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'Slika 19.'!$C$6:$C$17</c:f>
              <c:numCache>
                <c:formatCode>#,##0</c:formatCode>
                <c:ptCount val="12"/>
                <c:pt idx="0">
                  <c:v>51262302</c:v>
                </c:pt>
                <c:pt idx="1">
                  <c:v>53018005</c:v>
                </c:pt>
                <c:pt idx="2">
                  <c:v>58860228</c:v>
                </c:pt>
                <c:pt idx="3">
                  <c:v>56315034</c:v>
                </c:pt>
                <c:pt idx="4">
                  <c:v>60868902</c:v>
                </c:pt>
                <c:pt idx="5">
                  <c:v>59793152</c:v>
                </c:pt>
                <c:pt idx="6">
                  <c:v>61914791</c:v>
                </c:pt>
                <c:pt idx="7">
                  <c:v>59039649</c:v>
                </c:pt>
                <c:pt idx="8">
                  <c:v>59151470</c:v>
                </c:pt>
                <c:pt idx="9">
                  <c:v>62589954</c:v>
                </c:pt>
                <c:pt idx="10">
                  <c:v>58412274</c:v>
                </c:pt>
                <c:pt idx="11">
                  <c:v>62180861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07-4BB0-9C7F-CA4C89EEADE1}"/>
            </c:ext>
          </c:extLst>
        </c:ser>
        <c:ser>
          <c:idx val="2"/>
          <c:order val="2"/>
          <c:tx>
            <c:strRef>
              <c:f>'Slika 19.'!$E$5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'Slika 19.'!$E$6:$E$17</c:f>
              <c:numCache>
                <c:formatCode>#,##0</c:formatCode>
                <c:ptCount val="12"/>
                <c:pt idx="0">
                  <c:v>1829425</c:v>
                </c:pt>
                <c:pt idx="1">
                  <c:v>1990684</c:v>
                </c:pt>
                <c:pt idx="2">
                  <c:v>2204198</c:v>
                </c:pt>
                <c:pt idx="3">
                  <c:v>2221360</c:v>
                </c:pt>
                <c:pt idx="4">
                  <c:v>2440826</c:v>
                </c:pt>
                <c:pt idx="5">
                  <c:v>2421173</c:v>
                </c:pt>
                <c:pt idx="6">
                  <c:v>2553426</c:v>
                </c:pt>
                <c:pt idx="7">
                  <c:v>2269919</c:v>
                </c:pt>
                <c:pt idx="8">
                  <c:v>2353454</c:v>
                </c:pt>
                <c:pt idx="9">
                  <c:v>2522755</c:v>
                </c:pt>
                <c:pt idx="10">
                  <c:v>2282254</c:v>
                </c:pt>
                <c:pt idx="11">
                  <c:v>2248960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07-4BB0-9C7F-CA4C89EE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88320"/>
        <c:axId val="173387760"/>
      </c:lineChart>
      <c:dateAx>
        <c:axId val="17338664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87200"/>
        <c:crosses val="autoZero"/>
        <c:auto val="1"/>
        <c:lblOffset val="100"/>
        <c:baseTimeUnit val="months"/>
        <c:majorUnit val="1"/>
        <c:majorTimeUnit val="months"/>
      </c:dateAx>
      <c:valAx>
        <c:axId val="17338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8664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6.131960097882222E-3"/>
                <c:y val="4.7406130837418903E-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mil. EUR</a:t>
                  </a:r>
                  <a:endParaRPr lang="hr-HR" sz="800">
                    <a:effectLst/>
                  </a:endParaRPr>
                </a:p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sz="800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338776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88320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7338832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33877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154125302961149E-2"/>
          <c:y val="0.85986985589065501"/>
          <c:w val="0.88934677222710701"/>
          <c:h val="0.119346547151286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Na dan </a:t>
            </a:r>
            <a:r>
              <a:rPr lang="en-US"/>
              <a:t>31.12.2024.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2.'!$B$17</c:f>
              <c:strCache>
                <c:ptCount val="1"/>
                <c:pt idx="0">
                  <c:v>31.12.2024.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7C0-457D-9015-DCA33E4251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7C0-457D-9015-DCA33E42512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7C0-457D-9015-DCA33E4251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2.'!$C$5:$E$5</c:f>
              <c:strCache>
                <c:ptCount val="3"/>
                <c:pt idx="0">
                  <c:v>Kontaktni</c:v>
                </c:pt>
                <c:pt idx="1">
                  <c:v>Beskontaktno-kontaktni</c:v>
                </c:pt>
                <c:pt idx="2">
                  <c:v>Beskontaktni</c:v>
                </c:pt>
              </c:strCache>
            </c:strRef>
          </c:cat>
          <c:val>
            <c:numRef>
              <c:f>'Slika 2.'!$C$17:$E$17</c:f>
              <c:numCache>
                <c:formatCode>#,##0</c:formatCode>
                <c:ptCount val="3"/>
                <c:pt idx="0">
                  <c:v>28389</c:v>
                </c:pt>
                <c:pt idx="1">
                  <c:v>110692</c:v>
                </c:pt>
                <c:pt idx="2">
                  <c:v>3273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88-4383-8003-5A74515F7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20.'!$D$5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20.'!$B$6:$B$17</c:f>
              <c:numCache>
                <c:formatCode>[$-41A]mmm/\ 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'Slika 20.'!$D$6:$D$17</c:f>
              <c:numCache>
                <c:formatCode>#,##0</c:formatCode>
                <c:ptCount val="12"/>
                <c:pt idx="0">
                  <c:v>143308931.80000001</c:v>
                </c:pt>
                <c:pt idx="1">
                  <c:v>128694758</c:v>
                </c:pt>
                <c:pt idx="2">
                  <c:v>178168428.66999999</c:v>
                </c:pt>
                <c:pt idx="3">
                  <c:v>267682712.16999999</c:v>
                </c:pt>
                <c:pt idx="4">
                  <c:v>476156314.30999994</c:v>
                </c:pt>
                <c:pt idx="5">
                  <c:v>715281218.39999986</c:v>
                </c:pt>
                <c:pt idx="6">
                  <c:v>1265497841.2799997</c:v>
                </c:pt>
                <c:pt idx="7">
                  <c:v>1343014429.05</c:v>
                </c:pt>
                <c:pt idx="8">
                  <c:v>676930803.6500001</c:v>
                </c:pt>
                <c:pt idx="9">
                  <c:v>319087832.92000002</c:v>
                </c:pt>
                <c:pt idx="10">
                  <c:v>169292337.44999999</c:v>
                </c:pt>
                <c:pt idx="11">
                  <c:v>192504388.57999998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7-49D0-88EF-507D92E357D7}"/>
            </c:ext>
          </c:extLst>
        </c:ser>
        <c:ser>
          <c:idx val="3"/>
          <c:order val="3"/>
          <c:tx>
            <c:strRef>
              <c:f>'Slika 20.'!$F$5</c:f>
              <c:strCache>
                <c:ptCount val="1"/>
                <c:pt idx="0">
                  <c:v>Nepotrošač 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20.'!$B$6:$B$17</c:f>
              <c:numCache>
                <c:formatCode>[$-41A]mmm/\ 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'Slika 20.'!$F$6:$F$17</c:f>
              <c:numCache>
                <c:formatCode>#,##0</c:formatCode>
                <c:ptCount val="12"/>
                <c:pt idx="0">
                  <c:v>13325392.02</c:v>
                </c:pt>
                <c:pt idx="1">
                  <c:v>14732944</c:v>
                </c:pt>
                <c:pt idx="2">
                  <c:v>19590329.07</c:v>
                </c:pt>
                <c:pt idx="3">
                  <c:v>31037684.189999998</c:v>
                </c:pt>
                <c:pt idx="4">
                  <c:v>48191853.039999999</c:v>
                </c:pt>
                <c:pt idx="5">
                  <c:v>68356829.680000007</c:v>
                </c:pt>
                <c:pt idx="6">
                  <c:v>113192840.3</c:v>
                </c:pt>
                <c:pt idx="7">
                  <c:v>122908751.13000001</c:v>
                </c:pt>
                <c:pt idx="8">
                  <c:v>64855514.829999998</c:v>
                </c:pt>
                <c:pt idx="9">
                  <c:v>31178295.969999999</c:v>
                </c:pt>
                <c:pt idx="10">
                  <c:v>15822695.27</c:v>
                </c:pt>
                <c:pt idx="11">
                  <c:v>14823626.77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7-49D0-88EF-507D92E35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93360"/>
        <c:axId val="173393920"/>
      </c:lineChart>
      <c:lineChart>
        <c:grouping val="standard"/>
        <c:varyColors val="0"/>
        <c:ser>
          <c:idx val="0"/>
          <c:order val="0"/>
          <c:tx>
            <c:strRef>
              <c:f>'Slika 20.'!$C$5</c:f>
              <c:strCache>
                <c:ptCount val="1"/>
                <c:pt idx="0">
                  <c:v>Potrošač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20.'!$B$6:$B$17</c:f>
              <c:numCache>
                <c:formatCode>[$-41A]mmm/\ 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'Slika 20.'!$C$6:$C$17</c:f>
              <c:numCache>
                <c:formatCode>#,##0</c:formatCode>
                <c:ptCount val="12"/>
                <c:pt idx="0">
                  <c:v>2891330</c:v>
                </c:pt>
                <c:pt idx="1">
                  <c:v>2692709</c:v>
                </c:pt>
                <c:pt idx="2">
                  <c:v>3735932</c:v>
                </c:pt>
                <c:pt idx="3">
                  <c:v>5894610</c:v>
                </c:pt>
                <c:pt idx="4">
                  <c:v>9767701</c:v>
                </c:pt>
                <c:pt idx="5">
                  <c:v>14467044</c:v>
                </c:pt>
                <c:pt idx="6">
                  <c:v>25768747</c:v>
                </c:pt>
                <c:pt idx="7">
                  <c:v>27009728</c:v>
                </c:pt>
                <c:pt idx="8">
                  <c:v>14896678</c:v>
                </c:pt>
                <c:pt idx="9">
                  <c:v>7649156</c:v>
                </c:pt>
                <c:pt idx="10">
                  <c:v>4428049</c:v>
                </c:pt>
                <c:pt idx="11">
                  <c:v>4869149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77-49D0-88EF-507D92E357D7}"/>
            </c:ext>
          </c:extLst>
        </c:ser>
        <c:ser>
          <c:idx val="2"/>
          <c:order val="2"/>
          <c:tx>
            <c:strRef>
              <c:f>'Slika 20.'!$E$5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20.'!$B$6:$B$17</c:f>
              <c:numCache>
                <c:formatCode>[$-41A]mmm/\ 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'Slika 20.'!$E$6:$E$17</c:f>
              <c:numCache>
                <c:formatCode>#,##0</c:formatCode>
                <c:ptCount val="12"/>
                <c:pt idx="0">
                  <c:v>167835</c:v>
                </c:pt>
                <c:pt idx="1">
                  <c:v>190472</c:v>
                </c:pt>
                <c:pt idx="2">
                  <c:v>234932</c:v>
                </c:pt>
                <c:pt idx="3">
                  <c:v>305333</c:v>
                </c:pt>
                <c:pt idx="4">
                  <c:v>391725</c:v>
                </c:pt>
                <c:pt idx="5">
                  <c:v>476973</c:v>
                </c:pt>
                <c:pt idx="6">
                  <c:v>645644</c:v>
                </c:pt>
                <c:pt idx="7">
                  <c:v>660652</c:v>
                </c:pt>
                <c:pt idx="8">
                  <c:v>460618</c:v>
                </c:pt>
                <c:pt idx="9">
                  <c:v>327358</c:v>
                </c:pt>
                <c:pt idx="10">
                  <c:v>220253</c:v>
                </c:pt>
                <c:pt idx="11">
                  <c:v>198516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77-49D0-88EF-507D92E35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95040"/>
        <c:axId val="173394480"/>
      </c:lineChart>
      <c:dateAx>
        <c:axId val="17339336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93920"/>
        <c:crosses val="autoZero"/>
        <c:auto val="1"/>
        <c:lblOffset val="100"/>
        <c:baseTimeUnit val="months"/>
      </c:dateAx>
      <c:valAx>
        <c:axId val="17339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9336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mil. EUR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339448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95040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7339504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33944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823554416502628E-2"/>
          <c:y val="3.3523805501455659E-2"/>
          <c:w val="0.84184117841442974"/>
          <c:h val="0.75580979221706335"/>
        </c:manualLayout>
      </c:layout>
      <c:lineChart>
        <c:grouping val="standard"/>
        <c:varyColors val="0"/>
        <c:ser>
          <c:idx val="2"/>
          <c:order val="2"/>
          <c:tx>
            <c:strRef>
              <c:f>'Slika 21.'!$E$5</c:f>
              <c:strCache>
                <c:ptCount val="1"/>
                <c:pt idx="0">
                  <c:v>Vrijednost transakcija vlastitim karticama – lijevo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'Slika 21.'!$B$6:$B$65</c:f>
              <c:strCache>
                <c:ptCount val="60"/>
                <c:pt idx="0">
                  <c:v>sij. 20</c:v>
                </c:pt>
                <c:pt idx="1">
                  <c:v>vlj. 20</c:v>
                </c:pt>
                <c:pt idx="2">
                  <c:v>ožu. 20</c:v>
                </c:pt>
                <c:pt idx="3">
                  <c:v>tra. 20</c:v>
                </c:pt>
                <c:pt idx="4">
                  <c:v>svi. 20</c:v>
                </c:pt>
                <c:pt idx="5">
                  <c:v>lip. 20</c:v>
                </c:pt>
                <c:pt idx="6">
                  <c:v>srp. 20</c:v>
                </c:pt>
                <c:pt idx="7">
                  <c:v>kol. 20</c:v>
                </c:pt>
                <c:pt idx="8">
                  <c:v>ruj. 20</c:v>
                </c:pt>
                <c:pt idx="9">
                  <c:v>lis. 20</c:v>
                </c:pt>
                <c:pt idx="10">
                  <c:v>stu. 20</c:v>
                </c:pt>
                <c:pt idx="11">
                  <c:v>pro. 20</c:v>
                </c:pt>
                <c:pt idx="12">
                  <c:v>sij. 21</c:v>
                </c:pt>
                <c:pt idx="13">
                  <c:v>vlj. 21</c:v>
                </c:pt>
                <c:pt idx="14">
                  <c:v>ožu. 21</c:v>
                </c:pt>
                <c:pt idx="15">
                  <c:v>tra. 21</c:v>
                </c:pt>
                <c:pt idx="16">
                  <c:v>svi. 21</c:v>
                </c:pt>
                <c:pt idx="17">
                  <c:v>lip. 21</c:v>
                </c:pt>
                <c:pt idx="18">
                  <c:v>srp. 21</c:v>
                </c:pt>
                <c:pt idx="19">
                  <c:v>kol. 21</c:v>
                </c:pt>
                <c:pt idx="20">
                  <c:v>ruj. 21</c:v>
                </c:pt>
                <c:pt idx="21">
                  <c:v>lis. 21</c:v>
                </c:pt>
                <c:pt idx="22">
                  <c:v>stu. 21</c:v>
                </c:pt>
                <c:pt idx="23">
                  <c:v>pro. 21</c:v>
                </c:pt>
                <c:pt idx="24">
                  <c:v>sij.22</c:v>
                </c:pt>
                <c:pt idx="25">
                  <c:v>velj.22</c:v>
                </c:pt>
                <c:pt idx="26">
                  <c:v>ožu.22</c:v>
                </c:pt>
                <c:pt idx="27">
                  <c:v>tra.22</c:v>
                </c:pt>
                <c:pt idx="28">
                  <c:v>svi.22</c:v>
                </c:pt>
                <c:pt idx="29">
                  <c:v>lip.22</c:v>
                </c:pt>
                <c:pt idx="30">
                  <c:v>srp.22</c:v>
                </c:pt>
                <c:pt idx="31">
                  <c:v>kol.22</c:v>
                </c:pt>
                <c:pt idx="32">
                  <c:v>ruj.22</c:v>
                </c:pt>
                <c:pt idx="33">
                  <c:v>lis.22</c:v>
                </c:pt>
                <c:pt idx="34">
                  <c:v>stu.22</c:v>
                </c:pt>
                <c:pt idx="35">
                  <c:v>pro.22</c:v>
                </c:pt>
                <c:pt idx="36">
                  <c:v>sij. 23</c:v>
                </c:pt>
                <c:pt idx="37">
                  <c:v>vlj. 23</c:v>
                </c:pt>
                <c:pt idx="38">
                  <c:v>ožu. 23</c:v>
                </c:pt>
                <c:pt idx="39">
                  <c:v>tra. 23</c:v>
                </c:pt>
                <c:pt idx="40">
                  <c:v>svi. 23</c:v>
                </c:pt>
                <c:pt idx="41">
                  <c:v>lip. 23</c:v>
                </c:pt>
                <c:pt idx="42">
                  <c:v>srp. 23</c:v>
                </c:pt>
                <c:pt idx="43">
                  <c:v>kol. 23</c:v>
                </c:pt>
                <c:pt idx="44">
                  <c:v>ruj. 23</c:v>
                </c:pt>
                <c:pt idx="45">
                  <c:v>lis. 23</c:v>
                </c:pt>
                <c:pt idx="46">
                  <c:v>stu. 23</c:v>
                </c:pt>
                <c:pt idx="47">
                  <c:v>pro. 23</c:v>
                </c:pt>
                <c:pt idx="48">
                  <c:v>sij. 24</c:v>
                </c:pt>
                <c:pt idx="49">
                  <c:v>vlj. 24</c:v>
                </c:pt>
                <c:pt idx="50">
                  <c:v>ožu. 24</c:v>
                </c:pt>
                <c:pt idx="51">
                  <c:v>tra. 24</c:v>
                </c:pt>
                <c:pt idx="52">
                  <c:v>svi. 24</c:v>
                </c:pt>
                <c:pt idx="53">
                  <c:v>lip. 24</c:v>
                </c:pt>
                <c:pt idx="54">
                  <c:v>srp. 24</c:v>
                </c:pt>
                <c:pt idx="55">
                  <c:v>kol. 24</c:v>
                </c:pt>
                <c:pt idx="56">
                  <c:v>ruj. 24</c:v>
                </c:pt>
                <c:pt idx="57">
                  <c:v>lis. 24</c:v>
                </c:pt>
                <c:pt idx="58">
                  <c:v>stu. 24</c:v>
                </c:pt>
                <c:pt idx="59">
                  <c:v>pro. 24</c:v>
                </c:pt>
              </c:strCache>
            </c:strRef>
          </c:cat>
          <c:val>
            <c:numRef>
              <c:f>'Slika 21.'!$E$6:$E$65</c:f>
              <c:numCache>
                <c:formatCode>#,##0</c:formatCode>
                <c:ptCount val="60"/>
                <c:pt idx="0">
                  <c:v>1265001127.0499997</c:v>
                </c:pt>
                <c:pt idx="1">
                  <c:v>1288991259.8300004</c:v>
                </c:pt>
                <c:pt idx="2">
                  <c:v>1220218986.6099997</c:v>
                </c:pt>
                <c:pt idx="3">
                  <c:v>960217745.15000057</c:v>
                </c:pt>
                <c:pt idx="4">
                  <c:v>1239078751.1399994</c:v>
                </c:pt>
                <c:pt idx="5">
                  <c:v>1379296087.26</c:v>
                </c:pt>
                <c:pt idx="6">
                  <c:v>1467755917.6900001</c:v>
                </c:pt>
                <c:pt idx="7">
                  <c:v>1372245829.54</c:v>
                </c:pt>
                <c:pt idx="8">
                  <c:v>1397038728.9600003</c:v>
                </c:pt>
                <c:pt idx="9">
                  <c:v>1408030294.02</c:v>
                </c:pt>
                <c:pt idx="10">
                  <c:v>1330578258.7</c:v>
                </c:pt>
                <c:pt idx="11">
                  <c:v>1384024689.7500002</c:v>
                </c:pt>
                <c:pt idx="12">
                  <c:v>1188190087.46</c:v>
                </c:pt>
                <c:pt idx="13">
                  <c:v>1231655545.2799997</c:v>
                </c:pt>
                <c:pt idx="14">
                  <c:v>1427640348.8500004</c:v>
                </c:pt>
                <c:pt idx="15">
                  <c:v>1354412457.9699998</c:v>
                </c:pt>
                <c:pt idx="16">
                  <c:v>1505346050.2599998</c:v>
                </c:pt>
                <c:pt idx="17">
                  <c:v>1522443258.8</c:v>
                </c:pt>
                <c:pt idx="18">
                  <c:v>1605557647.8499999</c:v>
                </c:pt>
                <c:pt idx="19">
                  <c:v>1530967053.22</c:v>
                </c:pt>
                <c:pt idx="20">
                  <c:v>1519806799.5999999</c:v>
                </c:pt>
                <c:pt idx="21">
                  <c:v>1517382565.1700001</c:v>
                </c:pt>
                <c:pt idx="22">
                  <c:v>1458930281.1900001</c:v>
                </c:pt>
                <c:pt idx="23">
                  <c:v>1613151180.7400005</c:v>
                </c:pt>
                <c:pt idx="24">
                  <c:v>1316080052.74</c:v>
                </c:pt>
                <c:pt idx="25">
                  <c:v>1363864484.25</c:v>
                </c:pt>
                <c:pt idx="26">
                  <c:v>1550005059.4500003</c:v>
                </c:pt>
                <c:pt idx="27">
                  <c:v>1538864440.6999998</c:v>
                </c:pt>
                <c:pt idx="28">
                  <c:v>1673876656.6800003</c:v>
                </c:pt>
                <c:pt idx="29">
                  <c:v>1671472781.1399999</c:v>
                </c:pt>
                <c:pt idx="30">
                  <c:v>1742449388.3699999</c:v>
                </c:pt>
                <c:pt idx="31">
                  <c:v>1670181625.9899988</c:v>
                </c:pt>
                <c:pt idx="32">
                  <c:v>1656844964.6799991</c:v>
                </c:pt>
                <c:pt idx="33">
                  <c:v>1689352170.1399996</c:v>
                </c:pt>
                <c:pt idx="34">
                  <c:v>1605232913.9999998</c:v>
                </c:pt>
                <c:pt idx="35">
                  <c:v>1643628124.0900011</c:v>
                </c:pt>
                <c:pt idx="36">
                  <c:v>1251648553.1399999</c:v>
                </c:pt>
                <c:pt idx="37">
                  <c:v>1411933741.45</c:v>
                </c:pt>
                <c:pt idx="38">
                  <c:v>1658993611.8199999</c:v>
                </c:pt>
                <c:pt idx="39">
                  <c:v>1675652197.21</c:v>
                </c:pt>
                <c:pt idx="40">
                  <c:v>1805845884.4000001</c:v>
                </c:pt>
                <c:pt idx="41">
                  <c:v>1823193043.7</c:v>
                </c:pt>
                <c:pt idx="42">
                  <c:v>1885065218.53</c:v>
                </c:pt>
                <c:pt idx="43">
                  <c:v>1846788513.4000001</c:v>
                </c:pt>
                <c:pt idx="44">
                  <c:v>1872523765.26</c:v>
                </c:pt>
                <c:pt idx="45">
                  <c:v>1914796953.04</c:v>
                </c:pt>
                <c:pt idx="46">
                  <c:v>1827398668.5700002</c:v>
                </c:pt>
                <c:pt idx="47">
                  <c:v>2016983267.24</c:v>
                </c:pt>
                <c:pt idx="48">
                  <c:v>1589330217.0999999</c:v>
                </c:pt>
                <c:pt idx="49">
                  <c:v>1650323267.9300001</c:v>
                </c:pt>
                <c:pt idx="50">
                  <c:v>1810163558.74</c:v>
                </c:pt>
                <c:pt idx="51">
                  <c:v>1814727835.3</c:v>
                </c:pt>
                <c:pt idx="52">
                  <c:v>1973706644.8399999</c:v>
                </c:pt>
                <c:pt idx="53">
                  <c:v>1927275847.73</c:v>
                </c:pt>
                <c:pt idx="54">
                  <c:v>2047047692.96</c:v>
                </c:pt>
                <c:pt idx="55">
                  <c:v>1934090202</c:v>
                </c:pt>
                <c:pt idx="56">
                  <c:v>1939633636.8199999</c:v>
                </c:pt>
                <c:pt idx="57">
                  <c:v>1944389425.8900001</c:v>
                </c:pt>
                <c:pt idx="58">
                  <c:v>1818733911.78</c:v>
                </c:pt>
                <c:pt idx="59">
                  <c:v>2036635931.1599998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9-4A2B-9A36-A1482B8556AF}"/>
            </c:ext>
          </c:extLst>
        </c:ser>
        <c:ser>
          <c:idx val="3"/>
          <c:order val="3"/>
          <c:tx>
            <c:strRef>
              <c:f>'Slika 21.'!$F$5</c:f>
              <c:strCache>
                <c:ptCount val="1"/>
                <c:pt idx="0">
                  <c:v>Vrijednost transakcija karticama ostalih hrvatskih izdavatelja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'Slika 21.'!$B$6:$B$65</c:f>
              <c:strCache>
                <c:ptCount val="60"/>
                <c:pt idx="0">
                  <c:v>sij. 20</c:v>
                </c:pt>
                <c:pt idx="1">
                  <c:v>vlj. 20</c:v>
                </c:pt>
                <c:pt idx="2">
                  <c:v>ožu. 20</c:v>
                </c:pt>
                <c:pt idx="3">
                  <c:v>tra. 20</c:v>
                </c:pt>
                <c:pt idx="4">
                  <c:v>svi. 20</c:v>
                </c:pt>
                <c:pt idx="5">
                  <c:v>lip. 20</c:v>
                </c:pt>
                <c:pt idx="6">
                  <c:v>srp. 20</c:v>
                </c:pt>
                <c:pt idx="7">
                  <c:v>kol. 20</c:v>
                </c:pt>
                <c:pt idx="8">
                  <c:v>ruj. 20</c:v>
                </c:pt>
                <c:pt idx="9">
                  <c:v>lis. 20</c:v>
                </c:pt>
                <c:pt idx="10">
                  <c:v>stu. 20</c:v>
                </c:pt>
                <c:pt idx="11">
                  <c:v>pro. 20</c:v>
                </c:pt>
                <c:pt idx="12">
                  <c:v>sij. 21</c:v>
                </c:pt>
                <c:pt idx="13">
                  <c:v>vlj. 21</c:v>
                </c:pt>
                <c:pt idx="14">
                  <c:v>ožu. 21</c:v>
                </c:pt>
                <c:pt idx="15">
                  <c:v>tra. 21</c:v>
                </c:pt>
                <c:pt idx="16">
                  <c:v>svi. 21</c:v>
                </c:pt>
                <c:pt idx="17">
                  <c:v>lip. 21</c:v>
                </c:pt>
                <c:pt idx="18">
                  <c:v>srp. 21</c:v>
                </c:pt>
                <c:pt idx="19">
                  <c:v>kol. 21</c:v>
                </c:pt>
                <c:pt idx="20">
                  <c:v>ruj. 21</c:v>
                </c:pt>
                <c:pt idx="21">
                  <c:v>lis. 21</c:v>
                </c:pt>
                <c:pt idx="22">
                  <c:v>stu. 21</c:v>
                </c:pt>
                <c:pt idx="23">
                  <c:v>pro. 21</c:v>
                </c:pt>
                <c:pt idx="24">
                  <c:v>sij.22</c:v>
                </c:pt>
                <c:pt idx="25">
                  <c:v>velj.22</c:v>
                </c:pt>
                <c:pt idx="26">
                  <c:v>ožu.22</c:v>
                </c:pt>
                <c:pt idx="27">
                  <c:v>tra.22</c:v>
                </c:pt>
                <c:pt idx="28">
                  <c:v>svi.22</c:v>
                </c:pt>
                <c:pt idx="29">
                  <c:v>lip.22</c:v>
                </c:pt>
                <c:pt idx="30">
                  <c:v>srp.22</c:v>
                </c:pt>
                <c:pt idx="31">
                  <c:v>kol.22</c:v>
                </c:pt>
                <c:pt idx="32">
                  <c:v>ruj.22</c:v>
                </c:pt>
                <c:pt idx="33">
                  <c:v>lis.22</c:v>
                </c:pt>
                <c:pt idx="34">
                  <c:v>stu.22</c:v>
                </c:pt>
                <c:pt idx="35">
                  <c:v>pro.22</c:v>
                </c:pt>
                <c:pt idx="36">
                  <c:v>sij. 23</c:v>
                </c:pt>
                <c:pt idx="37">
                  <c:v>vlj. 23</c:v>
                </c:pt>
                <c:pt idx="38">
                  <c:v>ožu. 23</c:v>
                </c:pt>
                <c:pt idx="39">
                  <c:v>tra. 23</c:v>
                </c:pt>
                <c:pt idx="40">
                  <c:v>svi. 23</c:v>
                </c:pt>
                <c:pt idx="41">
                  <c:v>lip. 23</c:v>
                </c:pt>
                <c:pt idx="42">
                  <c:v>srp. 23</c:v>
                </c:pt>
                <c:pt idx="43">
                  <c:v>kol. 23</c:v>
                </c:pt>
                <c:pt idx="44">
                  <c:v>ruj. 23</c:v>
                </c:pt>
                <c:pt idx="45">
                  <c:v>lis. 23</c:v>
                </c:pt>
                <c:pt idx="46">
                  <c:v>stu. 23</c:v>
                </c:pt>
                <c:pt idx="47">
                  <c:v>pro. 23</c:v>
                </c:pt>
                <c:pt idx="48">
                  <c:v>sij. 24</c:v>
                </c:pt>
                <c:pt idx="49">
                  <c:v>vlj. 24</c:v>
                </c:pt>
                <c:pt idx="50">
                  <c:v>ožu. 24</c:v>
                </c:pt>
                <c:pt idx="51">
                  <c:v>tra. 24</c:v>
                </c:pt>
                <c:pt idx="52">
                  <c:v>svi. 24</c:v>
                </c:pt>
                <c:pt idx="53">
                  <c:v>lip. 24</c:v>
                </c:pt>
                <c:pt idx="54">
                  <c:v>srp. 24</c:v>
                </c:pt>
                <c:pt idx="55">
                  <c:v>kol. 24</c:v>
                </c:pt>
                <c:pt idx="56">
                  <c:v>ruj. 24</c:v>
                </c:pt>
                <c:pt idx="57">
                  <c:v>lis. 24</c:v>
                </c:pt>
                <c:pt idx="58">
                  <c:v>stu. 24</c:v>
                </c:pt>
                <c:pt idx="59">
                  <c:v>pro. 24</c:v>
                </c:pt>
              </c:strCache>
            </c:strRef>
          </c:cat>
          <c:val>
            <c:numRef>
              <c:f>'Slika 21.'!$F$6:$F$65</c:f>
              <c:numCache>
                <c:formatCode>#,##0</c:formatCode>
                <c:ptCount val="60"/>
                <c:pt idx="0">
                  <c:v>456445245.75</c:v>
                </c:pt>
                <c:pt idx="1">
                  <c:v>450106416.04000002</c:v>
                </c:pt>
                <c:pt idx="2">
                  <c:v>448611777.37000006</c:v>
                </c:pt>
                <c:pt idx="3">
                  <c:v>405703028.72000003</c:v>
                </c:pt>
                <c:pt idx="4">
                  <c:v>514657300.24999994</c:v>
                </c:pt>
                <c:pt idx="5">
                  <c:v>560183131.6099999</c:v>
                </c:pt>
                <c:pt idx="6">
                  <c:v>571591130.88</c:v>
                </c:pt>
                <c:pt idx="7">
                  <c:v>539752348.1099999</c:v>
                </c:pt>
                <c:pt idx="8">
                  <c:v>526207318.51000023</c:v>
                </c:pt>
                <c:pt idx="9">
                  <c:v>524616794.00999957</c:v>
                </c:pt>
                <c:pt idx="10">
                  <c:v>495209680.61999983</c:v>
                </c:pt>
                <c:pt idx="11">
                  <c:v>537885338.01000047</c:v>
                </c:pt>
                <c:pt idx="12">
                  <c:v>468116314.77999997</c:v>
                </c:pt>
                <c:pt idx="13">
                  <c:v>457487538.62000018</c:v>
                </c:pt>
                <c:pt idx="14">
                  <c:v>529120004.24999988</c:v>
                </c:pt>
                <c:pt idx="15">
                  <c:v>509671487.75</c:v>
                </c:pt>
                <c:pt idx="16">
                  <c:v>571392316.40999997</c:v>
                </c:pt>
                <c:pt idx="17">
                  <c:v>609395811.33000028</c:v>
                </c:pt>
                <c:pt idx="18">
                  <c:v>629745887.23999977</c:v>
                </c:pt>
                <c:pt idx="19">
                  <c:v>621308005.73999977</c:v>
                </c:pt>
                <c:pt idx="20">
                  <c:v>598158111.22000015</c:v>
                </c:pt>
                <c:pt idx="21">
                  <c:v>617131334.25999975</c:v>
                </c:pt>
                <c:pt idx="22">
                  <c:v>591331256.36000001</c:v>
                </c:pt>
                <c:pt idx="23">
                  <c:v>677525137.57000005</c:v>
                </c:pt>
                <c:pt idx="24">
                  <c:v>534642753.01000017</c:v>
                </c:pt>
                <c:pt idx="25">
                  <c:v>532466517.05000007</c:v>
                </c:pt>
                <c:pt idx="26">
                  <c:v>623060414.0400002</c:v>
                </c:pt>
                <c:pt idx="27">
                  <c:v>635336116.42999983</c:v>
                </c:pt>
                <c:pt idx="28">
                  <c:v>713000374.91000009</c:v>
                </c:pt>
                <c:pt idx="29">
                  <c:v>737113588.89000034</c:v>
                </c:pt>
                <c:pt idx="30">
                  <c:v>775907353.37000012</c:v>
                </c:pt>
                <c:pt idx="31">
                  <c:v>758698724.92000031</c:v>
                </c:pt>
                <c:pt idx="32">
                  <c:v>740612682.25000012</c:v>
                </c:pt>
                <c:pt idx="33">
                  <c:v>762128248.37999976</c:v>
                </c:pt>
                <c:pt idx="34">
                  <c:v>736926497.05999982</c:v>
                </c:pt>
                <c:pt idx="35">
                  <c:v>875801778.80999994</c:v>
                </c:pt>
                <c:pt idx="36">
                  <c:v>707740395</c:v>
                </c:pt>
                <c:pt idx="37">
                  <c:v>682539407</c:v>
                </c:pt>
                <c:pt idx="38">
                  <c:v>794460789</c:v>
                </c:pt>
                <c:pt idx="39">
                  <c:v>800597387</c:v>
                </c:pt>
                <c:pt idx="40">
                  <c:v>860602216</c:v>
                </c:pt>
                <c:pt idx="41">
                  <c:v>883463915</c:v>
                </c:pt>
                <c:pt idx="42">
                  <c:v>915570173</c:v>
                </c:pt>
                <c:pt idx="43">
                  <c:v>905821047</c:v>
                </c:pt>
                <c:pt idx="44">
                  <c:v>886783771</c:v>
                </c:pt>
                <c:pt idx="45">
                  <c:v>904659056</c:v>
                </c:pt>
                <c:pt idx="46">
                  <c:v>880374847</c:v>
                </c:pt>
                <c:pt idx="47">
                  <c:v>983881075</c:v>
                </c:pt>
                <c:pt idx="48">
                  <c:v>885632241</c:v>
                </c:pt>
                <c:pt idx="49">
                  <c:v>909406171</c:v>
                </c:pt>
                <c:pt idx="50">
                  <c:v>1044832471</c:v>
                </c:pt>
                <c:pt idx="51">
                  <c:v>1017738855.21</c:v>
                </c:pt>
                <c:pt idx="52">
                  <c:v>1109945151.21</c:v>
                </c:pt>
                <c:pt idx="53">
                  <c:v>1110531505</c:v>
                </c:pt>
                <c:pt idx="54">
                  <c:v>1191541017.51</c:v>
                </c:pt>
                <c:pt idx="55">
                  <c:v>1139942495.4000001</c:v>
                </c:pt>
                <c:pt idx="56">
                  <c:v>1118889823</c:v>
                </c:pt>
                <c:pt idx="57">
                  <c:v>1231801451.6600001</c:v>
                </c:pt>
                <c:pt idx="58">
                  <c:v>1210659378.1800001</c:v>
                </c:pt>
                <c:pt idx="59">
                  <c:v>1309781316.51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9-4A2B-9A36-A1482B855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99520"/>
        <c:axId val="173400080"/>
      </c:lineChart>
      <c:lineChart>
        <c:grouping val="standard"/>
        <c:varyColors val="0"/>
        <c:ser>
          <c:idx val="0"/>
          <c:order val="0"/>
          <c:tx>
            <c:strRef>
              <c:f>'Slika 21.'!$C$5</c:f>
              <c:strCache>
                <c:ptCount val="1"/>
                <c:pt idx="0">
                  <c:v>Broj transakcija vlastitim karticama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'Slika 21.'!$B$6:$B$65</c:f>
              <c:strCache>
                <c:ptCount val="60"/>
                <c:pt idx="0">
                  <c:v>sij. 20</c:v>
                </c:pt>
                <c:pt idx="1">
                  <c:v>vlj. 20</c:v>
                </c:pt>
                <c:pt idx="2">
                  <c:v>ožu. 20</c:v>
                </c:pt>
                <c:pt idx="3">
                  <c:v>tra. 20</c:v>
                </c:pt>
                <c:pt idx="4">
                  <c:v>svi. 20</c:v>
                </c:pt>
                <c:pt idx="5">
                  <c:v>lip. 20</c:v>
                </c:pt>
                <c:pt idx="6">
                  <c:v>srp. 20</c:v>
                </c:pt>
                <c:pt idx="7">
                  <c:v>kol. 20</c:v>
                </c:pt>
                <c:pt idx="8">
                  <c:v>ruj. 20</c:v>
                </c:pt>
                <c:pt idx="9">
                  <c:v>lis. 20</c:v>
                </c:pt>
                <c:pt idx="10">
                  <c:v>stu. 20</c:v>
                </c:pt>
                <c:pt idx="11">
                  <c:v>pro. 20</c:v>
                </c:pt>
                <c:pt idx="12">
                  <c:v>sij. 21</c:v>
                </c:pt>
                <c:pt idx="13">
                  <c:v>vlj. 21</c:v>
                </c:pt>
                <c:pt idx="14">
                  <c:v>ožu. 21</c:v>
                </c:pt>
                <c:pt idx="15">
                  <c:v>tra. 21</c:v>
                </c:pt>
                <c:pt idx="16">
                  <c:v>svi. 21</c:v>
                </c:pt>
                <c:pt idx="17">
                  <c:v>lip. 21</c:v>
                </c:pt>
                <c:pt idx="18">
                  <c:v>srp. 21</c:v>
                </c:pt>
                <c:pt idx="19">
                  <c:v>kol. 21</c:v>
                </c:pt>
                <c:pt idx="20">
                  <c:v>ruj. 21</c:v>
                </c:pt>
                <c:pt idx="21">
                  <c:v>lis. 21</c:v>
                </c:pt>
                <c:pt idx="22">
                  <c:v>stu. 21</c:v>
                </c:pt>
                <c:pt idx="23">
                  <c:v>pro. 21</c:v>
                </c:pt>
                <c:pt idx="24">
                  <c:v>sij.22</c:v>
                </c:pt>
                <c:pt idx="25">
                  <c:v>velj.22</c:v>
                </c:pt>
                <c:pt idx="26">
                  <c:v>ožu.22</c:v>
                </c:pt>
                <c:pt idx="27">
                  <c:v>tra.22</c:v>
                </c:pt>
                <c:pt idx="28">
                  <c:v>svi.22</c:v>
                </c:pt>
                <c:pt idx="29">
                  <c:v>lip.22</c:v>
                </c:pt>
                <c:pt idx="30">
                  <c:v>srp.22</c:v>
                </c:pt>
                <c:pt idx="31">
                  <c:v>kol.22</c:v>
                </c:pt>
                <c:pt idx="32">
                  <c:v>ruj.22</c:v>
                </c:pt>
                <c:pt idx="33">
                  <c:v>lis.22</c:v>
                </c:pt>
                <c:pt idx="34">
                  <c:v>stu.22</c:v>
                </c:pt>
                <c:pt idx="35">
                  <c:v>pro.22</c:v>
                </c:pt>
                <c:pt idx="36">
                  <c:v>sij. 23</c:v>
                </c:pt>
                <c:pt idx="37">
                  <c:v>vlj. 23</c:v>
                </c:pt>
                <c:pt idx="38">
                  <c:v>ožu. 23</c:v>
                </c:pt>
                <c:pt idx="39">
                  <c:v>tra. 23</c:v>
                </c:pt>
                <c:pt idx="40">
                  <c:v>svi. 23</c:v>
                </c:pt>
                <c:pt idx="41">
                  <c:v>lip. 23</c:v>
                </c:pt>
                <c:pt idx="42">
                  <c:v>srp. 23</c:v>
                </c:pt>
                <c:pt idx="43">
                  <c:v>kol. 23</c:v>
                </c:pt>
                <c:pt idx="44">
                  <c:v>ruj. 23</c:v>
                </c:pt>
                <c:pt idx="45">
                  <c:v>lis. 23</c:v>
                </c:pt>
                <c:pt idx="46">
                  <c:v>stu. 23</c:v>
                </c:pt>
                <c:pt idx="47">
                  <c:v>pro. 23</c:v>
                </c:pt>
                <c:pt idx="48">
                  <c:v>sij. 24</c:v>
                </c:pt>
                <c:pt idx="49">
                  <c:v>vlj. 24</c:v>
                </c:pt>
                <c:pt idx="50">
                  <c:v>ožu. 24</c:v>
                </c:pt>
                <c:pt idx="51">
                  <c:v>tra. 24</c:v>
                </c:pt>
                <c:pt idx="52">
                  <c:v>svi. 24</c:v>
                </c:pt>
                <c:pt idx="53">
                  <c:v>lip. 24</c:v>
                </c:pt>
                <c:pt idx="54">
                  <c:v>srp. 24</c:v>
                </c:pt>
                <c:pt idx="55">
                  <c:v>kol. 24</c:v>
                </c:pt>
                <c:pt idx="56">
                  <c:v>ruj. 24</c:v>
                </c:pt>
                <c:pt idx="57">
                  <c:v>lis. 24</c:v>
                </c:pt>
                <c:pt idx="58">
                  <c:v>stu. 24</c:v>
                </c:pt>
                <c:pt idx="59">
                  <c:v>pro. 24</c:v>
                </c:pt>
              </c:strCache>
            </c:strRef>
          </c:cat>
          <c:val>
            <c:numRef>
              <c:f>'Slika 21.'!$C$6:$C$65</c:f>
              <c:numCache>
                <c:formatCode>#,##0</c:formatCode>
                <c:ptCount val="60"/>
                <c:pt idx="0">
                  <c:v>16557747</c:v>
                </c:pt>
                <c:pt idx="1">
                  <c:v>17082069</c:v>
                </c:pt>
                <c:pt idx="2">
                  <c:v>15163583</c:v>
                </c:pt>
                <c:pt idx="3">
                  <c:v>11294148</c:v>
                </c:pt>
                <c:pt idx="4">
                  <c:v>16006987</c:v>
                </c:pt>
                <c:pt idx="5">
                  <c:v>17978030</c:v>
                </c:pt>
                <c:pt idx="6">
                  <c:v>18697204</c:v>
                </c:pt>
                <c:pt idx="7">
                  <c:v>17645349</c:v>
                </c:pt>
                <c:pt idx="8">
                  <c:v>18459898</c:v>
                </c:pt>
                <c:pt idx="9">
                  <c:v>18733611</c:v>
                </c:pt>
                <c:pt idx="10">
                  <c:v>17567810</c:v>
                </c:pt>
                <c:pt idx="11">
                  <c:v>18234302</c:v>
                </c:pt>
                <c:pt idx="12">
                  <c:v>16705691</c:v>
                </c:pt>
                <c:pt idx="13">
                  <c:v>17226723</c:v>
                </c:pt>
                <c:pt idx="14">
                  <c:v>19673235</c:v>
                </c:pt>
                <c:pt idx="15">
                  <c:v>18841479</c:v>
                </c:pt>
                <c:pt idx="16">
                  <c:v>20928619</c:v>
                </c:pt>
                <c:pt idx="17">
                  <c:v>20967845</c:v>
                </c:pt>
                <c:pt idx="18">
                  <c:v>21271223</c:v>
                </c:pt>
                <c:pt idx="19">
                  <c:v>20052585</c:v>
                </c:pt>
                <c:pt idx="20">
                  <c:v>20179521</c:v>
                </c:pt>
                <c:pt idx="21">
                  <c:v>20489435</c:v>
                </c:pt>
                <c:pt idx="22">
                  <c:v>19373001</c:v>
                </c:pt>
                <c:pt idx="23">
                  <c:v>21290833</c:v>
                </c:pt>
                <c:pt idx="24">
                  <c:v>18575976</c:v>
                </c:pt>
                <c:pt idx="25">
                  <c:v>18771842</c:v>
                </c:pt>
                <c:pt idx="26">
                  <c:v>21315983</c:v>
                </c:pt>
                <c:pt idx="27">
                  <c:v>20890785</c:v>
                </c:pt>
                <c:pt idx="28">
                  <c:v>22918772</c:v>
                </c:pt>
                <c:pt idx="29">
                  <c:v>22710072</c:v>
                </c:pt>
                <c:pt idx="30">
                  <c:v>23099767</c:v>
                </c:pt>
                <c:pt idx="31">
                  <c:v>22273680</c:v>
                </c:pt>
                <c:pt idx="32">
                  <c:v>22672092</c:v>
                </c:pt>
                <c:pt idx="33">
                  <c:v>23837407</c:v>
                </c:pt>
                <c:pt idx="34">
                  <c:v>22423637</c:v>
                </c:pt>
                <c:pt idx="35">
                  <c:v>22700386</c:v>
                </c:pt>
                <c:pt idx="36">
                  <c:v>20213387</c:v>
                </c:pt>
                <c:pt idx="37">
                  <c:v>21206969</c:v>
                </c:pt>
                <c:pt idx="38">
                  <c:v>24453967</c:v>
                </c:pt>
                <c:pt idx="39">
                  <c:v>23608414</c:v>
                </c:pt>
                <c:pt idx="40">
                  <c:v>25133780</c:v>
                </c:pt>
                <c:pt idx="41">
                  <c:v>24787043</c:v>
                </c:pt>
                <c:pt idx="42">
                  <c:v>24717926</c:v>
                </c:pt>
                <c:pt idx="43">
                  <c:v>23949323</c:v>
                </c:pt>
                <c:pt idx="44">
                  <c:v>24761964</c:v>
                </c:pt>
                <c:pt idx="45">
                  <c:v>25562173</c:v>
                </c:pt>
                <c:pt idx="46">
                  <c:v>24035336</c:v>
                </c:pt>
                <c:pt idx="47">
                  <c:v>25987549</c:v>
                </c:pt>
                <c:pt idx="48">
                  <c:v>20781445</c:v>
                </c:pt>
                <c:pt idx="49">
                  <c:v>21455906</c:v>
                </c:pt>
                <c:pt idx="50">
                  <c:v>23337964</c:v>
                </c:pt>
                <c:pt idx="51">
                  <c:v>22587462</c:v>
                </c:pt>
                <c:pt idx="52">
                  <c:v>24337588</c:v>
                </c:pt>
                <c:pt idx="53">
                  <c:v>23495670</c:v>
                </c:pt>
                <c:pt idx="54">
                  <c:v>23552735</c:v>
                </c:pt>
                <c:pt idx="55">
                  <c:v>22335054</c:v>
                </c:pt>
                <c:pt idx="56">
                  <c:v>22625978</c:v>
                </c:pt>
                <c:pt idx="57">
                  <c:v>22206341</c:v>
                </c:pt>
                <c:pt idx="58">
                  <c:v>20695298</c:v>
                </c:pt>
                <c:pt idx="59">
                  <c:v>22424831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39-4A2B-9A36-A1482B8556AF}"/>
            </c:ext>
          </c:extLst>
        </c:ser>
        <c:ser>
          <c:idx val="1"/>
          <c:order val="1"/>
          <c:tx>
            <c:strRef>
              <c:f>'Slika 21.'!$D$5</c:f>
              <c:strCache>
                <c:ptCount val="1"/>
                <c:pt idx="0">
                  <c:v>Broj transakcija karticama ostalih hrvatskih izdavatelja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'Slika 21.'!$B$6:$B$65</c:f>
              <c:strCache>
                <c:ptCount val="60"/>
                <c:pt idx="0">
                  <c:v>sij. 20</c:v>
                </c:pt>
                <c:pt idx="1">
                  <c:v>vlj. 20</c:v>
                </c:pt>
                <c:pt idx="2">
                  <c:v>ožu. 20</c:v>
                </c:pt>
                <c:pt idx="3">
                  <c:v>tra. 20</c:v>
                </c:pt>
                <c:pt idx="4">
                  <c:v>svi. 20</c:v>
                </c:pt>
                <c:pt idx="5">
                  <c:v>lip. 20</c:v>
                </c:pt>
                <c:pt idx="6">
                  <c:v>srp. 20</c:v>
                </c:pt>
                <c:pt idx="7">
                  <c:v>kol. 20</c:v>
                </c:pt>
                <c:pt idx="8">
                  <c:v>ruj. 20</c:v>
                </c:pt>
                <c:pt idx="9">
                  <c:v>lis. 20</c:v>
                </c:pt>
                <c:pt idx="10">
                  <c:v>stu. 20</c:v>
                </c:pt>
                <c:pt idx="11">
                  <c:v>pro. 20</c:v>
                </c:pt>
                <c:pt idx="12">
                  <c:v>sij. 21</c:v>
                </c:pt>
                <c:pt idx="13">
                  <c:v>vlj. 21</c:v>
                </c:pt>
                <c:pt idx="14">
                  <c:v>ožu. 21</c:v>
                </c:pt>
                <c:pt idx="15">
                  <c:v>tra. 21</c:v>
                </c:pt>
                <c:pt idx="16">
                  <c:v>svi. 21</c:v>
                </c:pt>
                <c:pt idx="17">
                  <c:v>lip. 21</c:v>
                </c:pt>
                <c:pt idx="18">
                  <c:v>srp. 21</c:v>
                </c:pt>
                <c:pt idx="19">
                  <c:v>kol. 21</c:v>
                </c:pt>
                <c:pt idx="20">
                  <c:v>ruj. 21</c:v>
                </c:pt>
                <c:pt idx="21">
                  <c:v>lis. 21</c:v>
                </c:pt>
                <c:pt idx="22">
                  <c:v>stu. 21</c:v>
                </c:pt>
                <c:pt idx="23">
                  <c:v>pro. 21</c:v>
                </c:pt>
                <c:pt idx="24">
                  <c:v>sij.22</c:v>
                </c:pt>
                <c:pt idx="25">
                  <c:v>velj.22</c:v>
                </c:pt>
                <c:pt idx="26">
                  <c:v>ožu.22</c:v>
                </c:pt>
                <c:pt idx="27">
                  <c:v>tra.22</c:v>
                </c:pt>
                <c:pt idx="28">
                  <c:v>svi.22</c:v>
                </c:pt>
                <c:pt idx="29">
                  <c:v>lip.22</c:v>
                </c:pt>
                <c:pt idx="30">
                  <c:v>srp.22</c:v>
                </c:pt>
                <c:pt idx="31">
                  <c:v>kol.22</c:v>
                </c:pt>
                <c:pt idx="32">
                  <c:v>ruj.22</c:v>
                </c:pt>
                <c:pt idx="33">
                  <c:v>lis.22</c:v>
                </c:pt>
                <c:pt idx="34">
                  <c:v>stu.22</c:v>
                </c:pt>
                <c:pt idx="35">
                  <c:v>pro.22</c:v>
                </c:pt>
                <c:pt idx="36">
                  <c:v>sij. 23</c:v>
                </c:pt>
                <c:pt idx="37">
                  <c:v>vlj. 23</c:v>
                </c:pt>
                <c:pt idx="38">
                  <c:v>ožu. 23</c:v>
                </c:pt>
                <c:pt idx="39">
                  <c:v>tra. 23</c:v>
                </c:pt>
                <c:pt idx="40">
                  <c:v>svi. 23</c:v>
                </c:pt>
                <c:pt idx="41">
                  <c:v>lip. 23</c:v>
                </c:pt>
                <c:pt idx="42">
                  <c:v>srp. 23</c:v>
                </c:pt>
                <c:pt idx="43">
                  <c:v>kol. 23</c:v>
                </c:pt>
                <c:pt idx="44">
                  <c:v>ruj. 23</c:v>
                </c:pt>
                <c:pt idx="45">
                  <c:v>lis. 23</c:v>
                </c:pt>
                <c:pt idx="46">
                  <c:v>stu. 23</c:v>
                </c:pt>
                <c:pt idx="47">
                  <c:v>pro. 23</c:v>
                </c:pt>
                <c:pt idx="48">
                  <c:v>sij. 24</c:v>
                </c:pt>
                <c:pt idx="49">
                  <c:v>vlj. 24</c:v>
                </c:pt>
                <c:pt idx="50">
                  <c:v>ožu. 24</c:v>
                </c:pt>
                <c:pt idx="51">
                  <c:v>tra. 24</c:v>
                </c:pt>
                <c:pt idx="52">
                  <c:v>svi. 24</c:v>
                </c:pt>
                <c:pt idx="53">
                  <c:v>lip. 24</c:v>
                </c:pt>
                <c:pt idx="54">
                  <c:v>srp. 24</c:v>
                </c:pt>
                <c:pt idx="55">
                  <c:v>kol. 24</c:v>
                </c:pt>
                <c:pt idx="56">
                  <c:v>ruj. 24</c:v>
                </c:pt>
                <c:pt idx="57">
                  <c:v>lis. 24</c:v>
                </c:pt>
                <c:pt idx="58">
                  <c:v>stu. 24</c:v>
                </c:pt>
                <c:pt idx="59">
                  <c:v>pro. 24</c:v>
                </c:pt>
              </c:strCache>
            </c:strRef>
          </c:cat>
          <c:val>
            <c:numRef>
              <c:f>'Slika 21.'!$D$6:$D$65</c:f>
              <c:numCache>
                <c:formatCode>#,##0</c:formatCode>
                <c:ptCount val="60"/>
                <c:pt idx="0">
                  <c:v>20079341</c:v>
                </c:pt>
                <c:pt idx="1">
                  <c:v>20193708</c:v>
                </c:pt>
                <c:pt idx="2">
                  <c:v>19174973</c:v>
                </c:pt>
                <c:pt idx="3">
                  <c:v>16015873</c:v>
                </c:pt>
                <c:pt idx="4">
                  <c:v>21285470</c:v>
                </c:pt>
                <c:pt idx="5">
                  <c:v>23250096</c:v>
                </c:pt>
                <c:pt idx="6">
                  <c:v>23972916</c:v>
                </c:pt>
                <c:pt idx="7">
                  <c:v>22514760</c:v>
                </c:pt>
                <c:pt idx="8">
                  <c:v>22878056</c:v>
                </c:pt>
                <c:pt idx="9">
                  <c:v>22830952</c:v>
                </c:pt>
                <c:pt idx="10">
                  <c:v>21201985</c:v>
                </c:pt>
                <c:pt idx="11">
                  <c:v>22605320</c:v>
                </c:pt>
                <c:pt idx="12">
                  <c:v>20787671</c:v>
                </c:pt>
                <c:pt idx="13">
                  <c:v>21036626</c:v>
                </c:pt>
                <c:pt idx="14">
                  <c:v>23491298</c:v>
                </c:pt>
                <c:pt idx="15">
                  <c:v>22129309</c:v>
                </c:pt>
                <c:pt idx="16">
                  <c:v>24319366</c:v>
                </c:pt>
                <c:pt idx="17">
                  <c:v>25248128</c:v>
                </c:pt>
                <c:pt idx="18">
                  <c:v>25769472</c:v>
                </c:pt>
                <c:pt idx="19">
                  <c:v>24931934</c:v>
                </c:pt>
                <c:pt idx="20">
                  <c:v>25211973</c:v>
                </c:pt>
                <c:pt idx="21">
                  <c:v>25973931</c:v>
                </c:pt>
                <c:pt idx="22">
                  <c:v>24577693</c:v>
                </c:pt>
                <c:pt idx="23">
                  <c:v>27518986</c:v>
                </c:pt>
                <c:pt idx="24">
                  <c:v>23019589</c:v>
                </c:pt>
                <c:pt idx="25">
                  <c:v>22920117</c:v>
                </c:pt>
                <c:pt idx="26">
                  <c:v>26311140</c:v>
                </c:pt>
                <c:pt idx="27">
                  <c:v>26060368</c:v>
                </c:pt>
                <c:pt idx="28">
                  <c:v>29151420</c:v>
                </c:pt>
                <c:pt idx="29">
                  <c:v>29352086</c:v>
                </c:pt>
                <c:pt idx="30">
                  <c:v>30140055</c:v>
                </c:pt>
                <c:pt idx="31">
                  <c:v>29187288</c:v>
                </c:pt>
                <c:pt idx="32">
                  <c:v>29592290</c:v>
                </c:pt>
                <c:pt idx="33">
                  <c:v>30855382</c:v>
                </c:pt>
                <c:pt idx="34">
                  <c:v>29014323</c:v>
                </c:pt>
                <c:pt idx="35">
                  <c:v>31805867</c:v>
                </c:pt>
                <c:pt idx="36">
                  <c:v>28015246</c:v>
                </c:pt>
                <c:pt idx="37">
                  <c:v>28446929</c:v>
                </c:pt>
                <c:pt idx="38">
                  <c:v>32765944</c:v>
                </c:pt>
                <c:pt idx="39">
                  <c:v>31430761</c:v>
                </c:pt>
                <c:pt idx="40">
                  <c:v>33834967</c:v>
                </c:pt>
                <c:pt idx="41">
                  <c:v>33862321</c:v>
                </c:pt>
                <c:pt idx="42">
                  <c:v>33960730</c:v>
                </c:pt>
                <c:pt idx="43">
                  <c:v>32630837</c:v>
                </c:pt>
                <c:pt idx="44">
                  <c:v>33436726</c:v>
                </c:pt>
                <c:pt idx="45">
                  <c:v>34375560</c:v>
                </c:pt>
                <c:pt idx="46">
                  <c:v>32160019</c:v>
                </c:pt>
                <c:pt idx="47">
                  <c:v>35019420</c:v>
                </c:pt>
                <c:pt idx="48">
                  <c:v>32310282</c:v>
                </c:pt>
                <c:pt idx="49">
                  <c:v>33552783</c:v>
                </c:pt>
                <c:pt idx="50">
                  <c:v>37726462</c:v>
                </c:pt>
                <c:pt idx="51">
                  <c:v>35948932</c:v>
                </c:pt>
                <c:pt idx="52">
                  <c:v>38972140</c:v>
                </c:pt>
                <c:pt idx="53">
                  <c:v>38718655</c:v>
                </c:pt>
                <c:pt idx="54">
                  <c:v>40915482</c:v>
                </c:pt>
                <c:pt idx="55">
                  <c:v>38974514</c:v>
                </c:pt>
                <c:pt idx="56">
                  <c:v>38878946</c:v>
                </c:pt>
                <c:pt idx="57">
                  <c:v>42906368</c:v>
                </c:pt>
                <c:pt idx="58">
                  <c:v>39999230</c:v>
                </c:pt>
                <c:pt idx="59">
                  <c:v>42004990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39-4A2B-9A36-A1482B855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75680"/>
        <c:axId val="173400640"/>
      </c:lineChart>
      <c:catAx>
        <c:axId val="17339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400080"/>
        <c:crosses val="autoZero"/>
        <c:auto val="1"/>
        <c:lblAlgn val="ctr"/>
        <c:lblOffset val="100"/>
        <c:tickLblSkip val="2"/>
        <c:noMultiLvlLbl val="1"/>
      </c:catAx>
      <c:valAx>
        <c:axId val="17340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9952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mil. EUR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340064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75680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2975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340064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8760110739384102"/>
          <c:w val="0.87774158109105815"/>
          <c:h val="9.4113119284968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93979219211159E-2"/>
          <c:y val="3.3523805501455659E-2"/>
          <c:w val="0.89943957330920454"/>
          <c:h val="0.73124946606680641"/>
        </c:manualLayout>
      </c:layout>
      <c:lineChart>
        <c:grouping val="standard"/>
        <c:varyColors val="0"/>
        <c:ser>
          <c:idx val="0"/>
          <c:order val="0"/>
          <c:tx>
            <c:strRef>
              <c:f>'Slika 22.'!$C$5</c:f>
              <c:strCache>
                <c:ptCount val="1"/>
                <c:pt idx="0">
                  <c:v>Kupnja robe i usluga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'Slika 22.'!$B$6:$B$65</c:f>
              <c:strCache>
                <c:ptCount val="60"/>
                <c:pt idx="0">
                  <c:v>sij. 20</c:v>
                </c:pt>
                <c:pt idx="1">
                  <c:v>vlj. 20</c:v>
                </c:pt>
                <c:pt idx="2">
                  <c:v>ožu. 20</c:v>
                </c:pt>
                <c:pt idx="3">
                  <c:v>tra. 20</c:v>
                </c:pt>
                <c:pt idx="4">
                  <c:v>svi. 20</c:v>
                </c:pt>
                <c:pt idx="5">
                  <c:v>lip. 20</c:v>
                </c:pt>
                <c:pt idx="6">
                  <c:v>srp. 20</c:v>
                </c:pt>
                <c:pt idx="7">
                  <c:v>kol. 20</c:v>
                </c:pt>
                <c:pt idx="8">
                  <c:v>ruj. 20</c:v>
                </c:pt>
                <c:pt idx="9">
                  <c:v>lis. 20</c:v>
                </c:pt>
                <c:pt idx="10">
                  <c:v>stu. 20</c:v>
                </c:pt>
                <c:pt idx="11">
                  <c:v>pro. 20</c:v>
                </c:pt>
                <c:pt idx="12">
                  <c:v>sij. 21</c:v>
                </c:pt>
                <c:pt idx="13">
                  <c:v>vlj. 21</c:v>
                </c:pt>
                <c:pt idx="14">
                  <c:v>ožu. 21</c:v>
                </c:pt>
                <c:pt idx="15">
                  <c:v>tra. 21</c:v>
                </c:pt>
                <c:pt idx="16">
                  <c:v>svi. 21</c:v>
                </c:pt>
                <c:pt idx="17">
                  <c:v>lip. 21</c:v>
                </c:pt>
                <c:pt idx="18">
                  <c:v>srp. 21</c:v>
                </c:pt>
                <c:pt idx="19">
                  <c:v>kol. 21</c:v>
                </c:pt>
                <c:pt idx="20">
                  <c:v>ruj. 21</c:v>
                </c:pt>
                <c:pt idx="21">
                  <c:v>lis. 21</c:v>
                </c:pt>
                <c:pt idx="22">
                  <c:v>stu. 21</c:v>
                </c:pt>
                <c:pt idx="23">
                  <c:v>pro. 21</c:v>
                </c:pt>
                <c:pt idx="24">
                  <c:v>sij.22</c:v>
                </c:pt>
                <c:pt idx="25">
                  <c:v>velj.22</c:v>
                </c:pt>
                <c:pt idx="26">
                  <c:v>ožu.22</c:v>
                </c:pt>
                <c:pt idx="27">
                  <c:v>tra.22</c:v>
                </c:pt>
                <c:pt idx="28">
                  <c:v>svi.22</c:v>
                </c:pt>
                <c:pt idx="29">
                  <c:v>lip.22</c:v>
                </c:pt>
                <c:pt idx="30">
                  <c:v>srp.22</c:v>
                </c:pt>
                <c:pt idx="31">
                  <c:v>kol.22</c:v>
                </c:pt>
                <c:pt idx="32">
                  <c:v>ruj.22</c:v>
                </c:pt>
                <c:pt idx="33">
                  <c:v>lis.22</c:v>
                </c:pt>
                <c:pt idx="34">
                  <c:v>stu.22</c:v>
                </c:pt>
                <c:pt idx="35">
                  <c:v>pro.22</c:v>
                </c:pt>
                <c:pt idx="36">
                  <c:v>sij. 23</c:v>
                </c:pt>
                <c:pt idx="37">
                  <c:v>vlj. 23</c:v>
                </c:pt>
                <c:pt idx="38">
                  <c:v>ožu. 23</c:v>
                </c:pt>
                <c:pt idx="39">
                  <c:v>tra. 23</c:v>
                </c:pt>
                <c:pt idx="40">
                  <c:v>svi. 23</c:v>
                </c:pt>
                <c:pt idx="41">
                  <c:v>lip. 23</c:v>
                </c:pt>
                <c:pt idx="42">
                  <c:v>srp. 23</c:v>
                </c:pt>
                <c:pt idx="43">
                  <c:v>kol. 23</c:v>
                </c:pt>
                <c:pt idx="44">
                  <c:v>ruj. 23</c:v>
                </c:pt>
                <c:pt idx="45">
                  <c:v>lis. 23</c:v>
                </c:pt>
                <c:pt idx="46">
                  <c:v>stu. 23</c:v>
                </c:pt>
                <c:pt idx="47">
                  <c:v>pro. 23</c:v>
                </c:pt>
                <c:pt idx="48">
                  <c:v>sij. 24</c:v>
                </c:pt>
                <c:pt idx="49">
                  <c:v>vlj. 24</c:v>
                </c:pt>
                <c:pt idx="50">
                  <c:v>ožu. 24</c:v>
                </c:pt>
                <c:pt idx="51">
                  <c:v>tra. 24</c:v>
                </c:pt>
                <c:pt idx="52">
                  <c:v>svi. 24</c:v>
                </c:pt>
                <c:pt idx="53">
                  <c:v>lip. 24</c:v>
                </c:pt>
                <c:pt idx="54">
                  <c:v>srp. 24</c:v>
                </c:pt>
                <c:pt idx="55">
                  <c:v>kol. 24</c:v>
                </c:pt>
                <c:pt idx="56">
                  <c:v>ruj. 24</c:v>
                </c:pt>
                <c:pt idx="57">
                  <c:v>lis. 24</c:v>
                </c:pt>
                <c:pt idx="58">
                  <c:v>stu. 24</c:v>
                </c:pt>
                <c:pt idx="59">
                  <c:v>pro. 24</c:v>
                </c:pt>
              </c:strCache>
            </c:strRef>
          </c:cat>
          <c:val>
            <c:numRef>
              <c:f>'Slika 22.'!$C$6:$C$65</c:f>
              <c:numCache>
                <c:formatCode>#,##0</c:formatCode>
                <c:ptCount val="60"/>
                <c:pt idx="0">
                  <c:v>27832854</c:v>
                </c:pt>
                <c:pt idx="1">
                  <c:v>28324389</c:v>
                </c:pt>
                <c:pt idx="2">
                  <c:v>27028814</c:v>
                </c:pt>
                <c:pt idx="3">
                  <c:v>21988820</c:v>
                </c:pt>
                <c:pt idx="4">
                  <c:v>29693146</c:v>
                </c:pt>
                <c:pt idx="5">
                  <c:v>32350132</c:v>
                </c:pt>
                <c:pt idx="6">
                  <c:v>33663077</c:v>
                </c:pt>
                <c:pt idx="7">
                  <c:v>31706352</c:v>
                </c:pt>
                <c:pt idx="8">
                  <c:v>32599708</c:v>
                </c:pt>
                <c:pt idx="9">
                  <c:v>32809206</c:v>
                </c:pt>
                <c:pt idx="10">
                  <c:v>30900514</c:v>
                </c:pt>
                <c:pt idx="11">
                  <c:v>33392978</c:v>
                </c:pt>
                <c:pt idx="12">
                  <c:v>30751401</c:v>
                </c:pt>
                <c:pt idx="13">
                  <c:v>31095154</c:v>
                </c:pt>
                <c:pt idx="14">
                  <c:v>34579270</c:v>
                </c:pt>
                <c:pt idx="15">
                  <c:v>32960763</c:v>
                </c:pt>
                <c:pt idx="16">
                  <c:v>36280811</c:v>
                </c:pt>
                <c:pt idx="17">
                  <c:v>37216721</c:v>
                </c:pt>
                <c:pt idx="18">
                  <c:v>37877797</c:v>
                </c:pt>
                <c:pt idx="19">
                  <c:v>36291576</c:v>
                </c:pt>
                <c:pt idx="20">
                  <c:v>36527661</c:v>
                </c:pt>
                <c:pt idx="21">
                  <c:v>37608715</c:v>
                </c:pt>
                <c:pt idx="22">
                  <c:v>35648854</c:v>
                </c:pt>
                <c:pt idx="23">
                  <c:v>39623585</c:v>
                </c:pt>
                <c:pt idx="24">
                  <c:v>33911657</c:v>
                </c:pt>
                <c:pt idx="25">
                  <c:v>33723666</c:v>
                </c:pt>
                <c:pt idx="26">
                  <c:v>38738806</c:v>
                </c:pt>
                <c:pt idx="27">
                  <c:v>38144793</c:v>
                </c:pt>
                <c:pt idx="28">
                  <c:v>42447366</c:v>
                </c:pt>
                <c:pt idx="29">
                  <c:v>42845676</c:v>
                </c:pt>
                <c:pt idx="30">
                  <c:v>44070724</c:v>
                </c:pt>
                <c:pt idx="31">
                  <c:v>42555469</c:v>
                </c:pt>
                <c:pt idx="32">
                  <c:v>43359200</c:v>
                </c:pt>
                <c:pt idx="33">
                  <c:v>45262675</c:v>
                </c:pt>
                <c:pt idx="34">
                  <c:v>42829207</c:v>
                </c:pt>
                <c:pt idx="35">
                  <c:v>45938072</c:v>
                </c:pt>
                <c:pt idx="36">
                  <c:v>40914455</c:v>
                </c:pt>
                <c:pt idx="37">
                  <c:v>42002554</c:v>
                </c:pt>
                <c:pt idx="38">
                  <c:v>48408170</c:v>
                </c:pt>
                <c:pt idx="39">
                  <c:v>46505482</c:v>
                </c:pt>
                <c:pt idx="40">
                  <c:v>49918241</c:v>
                </c:pt>
                <c:pt idx="41">
                  <c:v>49757329</c:v>
                </c:pt>
                <c:pt idx="42">
                  <c:v>49948944</c:v>
                </c:pt>
                <c:pt idx="43">
                  <c:v>48120845</c:v>
                </c:pt>
                <c:pt idx="44">
                  <c:v>49452396</c:v>
                </c:pt>
                <c:pt idx="45">
                  <c:v>50847049</c:v>
                </c:pt>
                <c:pt idx="46">
                  <c:v>47878905</c:v>
                </c:pt>
                <c:pt idx="47">
                  <c:v>51876208</c:v>
                </c:pt>
                <c:pt idx="48">
                  <c:v>45270388</c:v>
                </c:pt>
                <c:pt idx="49">
                  <c:v>46851868</c:v>
                </c:pt>
                <c:pt idx="50">
                  <c:v>52105638</c:v>
                </c:pt>
                <c:pt idx="51">
                  <c:v>49918693</c:v>
                </c:pt>
                <c:pt idx="52">
                  <c:v>54129310</c:v>
                </c:pt>
                <c:pt idx="53">
                  <c:v>53482464</c:v>
                </c:pt>
                <c:pt idx="54">
                  <c:v>55650445</c:v>
                </c:pt>
                <c:pt idx="55">
                  <c:v>52950181</c:v>
                </c:pt>
                <c:pt idx="56">
                  <c:v>53135485</c:v>
                </c:pt>
                <c:pt idx="57">
                  <c:v>56064857</c:v>
                </c:pt>
                <c:pt idx="58">
                  <c:v>52467238</c:v>
                </c:pt>
                <c:pt idx="59">
                  <c:v>55461464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F-4CF8-83EE-DF5875589704}"/>
            </c:ext>
          </c:extLst>
        </c:ser>
        <c:ser>
          <c:idx val="1"/>
          <c:order val="1"/>
          <c:tx>
            <c:strRef>
              <c:f>'Slika 22.'!$D$5</c:f>
              <c:strCache>
                <c:ptCount val="1"/>
                <c:pt idx="0">
                  <c:v>Podizanje gotovog novca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'Slika 22.'!$B$6:$B$65</c:f>
              <c:strCache>
                <c:ptCount val="60"/>
                <c:pt idx="0">
                  <c:v>sij. 20</c:v>
                </c:pt>
                <c:pt idx="1">
                  <c:v>vlj. 20</c:v>
                </c:pt>
                <c:pt idx="2">
                  <c:v>ožu. 20</c:v>
                </c:pt>
                <c:pt idx="3">
                  <c:v>tra. 20</c:v>
                </c:pt>
                <c:pt idx="4">
                  <c:v>svi. 20</c:v>
                </c:pt>
                <c:pt idx="5">
                  <c:v>lip. 20</c:v>
                </c:pt>
                <c:pt idx="6">
                  <c:v>srp. 20</c:v>
                </c:pt>
                <c:pt idx="7">
                  <c:v>kol. 20</c:v>
                </c:pt>
                <c:pt idx="8">
                  <c:v>ruj. 20</c:v>
                </c:pt>
                <c:pt idx="9">
                  <c:v>lis. 20</c:v>
                </c:pt>
                <c:pt idx="10">
                  <c:v>stu. 20</c:v>
                </c:pt>
                <c:pt idx="11">
                  <c:v>pro. 20</c:v>
                </c:pt>
                <c:pt idx="12">
                  <c:v>sij. 21</c:v>
                </c:pt>
                <c:pt idx="13">
                  <c:v>vlj. 21</c:v>
                </c:pt>
                <c:pt idx="14">
                  <c:v>ožu. 21</c:v>
                </c:pt>
                <c:pt idx="15">
                  <c:v>tra. 21</c:v>
                </c:pt>
                <c:pt idx="16">
                  <c:v>svi. 21</c:v>
                </c:pt>
                <c:pt idx="17">
                  <c:v>lip. 21</c:v>
                </c:pt>
                <c:pt idx="18">
                  <c:v>srp. 21</c:v>
                </c:pt>
                <c:pt idx="19">
                  <c:v>kol. 21</c:v>
                </c:pt>
                <c:pt idx="20">
                  <c:v>ruj. 21</c:v>
                </c:pt>
                <c:pt idx="21">
                  <c:v>lis. 21</c:v>
                </c:pt>
                <c:pt idx="22">
                  <c:v>stu. 21</c:v>
                </c:pt>
                <c:pt idx="23">
                  <c:v>pro. 21</c:v>
                </c:pt>
                <c:pt idx="24">
                  <c:v>sij.22</c:v>
                </c:pt>
                <c:pt idx="25">
                  <c:v>velj.22</c:v>
                </c:pt>
                <c:pt idx="26">
                  <c:v>ožu.22</c:v>
                </c:pt>
                <c:pt idx="27">
                  <c:v>tra.22</c:v>
                </c:pt>
                <c:pt idx="28">
                  <c:v>svi.22</c:v>
                </c:pt>
                <c:pt idx="29">
                  <c:v>lip.22</c:v>
                </c:pt>
                <c:pt idx="30">
                  <c:v>srp.22</c:v>
                </c:pt>
                <c:pt idx="31">
                  <c:v>kol.22</c:v>
                </c:pt>
                <c:pt idx="32">
                  <c:v>ruj.22</c:v>
                </c:pt>
                <c:pt idx="33">
                  <c:v>lis.22</c:v>
                </c:pt>
                <c:pt idx="34">
                  <c:v>stu.22</c:v>
                </c:pt>
                <c:pt idx="35">
                  <c:v>pro.22</c:v>
                </c:pt>
                <c:pt idx="36">
                  <c:v>sij. 23</c:v>
                </c:pt>
                <c:pt idx="37">
                  <c:v>vlj. 23</c:v>
                </c:pt>
                <c:pt idx="38">
                  <c:v>ožu. 23</c:v>
                </c:pt>
                <c:pt idx="39">
                  <c:v>tra. 23</c:v>
                </c:pt>
                <c:pt idx="40">
                  <c:v>svi. 23</c:v>
                </c:pt>
                <c:pt idx="41">
                  <c:v>lip. 23</c:v>
                </c:pt>
                <c:pt idx="42">
                  <c:v>srp. 23</c:v>
                </c:pt>
                <c:pt idx="43">
                  <c:v>kol. 23</c:v>
                </c:pt>
                <c:pt idx="44">
                  <c:v>ruj. 23</c:v>
                </c:pt>
                <c:pt idx="45">
                  <c:v>lis. 23</c:v>
                </c:pt>
                <c:pt idx="46">
                  <c:v>stu. 23</c:v>
                </c:pt>
                <c:pt idx="47">
                  <c:v>pro. 23</c:v>
                </c:pt>
                <c:pt idx="48">
                  <c:v>sij. 24</c:v>
                </c:pt>
                <c:pt idx="49">
                  <c:v>vlj. 24</c:v>
                </c:pt>
                <c:pt idx="50">
                  <c:v>ožu. 24</c:v>
                </c:pt>
                <c:pt idx="51">
                  <c:v>tra. 24</c:v>
                </c:pt>
                <c:pt idx="52">
                  <c:v>svi. 24</c:v>
                </c:pt>
                <c:pt idx="53">
                  <c:v>lip. 24</c:v>
                </c:pt>
                <c:pt idx="54">
                  <c:v>srp. 24</c:v>
                </c:pt>
                <c:pt idx="55">
                  <c:v>kol. 24</c:v>
                </c:pt>
                <c:pt idx="56">
                  <c:v>ruj. 24</c:v>
                </c:pt>
                <c:pt idx="57">
                  <c:v>lis. 24</c:v>
                </c:pt>
                <c:pt idx="58">
                  <c:v>stu. 24</c:v>
                </c:pt>
                <c:pt idx="59">
                  <c:v>pro. 24</c:v>
                </c:pt>
              </c:strCache>
            </c:strRef>
          </c:cat>
          <c:val>
            <c:numRef>
              <c:f>'Slika 22.'!$D$6:$D$65</c:f>
              <c:numCache>
                <c:formatCode>#,##0</c:formatCode>
                <c:ptCount val="60"/>
                <c:pt idx="0">
                  <c:v>8333833</c:v>
                </c:pt>
                <c:pt idx="1">
                  <c:v>8484301</c:v>
                </c:pt>
                <c:pt idx="2">
                  <c:v>6882936</c:v>
                </c:pt>
                <c:pt idx="3">
                  <c:v>4974484</c:v>
                </c:pt>
                <c:pt idx="4">
                  <c:v>7175070</c:v>
                </c:pt>
                <c:pt idx="5">
                  <c:v>8408175</c:v>
                </c:pt>
                <c:pt idx="6">
                  <c:v>8475576</c:v>
                </c:pt>
                <c:pt idx="7">
                  <c:v>7951412</c:v>
                </c:pt>
                <c:pt idx="8">
                  <c:v>8197234</c:v>
                </c:pt>
                <c:pt idx="9">
                  <c:v>8207588</c:v>
                </c:pt>
                <c:pt idx="10">
                  <c:v>7357133</c:v>
                </c:pt>
                <c:pt idx="11">
                  <c:v>6953631</c:v>
                </c:pt>
                <c:pt idx="12">
                  <c:v>6264115</c:v>
                </c:pt>
                <c:pt idx="13">
                  <c:v>6682812</c:v>
                </c:pt>
                <c:pt idx="14">
                  <c:v>8026127</c:v>
                </c:pt>
                <c:pt idx="15">
                  <c:v>7477148</c:v>
                </c:pt>
                <c:pt idx="16">
                  <c:v>8415435</c:v>
                </c:pt>
                <c:pt idx="17">
                  <c:v>8451969</c:v>
                </c:pt>
                <c:pt idx="18">
                  <c:v>8558831</c:v>
                </c:pt>
                <c:pt idx="19">
                  <c:v>8109225</c:v>
                </c:pt>
                <c:pt idx="20">
                  <c:v>8255335</c:v>
                </c:pt>
                <c:pt idx="21">
                  <c:v>8254347</c:v>
                </c:pt>
                <c:pt idx="22">
                  <c:v>7722371</c:v>
                </c:pt>
                <c:pt idx="23">
                  <c:v>8581794</c:v>
                </c:pt>
                <c:pt idx="24">
                  <c:v>7165347</c:v>
                </c:pt>
                <c:pt idx="25">
                  <c:v>7394566</c:v>
                </c:pt>
                <c:pt idx="26">
                  <c:v>8243912</c:v>
                </c:pt>
                <c:pt idx="27">
                  <c:v>8185259</c:v>
                </c:pt>
                <c:pt idx="28">
                  <c:v>8972954</c:v>
                </c:pt>
                <c:pt idx="29">
                  <c:v>8567580</c:v>
                </c:pt>
                <c:pt idx="30">
                  <c:v>8478252</c:v>
                </c:pt>
                <c:pt idx="31">
                  <c:v>8222142</c:v>
                </c:pt>
                <c:pt idx="32">
                  <c:v>8198693</c:v>
                </c:pt>
                <c:pt idx="33">
                  <c:v>8715197</c:v>
                </c:pt>
                <c:pt idx="34">
                  <c:v>7922734</c:v>
                </c:pt>
                <c:pt idx="35">
                  <c:v>7772811</c:v>
                </c:pt>
                <c:pt idx="36">
                  <c:v>6817382</c:v>
                </c:pt>
                <c:pt idx="37">
                  <c:v>7079092</c:v>
                </c:pt>
                <c:pt idx="38">
                  <c:v>8140937</c:v>
                </c:pt>
                <c:pt idx="39">
                  <c:v>7895507</c:v>
                </c:pt>
                <c:pt idx="40">
                  <c:v>8363154</c:v>
                </c:pt>
                <c:pt idx="41">
                  <c:v>8204694</c:v>
                </c:pt>
                <c:pt idx="42">
                  <c:v>8011398</c:v>
                </c:pt>
                <c:pt idx="43">
                  <c:v>7758398</c:v>
                </c:pt>
                <c:pt idx="44">
                  <c:v>8018582</c:v>
                </c:pt>
                <c:pt idx="45">
                  <c:v>8347324</c:v>
                </c:pt>
                <c:pt idx="46">
                  <c:v>7617209</c:v>
                </c:pt>
                <c:pt idx="47">
                  <c:v>8417577</c:v>
                </c:pt>
                <c:pt idx="48">
                  <c:v>7132745</c:v>
                </c:pt>
                <c:pt idx="49">
                  <c:v>7455577</c:v>
                </c:pt>
                <c:pt idx="50">
                  <c:v>8207830</c:v>
                </c:pt>
                <c:pt idx="51">
                  <c:v>7865960</c:v>
                </c:pt>
                <c:pt idx="52">
                  <c:v>8398116</c:v>
                </c:pt>
                <c:pt idx="53">
                  <c:v>7964664</c:v>
                </c:pt>
                <c:pt idx="54">
                  <c:v>7990975</c:v>
                </c:pt>
                <c:pt idx="55">
                  <c:v>7583194</c:v>
                </c:pt>
                <c:pt idx="56">
                  <c:v>7573224</c:v>
                </c:pt>
                <c:pt idx="57">
                  <c:v>8202610</c:v>
                </c:pt>
                <c:pt idx="58">
                  <c:v>7436688</c:v>
                </c:pt>
                <c:pt idx="59">
                  <c:v>8147196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F-4CF8-83EE-DF5875589704}"/>
            </c:ext>
          </c:extLst>
        </c:ser>
        <c:ser>
          <c:idx val="2"/>
          <c:order val="2"/>
          <c:tx>
            <c:strRef>
              <c:f>'Slika 22.'!$E$5</c:f>
              <c:strCache>
                <c:ptCount val="1"/>
                <c:pt idx="0">
                  <c:v>Polaganje gotovog novca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'Slika 22.'!$B$6:$B$65</c:f>
              <c:strCache>
                <c:ptCount val="60"/>
                <c:pt idx="0">
                  <c:v>sij. 20</c:v>
                </c:pt>
                <c:pt idx="1">
                  <c:v>vlj. 20</c:v>
                </c:pt>
                <c:pt idx="2">
                  <c:v>ožu. 20</c:v>
                </c:pt>
                <c:pt idx="3">
                  <c:v>tra. 20</c:v>
                </c:pt>
                <c:pt idx="4">
                  <c:v>svi. 20</c:v>
                </c:pt>
                <c:pt idx="5">
                  <c:v>lip. 20</c:v>
                </c:pt>
                <c:pt idx="6">
                  <c:v>srp. 20</c:v>
                </c:pt>
                <c:pt idx="7">
                  <c:v>kol. 20</c:v>
                </c:pt>
                <c:pt idx="8">
                  <c:v>ruj. 20</c:v>
                </c:pt>
                <c:pt idx="9">
                  <c:v>lis. 20</c:v>
                </c:pt>
                <c:pt idx="10">
                  <c:v>stu. 20</c:v>
                </c:pt>
                <c:pt idx="11">
                  <c:v>pro. 20</c:v>
                </c:pt>
                <c:pt idx="12">
                  <c:v>sij. 21</c:v>
                </c:pt>
                <c:pt idx="13">
                  <c:v>vlj. 21</c:v>
                </c:pt>
                <c:pt idx="14">
                  <c:v>ožu. 21</c:v>
                </c:pt>
                <c:pt idx="15">
                  <c:v>tra. 21</c:v>
                </c:pt>
                <c:pt idx="16">
                  <c:v>svi. 21</c:v>
                </c:pt>
                <c:pt idx="17">
                  <c:v>lip. 21</c:v>
                </c:pt>
                <c:pt idx="18">
                  <c:v>srp. 21</c:v>
                </c:pt>
                <c:pt idx="19">
                  <c:v>kol. 21</c:v>
                </c:pt>
                <c:pt idx="20">
                  <c:v>ruj. 21</c:v>
                </c:pt>
                <c:pt idx="21">
                  <c:v>lis. 21</c:v>
                </c:pt>
                <c:pt idx="22">
                  <c:v>stu. 21</c:v>
                </c:pt>
                <c:pt idx="23">
                  <c:v>pro. 21</c:v>
                </c:pt>
                <c:pt idx="24">
                  <c:v>sij.22</c:v>
                </c:pt>
                <c:pt idx="25">
                  <c:v>velj.22</c:v>
                </c:pt>
                <c:pt idx="26">
                  <c:v>ožu.22</c:v>
                </c:pt>
                <c:pt idx="27">
                  <c:v>tra.22</c:v>
                </c:pt>
                <c:pt idx="28">
                  <c:v>svi.22</c:v>
                </c:pt>
                <c:pt idx="29">
                  <c:v>lip.22</c:v>
                </c:pt>
                <c:pt idx="30">
                  <c:v>srp.22</c:v>
                </c:pt>
                <c:pt idx="31">
                  <c:v>kol.22</c:v>
                </c:pt>
                <c:pt idx="32">
                  <c:v>ruj.22</c:v>
                </c:pt>
                <c:pt idx="33">
                  <c:v>lis.22</c:v>
                </c:pt>
                <c:pt idx="34">
                  <c:v>stu.22</c:v>
                </c:pt>
                <c:pt idx="35">
                  <c:v>pro.22</c:v>
                </c:pt>
                <c:pt idx="36">
                  <c:v>sij. 23</c:v>
                </c:pt>
                <c:pt idx="37">
                  <c:v>vlj. 23</c:v>
                </c:pt>
                <c:pt idx="38">
                  <c:v>ožu. 23</c:v>
                </c:pt>
                <c:pt idx="39">
                  <c:v>tra. 23</c:v>
                </c:pt>
                <c:pt idx="40">
                  <c:v>svi. 23</c:v>
                </c:pt>
                <c:pt idx="41">
                  <c:v>lip. 23</c:v>
                </c:pt>
                <c:pt idx="42">
                  <c:v>srp. 23</c:v>
                </c:pt>
                <c:pt idx="43">
                  <c:v>kol. 23</c:v>
                </c:pt>
                <c:pt idx="44">
                  <c:v>ruj. 23</c:v>
                </c:pt>
                <c:pt idx="45">
                  <c:v>lis. 23</c:v>
                </c:pt>
                <c:pt idx="46">
                  <c:v>stu. 23</c:v>
                </c:pt>
                <c:pt idx="47">
                  <c:v>pro. 23</c:v>
                </c:pt>
                <c:pt idx="48">
                  <c:v>sij. 24</c:v>
                </c:pt>
                <c:pt idx="49">
                  <c:v>vlj. 24</c:v>
                </c:pt>
                <c:pt idx="50">
                  <c:v>ožu. 24</c:v>
                </c:pt>
                <c:pt idx="51">
                  <c:v>tra. 24</c:v>
                </c:pt>
                <c:pt idx="52">
                  <c:v>svi. 24</c:v>
                </c:pt>
                <c:pt idx="53">
                  <c:v>lip. 24</c:v>
                </c:pt>
                <c:pt idx="54">
                  <c:v>srp. 24</c:v>
                </c:pt>
                <c:pt idx="55">
                  <c:v>kol. 24</c:v>
                </c:pt>
                <c:pt idx="56">
                  <c:v>ruj. 24</c:v>
                </c:pt>
                <c:pt idx="57">
                  <c:v>lis. 24</c:v>
                </c:pt>
                <c:pt idx="58">
                  <c:v>stu. 24</c:v>
                </c:pt>
                <c:pt idx="59">
                  <c:v>pro. 24</c:v>
                </c:pt>
              </c:strCache>
            </c:strRef>
          </c:cat>
          <c:val>
            <c:numRef>
              <c:f>'Slika 22.'!$E$6:$E$65</c:f>
              <c:numCache>
                <c:formatCode>#,##0</c:formatCode>
                <c:ptCount val="60"/>
                <c:pt idx="0">
                  <c:v>450878</c:v>
                </c:pt>
                <c:pt idx="1">
                  <c:v>447770</c:v>
                </c:pt>
                <c:pt idx="2">
                  <c:v>410766</c:v>
                </c:pt>
                <c:pt idx="3">
                  <c:v>335862</c:v>
                </c:pt>
                <c:pt idx="4">
                  <c:v>409903</c:v>
                </c:pt>
                <c:pt idx="5">
                  <c:v>452594</c:v>
                </c:pt>
                <c:pt idx="6">
                  <c:v>513578</c:v>
                </c:pt>
                <c:pt idx="7">
                  <c:v>486042</c:v>
                </c:pt>
                <c:pt idx="8">
                  <c:v>523384</c:v>
                </c:pt>
                <c:pt idx="9">
                  <c:v>531971</c:v>
                </c:pt>
                <c:pt idx="10">
                  <c:v>499213</c:v>
                </c:pt>
                <c:pt idx="11">
                  <c:v>482220</c:v>
                </c:pt>
                <c:pt idx="12">
                  <c:v>447622</c:v>
                </c:pt>
                <c:pt idx="13">
                  <c:v>454755</c:v>
                </c:pt>
                <c:pt idx="14">
                  <c:v>524723</c:v>
                </c:pt>
                <c:pt idx="15">
                  <c:v>497751</c:v>
                </c:pt>
                <c:pt idx="16">
                  <c:v>513669</c:v>
                </c:pt>
                <c:pt idx="17">
                  <c:v>510433</c:v>
                </c:pt>
                <c:pt idx="18">
                  <c:v>565085</c:v>
                </c:pt>
                <c:pt idx="19">
                  <c:v>542230</c:v>
                </c:pt>
                <c:pt idx="20">
                  <c:v>564059</c:v>
                </c:pt>
                <c:pt idx="21">
                  <c:v>551648</c:v>
                </c:pt>
                <c:pt idx="22">
                  <c:v>528460</c:v>
                </c:pt>
                <c:pt idx="23">
                  <c:v>544950</c:v>
                </c:pt>
                <c:pt idx="24">
                  <c:v>508235</c:v>
                </c:pt>
                <c:pt idx="25">
                  <c:v>515246</c:v>
                </c:pt>
                <c:pt idx="26">
                  <c:v>578589</c:v>
                </c:pt>
                <c:pt idx="27">
                  <c:v>555779</c:v>
                </c:pt>
                <c:pt idx="28">
                  <c:v>578171</c:v>
                </c:pt>
                <c:pt idx="29">
                  <c:v>577539</c:v>
                </c:pt>
                <c:pt idx="30">
                  <c:v>614380</c:v>
                </c:pt>
                <c:pt idx="31">
                  <c:v>601655</c:v>
                </c:pt>
                <c:pt idx="32">
                  <c:v>619734</c:v>
                </c:pt>
                <c:pt idx="33">
                  <c:v>620250</c:v>
                </c:pt>
                <c:pt idx="34">
                  <c:v>589309</c:v>
                </c:pt>
                <c:pt idx="35">
                  <c:v>692635</c:v>
                </c:pt>
                <c:pt idx="36">
                  <c:v>402189</c:v>
                </c:pt>
                <c:pt idx="37">
                  <c:v>478274</c:v>
                </c:pt>
                <c:pt idx="38">
                  <c:v>564781</c:v>
                </c:pt>
                <c:pt idx="39">
                  <c:v>534380</c:v>
                </c:pt>
                <c:pt idx="40">
                  <c:v>573333</c:v>
                </c:pt>
                <c:pt idx="41">
                  <c:v>576980</c:v>
                </c:pt>
                <c:pt idx="42">
                  <c:v>603502</c:v>
                </c:pt>
                <c:pt idx="43">
                  <c:v>579731</c:v>
                </c:pt>
                <c:pt idx="44">
                  <c:v>602399</c:v>
                </c:pt>
                <c:pt idx="45">
                  <c:v>609474</c:v>
                </c:pt>
                <c:pt idx="46">
                  <c:v>567278</c:v>
                </c:pt>
                <c:pt idx="47">
                  <c:v>570407</c:v>
                </c:pt>
                <c:pt idx="48">
                  <c:v>549740</c:v>
                </c:pt>
                <c:pt idx="49">
                  <c:v>558970</c:v>
                </c:pt>
                <c:pt idx="50">
                  <c:v>592058</c:v>
                </c:pt>
                <c:pt idx="51">
                  <c:v>596519</c:v>
                </c:pt>
                <c:pt idx="52">
                  <c:v>614274</c:v>
                </c:pt>
                <c:pt idx="53">
                  <c:v>602906</c:v>
                </c:pt>
                <c:pt idx="54">
                  <c:v>657854</c:v>
                </c:pt>
                <c:pt idx="55">
                  <c:v>598405</c:v>
                </c:pt>
                <c:pt idx="56">
                  <c:v>629105</c:v>
                </c:pt>
                <c:pt idx="57">
                  <c:v>647780</c:v>
                </c:pt>
                <c:pt idx="58">
                  <c:v>590087</c:v>
                </c:pt>
                <c:pt idx="59">
                  <c:v>602263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EF-4CF8-83EE-DF5875589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79600"/>
        <c:axId val="172980160"/>
      </c:lineChart>
      <c:catAx>
        <c:axId val="17297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0160"/>
        <c:crosses val="autoZero"/>
        <c:auto val="1"/>
        <c:lblAlgn val="ctr"/>
        <c:lblOffset val="100"/>
        <c:noMultiLvlLbl val="1"/>
      </c:catAx>
      <c:valAx>
        <c:axId val="172980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7960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9261897289776937"/>
          <c:w val="0.87774158109105815"/>
          <c:h val="8.9095282006332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536897422468897E-2"/>
          <c:y val="3.3523805501455659E-2"/>
          <c:w val="0.87739674605917661"/>
          <c:h val="0.75102813150531322"/>
        </c:manualLayout>
      </c:layout>
      <c:lineChart>
        <c:grouping val="standard"/>
        <c:varyColors val="0"/>
        <c:ser>
          <c:idx val="0"/>
          <c:order val="0"/>
          <c:tx>
            <c:strRef>
              <c:f>'Slika 23.'!$C$5</c:f>
              <c:strCache>
                <c:ptCount val="1"/>
                <c:pt idx="0">
                  <c:v>Kupnja robe i usluga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'Slika 23.'!$B$6:$B$65</c:f>
              <c:strCache>
                <c:ptCount val="60"/>
                <c:pt idx="0">
                  <c:v>sij. 20</c:v>
                </c:pt>
                <c:pt idx="1">
                  <c:v>vlj. 20</c:v>
                </c:pt>
                <c:pt idx="2">
                  <c:v>ožu. 20</c:v>
                </c:pt>
                <c:pt idx="3">
                  <c:v>tra. 20</c:v>
                </c:pt>
                <c:pt idx="4">
                  <c:v>svi. 20</c:v>
                </c:pt>
                <c:pt idx="5">
                  <c:v>lip. 20</c:v>
                </c:pt>
                <c:pt idx="6">
                  <c:v>srp. 20</c:v>
                </c:pt>
                <c:pt idx="7">
                  <c:v>kol. 20</c:v>
                </c:pt>
                <c:pt idx="8">
                  <c:v>ruj. 20</c:v>
                </c:pt>
                <c:pt idx="9">
                  <c:v>lis. 20</c:v>
                </c:pt>
                <c:pt idx="10">
                  <c:v>stu. 20</c:v>
                </c:pt>
                <c:pt idx="11">
                  <c:v>pro. 20</c:v>
                </c:pt>
                <c:pt idx="12">
                  <c:v>sij. 21</c:v>
                </c:pt>
                <c:pt idx="13">
                  <c:v>vlj. 21</c:v>
                </c:pt>
                <c:pt idx="14">
                  <c:v>ožu. 21</c:v>
                </c:pt>
                <c:pt idx="15">
                  <c:v>tra. 21</c:v>
                </c:pt>
                <c:pt idx="16">
                  <c:v>svi. 21</c:v>
                </c:pt>
                <c:pt idx="17">
                  <c:v>lip. 21</c:v>
                </c:pt>
                <c:pt idx="18">
                  <c:v>srp. 21</c:v>
                </c:pt>
                <c:pt idx="19">
                  <c:v>kol. 21</c:v>
                </c:pt>
                <c:pt idx="20">
                  <c:v>ruj. 21</c:v>
                </c:pt>
                <c:pt idx="21">
                  <c:v>lis. 21</c:v>
                </c:pt>
                <c:pt idx="22">
                  <c:v>stu. 21</c:v>
                </c:pt>
                <c:pt idx="23">
                  <c:v>pro. 21</c:v>
                </c:pt>
                <c:pt idx="24">
                  <c:v>sij.22</c:v>
                </c:pt>
                <c:pt idx="25">
                  <c:v>velj.22</c:v>
                </c:pt>
                <c:pt idx="26">
                  <c:v>ožu.22</c:v>
                </c:pt>
                <c:pt idx="27">
                  <c:v>tra.22</c:v>
                </c:pt>
                <c:pt idx="28">
                  <c:v>svi.22</c:v>
                </c:pt>
                <c:pt idx="29">
                  <c:v>lip.22</c:v>
                </c:pt>
                <c:pt idx="30">
                  <c:v>srp.22</c:v>
                </c:pt>
                <c:pt idx="31">
                  <c:v>kol.22</c:v>
                </c:pt>
                <c:pt idx="32">
                  <c:v>ruj.22</c:v>
                </c:pt>
                <c:pt idx="33">
                  <c:v>lis.22</c:v>
                </c:pt>
                <c:pt idx="34">
                  <c:v>stu.22</c:v>
                </c:pt>
                <c:pt idx="35">
                  <c:v>pro.22</c:v>
                </c:pt>
                <c:pt idx="36">
                  <c:v>sij. 23</c:v>
                </c:pt>
                <c:pt idx="37">
                  <c:v>vlj. 23</c:v>
                </c:pt>
                <c:pt idx="38">
                  <c:v>ožu. 23</c:v>
                </c:pt>
                <c:pt idx="39">
                  <c:v>tra. 23</c:v>
                </c:pt>
                <c:pt idx="40">
                  <c:v>svi. 23</c:v>
                </c:pt>
                <c:pt idx="41">
                  <c:v>lip. 23</c:v>
                </c:pt>
                <c:pt idx="42">
                  <c:v>srp. 23</c:v>
                </c:pt>
                <c:pt idx="43">
                  <c:v>kol. 23</c:v>
                </c:pt>
                <c:pt idx="44">
                  <c:v>ruj. 23</c:v>
                </c:pt>
                <c:pt idx="45">
                  <c:v>lis. 23</c:v>
                </c:pt>
                <c:pt idx="46">
                  <c:v>stu. 23</c:v>
                </c:pt>
                <c:pt idx="47">
                  <c:v>pro. 23</c:v>
                </c:pt>
                <c:pt idx="48">
                  <c:v>sij. 24</c:v>
                </c:pt>
                <c:pt idx="49">
                  <c:v>vlj. 24</c:v>
                </c:pt>
                <c:pt idx="50">
                  <c:v>ožu. 24</c:v>
                </c:pt>
                <c:pt idx="51">
                  <c:v>tra. 24</c:v>
                </c:pt>
                <c:pt idx="52">
                  <c:v>svi. 24</c:v>
                </c:pt>
                <c:pt idx="53">
                  <c:v>lip. 24</c:v>
                </c:pt>
                <c:pt idx="54">
                  <c:v>srp. 24</c:v>
                </c:pt>
                <c:pt idx="55">
                  <c:v>kol. 24</c:v>
                </c:pt>
                <c:pt idx="56">
                  <c:v>ruj. 24</c:v>
                </c:pt>
                <c:pt idx="57">
                  <c:v>lis. 24</c:v>
                </c:pt>
                <c:pt idx="58">
                  <c:v>stu. 24</c:v>
                </c:pt>
                <c:pt idx="59">
                  <c:v>pro. 24</c:v>
                </c:pt>
              </c:strCache>
            </c:strRef>
          </c:cat>
          <c:val>
            <c:numRef>
              <c:f>'Slika 23.'!$C$6:$C$65</c:f>
              <c:numCache>
                <c:formatCode>#,##0</c:formatCode>
                <c:ptCount val="60"/>
                <c:pt idx="0">
                  <c:v>674753506.76999998</c:v>
                </c:pt>
                <c:pt idx="1">
                  <c:v>671110436.21000016</c:v>
                </c:pt>
                <c:pt idx="2">
                  <c:v>660508392.44999993</c:v>
                </c:pt>
                <c:pt idx="3">
                  <c:v>549965494.25000012</c:v>
                </c:pt>
                <c:pt idx="4">
                  <c:v>744189277.91999996</c:v>
                </c:pt>
                <c:pt idx="5">
                  <c:v>803729075.55000007</c:v>
                </c:pt>
                <c:pt idx="6">
                  <c:v>821837535.33999968</c:v>
                </c:pt>
                <c:pt idx="7">
                  <c:v>767191090.35000038</c:v>
                </c:pt>
                <c:pt idx="8">
                  <c:v>778973701.83999991</c:v>
                </c:pt>
                <c:pt idx="9">
                  <c:v>789415894.59999907</c:v>
                </c:pt>
                <c:pt idx="10">
                  <c:v>765550695.70000052</c:v>
                </c:pt>
                <c:pt idx="11">
                  <c:v>829321607.10000014</c:v>
                </c:pt>
                <c:pt idx="12">
                  <c:v>715031550.23000014</c:v>
                </c:pt>
                <c:pt idx="13">
                  <c:v>704191828.89000046</c:v>
                </c:pt>
                <c:pt idx="14">
                  <c:v>808531902.61999989</c:v>
                </c:pt>
                <c:pt idx="15">
                  <c:v>779917890.92000008</c:v>
                </c:pt>
                <c:pt idx="16">
                  <c:v>876470639.24999976</c:v>
                </c:pt>
                <c:pt idx="17">
                  <c:v>919560268.40000033</c:v>
                </c:pt>
                <c:pt idx="18">
                  <c:v>931089792.94999969</c:v>
                </c:pt>
                <c:pt idx="19">
                  <c:v>898891887.72999942</c:v>
                </c:pt>
                <c:pt idx="20">
                  <c:v>885244467.62999988</c:v>
                </c:pt>
                <c:pt idx="21">
                  <c:v>923813580.96999967</c:v>
                </c:pt>
                <c:pt idx="22">
                  <c:v>897054113.72999954</c:v>
                </c:pt>
                <c:pt idx="23">
                  <c:v>1004657636.4699992</c:v>
                </c:pt>
                <c:pt idx="24">
                  <c:v>800765298.1900003</c:v>
                </c:pt>
                <c:pt idx="25">
                  <c:v>797156766.10000038</c:v>
                </c:pt>
                <c:pt idx="26">
                  <c:v>937817184.01999974</c:v>
                </c:pt>
                <c:pt idx="27">
                  <c:v>952347898.51999998</c:v>
                </c:pt>
                <c:pt idx="28">
                  <c:v>1059467680.14</c:v>
                </c:pt>
                <c:pt idx="29">
                  <c:v>1088546064.4299991</c:v>
                </c:pt>
                <c:pt idx="30">
                  <c:v>1136329395.3100002</c:v>
                </c:pt>
                <c:pt idx="31">
                  <c:v>1091359515.8399997</c:v>
                </c:pt>
                <c:pt idx="32">
                  <c:v>1094636437.5500004</c:v>
                </c:pt>
                <c:pt idx="33">
                  <c:v>1133505412.2999997</c:v>
                </c:pt>
                <c:pt idx="34">
                  <c:v>1120152109.8499999</c:v>
                </c:pt>
                <c:pt idx="35">
                  <c:v>1208128171.7599998</c:v>
                </c:pt>
                <c:pt idx="36">
                  <c:v>977551989</c:v>
                </c:pt>
                <c:pt idx="37">
                  <c:v>1014583661</c:v>
                </c:pt>
                <c:pt idx="38">
                  <c:v>1189534213</c:v>
                </c:pt>
                <c:pt idx="39">
                  <c:v>1194043004</c:v>
                </c:pt>
                <c:pt idx="40">
                  <c:v>1278451723</c:v>
                </c:pt>
                <c:pt idx="41">
                  <c:v>1299458159</c:v>
                </c:pt>
                <c:pt idx="42">
                  <c:v>1334623330</c:v>
                </c:pt>
                <c:pt idx="43">
                  <c:v>1310439741</c:v>
                </c:pt>
                <c:pt idx="44">
                  <c:v>1308563860</c:v>
                </c:pt>
                <c:pt idx="45">
                  <c:v>1343714827</c:v>
                </c:pt>
                <c:pt idx="46">
                  <c:v>1336396532</c:v>
                </c:pt>
                <c:pt idx="47">
                  <c:v>1464735301</c:v>
                </c:pt>
                <c:pt idx="48">
                  <c:v>1188154513</c:v>
                </c:pt>
                <c:pt idx="49">
                  <c:v>1215167692</c:v>
                </c:pt>
                <c:pt idx="50">
                  <c:v>1385216528</c:v>
                </c:pt>
                <c:pt idx="51">
                  <c:v>1349847240.21</c:v>
                </c:pt>
                <c:pt idx="52">
                  <c:v>1474149417.21</c:v>
                </c:pt>
                <c:pt idx="53">
                  <c:v>1473543577</c:v>
                </c:pt>
                <c:pt idx="54">
                  <c:v>1553502013.51</c:v>
                </c:pt>
                <c:pt idx="55">
                  <c:v>1477815036.4000001</c:v>
                </c:pt>
                <c:pt idx="56">
                  <c:v>1477298746</c:v>
                </c:pt>
                <c:pt idx="57">
                  <c:v>1523842487.6600001</c:v>
                </c:pt>
                <c:pt idx="58">
                  <c:v>1505265344.1800001</c:v>
                </c:pt>
                <c:pt idx="59">
                  <c:v>1645411806.51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0-47C4-8C53-9DA1011794C7}"/>
            </c:ext>
          </c:extLst>
        </c:ser>
        <c:ser>
          <c:idx val="1"/>
          <c:order val="1"/>
          <c:tx>
            <c:strRef>
              <c:f>'Slika 23.'!$D$5</c:f>
              <c:strCache>
                <c:ptCount val="1"/>
                <c:pt idx="0">
                  <c:v>Podizanje gotovog novca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'Slika 23.'!$B$6:$B$65</c:f>
              <c:strCache>
                <c:ptCount val="60"/>
                <c:pt idx="0">
                  <c:v>sij. 20</c:v>
                </c:pt>
                <c:pt idx="1">
                  <c:v>vlj. 20</c:v>
                </c:pt>
                <c:pt idx="2">
                  <c:v>ožu. 20</c:v>
                </c:pt>
                <c:pt idx="3">
                  <c:v>tra. 20</c:v>
                </c:pt>
                <c:pt idx="4">
                  <c:v>svi. 20</c:v>
                </c:pt>
                <c:pt idx="5">
                  <c:v>lip. 20</c:v>
                </c:pt>
                <c:pt idx="6">
                  <c:v>srp. 20</c:v>
                </c:pt>
                <c:pt idx="7">
                  <c:v>kol. 20</c:v>
                </c:pt>
                <c:pt idx="8">
                  <c:v>ruj. 20</c:v>
                </c:pt>
                <c:pt idx="9">
                  <c:v>lis. 20</c:v>
                </c:pt>
                <c:pt idx="10">
                  <c:v>stu. 20</c:v>
                </c:pt>
                <c:pt idx="11">
                  <c:v>pro. 20</c:v>
                </c:pt>
                <c:pt idx="12">
                  <c:v>sij. 21</c:v>
                </c:pt>
                <c:pt idx="13">
                  <c:v>vlj. 21</c:v>
                </c:pt>
                <c:pt idx="14">
                  <c:v>ožu. 21</c:v>
                </c:pt>
                <c:pt idx="15">
                  <c:v>tra. 21</c:v>
                </c:pt>
                <c:pt idx="16">
                  <c:v>svi. 21</c:v>
                </c:pt>
                <c:pt idx="17">
                  <c:v>lip. 21</c:v>
                </c:pt>
                <c:pt idx="18">
                  <c:v>srp. 21</c:v>
                </c:pt>
                <c:pt idx="19">
                  <c:v>kol. 21</c:v>
                </c:pt>
                <c:pt idx="20">
                  <c:v>ruj. 21</c:v>
                </c:pt>
                <c:pt idx="21">
                  <c:v>lis. 21</c:v>
                </c:pt>
                <c:pt idx="22">
                  <c:v>stu. 21</c:v>
                </c:pt>
                <c:pt idx="23">
                  <c:v>pro. 21</c:v>
                </c:pt>
                <c:pt idx="24">
                  <c:v>sij.22</c:v>
                </c:pt>
                <c:pt idx="25">
                  <c:v>velj.22</c:v>
                </c:pt>
                <c:pt idx="26">
                  <c:v>ožu.22</c:v>
                </c:pt>
                <c:pt idx="27">
                  <c:v>tra.22</c:v>
                </c:pt>
                <c:pt idx="28">
                  <c:v>svi.22</c:v>
                </c:pt>
                <c:pt idx="29">
                  <c:v>lip.22</c:v>
                </c:pt>
                <c:pt idx="30">
                  <c:v>srp.22</c:v>
                </c:pt>
                <c:pt idx="31">
                  <c:v>kol.22</c:v>
                </c:pt>
                <c:pt idx="32">
                  <c:v>ruj.22</c:v>
                </c:pt>
                <c:pt idx="33">
                  <c:v>lis.22</c:v>
                </c:pt>
                <c:pt idx="34">
                  <c:v>stu.22</c:v>
                </c:pt>
                <c:pt idx="35">
                  <c:v>pro.22</c:v>
                </c:pt>
                <c:pt idx="36">
                  <c:v>sij. 23</c:v>
                </c:pt>
                <c:pt idx="37">
                  <c:v>vlj. 23</c:v>
                </c:pt>
                <c:pt idx="38">
                  <c:v>ožu. 23</c:v>
                </c:pt>
                <c:pt idx="39">
                  <c:v>tra. 23</c:v>
                </c:pt>
                <c:pt idx="40">
                  <c:v>svi. 23</c:v>
                </c:pt>
                <c:pt idx="41">
                  <c:v>lip. 23</c:v>
                </c:pt>
                <c:pt idx="42">
                  <c:v>srp. 23</c:v>
                </c:pt>
                <c:pt idx="43">
                  <c:v>kol. 23</c:v>
                </c:pt>
                <c:pt idx="44">
                  <c:v>ruj. 23</c:v>
                </c:pt>
                <c:pt idx="45">
                  <c:v>lis. 23</c:v>
                </c:pt>
                <c:pt idx="46">
                  <c:v>stu. 23</c:v>
                </c:pt>
                <c:pt idx="47">
                  <c:v>pro. 23</c:v>
                </c:pt>
                <c:pt idx="48">
                  <c:v>sij. 24</c:v>
                </c:pt>
                <c:pt idx="49">
                  <c:v>vlj. 24</c:v>
                </c:pt>
                <c:pt idx="50">
                  <c:v>ožu. 24</c:v>
                </c:pt>
                <c:pt idx="51">
                  <c:v>tra. 24</c:v>
                </c:pt>
                <c:pt idx="52">
                  <c:v>svi. 24</c:v>
                </c:pt>
                <c:pt idx="53">
                  <c:v>lip. 24</c:v>
                </c:pt>
                <c:pt idx="54">
                  <c:v>srp. 24</c:v>
                </c:pt>
                <c:pt idx="55">
                  <c:v>kol. 24</c:v>
                </c:pt>
                <c:pt idx="56">
                  <c:v>ruj. 24</c:v>
                </c:pt>
                <c:pt idx="57">
                  <c:v>lis. 24</c:v>
                </c:pt>
                <c:pt idx="58">
                  <c:v>stu. 24</c:v>
                </c:pt>
                <c:pt idx="59">
                  <c:v>pro. 24</c:v>
                </c:pt>
              </c:strCache>
            </c:strRef>
          </c:cat>
          <c:val>
            <c:numRef>
              <c:f>'Slika 23.'!$D$6:$D$65</c:f>
              <c:numCache>
                <c:formatCode>#,##0</c:formatCode>
                <c:ptCount val="60"/>
                <c:pt idx="0">
                  <c:v>901168553.9399997</c:v>
                </c:pt>
                <c:pt idx="1">
                  <c:v>919213476.98000002</c:v>
                </c:pt>
                <c:pt idx="2">
                  <c:v>870027530.5400002</c:v>
                </c:pt>
                <c:pt idx="3">
                  <c:v>706054189.71000028</c:v>
                </c:pt>
                <c:pt idx="4">
                  <c:v>867643768.17999971</c:v>
                </c:pt>
                <c:pt idx="5">
                  <c:v>969478721.78999972</c:v>
                </c:pt>
                <c:pt idx="6">
                  <c:v>1018576703.08</c:v>
                </c:pt>
                <c:pt idx="7">
                  <c:v>954682805.22000003</c:v>
                </c:pt>
                <c:pt idx="8">
                  <c:v>954120116.95000005</c:v>
                </c:pt>
                <c:pt idx="9">
                  <c:v>958631416.54000008</c:v>
                </c:pt>
                <c:pt idx="10">
                  <c:v>890552026.39999998</c:v>
                </c:pt>
                <c:pt idx="11">
                  <c:v>929440305.09000027</c:v>
                </c:pt>
                <c:pt idx="12">
                  <c:v>797251476.58999991</c:v>
                </c:pt>
                <c:pt idx="13">
                  <c:v>834323999.33999991</c:v>
                </c:pt>
                <c:pt idx="14">
                  <c:v>965118525.50999987</c:v>
                </c:pt>
                <c:pt idx="15">
                  <c:v>906201588.77999985</c:v>
                </c:pt>
                <c:pt idx="16">
                  <c:v>1005871836.5399998</c:v>
                </c:pt>
                <c:pt idx="17">
                  <c:v>1007923132.8900001</c:v>
                </c:pt>
                <c:pt idx="18">
                  <c:v>1063146802.5300002</c:v>
                </c:pt>
                <c:pt idx="19">
                  <c:v>1010353622.7399999</c:v>
                </c:pt>
                <c:pt idx="20">
                  <c:v>995964159.70000005</c:v>
                </c:pt>
                <c:pt idx="21">
                  <c:v>990870723.71000016</c:v>
                </c:pt>
                <c:pt idx="22">
                  <c:v>946630321.55999994</c:v>
                </c:pt>
                <c:pt idx="23">
                  <c:v>1066252068.74</c:v>
                </c:pt>
                <c:pt idx="24">
                  <c:v>860521161.17000008</c:v>
                </c:pt>
                <c:pt idx="25">
                  <c:v>897729929.12000012</c:v>
                </c:pt>
                <c:pt idx="26">
                  <c:v>1005802471.7499998</c:v>
                </c:pt>
                <c:pt idx="27">
                  <c:v>996153811.73999989</c:v>
                </c:pt>
                <c:pt idx="28">
                  <c:v>1079595616.5599997</c:v>
                </c:pt>
                <c:pt idx="29">
                  <c:v>1059984455.8499998</c:v>
                </c:pt>
                <c:pt idx="30">
                  <c:v>1091393194.9000003</c:v>
                </c:pt>
                <c:pt idx="31">
                  <c:v>1044950927.1799999</c:v>
                </c:pt>
                <c:pt idx="32">
                  <c:v>1022115079.3599999</c:v>
                </c:pt>
                <c:pt idx="33">
                  <c:v>1044353482.6199995</c:v>
                </c:pt>
                <c:pt idx="34">
                  <c:v>964820023.49000037</c:v>
                </c:pt>
                <c:pt idx="35">
                  <c:v>959817918.99000013</c:v>
                </c:pt>
                <c:pt idx="36">
                  <c:v>797999586</c:v>
                </c:pt>
                <c:pt idx="37">
                  <c:v>854336471</c:v>
                </c:pt>
                <c:pt idx="38">
                  <c:v>996226711</c:v>
                </c:pt>
                <c:pt idx="39">
                  <c:v>1018566208</c:v>
                </c:pt>
                <c:pt idx="40">
                  <c:v>1089645499</c:v>
                </c:pt>
                <c:pt idx="41">
                  <c:v>1091933695</c:v>
                </c:pt>
                <c:pt idx="42">
                  <c:v>1113370000</c:v>
                </c:pt>
                <c:pt idx="43">
                  <c:v>1093313847</c:v>
                </c:pt>
                <c:pt idx="44">
                  <c:v>1114040475</c:v>
                </c:pt>
                <c:pt idx="45">
                  <c:v>1144556565</c:v>
                </c:pt>
                <c:pt idx="46">
                  <c:v>1072236370</c:v>
                </c:pt>
                <c:pt idx="47">
                  <c:v>1224269534</c:v>
                </c:pt>
                <c:pt idx="48">
                  <c:v>1008136019</c:v>
                </c:pt>
                <c:pt idx="49">
                  <c:v>1051353537</c:v>
                </c:pt>
                <c:pt idx="50">
                  <c:v>1151268347</c:v>
                </c:pt>
                <c:pt idx="51">
                  <c:v>1153616888</c:v>
                </c:pt>
                <c:pt idx="52">
                  <c:v>1253566523</c:v>
                </c:pt>
                <c:pt idx="53">
                  <c:v>1204392617</c:v>
                </c:pt>
                <c:pt idx="54">
                  <c:v>1264912475</c:v>
                </c:pt>
                <c:pt idx="55">
                  <c:v>1207508505</c:v>
                </c:pt>
                <c:pt idx="56">
                  <c:v>1199068733</c:v>
                </c:pt>
                <c:pt idx="57">
                  <c:v>1271478798</c:v>
                </c:pt>
                <c:pt idx="58">
                  <c:v>1184386298</c:v>
                </c:pt>
                <c:pt idx="59">
                  <c:v>1336918043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0-47C4-8C53-9DA1011794C7}"/>
            </c:ext>
          </c:extLst>
        </c:ser>
        <c:ser>
          <c:idx val="2"/>
          <c:order val="2"/>
          <c:tx>
            <c:strRef>
              <c:f>'Slika 23.'!$E$5</c:f>
              <c:strCache>
                <c:ptCount val="1"/>
                <c:pt idx="0">
                  <c:v>Polaganje gotovog novca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'Slika 23.'!$B$6:$B$65</c:f>
              <c:strCache>
                <c:ptCount val="60"/>
                <c:pt idx="0">
                  <c:v>sij. 20</c:v>
                </c:pt>
                <c:pt idx="1">
                  <c:v>vlj. 20</c:v>
                </c:pt>
                <c:pt idx="2">
                  <c:v>ožu. 20</c:v>
                </c:pt>
                <c:pt idx="3">
                  <c:v>tra. 20</c:v>
                </c:pt>
                <c:pt idx="4">
                  <c:v>svi. 20</c:v>
                </c:pt>
                <c:pt idx="5">
                  <c:v>lip. 20</c:v>
                </c:pt>
                <c:pt idx="6">
                  <c:v>srp. 20</c:v>
                </c:pt>
                <c:pt idx="7">
                  <c:v>kol. 20</c:v>
                </c:pt>
                <c:pt idx="8">
                  <c:v>ruj. 20</c:v>
                </c:pt>
                <c:pt idx="9">
                  <c:v>lis. 20</c:v>
                </c:pt>
                <c:pt idx="10">
                  <c:v>stu. 20</c:v>
                </c:pt>
                <c:pt idx="11">
                  <c:v>pro. 20</c:v>
                </c:pt>
                <c:pt idx="12">
                  <c:v>sij. 21</c:v>
                </c:pt>
                <c:pt idx="13">
                  <c:v>vlj. 21</c:v>
                </c:pt>
                <c:pt idx="14">
                  <c:v>ožu. 21</c:v>
                </c:pt>
                <c:pt idx="15">
                  <c:v>tra. 21</c:v>
                </c:pt>
                <c:pt idx="16">
                  <c:v>svi. 21</c:v>
                </c:pt>
                <c:pt idx="17">
                  <c:v>lip. 21</c:v>
                </c:pt>
                <c:pt idx="18">
                  <c:v>srp. 21</c:v>
                </c:pt>
                <c:pt idx="19">
                  <c:v>kol. 21</c:v>
                </c:pt>
                <c:pt idx="20">
                  <c:v>ruj. 21</c:v>
                </c:pt>
                <c:pt idx="21">
                  <c:v>lis. 21</c:v>
                </c:pt>
                <c:pt idx="22">
                  <c:v>stu. 21</c:v>
                </c:pt>
                <c:pt idx="23">
                  <c:v>pro. 21</c:v>
                </c:pt>
                <c:pt idx="24">
                  <c:v>sij.22</c:v>
                </c:pt>
                <c:pt idx="25">
                  <c:v>velj.22</c:v>
                </c:pt>
                <c:pt idx="26">
                  <c:v>ožu.22</c:v>
                </c:pt>
                <c:pt idx="27">
                  <c:v>tra.22</c:v>
                </c:pt>
                <c:pt idx="28">
                  <c:v>svi.22</c:v>
                </c:pt>
                <c:pt idx="29">
                  <c:v>lip.22</c:v>
                </c:pt>
                <c:pt idx="30">
                  <c:v>srp.22</c:v>
                </c:pt>
                <c:pt idx="31">
                  <c:v>kol.22</c:v>
                </c:pt>
                <c:pt idx="32">
                  <c:v>ruj.22</c:v>
                </c:pt>
                <c:pt idx="33">
                  <c:v>lis.22</c:v>
                </c:pt>
                <c:pt idx="34">
                  <c:v>stu.22</c:v>
                </c:pt>
                <c:pt idx="35">
                  <c:v>pro.22</c:v>
                </c:pt>
                <c:pt idx="36">
                  <c:v>sij. 23</c:v>
                </c:pt>
                <c:pt idx="37">
                  <c:v>vlj. 23</c:v>
                </c:pt>
                <c:pt idx="38">
                  <c:v>ožu. 23</c:v>
                </c:pt>
                <c:pt idx="39">
                  <c:v>tra. 23</c:v>
                </c:pt>
                <c:pt idx="40">
                  <c:v>svi. 23</c:v>
                </c:pt>
                <c:pt idx="41">
                  <c:v>lip. 23</c:v>
                </c:pt>
                <c:pt idx="42">
                  <c:v>srp. 23</c:v>
                </c:pt>
                <c:pt idx="43">
                  <c:v>kol. 23</c:v>
                </c:pt>
                <c:pt idx="44">
                  <c:v>ruj. 23</c:v>
                </c:pt>
                <c:pt idx="45">
                  <c:v>lis. 23</c:v>
                </c:pt>
                <c:pt idx="46">
                  <c:v>stu. 23</c:v>
                </c:pt>
                <c:pt idx="47">
                  <c:v>pro. 23</c:v>
                </c:pt>
                <c:pt idx="48">
                  <c:v>sij. 24</c:v>
                </c:pt>
                <c:pt idx="49">
                  <c:v>vlj. 24</c:v>
                </c:pt>
                <c:pt idx="50">
                  <c:v>ožu. 24</c:v>
                </c:pt>
                <c:pt idx="51">
                  <c:v>tra. 24</c:v>
                </c:pt>
                <c:pt idx="52">
                  <c:v>svi. 24</c:v>
                </c:pt>
                <c:pt idx="53">
                  <c:v>lip. 24</c:v>
                </c:pt>
                <c:pt idx="54">
                  <c:v>srp. 24</c:v>
                </c:pt>
                <c:pt idx="55">
                  <c:v>kol. 24</c:v>
                </c:pt>
                <c:pt idx="56">
                  <c:v>ruj. 24</c:v>
                </c:pt>
                <c:pt idx="57">
                  <c:v>lis. 24</c:v>
                </c:pt>
                <c:pt idx="58">
                  <c:v>stu. 24</c:v>
                </c:pt>
                <c:pt idx="59">
                  <c:v>pro. 24</c:v>
                </c:pt>
              </c:strCache>
            </c:strRef>
          </c:cat>
          <c:val>
            <c:numRef>
              <c:f>'Slika 23.'!$E$6:$E$65</c:f>
              <c:numCache>
                <c:formatCode>#,##0</c:formatCode>
                <c:ptCount val="60"/>
                <c:pt idx="0">
                  <c:v>143769410.70999998</c:v>
                </c:pt>
                <c:pt idx="1">
                  <c:v>147036311.66999999</c:v>
                </c:pt>
                <c:pt idx="2">
                  <c:v>136692103.87</c:v>
                </c:pt>
                <c:pt idx="3">
                  <c:v>108677563.51999998</c:v>
                </c:pt>
                <c:pt idx="4">
                  <c:v>140427009.38</c:v>
                </c:pt>
                <c:pt idx="5">
                  <c:v>164564109.09</c:v>
                </c:pt>
                <c:pt idx="6">
                  <c:v>197104514.76999998</c:v>
                </c:pt>
                <c:pt idx="7">
                  <c:v>188484070.58000004</c:v>
                </c:pt>
                <c:pt idx="8">
                  <c:v>188482616.59999999</c:v>
                </c:pt>
                <c:pt idx="9">
                  <c:v>183166090.42000002</c:v>
                </c:pt>
                <c:pt idx="10">
                  <c:v>168455327.73000002</c:v>
                </c:pt>
                <c:pt idx="11">
                  <c:v>162112206.76999998</c:v>
                </c:pt>
                <c:pt idx="12">
                  <c:v>142230273.88999999</c:v>
                </c:pt>
                <c:pt idx="13">
                  <c:v>148793403.46999997</c:v>
                </c:pt>
                <c:pt idx="14">
                  <c:v>181032908.20999998</c:v>
                </c:pt>
                <c:pt idx="15">
                  <c:v>175900613.65000004</c:v>
                </c:pt>
                <c:pt idx="16">
                  <c:v>192072303.57999998</c:v>
                </c:pt>
                <c:pt idx="17">
                  <c:v>202114712.59</c:v>
                </c:pt>
                <c:pt idx="18">
                  <c:v>238576210.38</c:v>
                </c:pt>
                <c:pt idx="19">
                  <c:v>240430138.96000004</c:v>
                </c:pt>
                <c:pt idx="20">
                  <c:v>234129319.28999999</c:v>
                </c:pt>
                <c:pt idx="21">
                  <c:v>217107194.74000001</c:v>
                </c:pt>
                <c:pt idx="22">
                  <c:v>203781351.30000001</c:v>
                </c:pt>
                <c:pt idx="23">
                  <c:v>216592048.55999994</c:v>
                </c:pt>
                <c:pt idx="24">
                  <c:v>188453357.75999999</c:v>
                </c:pt>
                <c:pt idx="25">
                  <c:v>198503373.20000002</c:v>
                </c:pt>
                <c:pt idx="26">
                  <c:v>226137701.55000001</c:v>
                </c:pt>
                <c:pt idx="27">
                  <c:v>222332836.28999996</c:v>
                </c:pt>
                <c:pt idx="28">
                  <c:v>244023425.30000001</c:v>
                </c:pt>
                <c:pt idx="29">
                  <c:v>255993695.73999998</c:v>
                </c:pt>
                <c:pt idx="30">
                  <c:v>286042429.93000001</c:v>
                </c:pt>
                <c:pt idx="31">
                  <c:v>287715872.35000002</c:v>
                </c:pt>
                <c:pt idx="32">
                  <c:v>275784663.22999996</c:v>
                </c:pt>
                <c:pt idx="33">
                  <c:v>268619106.03999996</c:v>
                </c:pt>
                <c:pt idx="34">
                  <c:v>252089103.56</c:v>
                </c:pt>
                <c:pt idx="35">
                  <c:v>345976247.76999998</c:v>
                </c:pt>
                <c:pt idx="36">
                  <c:v>178593205</c:v>
                </c:pt>
                <c:pt idx="37">
                  <c:v>220189968</c:v>
                </c:pt>
                <c:pt idx="38">
                  <c:v>261489453</c:v>
                </c:pt>
                <c:pt idx="39">
                  <c:v>257404751</c:v>
                </c:pt>
                <c:pt idx="40">
                  <c:v>291317480</c:v>
                </c:pt>
                <c:pt idx="41">
                  <c:v>308031903</c:v>
                </c:pt>
                <c:pt idx="42">
                  <c:v>344639291</c:v>
                </c:pt>
                <c:pt idx="43">
                  <c:v>340245129</c:v>
                </c:pt>
                <c:pt idx="44">
                  <c:v>328299552</c:v>
                </c:pt>
                <c:pt idx="45">
                  <c:v>322345935</c:v>
                </c:pt>
                <c:pt idx="46">
                  <c:v>290668168.64999998</c:v>
                </c:pt>
                <c:pt idx="47">
                  <c:v>302635763</c:v>
                </c:pt>
                <c:pt idx="48">
                  <c:v>270098154</c:v>
                </c:pt>
                <c:pt idx="49">
                  <c:v>284436843</c:v>
                </c:pt>
                <c:pt idx="50">
                  <c:v>308837973</c:v>
                </c:pt>
                <c:pt idx="51">
                  <c:v>319152911</c:v>
                </c:pt>
                <c:pt idx="52">
                  <c:v>345049330</c:v>
                </c:pt>
                <c:pt idx="53">
                  <c:v>348910472</c:v>
                </c:pt>
                <c:pt idx="54">
                  <c:v>408263739</c:v>
                </c:pt>
                <c:pt idx="55">
                  <c:v>376164270</c:v>
                </c:pt>
                <c:pt idx="56">
                  <c:v>370933168</c:v>
                </c:pt>
                <c:pt idx="57">
                  <c:v>367944521</c:v>
                </c:pt>
                <c:pt idx="58">
                  <c:v>326859771</c:v>
                </c:pt>
                <c:pt idx="59">
                  <c:v>349871610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40-47C4-8C53-9DA101179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84080"/>
        <c:axId val="172984640"/>
      </c:lineChart>
      <c:catAx>
        <c:axId val="17298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4640"/>
        <c:crosses val="autoZero"/>
        <c:auto val="1"/>
        <c:lblAlgn val="ctr"/>
        <c:lblOffset val="100"/>
        <c:tickLblSkip val="2"/>
        <c:noMultiLvlLbl val="1"/>
      </c:catAx>
      <c:valAx>
        <c:axId val="17298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408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mil. EUR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31868121964766"/>
          <c:y val="0.9118049535121554"/>
          <c:w val="0.8223033652172641"/>
          <c:h val="6.3316392480961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24.'!$D$5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'Slika 24.'!$B$6:$B$17</c:f>
              <c:strCache>
                <c:ptCount val="12"/>
                <c:pt idx="0">
                  <c:v>1.1.2024.</c:v>
                </c:pt>
                <c:pt idx="1">
                  <c:v>1.2.2024.</c:v>
                </c:pt>
                <c:pt idx="2">
                  <c:v>1.3.2024.</c:v>
                </c:pt>
                <c:pt idx="3">
                  <c:v>1.4.2024.</c:v>
                </c:pt>
                <c:pt idx="4">
                  <c:v>1.5.2024.</c:v>
                </c:pt>
                <c:pt idx="5">
                  <c:v>1.6.2024.</c:v>
                </c:pt>
                <c:pt idx="6">
                  <c:v>1.7.2024.</c:v>
                </c:pt>
                <c:pt idx="7">
                  <c:v>1.8.2024.</c:v>
                </c:pt>
                <c:pt idx="8">
                  <c:v>1.9.2024.</c:v>
                </c:pt>
                <c:pt idx="9">
                  <c:v>1.10.2024.</c:v>
                </c:pt>
                <c:pt idx="10">
                  <c:v>1.11.2024.</c:v>
                </c:pt>
                <c:pt idx="11">
                  <c:v>1.12.2024.</c:v>
                </c:pt>
              </c:strCache>
            </c:strRef>
          </c:cat>
          <c:val>
            <c:numRef>
              <c:f>'Slika 24.'!$D$6:$D$17</c:f>
              <c:numCache>
                <c:formatCode>#,##0</c:formatCode>
                <c:ptCount val="12"/>
                <c:pt idx="0">
                  <c:v>1092634732</c:v>
                </c:pt>
                <c:pt idx="1">
                  <c:v>1109171432</c:v>
                </c:pt>
                <c:pt idx="2">
                  <c:v>1264104748</c:v>
                </c:pt>
                <c:pt idx="3">
                  <c:v>1226861181.21</c:v>
                </c:pt>
                <c:pt idx="4">
                  <c:v>1335056624.21</c:v>
                </c:pt>
                <c:pt idx="5">
                  <c:v>1331686490</c:v>
                </c:pt>
                <c:pt idx="6">
                  <c:v>1400068645.51</c:v>
                </c:pt>
                <c:pt idx="7">
                  <c:v>1339985641.4000001</c:v>
                </c:pt>
                <c:pt idx="8">
                  <c:v>1341088539</c:v>
                </c:pt>
                <c:pt idx="9">
                  <c:v>1379107162.6600001</c:v>
                </c:pt>
                <c:pt idx="10">
                  <c:v>1371327281.1800001</c:v>
                </c:pt>
                <c:pt idx="11">
                  <c:v>1507426017.51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F-46F0-BEC7-7568D22E0A7C}"/>
            </c:ext>
          </c:extLst>
        </c:ser>
        <c:ser>
          <c:idx val="3"/>
          <c:order val="3"/>
          <c:tx>
            <c:strRef>
              <c:f>'Slika 24.'!$F$5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'Slika 24.'!$B$6:$B$17</c:f>
              <c:strCache>
                <c:ptCount val="12"/>
                <c:pt idx="0">
                  <c:v>1.1.2024.</c:v>
                </c:pt>
                <c:pt idx="1">
                  <c:v>1.2.2024.</c:v>
                </c:pt>
                <c:pt idx="2">
                  <c:v>1.3.2024.</c:v>
                </c:pt>
                <c:pt idx="3">
                  <c:v>1.4.2024.</c:v>
                </c:pt>
                <c:pt idx="4">
                  <c:v>1.5.2024.</c:v>
                </c:pt>
                <c:pt idx="5">
                  <c:v>1.6.2024.</c:v>
                </c:pt>
                <c:pt idx="6">
                  <c:v>1.7.2024.</c:v>
                </c:pt>
                <c:pt idx="7">
                  <c:v>1.8.2024.</c:v>
                </c:pt>
                <c:pt idx="8">
                  <c:v>1.9.2024.</c:v>
                </c:pt>
                <c:pt idx="9">
                  <c:v>1.10.2024.</c:v>
                </c:pt>
                <c:pt idx="10">
                  <c:v>1.11.2024.</c:v>
                </c:pt>
                <c:pt idx="11">
                  <c:v>1.12.2024.</c:v>
                </c:pt>
              </c:strCache>
            </c:strRef>
          </c:cat>
          <c:val>
            <c:numRef>
              <c:f>'Slika 24.'!$F$6:$F$17</c:f>
              <c:numCache>
                <c:formatCode>#,##0</c:formatCode>
                <c:ptCount val="12"/>
                <c:pt idx="0">
                  <c:v>95519781</c:v>
                </c:pt>
                <c:pt idx="1">
                  <c:v>105996260</c:v>
                </c:pt>
                <c:pt idx="2">
                  <c:v>121111780</c:v>
                </c:pt>
                <c:pt idx="3">
                  <c:v>122986059</c:v>
                </c:pt>
                <c:pt idx="4">
                  <c:v>139092793</c:v>
                </c:pt>
                <c:pt idx="5">
                  <c:v>141857087</c:v>
                </c:pt>
                <c:pt idx="6">
                  <c:v>153433368</c:v>
                </c:pt>
                <c:pt idx="7">
                  <c:v>137829395</c:v>
                </c:pt>
                <c:pt idx="8">
                  <c:v>136210207</c:v>
                </c:pt>
                <c:pt idx="9">
                  <c:v>144735325</c:v>
                </c:pt>
                <c:pt idx="10">
                  <c:v>133938063</c:v>
                </c:pt>
                <c:pt idx="11">
                  <c:v>137985789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F-46F0-BEC7-7568D22E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89120"/>
        <c:axId val="172989680"/>
      </c:lineChart>
      <c:lineChart>
        <c:grouping val="standard"/>
        <c:varyColors val="0"/>
        <c:ser>
          <c:idx val="0"/>
          <c:order val="0"/>
          <c:tx>
            <c:strRef>
              <c:f>'Slika 24.'!$C$5</c:f>
              <c:strCache>
                <c:ptCount val="1"/>
                <c:pt idx="0">
                  <c:v>Potrošač 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'Slika 24.'!$B$6:$B$17</c:f>
              <c:strCache>
                <c:ptCount val="12"/>
                <c:pt idx="0">
                  <c:v>1.1.2024.</c:v>
                </c:pt>
                <c:pt idx="1">
                  <c:v>1.2.2024.</c:v>
                </c:pt>
                <c:pt idx="2">
                  <c:v>1.3.2024.</c:v>
                </c:pt>
                <c:pt idx="3">
                  <c:v>1.4.2024.</c:v>
                </c:pt>
                <c:pt idx="4">
                  <c:v>1.5.2024.</c:v>
                </c:pt>
                <c:pt idx="5">
                  <c:v>1.6.2024.</c:v>
                </c:pt>
                <c:pt idx="6">
                  <c:v>1.7.2024.</c:v>
                </c:pt>
                <c:pt idx="7">
                  <c:v>1.8.2024.</c:v>
                </c:pt>
                <c:pt idx="8">
                  <c:v>1.9.2024.</c:v>
                </c:pt>
                <c:pt idx="9">
                  <c:v>1.10.2024.</c:v>
                </c:pt>
                <c:pt idx="10">
                  <c:v>1.11.2024.</c:v>
                </c:pt>
                <c:pt idx="11">
                  <c:v>1.12.2024.</c:v>
                </c:pt>
              </c:strCache>
            </c:strRef>
          </c:cat>
          <c:val>
            <c:numRef>
              <c:f>'Slika 24.'!$C$6:$C$17</c:f>
              <c:numCache>
                <c:formatCode>#,##0</c:formatCode>
                <c:ptCount val="12"/>
                <c:pt idx="0">
                  <c:v>43846680</c:v>
                </c:pt>
                <c:pt idx="1">
                  <c:v>45286486</c:v>
                </c:pt>
                <c:pt idx="2">
                  <c:v>50362506</c:v>
                </c:pt>
                <c:pt idx="3">
                  <c:v>48155584</c:v>
                </c:pt>
                <c:pt idx="4">
                  <c:v>52182244</c:v>
                </c:pt>
                <c:pt idx="5">
                  <c:v>51542199</c:v>
                </c:pt>
                <c:pt idx="6">
                  <c:v>53617309</c:v>
                </c:pt>
                <c:pt idx="7">
                  <c:v>51156679</c:v>
                </c:pt>
                <c:pt idx="8">
                  <c:v>51258177</c:v>
                </c:pt>
                <c:pt idx="9">
                  <c:v>54039765</c:v>
                </c:pt>
                <c:pt idx="10">
                  <c:v>50631116</c:v>
                </c:pt>
                <c:pt idx="11">
                  <c:v>53687905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6F-46F0-BEC7-7568D22E0A7C}"/>
            </c:ext>
          </c:extLst>
        </c:ser>
        <c:ser>
          <c:idx val="2"/>
          <c:order val="2"/>
          <c:tx>
            <c:strRef>
              <c:f>'Slika 24.'!$E$5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'Slika 24.'!$B$6:$B$17</c:f>
              <c:strCache>
                <c:ptCount val="12"/>
                <c:pt idx="0">
                  <c:v>1.1.2024.</c:v>
                </c:pt>
                <c:pt idx="1">
                  <c:v>1.2.2024.</c:v>
                </c:pt>
                <c:pt idx="2">
                  <c:v>1.3.2024.</c:v>
                </c:pt>
                <c:pt idx="3">
                  <c:v>1.4.2024.</c:v>
                </c:pt>
                <c:pt idx="4">
                  <c:v>1.5.2024.</c:v>
                </c:pt>
                <c:pt idx="5">
                  <c:v>1.6.2024.</c:v>
                </c:pt>
                <c:pt idx="6">
                  <c:v>1.7.2024.</c:v>
                </c:pt>
                <c:pt idx="7">
                  <c:v>1.8.2024.</c:v>
                </c:pt>
                <c:pt idx="8">
                  <c:v>1.9.2024.</c:v>
                </c:pt>
                <c:pt idx="9">
                  <c:v>1.10.2024.</c:v>
                </c:pt>
                <c:pt idx="10">
                  <c:v>1.11.2024.</c:v>
                </c:pt>
                <c:pt idx="11">
                  <c:v>1.12.2024.</c:v>
                </c:pt>
              </c:strCache>
            </c:strRef>
          </c:cat>
          <c:val>
            <c:numRef>
              <c:f>'Slika 24.'!$E$6:$E$17</c:f>
              <c:numCache>
                <c:formatCode>#,##0</c:formatCode>
                <c:ptCount val="12"/>
                <c:pt idx="0">
                  <c:v>1423708</c:v>
                </c:pt>
                <c:pt idx="1">
                  <c:v>1565382</c:v>
                </c:pt>
                <c:pt idx="2">
                  <c:v>1743132</c:v>
                </c:pt>
                <c:pt idx="3">
                  <c:v>1763109</c:v>
                </c:pt>
                <c:pt idx="4">
                  <c:v>1947066</c:v>
                </c:pt>
                <c:pt idx="5">
                  <c:v>1940265</c:v>
                </c:pt>
                <c:pt idx="6">
                  <c:v>2033136</c:v>
                </c:pt>
                <c:pt idx="7">
                  <c:v>1793502</c:v>
                </c:pt>
                <c:pt idx="8">
                  <c:v>1877308</c:v>
                </c:pt>
                <c:pt idx="9">
                  <c:v>2025092</c:v>
                </c:pt>
                <c:pt idx="10">
                  <c:v>1836122</c:v>
                </c:pt>
                <c:pt idx="11">
                  <c:v>1773559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6F-46F0-BEC7-7568D22E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90800"/>
        <c:axId val="172990240"/>
      </c:lineChart>
      <c:catAx>
        <c:axId val="1729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9680"/>
        <c:crosses val="autoZero"/>
        <c:auto val="1"/>
        <c:lblAlgn val="ctr"/>
        <c:lblOffset val="100"/>
        <c:noMultiLvlLbl val="1"/>
      </c:catAx>
      <c:valAx>
        <c:axId val="17298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912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mil. EUR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299024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90800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2990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299024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039594832891134"/>
          <c:y val="0.86594526788059345"/>
          <c:w val="0.7192079460787868"/>
          <c:h val="0.119262582208537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25.'!$D$5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'Slika 25.'!$B$6:$B$17</c:f>
              <c:strCache>
                <c:ptCount val="12"/>
                <c:pt idx="0">
                  <c:v>1.1.2024.</c:v>
                </c:pt>
                <c:pt idx="1">
                  <c:v>1.2.2024.</c:v>
                </c:pt>
                <c:pt idx="2">
                  <c:v>1.3.2024.</c:v>
                </c:pt>
                <c:pt idx="3">
                  <c:v>1.4.2024.</c:v>
                </c:pt>
                <c:pt idx="4">
                  <c:v>1.5.2024.</c:v>
                </c:pt>
                <c:pt idx="5">
                  <c:v>1.6.2024.</c:v>
                </c:pt>
                <c:pt idx="6">
                  <c:v>1.7.2024.</c:v>
                </c:pt>
                <c:pt idx="7">
                  <c:v>1.8.2024.</c:v>
                </c:pt>
                <c:pt idx="8">
                  <c:v>1.9.2024.</c:v>
                </c:pt>
                <c:pt idx="9">
                  <c:v>1.10.2024.</c:v>
                </c:pt>
                <c:pt idx="10">
                  <c:v>1.11.2024.</c:v>
                </c:pt>
                <c:pt idx="11">
                  <c:v>1.12.2024.</c:v>
                </c:pt>
              </c:strCache>
            </c:strRef>
          </c:cat>
          <c:val>
            <c:numRef>
              <c:f>'Slika 25.'!$D$6:$D$17</c:f>
              <c:numCache>
                <c:formatCode>#,##0</c:formatCode>
                <c:ptCount val="12"/>
                <c:pt idx="0">
                  <c:v>938005745</c:v>
                </c:pt>
                <c:pt idx="1">
                  <c:v>978071429</c:v>
                </c:pt>
                <c:pt idx="2">
                  <c:v>1070244800</c:v>
                </c:pt>
                <c:pt idx="3">
                  <c:v>1073903312</c:v>
                </c:pt>
                <c:pt idx="4">
                  <c:v>1165993685</c:v>
                </c:pt>
                <c:pt idx="5">
                  <c:v>1118835811</c:v>
                </c:pt>
                <c:pt idx="6">
                  <c:v>1170994581</c:v>
                </c:pt>
                <c:pt idx="7">
                  <c:v>1120848500</c:v>
                </c:pt>
                <c:pt idx="8">
                  <c:v>1113242588</c:v>
                </c:pt>
                <c:pt idx="9">
                  <c:v>1179762497</c:v>
                </c:pt>
                <c:pt idx="10">
                  <c:v>1100175657</c:v>
                </c:pt>
                <c:pt idx="11">
                  <c:v>1243140854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1-4C01-A51B-8C0A5B68DB83}"/>
            </c:ext>
          </c:extLst>
        </c:ser>
        <c:ser>
          <c:idx val="3"/>
          <c:order val="3"/>
          <c:tx>
            <c:strRef>
              <c:f>'Slika 25.'!$F$5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'Slika 25.'!$B$6:$B$17</c:f>
              <c:strCache>
                <c:ptCount val="12"/>
                <c:pt idx="0">
                  <c:v>1.1.2024.</c:v>
                </c:pt>
                <c:pt idx="1">
                  <c:v>1.2.2024.</c:v>
                </c:pt>
                <c:pt idx="2">
                  <c:v>1.3.2024.</c:v>
                </c:pt>
                <c:pt idx="3">
                  <c:v>1.4.2024.</c:v>
                </c:pt>
                <c:pt idx="4">
                  <c:v>1.5.2024.</c:v>
                </c:pt>
                <c:pt idx="5">
                  <c:v>1.6.2024.</c:v>
                </c:pt>
                <c:pt idx="6">
                  <c:v>1.7.2024.</c:v>
                </c:pt>
                <c:pt idx="7">
                  <c:v>1.8.2024.</c:v>
                </c:pt>
                <c:pt idx="8">
                  <c:v>1.9.2024.</c:v>
                </c:pt>
                <c:pt idx="9">
                  <c:v>1.10.2024.</c:v>
                </c:pt>
                <c:pt idx="10">
                  <c:v>1.11.2024.</c:v>
                </c:pt>
                <c:pt idx="11">
                  <c:v>1.12.2024.</c:v>
                </c:pt>
              </c:strCache>
            </c:strRef>
          </c:cat>
          <c:val>
            <c:numRef>
              <c:f>'Slika 25.'!$F$6:$F$17</c:f>
              <c:numCache>
                <c:formatCode>#,##0</c:formatCode>
                <c:ptCount val="12"/>
                <c:pt idx="0">
                  <c:v>70130274</c:v>
                </c:pt>
                <c:pt idx="1">
                  <c:v>73282108</c:v>
                </c:pt>
                <c:pt idx="2">
                  <c:v>81023547</c:v>
                </c:pt>
                <c:pt idx="3">
                  <c:v>79713576</c:v>
                </c:pt>
                <c:pt idx="4">
                  <c:v>87572838</c:v>
                </c:pt>
                <c:pt idx="5">
                  <c:v>85556806</c:v>
                </c:pt>
                <c:pt idx="6">
                  <c:v>93917894</c:v>
                </c:pt>
                <c:pt idx="7">
                  <c:v>86660005</c:v>
                </c:pt>
                <c:pt idx="8">
                  <c:v>85826145</c:v>
                </c:pt>
                <c:pt idx="9">
                  <c:v>91716301</c:v>
                </c:pt>
                <c:pt idx="10">
                  <c:v>84210641</c:v>
                </c:pt>
                <c:pt idx="11">
                  <c:v>93777189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1-4C01-A51B-8C0A5B68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8272"/>
        <c:axId val="174398832"/>
      </c:lineChart>
      <c:lineChart>
        <c:grouping val="standard"/>
        <c:varyColors val="0"/>
        <c:ser>
          <c:idx val="0"/>
          <c:order val="0"/>
          <c:tx>
            <c:strRef>
              <c:f>'Slika 25.'!$C$5</c:f>
              <c:strCache>
                <c:ptCount val="1"/>
                <c:pt idx="0">
                  <c:v>Potrošač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'Slika 25.'!$B$6:$B$17</c:f>
              <c:strCache>
                <c:ptCount val="12"/>
                <c:pt idx="0">
                  <c:v>1.1.2024.</c:v>
                </c:pt>
                <c:pt idx="1">
                  <c:v>1.2.2024.</c:v>
                </c:pt>
                <c:pt idx="2">
                  <c:v>1.3.2024.</c:v>
                </c:pt>
                <c:pt idx="3">
                  <c:v>1.4.2024.</c:v>
                </c:pt>
                <c:pt idx="4">
                  <c:v>1.5.2024.</c:v>
                </c:pt>
                <c:pt idx="5">
                  <c:v>1.6.2024.</c:v>
                </c:pt>
                <c:pt idx="6">
                  <c:v>1.7.2024.</c:v>
                </c:pt>
                <c:pt idx="7">
                  <c:v>1.8.2024.</c:v>
                </c:pt>
                <c:pt idx="8">
                  <c:v>1.9.2024.</c:v>
                </c:pt>
                <c:pt idx="9">
                  <c:v>1.10.2024.</c:v>
                </c:pt>
                <c:pt idx="10">
                  <c:v>1.11.2024.</c:v>
                </c:pt>
                <c:pt idx="11">
                  <c:v>1.12.2024.</c:v>
                </c:pt>
              </c:strCache>
            </c:strRef>
          </c:cat>
          <c:val>
            <c:numRef>
              <c:f>'Slika 25.'!$C$6:$C$17</c:f>
              <c:numCache>
                <c:formatCode>#,##0</c:formatCode>
                <c:ptCount val="12"/>
                <c:pt idx="0">
                  <c:v>6877249</c:v>
                </c:pt>
                <c:pt idx="1">
                  <c:v>7188348</c:v>
                </c:pt>
                <c:pt idx="2">
                  <c:v>7915885</c:v>
                </c:pt>
                <c:pt idx="3">
                  <c:v>7580076</c:v>
                </c:pt>
                <c:pt idx="4">
                  <c:v>8089523</c:v>
                </c:pt>
                <c:pt idx="5">
                  <c:v>7669503</c:v>
                </c:pt>
                <c:pt idx="6">
                  <c:v>7682082</c:v>
                </c:pt>
                <c:pt idx="7">
                  <c:v>7296544</c:v>
                </c:pt>
                <c:pt idx="8">
                  <c:v>7285981</c:v>
                </c:pt>
                <c:pt idx="9">
                  <c:v>7893313</c:v>
                </c:pt>
                <c:pt idx="10">
                  <c:v>7152479</c:v>
                </c:pt>
                <c:pt idx="11">
                  <c:v>7847981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81-4C01-A51B-8C0A5B68DB83}"/>
            </c:ext>
          </c:extLst>
        </c:ser>
        <c:ser>
          <c:idx val="2"/>
          <c:order val="2"/>
          <c:tx>
            <c:strRef>
              <c:f>'Slika 25.'!$E$5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'Slika 25.'!$B$6:$B$17</c:f>
              <c:strCache>
                <c:ptCount val="12"/>
                <c:pt idx="0">
                  <c:v>1.1.2024.</c:v>
                </c:pt>
                <c:pt idx="1">
                  <c:v>1.2.2024.</c:v>
                </c:pt>
                <c:pt idx="2">
                  <c:v>1.3.2024.</c:v>
                </c:pt>
                <c:pt idx="3">
                  <c:v>1.4.2024.</c:v>
                </c:pt>
                <c:pt idx="4">
                  <c:v>1.5.2024.</c:v>
                </c:pt>
                <c:pt idx="5">
                  <c:v>1.6.2024.</c:v>
                </c:pt>
                <c:pt idx="6">
                  <c:v>1.7.2024.</c:v>
                </c:pt>
                <c:pt idx="7">
                  <c:v>1.8.2024.</c:v>
                </c:pt>
                <c:pt idx="8">
                  <c:v>1.9.2024.</c:v>
                </c:pt>
                <c:pt idx="9">
                  <c:v>1.10.2024.</c:v>
                </c:pt>
                <c:pt idx="10">
                  <c:v>1.11.2024.</c:v>
                </c:pt>
                <c:pt idx="11">
                  <c:v>1.12.2024.</c:v>
                </c:pt>
              </c:strCache>
            </c:strRef>
          </c:cat>
          <c:val>
            <c:numRef>
              <c:f>'Slika 25.'!$E$6:$E$17</c:f>
              <c:numCache>
                <c:formatCode>#,##0</c:formatCode>
                <c:ptCount val="12"/>
                <c:pt idx="0">
                  <c:v>255496</c:v>
                </c:pt>
                <c:pt idx="1">
                  <c:v>267229</c:v>
                </c:pt>
                <c:pt idx="2">
                  <c:v>291945</c:v>
                </c:pt>
                <c:pt idx="3">
                  <c:v>285884</c:v>
                </c:pt>
                <c:pt idx="4">
                  <c:v>308593</c:v>
                </c:pt>
                <c:pt idx="5">
                  <c:v>295161</c:v>
                </c:pt>
                <c:pt idx="6">
                  <c:v>308893</c:v>
                </c:pt>
                <c:pt idx="7">
                  <c:v>286650</c:v>
                </c:pt>
                <c:pt idx="8">
                  <c:v>287243</c:v>
                </c:pt>
                <c:pt idx="9">
                  <c:v>309297</c:v>
                </c:pt>
                <c:pt idx="10">
                  <c:v>284209</c:v>
                </c:pt>
                <c:pt idx="11">
                  <c:v>299215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81-4C01-A51B-8C0A5B68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9952"/>
        <c:axId val="174399392"/>
      </c:lineChart>
      <c:catAx>
        <c:axId val="1743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398832"/>
        <c:crosses val="autoZero"/>
        <c:auto val="1"/>
        <c:lblAlgn val="ctr"/>
        <c:lblOffset val="100"/>
        <c:noMultiLvlLbl val="1"/>
      </c:catAx>
      <c:valAx>
        <c:axId val="17439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398272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439939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399952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4399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439939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26.'!$D$5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'Slika 26.'!$B$6:$B$17</c:f>
              <c:strCache>
                <c:ptCount val="12"/>
                <c:pt idx="0">
                  <c:v>1.1.2024.</c:v>
                </c:pt>
                <c:pt idx="1">
                  <c:v>1.2.2024.</c:v>
                </c:pt>
                <c:pt idx="2">
                  <c:v>1.3.2024.</c:v>
                </c:pt>
                <c:pt idx="3">
                  <c:v>1.4.2024.</c:v>
                </c:pt>
                <c:pt idx="4">
                  <c:v>1.5.2024.</c:v>
                </c:pt>
                <c:pt idx="5">
                  <c:v>1.6.2024.</c:v>
                </c:pt>
                <c:pt idx="6">
                  <c:v>1.7.2024.</c:v>
                </c:pt>
                <c:pt idx="7">
                  <c:v>1.8.2024.</c:v>
                </c:pt>
                <c:pt idx="8">
                  <c:v>1.9.2024.</c:v>
                </c:pt>
                <c:pt idx="9">
                  <c:v>1.10.2024.</c:v>
                </c:pt>
                <c:pt idx="10">
                  <c:v>1.11.2024.</c:v>
                </c:pt>
                <c:pt idx="11">
                  <c:v>1.12.2024.</c:v>
                </c:pt>
              </c:strCache>
            </c:strRef>
          </c:cat>
          <c:val>
            <c:numRef>
              <c:f>'Slika 26.'!$D$6:$D$17</c:f>
              <c:numCache>
                <c:formatCode>#,##0</c:formatCode>
                <c:ptCount val="12"/>
                <c:pt idx="0">
                  <c:v>147810608</c:v>
                </c:pt>
                <c:pt idx="1">
                  <c:v>151479852</c:v>
                </c:pt>
                <c:pt idx="2">
                  <c:v>160702160</c:v>
                </c:pt>
                <c:pt idx="3">
                  <c:v>162045251</c:v>
                </c:pt>
                <c:pt idx="4">
                  <c:v>172006293</c:v>
                </c:pt>
                <c:pt idx="5">
                  <c:v>172249341</c:v>
                </c:pt>
                <c:pt idx="6">
                  <c:v>195060351</c:v>
                </c:pt>
                <c:pt idx="7">
                  <c:v>175414910</c:v>
                </c:pt>
                <c:pt idx="8">
                  <c:v>187156100</c:v>
                </c:pt>
                <c:pt idx="9">
                  <c:v>190671227</c:v>
                </c:pt>
                <c:pt idx="10">
                  <c:v>173534618</c:v>
                </c:pt>
                <c:pt idx="11">
                  <c:v>180304405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8-4702-9543-E17C91E4ECD5}"/>
            </c:ext>
          </c:extLst>
        </c:ser>
        <c:ser>
          <c:idx val="3"/>
          <c:order val="3"/>
          <c:tx>
            <c:strRef>
              <c:f>'Slika 26.'!$F$5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'Slika 26.'!$B$6:$B$17</c:f>
              <c:strCache>
                <c:ptCount val="12"/>
                <c:pt idx="0">
                  <c:v>1.1.2024.</c:v>
                </c:pt>
                <c:pt idx="1">
                  <c:v>1.2.2024.</c:v>
                </c:pt>
                <c:pt idx="2">
                  <c:v>1.3.2024.</c:v>
                </c:pt>
                <c:pt idx="3">
                  <c:v>1.4.2024.</c:v>
                </c:pt>
                <c:pt idx="4">
                  <c:v>1.5.2024.</c:v>
                </c:pt>
                <c:pt idx="5">
                  <c:v>1.6.2024.</c:v>
                </c:pt>
                <c:pt idx="6">
                  <c:v>1.7.2024.</c:v>
                </c:pt>
                <c:pt idx="7">
                  <c:v>1.8.2024.</c:v>
                </c:pt>
                <c:pt idx="8">
                  <c:v>1.9.2024.</c:v>
                </c:pt>
                <c:pt idx="9">
                  <c:v>1.10.2024.</c:v>
                </c:pt>
                <c:pt idx="10">
                  <c:v>1.11.2024.</c:v>
                </c:pt>
                <c:pt idx="11">
                  <c:v>1.12.2024.</c:v>
                </c:pt>
              </c:strCache>
            </c:strRef>
          </c:cat>
          <c:val>
            <c:numRef>
              <c:f>'Slika 26.'!$F$6:$F$17</c:f>
              <c:numCache>
                <c:formatCode>#,##0</c:formatCode>
                <c:ptCount val="12"/>
                <c:pt idx="0">
                  <c:v>122287546</c:v>
                </c:pt>
                <c:pt idx="1">
                  <c:v>132956991</c:v>
                </c:pt>
                <c:pt idx="2">
                  <c:v>148135813</c:v>
                </c:pt>
                <c:pt idx="3">
                  <c:v>157107660</c:v>
                </c:pt>
                <c:pt idx="4">
                  <c:v>173043037</c:v>
                </c:pt>
                <c:pt idx="5">
                  <c:v>176661131</c:v>
                </c:pt>
                <c:pt idx="6">
                  <c:v>213203388</c:v>
                </c:pt>
                <c:pt idx="7">
                  <c:v>200749360</c:v>
                </c:pt>
                <c:pt idx="8">
                  <c:v>183777068</c:v>
                </c:pt>
                <c:pt idx="9">
                  <c:v>177273294</c:v>
                </c:pt>
                <c:pt idx="10">
                  <c:v>153325153</c:v>
                </c:pt>
                <c:pt idx="11">
                  <c:v>169567205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8-4702-9543-E17C91E4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04432"/>
        <c:axId val="174404992"/>
      </c:lineChart>
      <c:lineChart>
        <c:grouping val="standard"/>
        <c:varyColors val="0"/>
        <c:ser>
          <c:idx val="0"/>
          <c:order val="0"/>
          <c:tx>
            <c:strRef>
              <c:f>'Slika 26.'!$C$5</c:f>
              <c:strCache>
                <c:ptCount val="1"/>
                <c:pt idx="0">
                  <c:v>Potrošač 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'Slika 26.'!$B$6:$B$17</c:f>
              <c:strCache>
                <c:ptCount val="12"/>
                <c:pt idx="0">
                  <c:v>1.1.2024.</c:v>
                </c:pt>
                <c:pt idx="1">
                  <c:v>1.2.2024.</c:v>
                </c:pt>
                <c:pt idx="2">
                  <c:v>1.3.2024.</c:v>
                </c:pt>
                <c:pt idx="3">
                  <c:v>1.4.2024.</c:v>
                </c:pt>
                <c:pt idx="4">
                  <c:v>1.5.2024.</c:v>
                </c:pt>
                <c:pt idx="5">
                  <c:v>1.6.2024.</c:v>
                </c:pt>
                <c:pt idx="6">
                  <c:v>1.7.2024.</c:v>
                </c:pt>
                <c:pt idx="7">
                  <c:v>1.8.2024.</c:v>
                </c:pt>
                <c:pt idx="8">
                  <c:v>1.9.2024.</c:v>
                </c:pt>
                <c:pt idx="9">
                  <c:v>1.10.2024.</c:v>
                </c:pt>
                <c:pt idx="10">
                  <c:v>1.11.2024.</c:v>
                </c:pt>
                <c:pt idx="11">
                  <c:v>1.12.2024.</c:v>
                </c:pt>
              </c:strCache>
            </c:strRef>
          </c:cat>
          <c:val>
            <c:numRef>
              <c:f>'Slika 26.'!$C$6:$C$17</c:f>
              <c:numCache>
                <c:formatCode>#,##0</c:formatCode>
                <c:ptCount val="12"/>
                <c:pt idx="0">
                  <c:v>399590</c:v>
                </c:pt>
                <c:pt idx="1">
                  <c:v>400988</c:v>
                </c:pt>
                <c:pt idx="2">
                  <c:v>423011</c:v>
                </c:pt>
                <c:pt idx="3">
                  <c:v>424231</c:v>
                </c:pt>
                <c:pt idx="4">
                  <c:v>429195</c:v>
                </c:pt>
                <c:pt idx="5">
                  <c:v>417289</c:v>
                </c:pt>
                <c:pt idx="6">
                  <c:v>446553</c:v>
                </c:pt>
                <c:pt idx="7">
                  <c:v>408727</c:v>
                </c:pt>
                <c:pt idx="8">
                  <c:v>440307</c:v>
                </c:pt>
                <c:pt idx="9">
                  <c:v>459569</c:v>
                </c:pt>
                <c:pt idx="10">
                  <c:v>428341</c:v>
                </c:pt>
                <c:pt idx="11">
                  <c:v>426252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8-4702-9543-E17C91E4ECD5}"/>
            </c:ext>
          </c:extLst>
        </c:ser>
        <c:ser>
          <c:idx val="2"/>
          <c:order val="2"/>
          <c:tx>
            <c:strRef>
              <c:f>'Slika 26.'!$E$5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'Slika 26.'!$B$6:$B$17</c:f>
              <c:strCache>
                <c:ptCount val="12"/>
                <c:pt idx="0">
                  <c:v>1.1.2024.</c:v>
                </c:pt>
                <c:pt idx="1">
                  <c:v>1.2.2024.</c:v>
                </c:pt>
                <c:pt idx="2">
                  <c:v>1.3.2024.</c:v>
                </c:pt>
                <c:pt idx="3">
                  <c:v>1.4.2024.</c:v>
                </c:pt>
                <c:pt idx="4">
                  <c:v>1.5.2024.</c:v>
                </c:pt>
                <c:pt idx="5">
                  <c:v>1.6.2024.</c:v>
                </c:pt>
                <c:pt idx="6">
                  <c:v>1.7.2024.</c:v>
                </c:pt>
                <c:pt idx="7">
                  <c:v>1.8.2024.</c:v>
                </c:pt>
                <c:pt idx="8">
                  <c:v>1.9.2024.</c:v>
                </c:pt>
                <c:pt idx="9">
                  <c:v>1.10.2024.</c:v>
                </c:pt>
                <c:pt idx="10">
                  <c:v>1.11.2024.</c:v>
                </c:pt>
                <c:pt idx="11">
                  <c:v>1.12.2024.</c:v>
                </c:pt>
              </c:strCache>
            </c:strRef>
          </c:cat>
          <c:val>
            <c:numRef>
              <c:f>'Slika 26.'!$E$6:$E$17</c:f>
              <c:numCache>
                <c:formatCode>#,##0</c:formatCode>
                <c:ptCount val="12"/>
                <c:pt idx="0">
                  <c:v>150150</c:v>
                </c:pt>
                <c:pt idx="1">
                  <c:v>157982</c:v>
                </c:pt>
                <c:pt idx="2">
                  <c:v>169047</c:v>
                </c:pt>
                <c:pt idx="3">
                  <c:v>172288</c:v>
                </c:pt>
                <c:pt idx="4">
                  <c:v>185079</c:v>
                </c:pt>
                <c:pt idx="5">
                  <c:v>185617</c:v>
                </c:pt>
                <c:pt idx="6">
                  <c:v>211301</c:v>
                </c:pt>
                <c:pt idx="7">
                  <c:v>189678</c:v>
                </c:pt>
                <c:pt idx="8">
                  <c:v>188798</c:v>
                </c:pt>
                <c:pt idx="9">
                  <c:v>188211</c:v>
                </c:pt>
                <c:pt idx="10">
                  <c:v>161746</c:v>
                </c:pt>
                <c:pt idx="11">
                  <c:v>176011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68-4702-9543-E17C91E4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06112"/>
        <c:axId val="174405552"/>
      </c:lineChart>
      <c:catAx>
        <c:axId val="17440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404992"/>
        <c:crosses val="autoZero"/>
        <c:auto val="1"/>
        <c:lblAlgn val="ctr"/>
        <c:lblOffset val="100"/>
        <c:noMultiLvlLbl val="1"/>
      </c:catAx>
      <c:valAx>
        <c:axId val="17440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404432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440555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406112"/>
        <c:crosses val="max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4406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440555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99-4E54-A24B-4338A7B929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99-4E54-A24B-4338A7B929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99-4E54-A24B-4338A7B929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99-4E54-A24B-4338A7B929DB}"/>
              </c:ext>
            </c:extLst>
          </c:dPt>
          <c:dLbls>
            <c:dLbl>
              <c:idx val="0"/>
              <c:layout>
                <c:manualLayout>
                  <c:x val="0.1"/>
                  <c:y val="-6.94444444444444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99-4E54-A24B-4338A7B929DB}"/>
                </c:ext>
              </c:extLst>
            </c:dLbl>
            <c:dLbl>
              <c:idx val="1"/>
              <c:layout>
                <c:manualLayout>
                  <c:x val="-8.6111111111111124E-2"/>
                  <c:y val="6.94444444444444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99-4E54-A24B-4338A7B929DB}"/>
                </c:ext>
              </c:extLst>
            </c:dLbl>
            <c:dLbl>
              <c:idx val="2"/>
              <c:layout>
                <c:manualLayout>
                  <c:x val="-7.7777777777777779E-2"/>
                  <c:y val="-8.79629629629629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99-4E54-A24B-4338A7B929DB}"/>
                </c:ext>
              </c:extLst>
            </c:dLbl>
            <c:dLbl>
              <c:idx val="3"/>
              <c:layout>
                <c:manualLayout>
                  <c:x val="-2.5000000000000001E-2"/>
                  <c:y val="-9.72222222222222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99-4E54-A24B-4338A7B929D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27.'!$C$5:$F$5</c:f>
              <c:strCache>
                <c:ptCount val="4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</c:strCache>
            </c:strRef>
          </c:cat>
          <c:val>
            <c:numRef>
              <c:f>'Slika 27.'!$C$18:$F$18</c:f>
              <c:numCache>
                <c:formatCode>#,##0</c:formatCode>
                <c:ptCount val="4"/>
                <c:pt idx="0">
                  <c:v>5466163</c:v>
                </c:pt>
                <c:pt idx="1">
                  <c:v>117969262</c:v>
                </c:pt>
                <c:pt idx="2">
                  <c:v>4797854</c:v>
                </c:pt>
                <c:pt idx="3">
                  <c:v>117865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99-4E54-A24B-4338A7B92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B6-4809-A036-DD82A9E456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B6-4809-A036-DD82A9E456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B6-4809-A036-DD82A9E456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B6-4809-A036-DD82A9E4569A}"/>
              </c:ext>
            </c:extLst>
          </c:dPt>
          <c:dLbls>
            <c:dLbl>
              <c:idx val="0"/>
              <c:layout>
                <c:manualLayout>
                  <c:x val="8.6071083272910534E-2"/>
                  <c:y val="-5.577424074017126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B6-4809-A036-DD82A9E4569A}"/>
                </c:ext>
              </c:extLst>
            </c:dLbl>
            <c:dLbl>
              <c:idx val="1"/>
              <c:layout>
                <c:manualLayout>
                  <c:x val="-0.13587785793164336"/>
                  <c:y val="5.23380033359251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71,84%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EB6-4809-A036-DD82A9E4569A}"/>
                </c:ext>
              </c:extLst>
            </c:dLbl>
            <c:dLbl>
              <c:idx val="2"/>
              <c:layout>
                <c:manualLayout>
                  <c:x val="-4.7222222222222221E-2"/>
                  <c:y val="-8.796296296296297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B6-4809-A036-DD82A9E4569A}"/>
                </c:ext>
              </c:extLst>
            </c:dLbl>
            <c:dLbl>
              <c:idx val="3"/>
              <c:layout>
                <c:manualLayout>
                  <c:x val="-2.7777777777777779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B6-4809-A036-DD82A9E4569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28.'!$C$5:$F$5</c:f>
              <c:strCache>
                <c:ptCount val="4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</c:strCache>
            </c:strRef>
          </c:cat>
          <c:val>
            <c:numRef>
              <c:f>'Slika 28.'!$C$18:$F$18</c:f>
              <c:numCache>
                <c:formatCode>#,##0</c:formatCode>
                <c:ptCount val="4"/>
                <c:pt idx="0">
                  <c:v>1174226499</c:v>
                </c:pt>
                <c:pt idx="1">
                  <c:v>4746207448.8000002</c:v>
                </c:pt>
                <c:pt idx="2">
                  <c:v>479770843.75000012</c:v>
                </c:pt>
                <c:pt idx="3">
                  <c:v>33431961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B6-4809-A036-DD82A9E45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1865346985825"/>
          <c:y val="5.0995943890790714E-2"/>
          <c:w val="0.76759469696969695"/>
          <c:h val="0.61460381944444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29. '!$C$5</c:f>
              <c:strCache>
                <c:ptCount val="1"/>
                <c:pt idx="0">
                  <c:v>Broj transakcija – lijevo</c:v>
                </c:pt>
              </c:strCache>
            </c:strRef>
          </c:tx>
          <c:invertIfNegative val="0"/>
          <c:cat>
            <c:strRef>
              <c:f>'Slika 29. '!$B$6:$B$12</c:f>
              <c:strCache>
                <c:ptCount val="7"/>
                <c:pt idx="0">
                  <c:v>NJEMAČKA</c:v>
                </c:pt>
                <c:pt idx="1">
                  <c:v>AUSTRIJA</c:v>
                </c:pt>
                <c:pt idx="2">
                  <c:v>SJEDINJENE AMERIČKE DRŽAVE</c:v>
                </c:pt>
                <c:pt idx="3">
                  <c:v>UJEDINJENO KRALJEVSTVO V. B. I SJ. IRSKE</c:v>
                </c:pt>
                <c:pt idx="4">
                  <c:v>SLOVENIJA</c:v>
                </c:pt>
                <c:pt idx="5">
                  <c:v>IRSKA</c:v>
                </c:pt>
                <c:pt idx="6">
                  <c:v>ITALIJA</c:v>
                </c:pt>
              </c:strCache>
            </c:strRef>
          </c:cat>
          <c:val>
            <c:numRef>
              <c:f>'Slika 29. '!$C$6:$C$12</c:f>
              <c:numCache>
                <c:formatCode>#,##0</c:formatCode>
                <c:ptCount val="7"/>
                <c:pt idx="0">
                  <c:v>18136974</c:v>
                </c:pt>
                <c:pt idx="1">
                  <c:v>8143828</c:v>
                </c:pt>
                <c:pt idx="2">
                  <c:v>8310460</c:v>
                </c:pt>
                <c:pt idx="3">
                  <c:v>10274128</c:v>
                </c:pt>
                <c:pt idx="4">
                  <c:v>11782618</c:v>
                </c:pt>
                <c:pt idx="5">
                  <c:v>2190317</c:v>
                </c:pt>
                <c:pt idx="6">
                  <c:v>5334930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BB2-9DD2-082E5E25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448352"/>
        <c:axId val="175448912"/>
      </c:barChart>
      <c:lineChart>
        <c:grouping val="standard"/>
        <c:varyColors val="0"/>
        <c:ser>
          <c:idx val="1"/>
          <c:order val="1"/>
          <c:tx>
            <c:strRef>
              <c:f>'Slika 29. 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'Slika 29. '!$B$6:$B$12</c:f>
              <c:strCache>
                <c:ptCount val="7"/>
                <c:pt idx="0">
                  <c:v>NJEMAČKA</c:v>
                </c:pt>
                <c:pt idx="1">
                  <c:v>AUSTRIJA</c:v>
                </c:pt>
                <c:pt idx="2">
                  <c:v>SJEDINJENE AMERIČKE DRŽAVE</c:v>
                </c:pt>
                <c:pt idx="3">
                  <c:v>UJEDINJENO KRALJEVSTVO V. B. I SJ. IRSKE</c:v>
                </c:pt>
                <c:pt idx="4">
                  <c:v>SLOVENIJA</c:v>
                </c:pt>
                <c:pt idx="5">
                  <c:v>IRSKA</c:v>
                </c:pt>
                <c:pt idx="6">
                  <c:v>ITALIJA</c:v>
                </c:pt>
              </c:strCache>
            </c:strRef>
          </c:cat>
          <c:val>
            <c:numRef>
              <c:f>'Slika 29. '!$D$6:$D$12</c:f>
              <c:numCache>
                <c:formatCode>#,##0</c:formatCode>
                <c:ptCount val="7"/>
                <c:pt idx="0">
                  <c:v>1259515059.72</c:v>
                </c:pt>
                <c:pt idx="1">
                  <c:v>585145448.36000001</c:v>
                </c:pt>
                <c:pt idx="2">
                  <c:v>496253116.21000004</c:v>
                </c:pt>
                <c:pt idx="3">
                  <c:v>462376086.60000002</c:v>
                </c:pt>
                <c:pt idx="4">
                  <c:v>454348483.37999994</c:v>
                </c:pt>
                <c:pt idx="5">
                  <c:v>310830920.37</c:v>
                </c:pt>
                <c:pt idx="6">
                  <c:v>246304786.25999999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E-4BB2-9DD2-082E5E25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450032"/>
        <c:axId val="175449472"/>
      </c:lineChart>
      <c:catAx>
        <c:axId val="175448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600"/>
            </a:pPr>
            <a:endParaRPr lang="sr-Latn-RS"/>
          </a:p>
        </c:txPr>
        <c:crossAx val="175448912"/>
        <c:crosses val="autoZero"/>
        <c:auto val="1"/>
        <c:lblAlgn val="ctr"/>
        <c:lblOffset val="100"/>
        <c:noMultiLvlLbl val="0"/>
      </c:catAx>
      <c:valAx>
        <c:axId val="175448912"/>
        <c:scaling>
          <c:orientation val="minMax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5448352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</a:p>
              </c:rich>
            </c:tx>
          </c:dispUnitsLbl>
        </c:dispUnits>
      </c:valAx>
      <c:valAx>
        <c:axId val="175449472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17545003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045918412740782"/>
                <c:y val="4.3547266088945588E-2"/>
              </c:manualLayout>
            </c:layout>
            <c:tx>
              <c:rich>
                <a:bodyPr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r>
                    <a:rPr lang="hr-HR" sz="800" b="0" i="0" baseline="0">
                      <a:effectLst/>
                    </a:rPr>
                    <a:t>mil. EUR</a:t>
                  </a:r>
                </a:p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en-US"/>
                </a:p>
              </c:rich>
            </c:tx>
          </c:dispUnitsLbl>
        </c:dispUnits>
      </c:valAx>
      <c:catAx>
        <c:axId val="175450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544947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714646464646579E-3"/>
          <c:y val="0.91161493055555565"/>
          <c:w val="0.88892171717171764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'Slika 3.'!$B$6</c:f>
              <c:strCache>
                <c:ptCount val="1"/>
                <c:pt idx="0">
                  <c:v>broj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3.'!$C$5:$G$5</c:f>
              <c:strCache>
                <c:ptCount val="5"/>
                <c:pt idx="0">
                  <c:v>31.12. 2020.</c:v>
                </c:pt>
                <c:pt idx="1">
                  <c:v>31.12. 2021.</c:v>
                </c:pt>
                <c:pt idx="2">
                  <c:v>31.12. 2022.</c:v>
                </c:pt>
                <c:pt idx="3">
                  <c:v>31.12. 2023.</c:v>
                </c:pt>
                <c:pt idx="4">
                  <c:v>31.12. 2024.</c:v>
                </c:pt>
              </c:strCache>
            </c:strRef>
          </c:cat>
          <c:val>
            <c:numRef>
              <c:f>'Slika 3.'!$C$6:$G$6</c:f>
              <c:numCache>
                <c:formatCode>#,##0</c:formatCode>
                <c:ptCount val="5"/>
                <c:pt idx="0">
                  <c:v>84624</c:v>
                </c:pt>
                <c:pt idx="1">
                  <c:v>103615</c:v>
                </c:pt>
                <c:pt idx="2">
                  <c:v>106684</c:v>
                </c:pt>
                <c:pt idx="3">
                  <c:v>108262</c:v>
                </c:pt>
                <c:pt idx="4">
                  <c:v>110692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6-426A-B8BB-E48FF767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1401967"/>
        <c:axId val="1371416527"/>
      </c:barChart>
      <c:catAx>
        <c:axId val="1371401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71416527"/>
        <c:crosses val="autoZero"/>
        <c:auto val="1"/>
        <c:lblAlgn val="ctr"/>
        <c:lblOffset val="100"/>
        <c:noMultiLvlLbl val="0"/>
      </c:catAx>
      <c:valAx>
        <c:axId val="1371416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71401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'Slika 30. i 31.'!$B$6</c:f>
              <c:strCache>
                <c:ptCount val="1"/>
                <c:pt idx="0">
                  <c:v>SCA –  autentificirano pozdanom autentifikacijom klijenta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30. i 31.'!$C$5:$D$5</c:f>
              <c:strCache>
                <c:ptCount val="2"/>
                <c:pt idx="0">
                  <c:v>Inicirano platnim kanalom 
koji nije s udaljenosti</c:v>
                </c:pt>
                <c:pt idx="1">
                  <c:v>Inicirano platnim kanalom 
s udaljenosti</c:v>
                </c:pt>
              </c:strCache>
            </c:strRef>
          </c:cat>
          <c:val>
            <c:numRef>
              <c:f>'Slika 30. i 31.'!$C$6:$D$6</c:f>
              <c:numCache>
                <c:formatCode>#,##0</c:formatCode>
                <c:ptCount val="2"/>
                <c:pt idx="0">
                  <c:v>172369380</c:v>
                </c:pt>
                <c:pt idx="1">
                  <c:v>20408882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54-4810-8516-1F9CCAFE8EC6}"/>
            </c:ext>
          </c:extLst>
        </c:ser>
        <c:ser>
          <c:idx val="1"/>
          <c:order val="1"/>
          <c:tx>
            <c:strRef>
              <c:f>'Slika 30. i 31.'!$B$7</c:f>
              <c:strCache>
                <c:ptCount val="1"/>
                <c:pt idx="0">
                  <c:v>non-SCA – nije primijenjena pouzdana autentifikacija klijenta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'Slika 30. i 31.'!$C$5:$D$5</c:f>
              <c:strCache>
                <c:ptCount val="2"/>
                <c:pt idx="0">
                  <c:v>Inicirano platnim kanalom 
koji nije s udaljenosti</c:v>
                </c:pt>
                <c:pt idx="1">
                  <c:v>Inicirano platnim kanalom 
s udaljenosti</c:v>
                </c:pt>
              </c:strCache>
            </c:strRef>
          </c:cat>
          <c:val>
            <c:numRef>
              <c:f>'Slika 30. i 31.'!$C$7:$D$7</c:f>
              <c:numCache>
                <c:formatCode>#,##0</c:formatCode>
                <c:ptCount val="2"/>
                <c:pt idx="0">
                  <c:v>479203219</c:v>
                </c:pt>
                <c:pt idx="1">
                  <c:v>19902196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54-4810-8516-1F9CCAFE8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2368767"/>
        <c:axId val="862386239"/>
      </c:barChart>
      <c:catAx>
        <c:axId val="862368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62386239"/>
        <c:crosses val="autoZero"/>
        <c:auto val="1"/>
        <c:lblAlgn val="ctr"/>
        <c:lblOffset val="100"/>
        <c:noMultiLvlLbl val="0"/>
      </c:catAx>
      <c:valAx>
        <c:axId val="862386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62368767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'Slika 30. i 31.'!$H$6</c:f>
              <c:strCache>
                <c:ptCount val="1"/>
                <c:pt idx="0">
                  <c:v>SCA – autentificirano pozdanom autentifikacijom klijenta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30. i 31.'!$I$5:$J$5</c:f>
              <c:strCache>
                <c:ptCount val="2"/>
                <c:pt idx="0">
                  <c:v>Inicirano platnim kanalom 
koji nije s udaljenosti</c:v>
                </c:pt>
                <c:pt idx="1">
                  <c:v>Inicirano platnim kanalom 
s udaljenosti</c:v>
                </c:pt>
              </c:strCache>
            </c:strRef>
          </c:cat>
          <c:val>
            <c:numRef>
              <c:f>'Slika 30. i 31.'!$I$6:$J$6</c:f>
              <c:numCache>
                <c:formatCode>#,##0</c:formatCode>
                <c:ptCount val="2"/>
                <c:pt idx="0">
                  <c:v>10487072771.229998</c:v>
                </c:pt>
                <c:pt idx="1">
                  <c:v>1391299564.9700003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25-46AB-A1A9-FD471C962495}"/>
            </c:ext>
          </c:extLst>
        </c:ser>
        <c:ser>
          <c:idx val="1"/>
          <c:order val="1"/>
          <c:tx>
            <c:strRef>
              <c:f>'Slika 30. i 31.'!$H$7</c:f>
              <c:strCache>
                <c:ptCount val="1"/>
                <c:pt idx="0">
                  <c:v>non-SCA – nije primijenjena pouzdana autentifikacija klijenta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'Slika 30. i 31.'!$I$5:$J$5</c:f>
              <c:strCache>
                <c:ptCount val="2"/>
                <c:pt idx="0">
                  <c:v>Inicirano platnim kanalom 
koji nije s udaljenosti</c:v>
                </c:pt>
                <c:pt idx="1">
                  <c:v>Inicirano platnim kanalom 
s udaljenosti</c:v>
                </c:pt>
              </c:strCache>
            </c:strRef>
          </c:cat>
          <c:val>
            <c:numRef>
              <c:f>'Slika 30. i 31.'!$I$7:$J$7</c:f>
              <c:numCache>
                <c:formatCode>#,##0</c:formatCode>
                <c:ptCount val="2"/>
                <c:pt idx="0">
                  <c:v>8677671514.8699989</c:v>
                </c:pt>
                <c:pt idx="1">
                  <c:v>729908850.89999998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25-46AB-A1A9-FD471C962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2392063"/>
        <c:axId val="862374591"/>
      </c:barChart>
      <c:catAx>
        <c:axId val="862392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62374591"/>
        <c:crosses val="autoZero"/>
        <c:auto val="1"/>
        <c:lblAlgn val="ctr"/>
        <c:lblOffset val="100"/>
        <c:noMultiLvlLbl val="0"/>
      </c:catAx>
      <c:valAx>
        <c:axId val="862374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62392063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'Slika 4.'!$C$5</c:f>
              <c:strCache>
                <c:ptCount val="1"/>
                <c:pt idx="0">
                  <c:v>Debitna kartica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'Slika 4.'!$B$6:$B$8</c:f>
              <c:strCache>
                <c:ptCount val="3"/>
                <c:pt idx="0">
                  <c:v>31.12.2022.</c:v>
                </c:pt>
                <c:pt idx="1">
                  <c:v>31.12.2023.</c:v>
                </c:pt>
                <c:pt idx="2">
                  <c:v>31.12.2024.</c:v>
                </c:pt>
              </c:strCache>
            </c:strRef>
          </c:cat>
          <c:val>
            <c:numRef>
              <c:f>'Slika 4.'!$C$6:$C$8</c:f>
              <c:numCache>
                <c:formatCode>#,##0</c:formatCode>
                <c:ptCount val="3"/>
                <c:pt idx="0">
                  <c:v>6926859</c:v>
                </c:pt>
                <c:pt idx="1">
                  <c:v>6830744</c:v>
                </c:pt>
                <c:pt idx="2">
                  <c:v>7023922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2-4739-8F75-B03909C89437}"/>
            </c:ext>
          </c:extLst>
        </c:ser>
        <c:ser>
          <c:idx val="1"/>
          <c:order val="1"/>
          <c:tx>
            <c:strRef>
              <c:f>'Slika 4.'!$D$5</c:f>
              <c:strCache>
                <c:ptCount val="1"/>
                <c:pt idx="0">
                  <c:v>Kreditna kartica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'Slika 4.'!$B$6:$B$8</c:f>
              <c:strCache>
                <c:ptCount val="3"/>
                <c:pt idx="0">
                  <c:v>31.12.2022.</c:v>
                </c:pt>
                <c:pt idx="1">
                  <c:v>31.12.2023.</c:v>
                </c:pt>
                <c:pt idx="2">
                  <c:v>31.12.2024.</c:v>
                </c:pt>
              </c:strCache>
            </c:strRef>
          </c:cat>
          <c:val>
            <c:numRef>
              <c:f>'Slika 4.'!$D$6:$D$8</c:f>
              <c:numCache>
                <c:formatCode>#,##0</c:formatCode>
                <c:ptCount val="3"/>
                <c:pt idx="0">
                  <c:v>1735712</c:v>
                </c:pt>
                <c:pt idx="1">
                  <c:v>1708472</c:v>
                </c:pt>
                <c:pt idx="2">
                  <c:v>1693680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C2-4739-8F75-B03909C8943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71444815"/>
        <c:axId val="1371478095"/>
      </c:barChart>
      <c:catAx>
        <c:axId val="1371444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71478095"/>
        <c:crosses val="autoZero"/>
        <c:auto val="1"/>
        <c:lblAlgn val="ctr"/>
        <c:lblOffset val="100"/>
        <c:noMultiLvlLbl val="0"/>
      </c:catAx>
      <c:valAx>
        <c:axId val="137147809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371444815"/>
        <c:crossesAt val="44197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Na dan </a:t>
            </a:r>
            <a:r>
              <a:rPr lang="en-US"/>
              <a:t>31.</a:t>
            </a:r>
            <a:r>
              <a:rPr lang="hr-HR"/>
              <a:t> </a:t>
            </a:r>
            <a:r>
              <a:rPr lang="en-US"/>
              <a:t>12.</a:t>
            </a:r>
            <a:r>
              <a:rPr lang="hr-HR"/>
              <a:t> </a:t>
            </a:r>
            <a:r>
              <a:rPr lang="en-US"/>
              <a:t>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5.'!$B$17</c:f>
              <c:strCache>
                <c:ptCount val="1"/>
                <c:pt idx="0">
                  <c:v>31. 12. 2024.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D3-4073-B38D-9910EA8A63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D3-4073-B38D-9910EA8A63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D3-4073-B38D-9910EA8A63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5.'!$C$5:$E$5</c:f>
              <c:strCache>
                <c:ptCount val="3"/>
                <c:pt idx="0">
                  <c:v>Korištene platne kartice  (uk.)</c:v>
                </c:pt>
                <c:pt idx="1">
                  <c:v>Nekorištene platne kartice  (uk.)</c:v>
                </c:pt>
                <c:pt idx="2">
                  <c:v>Blokirane platne kartice  (uk.)</c:v>
                </c:pt>
              </c:strCache>
            </c:strRef>
          </c:cat>
          <c:val>
            <c:numRef>
              <c:f>'Slika 5.'!$C$17:$E$17</c:f>
              <c:numCache>
                <c:formatCode>#,##0</c:formatCode>
                <c:ptCount val="3"/>
                <c:pt idx="0">
                  <c:v>4933617</c:v>
                </c:pt>
                <c:pt idx="1">
                  <c:v>3320202</c:v>
                </c:pt>
                <c:pt idx="2">
                  <c:v>463783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D3-4073-B38D-9910EA8A6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7491429149516"/>
          <c:y val="4.0009337293522705E-2"/>
          <c:w val="0.82147770018300825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6.'!$C$5</c:f>
              <c:strCache>
                <c:ptCount val="1"/>
                <c:pt idx="0">
                  <c:v>Novoizdane debitne platne kartice</c:v>
                </c:pt>
              </c:strCache>
            </c:strRef>
          </c:tx>
          <c:invertIfNegative val="0"/>
          <c:cat>
            <c:numRef>
              <c:f>'Slika 6.'!$B$6:$B$17</c:f>
              <c:numCache>
                <c:formatCode>[$-41A]mmm/\ 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'Slika 6.'!$C$6:$C$17</c:f>
              <c:numCache>
                <c:formatCode>#,##0</c:formatCode>
                <c:ptCount val="12"/>
                <c:pt idx="0">
                  <c:v>96315</c:v>
                </c:pt>
                <c:pt idx="1">
                  <c:v>80365</c:v>
                </c:pt>
                <c:pt idx="2">
                  <c:v>107542</c:v>
                </c:pt>
                <c:pt idx="3">
                  <c:v>120858</c:v>
                </c:pt>
                <c:pt idx="4">
                  <c:v>114885</c:v>
                </c:pt>
                <c:pt idx="5">
                  <c:v>89147</c:v>
                </c:pt>
                <c:pt idx="6">
                  <c:v>117527</c:v>
                </c:pt>
                <c:pt idx="7">
                  <c:v>93978</c:v>
                </c:pt>
                <c:pt idx="8">
                  <c:v>104021</c:v>
                </c:pt>
                <c:pt idx="9">
                  <c:v>129178</c:v>
                </c:pt>
                <c:pt idx="10">
                  <c:v>162492</c:v>
                </c:pt>
                <c:pt idx="11">
                  <c:v>110693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A5-42FD-AB74-AF352E6A2631}"/>
            </c:ext>
          </c:extLst>
        </c:ser>
        <c:ser>
          <c:idx val="1"/>
          <c:order val="1"/>
          <c:tx>
            <c:strRef>
              <c:f>'Slika 6.'!$D$5</c:f>
              <c:strCache>
                <c:ptCount val="1"/>
                <c:pt idx="0">
                  <c:v>Novoizdane kreditne platne kartice</c:v>
                </c:pt>
              </c:strCache>
            </c:strRef>
          </c:tx>
          <c:invertIfNegative val="0"/>
          <c:cat>
            <c:numRef>
              <c:f>'Slika 6.'!$B$6:$B$17</c:f>
              <c:numCache>
                <c:formatCode>[$-41A]mmm/\ 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'Slika 6.'!$D$6:$D$17</c:f>
              <c:numCache>
                <c:formatCode>#,##0</c:formatCode>
                <c:ptCount val="12"/>
                <c:pt idx="0">
                  <c:v>18389</c:v>
                </c:pt>
                <c:pt idx="1">
                  <c:v>17886</c:v>
                </c:pt>
                <c:pt idx="2">
                  <c:v>27975</c:v>
                </c:pt>
                <c:pt idx="3">
                  <c:v>24883</c:v>
                </c:pt>
                <c:pt idx="4">
                  <c:v>22287</c:v>
                </c:pt>
                <c:pt idx="5">
                  <c:v>25374</c:v>
                </c:pt>
                <c:pt idx="6">
                  <c:v>22028</c:v>
                </c:pt>
                <c:pt idx="7">
                  <c:v>22815</c:v>
                </c:pt>
                <c:pt idx="8">
                  <c:v>20327</c:v>
                </c:pt>
                <c:pt idx="9">
                  <c:v>32422</c:v>
                </c:pt>
                <c:pt idx="10">
                  <c:v>29294</c:v>
                </c:pt>
                <c:pt idx="11">
                  <c:v>25200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A5-42FD-AB74-AF352E6A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33424"/>
        <c:axId val="171363152"/>
      </c:barChart>
      <c:lineChart>
        <c:grouping val="standard"/>
        <c:varyColors val="0"/>
        <c:ser>
          <c:idx val="2"/>
          <c:order val="2"/>
          <c:tx>
            <c:strRef>
              <c:f>'Slika 6.'!$E$5</c:f>
              <c:strCache>
                <c:ptCount val="1"/>
                <c:pt idx="0">
                  <c:v>Deaktivirane debitne platne kartice</c:v>
                </c:pt>
              </c:strCache>
            </c:strRef>
          </c:tx>
          <c:marker>
            <c:symbol val="none"/>
          </c:marker>
          <c:cat>
            <c:numRef>
              <c:f>'Slika 6.'!$B$6:$B$17</c:f>
              <c:numCache>
                <c:formatCode>[$-41A]mmm/\ 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'Slika 6.'!$E$6:$E$17</c:f>
              <c:numCache>
                <c:formatCode>#,##0</c:formatCode>
                <c:ptCount val="12"/>
                <c:pt idx="0">
                  <c:v>76450</c:v>
                </c:pt>
                <c:pt idx="1">
                  <c:v>67728</c:v>
                </c:pt>
                <c:pt idx="2">
                  <c:v>116830</c:v>
                </c:pt>
                <c:pt idx="3">
                  <c:v>109169</c:v>
                </c:pt>
                <c:pt idx="4">
                  <c:v>95083</c:v>
                </c:pt>
                <c:pt idx="5">
                  <c:v>630810</c:v>
                </c:pt>
                <c:pt idx="6">
                  <c:v>75288</c:v>
                </c:pt>
                <c:pt idx="7">
                  <c:v>70205</c:v>
                </c:pt>
                <c:pt idx="8">
                  <c:v>82629</c:v>
                </c:pt>
                <c:pt idx="9">
                  <c:v>98606</c:v>
                </c:pt>
                <c:pt idx="10">
                  <c:v>117175</c:v>
                </c:pt>
                <c:pt idx="11">
                  <c:v>77597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A5-42FD-AB74-AF352E6A2631}"/>
            </c:ext>
          </c:extLst>
        </c:ser>
        <c:ser>
          <c:idx val="3"/>
          <c:order val="3"/>
          <c:tx>
            <c:strRef>
              <c:f>'Slika 6.'!$F$5</c:f>
              <c:strCache>
                <c:ptCount val="1"/>
                <c:pt idx="0">
                  <c:v>Deaktivirane kreditne platne kartice</c:v>
                </c:pt>
              </c:strCache>
            </c:strRef>
          </c:tx>
          <c:marker>
            <c:symbol val="none"/>
          </c:marker>
          <c:cat>
            <c:numRef>
              <c:f>'Slika 6.'!$B$6:$B$17</c:f>
              <c:numCache>
                <c:formatCode>[$-41A]mmm/\ 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'Slika 6.'!$F$6:$F$17</c:f>
              <c:numCache>
                <c:formatCode>#,##0</c:formatCode>
                <c:ptCount val="12"/>
                <c:pt idx="0">
                  <c:v>17632</c:v>
                </c:pt>
                <c:pt idx="1">
                  <c:v>15354</c:v>
                </c:pt>
                <c:pt idx="2">
                  <c:v>21404</c:v>
                </c:pt>
                <c:pt idx="3">
                  <c:v>27570</c:v>
                </c:pt>
                <c:pt idx="4">
                  <c:v>16784</c:v>
                </c:pt>
                <c:pt idx="5">
                  <c:v>121144</c:v>
                </c:pt>
                <c:pt idx="6">
                  <c:v>51087</c:v>
                </c:pt>
                <c:pt idx="7">
                  <c:v>16230</c:v>
                </c:pt>
                <c:pt idx="8">
                  <c:v>18673</c:v>
                </c:pt>
                <c:pt idx="9">
                  <c:v>25469</c:v>
                </c:pt>
                <c:pt idx="10">
                  <c:v>31331</c:v>
                </c:pt>
                <c:pt idx="11">
                  <c:v>24336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A5-42FD-AB74-AF352E6A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33424"/>
        <c:axId val="171363152"/>
      </c:lineChart>
      <c:catAx>
        <c:axId val="170733424"/>
        <c:scaling>
          <c:orientation val="minMax"/>
        </c:scaling>
        <c:delete val="0"/>
        <c:axPos val="b"/>
        <c:numFmt formatCode="[$-41A]mmm/\ 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1363152"/>
        <c:crosses val="autoZero"/>
        <c:auto val="0"/>
        <c:lblAlgn val="ctr"/>
        <c:lblOffset val="100"/>
        <c:noMultiLvlLbl val="0"/>
      </c:catAx>
      <c:valAx>
        <c:axId val="171363152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170733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4808417801972494E-2"/>
          <c:y val="0.89168980876478088"/>
          <c:w val="0.82541320516245664"/>
          <c:h val="0.1037677427541154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54840554773354E-2"/>
          <c:y val="7.0662563118696509E-2"/>
          <c:w val="0.88226129370471518"/>
          <c:h val="0.670452167220891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7.'!$C$5</c:f>
              <c:strCache>
                <c:ptCount val="1"/>
                <c:pt idx="0">
                  <c:v>Kontaktna</c:v>
                </c:pt>
              </c:strCache>
            </c:strRef>
          </c:tx>
          <c:invertIfNegative val="0"/>
          <c:cat>
            <c:strRef>
              <c:f>('Slika 7.'!$B$17,'Slika 7.'!$B$29,'Slika 7.'!$B$41,'Slika 7.'!$B$53)</c:f>
              <c:strCache>
                <c:ptCount val="4"/>
                <c:pt idx="0">
                  <c:v>31.12.2021.</c:v>
                </c:pt>
                <c:pt idx="1">
                  <c:v>31. 12. 2022.</c:v>
                </c:pt>
                <c:pt idx="2">
                  <c:v>31.12.2023.</c:v>
                </c:pt>
                <c:pt idx="3">
                  <c:v>31.12.2024.</c:v>
                </c:pt>
              </c:strCache>
            </c:strRef>
          </c:cat>
          <c:val>
            <c:numRef>
              <c:f>('Slika 7.'!$C$17,'Slika 7.'!$C$29,'Slika 7.'!$C$41,'Slika 7.'!$C$53)</c:f>
              <c:numCache>
                <c:formatCode>#,##0</c:formatCode>
                <c:ptCount val="4"/>
                <c:pt idx="0">
                  <c:v>2890160</c:v>
                </c:pt>
                <c:pt idx="1">
                  <c:v>2669039</c:v>
                </c:pt>
                <c:pt idx="2">
                  <c:v>2056716</c:v>
                </c:pt>
                <c:pt idx="3">
                  <c:v>1805469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C-4FFF-A1A2-8B32E5622DCF}"/>
            </c:ext>
          </c:extLst>
        </c:ser>
        <c:ser>
          <c:idx val="1"/>
          <c:order val="1"/>
          <c:tx>
            <c:strRef>
              <c:f>'Slika 7.'!$D$5</c:f>
              <c:strCache>
                <c:ptCount val="1"/>
                <c:pt idx="0">
                  <c:v>Beskontaktna</c:v>
                </c:pt>
              </c:strCache>
            </c:strRef>
          </c:tx>
          <c:invertIfNegative val="0"/>
          <c:cat>
            <c:strRef>
              <c:f>('Slika 7.'!$B$17,'Slika 7.'!$B$29,'Slika 7.'!$B$41,'Slika 7.'!$B$53)</c:f>
              <c:strCache>
                <c:ptCount val="4"/>
                <c:pt idx="0">
                  <c:v>31.12.2021.</c:v>
                </c:pt>
                <c:pt idx="1">
                  <c:v>31. 12. 2022.</c:v>
                </c:pt>
                <c:pt idx="2">
                  <c:v>31.12.2023.</c:v>
                </c:pt>
                <c:pt idx="3">
                  <c:v>31.12.2024.</c:v>
                </c:pt>
              </c:strCache>
            </c:strRef>
          </c:cat>
          <c:val>
            <c:numRef>
              <c:f>('Slika 7.'!$D$17,'Slika 7.'!$D$29,'Slika 7.'!$D$41,'Slika 7.'!$D$53)</c:f>
              <c:numCache>
                <c:formatCode>#,##0</c:formatCode>
                <c:ptCount val="4"/>
                <c:pt idx="0">
                  <c:v>5832567</c:v>
                </c:pt>
                <c:pt idx="1">
                  <c:v>5993532</c:v>
                </c:pt>
                <c:pt idx="2">
                  <c:v>6482500</c:v>
                </c:pt>
                <c:pt idx="3">
                  <c:v>6912133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59-48FF-8419-7EFB59840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366512"/>
        <c:axId val="171367072"/>
      </c:barChart>
      <c:catAx>
        <c:axId val="171366512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1367072"/>
        <c:crosses val="autoZero"/>
        <c:auto val="0"/>
        <c:lblAlgn val="ctr"/>
        <c:lblOffset val="100"/>
        <c:noMultiLvlLbl val="0"/>
      </c:catAx>
      <c:valAx>
        <c:axId val="171367072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sr-Latn-RS"/>
          </a:p>
        </c:txPr>
        <c:crossAx val="171366512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8800908588473839"/>
          <c:y val="0.9393135883395286"/>
          <c:w val="0.25891358174822743"/>
          <c:h val="4.9783306627153009E-2"/>
        </c:manualLayout>
      </c:layout>
      <c:overlay val="0"/>
      <c:txPr>
        <a:bodyPr/>
        <a:lstStyle/>
        <a:p>
          <a:pPr>
            <a:defRPr sz="10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8.'!$H$5</c:f>
              <c:strCache>
                <c:ptCount val="1"/>
                <c:pt idx="0">
                  <c:v>Ukupna 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'Slika 8.'!$B$6:$B$17</c:f>
              <c:strCache>
                <c:ptCount val="12"/>
                <c:pt idx="0">
                  <c:v>31.1.2024.</c:v>
                </c:pt>
                <c:pt idx="1">
                  <c:v>29.2.2024.</c:v>
                </c:pt>
                <c:pt idx="2">
                  <c:v>31.3.2024.</c:v>
                </c:pt>
                <c:pt idx="3">
                  <c:v>30.4.2024.</c:v>
                </c:pt>
                <c:pt idx="4">
                  <c:v>31.5.2024.</c:v>
                </c:pt>
                <c:pt idx="5">
                  <c:v>30.6.2024.</c:v>
                </c:pt>
                <c:pt idx="6">
                  <c:v>31.7.2024.</c:v>
                </c:pt>
                <c:pt idx="7">
                  <c:v>31.8.2024.</c:v>
                </c:pt>
                <c:pt idx="8">
                  <c:v>30.9.2024.</c:v>
                </c:pt>
                <c:pt idx="9">
                  <c:v>31.10.2024.</c:v>
                </c:pt>
                <c:pt idx="10">
                  <c:v>30.11.2024.</c:v>
                </c:pt>
                <c:pt idx="11">
                  <c:v>31.12.2024.</c:v>
                </c:pt>
              </c:strCache>
            </c:strRef>
          </c:cat>
          <c:val>
            <c:numRef>
              <c:f>'Slika 8.'!$H$6:$H$17</c:f>
              <c:numCache>
                <c:formatCode>#,##0</c:formatCode>
                <c:ptCount val="12"/>
                <c:pt idx="0">
                  <c:v>2864966690.7799997</c:v>
                </c:pt>
                <c:pt idx="1">
                  <c:v>2931524837.5</c:v>
                </c:pt>
                <c:pt idx="2">
                  <c:v>3274418957.8099999</c:v>
                </c:pt>
                <c:pt idx="3">
                  <c:v>3235773388.5299997</c:v>
                </c:pt>
                <c:pt idx="4">
                  <c:v>3502903582.5099998</c:v>
                </c:pt>
                <c:pt idx="5">
                  <c:v>3488024371.4000001</c:v>
                </c:pt>
                <c:pt idx="6">
                  <c:v>3713244673.1800003</c:v>
                </c:pt>
                <c:pt idx="7">
                  <c:v>3550496807.1999998</c:v>
                </c:pt>
                <c:pt idx="8">
                  <c:v>3551513764.7200003</c:v>
                </c:pt>
                <c:pt idx="9">
                  <c:v>3702834022.0500002</c:v>
                </c:pt>
                <c:pt idx="10">
                  <c:v>3595806146.4299998</c:v>
                </c:pt>
                <c:pt idx="11">
                  <c:v>3936252682.4899998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6-4F38-B8BF-E3CABBFB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370432"/>
        <c:axId val="171563008"/>
      </c:lineChart>
      <c:lineChart>
        <c:grouping val="standard"/>
        <c:varyColors val="0"/>
        <c:ser>
          <c:idx val="0"/>
          <c:order val="0"/>
          <c:tx>
            <c:strRef>
              <c:f>'Slika 8.'!$G$5</c:f>
              <c:strCache>
                <c:ptCount val="1"/>
                <c:pt idx="0">
                  <c:v>Ukupan 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'Slika 8.'!$B$6:$B$17</c:f>
              <c:strCache>
                <c:ptCount val="12"/>
                <c:pt idx="0">
                  <c:v>31.1.2024.</c:v>
                </c:pt>
                <c:pt idx="1">
                  <c:v>29.2.2024.</c:v>
                </c:pt>
                <c:pt idx="2">
                  <c:v>31.3.2024.</c:v>
                </c:pt>
                <c:pt idx="3">
                  <c:v>30.4.2024.</c:v>
                </c:pt>
                <c:pt idx="4">
                  <c:v>31.5.2024.</c:v>
                </c:pt>
                <c:pt idx="5">
                  <c:v>30.6.2024.</c:v>
                </c:pt>
                <c:pt idx="6">
                  <c:v>31.7.2024.</c:v>
                </c:pt>
                <c:pt idx="7">
                  <c:v>31.8.2024.</c:v>
                </c:pt>
                <c:pt idx="8">
                  <c:v>30.9.2024.</c:v>
                </c:pt>
                <c:pt idx="9">
                  <c:v>31.10.2024.</c:v>
                </c:pt>
                <c:pt idx="10">
                  <c:v>30.11.2024.</c:v>
                </c:pt>
                <c:pt idx="11">
                  <c:v>31.12.2024.</c:v>
                </c:pt>
              </c:strCache>
            </c:strRef>
          </c:cat>
          <c:val>
            <c:numRef>
              <c:f>'Slika 8.'!$G$6:$G$17</c:f>
              <c:numCache>
                <c:formatCode>#,##0</c:formatCode>
                <c:ptCount val="12"/>
                <c:pt idx="0">
                  <c:v>61914164</c:v>
                </c:pt>
                <c:pt idx="1">
                  <c:v>63682897</c:v>
                </c:pt>
                <c:pt idx="2">
                  <c:v>71035612</c:v>
                </c:pt>
                <c:pt idx="3">
                  <c:v>67767817</c:v>
                </c:pt>
                <c:pt idx="4">
                  <c:v>73234036</c:v>
                </c:pt>
                <c:pt idx="5">
                  <c:v>72459740</c:v>
                </c:pt>
                <c:pt idx="6">
                  <c:v>74646860</c:v>
                </c:pt>
                <c:pt idx="7">
                  <c:v>71365636</c:v>
                </c:pt>
                <c:pt idx="8">
                  <c:v>72330136</c:v>
                </c:pt>
                <c:pt idx="9">
                  <c:v>76116766</c:v>
                </c:pt>
                <c:pt idx="10">
                  <c:v>72044630</c:v>
                </c:pt>
                <c:pt idx="11">
                  <c:v>76629914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6-4F38-B8BF-E3CABBFB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64128"/>
        <c:axId val="171563568"/>
      </c:lineChart>
      <c:catAx>
        <c:axId val="17137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563008"/>
        <c:crosses val="autoZero"/>
        <c:auto val="1"/>
        <c:lblAlgn val="ctr"/>
        <c:lblOffset val="100"/>
        <c:tickLblSkip val="1"/>
        <c:noMultiLvlLbl val="1"/>
      </c:catAx>
      <c:valAx>
        <c:axId val="17156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370432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>
                      <a:effectLst/>
                    </a:rPr>
                    <a:t>mlrd. EUR</a:t>
                  </a:r>
                  <a:endParaRPr lang="en-US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15635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56412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1564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156356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'Slika 9.'!$B$8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9.'!$C$7:$D$7</c:f>
              <c:strCache>
                <c:ptCount val="2"/>
                <c:pt idx="0">
                  <c:v>Inicirani kanalom s udaljenosti</c:v>
                </c:pt>
                <c:pt idx="1">
                  <c:v>Inicirani kanalom koji nije s udaljenosti</c:v>
                </c:pt>
              </c:strCache>
            </c:strRef>
          </c:cat>
          <c:val>
            <c:numRef>
              <c:f>'Slika 9.'!$C$8:$D$8</c:f>
              <c:numCache>
                <c:formatCode>#,##0</c:formatCode>
                <c:ptCount val="2"/>
                <c:pt idx="0">
                  <c:v>104735003</c:v>
                </c:pt>
                <c:pt idx="1">
                  <c:v>639025644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CC-4CA5-9E15-0ABCBB4BC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2864384"/>
        <c:axId val="112856896"/>
      </c:barChart>
      <c:lineChart>
        <c:grouping val="standard"/>
        <c:varyColors val="0"/>
        <c:ser>
          <c:idx val="1"/>
          <c:order val="1"/>
          <c:tx>
            <c:strRef>
              <c:f>'Slika 9.'!$B$9</c:f>
              <c:strCache>
                <c:ptCount val="1"/>
                <c:pt idx="0">
                  <c:v>Vrijednost transakcija, u eurima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9.'!$C$7:$D$7</c:f>
              <c:strCache>
                <c:ptCount val="2"/>
                <c:pt idx="0">
                  <c:v>Inicirani kanalom s udaljenosti</c:v>
                </c:pt>
                <c:pt idx="1">
                  <c:v>Inicirani kanalom koji nije s udaljenosti</c:v>
                </c:pt>
              </c:strCache>
            </c:strRef>
          </c:cat>
          <c:val>
            <c:numRef>
              <c:f>'Slika 9.'!$C$9:$D$9</c:f>
              <c:numCache>
                <c:formatCode>#,##0</c:formatCode>
                <c:ptCount val="2"/>
                <c:pt idx="0">
                  <c:v>5452855737.970005</c:v>
                </c:pt>
                <c:pt idx="1">
                  <c:v>17613902615.5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C-4CA5-9E15-0ABCBB4BC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17008"/>
        <c:axId val="171106192"/>
      </c:lineChart>
      <c:catAx>
        <c:axId val="11286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2856896"/>
        <c:crosses val="autoZero"/>
        <c:auto val="1"/>
        <c:lblAlgn val="ctr"/>
        <c:lblOffset val="100"/>
        <c:noMultiLvlLbl val="0"/>
      </c:catAx>
      <c:valAx>
        <c:axId val="11285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2864384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711061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11700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71117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106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1</xdr:row>
      <xdr:rowOff>28574</xdr:rowOff>
    </xdr:from>
    <xdr:to>
      <xdr:col>16</xdr:col>
      <xdr:colOff>419099</xdr:colOff>
      <xdr:row>21</xdr:row>
      <xdr:rowOff>28574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124240</xdr:colOff>
      <xdr:row>12</xdr:row>
      <xdr:rowOff>149087</xdr:rowOff>
    </xdr:from>
    <xdr:to>
      <xdr:col>13</xdr:col>
      <xdr:colOff>402335</xdr:colOff>
      <xdr:row>28</xdr:row>
      <xdr:rowOff>92920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172279</xdr:colOff>
      <xdr:row>13</xdr:row>
      <xdr:rowOff>53009</xdr:rowOff>
    </xdr:from>
    <xdr:to>
      <xdr:col>4</xdr:col>
      <xdr:colOff>424070</xdr:colOff>
      <xdr:row>27</xdr:row>
      <xdr:rowOff>112644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3BAF7134-A7EF-4955-B058-E08AA53F9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43992</xdr:colOff>
      <xdr:row>5</xdr:row>
      <xdr:rowOff>76200</xdr:rowOff>
    </xdr:from>
    <xdr:to>
      <xdr:col>22</xdr:col>
      <xdr:colOff>514350</xdr:colOff>
      <xdr:row>30</xdr:row>
      <xdr:rowOff>104775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79256</xdr:colOff>
      <xdr:row>5</xdr:row>
      <xdr:rowOff>114300</xdr:rowOff>
    </xdr:from>
    <xdr:to>
      <xdr:col>15</xdr:col>
      <xdr:colOff>238125</xdr:colOff>
      <xdr:row>32</xdr:row>
      <xdr:rowOff>57150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508444</xdr:colOff>
      <xdr:row>4</xdr:row>
      <xdr:rowOff>419402</xdr:rowOff>
    </xdr:from>
    <xdr:to>
      <xdr:col>19</xdr:col>
      <xdr:colOff>458028</xdr:colOff>
      <xdr:row>28</xdr:row>
      <xdr:rowOff>12048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724729</xdr:colOff>
      <xdr:row>6</xdr:row>
      <xdr:rowOff>43691</xdr:rowOff>
    </xdr:from>
    <xdr:to>
      <xdr:col>19</xdr:col>
      <xdr:colOff>473765</xdr:colOff>
      <xdr:row>30</xdr:row>
      <xdr:rowOff>60050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638175</xdr:colOff>
      <xdr:row>3</xdr:row>
      <xdr:rowOff>60255</xdr:rowOff>
    </xdr:from>
    <xdr:to>
      <xdr:col>12</xdr:col>
      <xdr:colOff>428624</xdr:colOff>
      <xdr:row>20</xdr:row>
      <xdr:rowOff>85724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522514</xdr:colOff>
      <xdr:row>5</xdr:row>
      <xdr:rowOff>47106</xdr:rowOff>
    </xdr:from>
    <xdr:to>
      <xdr:col>19</xdr:col>
      <xdr:colOff>82376</xdr:colOff>
      <xdr:row>31</xdr:row>
      <xdr:rowOff>89846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97219</xdr:colOff>
      <xdr:row>4</xdr:row>
      <xdr:rowOff>419100</xdr:rowOff>
    </xdr:from>
    <xdr:to>
      <xdr:col>15</xdr:col>
      <xdr:colOff>746882</xdr:colOff>
      <xdr:row>30</xdr:row>
      <xdr:rowOff>76201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367393</xdr:colOff>
      <xdr:row>4</xdr:row>
      <xdr:rowOff>81641</xdr:rowOff>
    </xdr:from>
    <xdr:to>
      <xdr:col>13</xdr:col>
      <xdr:colOff>163286</xdr:colOff>
      <xdr:row>18</xdr:row>
      <xdr:rowOff>95248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380999</xdr:colOff>
      <xdr:row>3</xdr:row>
      <xdr:rowOff>157778</xdr:rowOff>
    </xdr:from>
    <xdr:to>
      <xdr:col>13</xdr:col>
      <xdr:colOff>60679</xdr:colOff>
      <xdr:row>18</xdr:row>
      <xdr:rowOff>131379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129687</xdr:colOff>
      <xdr:row>4</xdr:row>
      <xdr:rowOff>6594</xdr:rowOff>
    </xdr:from>
    <xdr:to>
      <xdr:col>15</xdr:col>
      <xdr:colOff>424229</xdr:colOff>
      <xdr:row>20</xdr:row>
      <xdr:rowOff>68139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36900CA-1B0F-412C-AC90-99F41FC73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588180</xdr:colOff>
      <xdr:row>5</xdr:row>
      <xdr:rowOff>30106</xdr:rowOff>
    </xdr:from>
    <xdr:to>
      <xdr:col>20</xdr:col>
      <xdr:colOff>354487</xdr:colOff>
      <xdr:row>31</xdr:row>
      <xdr:rowOff>121655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329571</xdr:colOff>
      <xdr:row>5</xdr:row>
      <xdr:rowOff>2170</xdr:rowOff>
    </xdr:from>
    <xdr:to>
      <xdr:col>21</xdr:col>
      <xdr:colOff>457200</xdr:colOff>
      <xdr:row>31</xdr:row>
      <xdr:rowOff>145135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463034</xdr:colOff>
      <xdr:row>5</xdr:row>
      <xdr:rowOff>22763</xdr:rowOff>
    </xdr:from>
    <xdr:to>
      <xdr:col>19</xdr:col>
      <xdr:colOff>437666</xdr:colOff>
      <xdr:row>29</xdr:row>
      <xdr:rowOff>807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297245</xdr:colOff>
      <xdr:row>3</xdr:row>
      <xdr:rowOff>144518</xdr:rowOff>
    </xdr:from>
    <xdr:to>
      <xdr:col>14</xdr:col>
      <xdr:colOff>26604</xdr:colOff>
      <xdr:row>23</xdr:row>
      <xdr:rowOff>111672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168495</xdr:colOff>
      <xdr:row>1</xdr:row>
      <xdr:rowOff>158640</xdr:rowOff>
    </xdr:from>
    <xdr:to>
      <xdr:col>13</xdr:col>
      <xdr:colOff>358994</xdr:colOff>
      <xdr:row>21</xdr:row>
      <xdr:rowOff>94265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177183</xdr:colOff>
      <xdr:row>3</xdr:row>
      <xdr:rowOff>101938</xdr:rowOff>
    </xdr:from>
    <xdr:to>
      <xdr:col>13</xdr:col>
      <xdr:colOff>848329</xdr:colOff>
      <xdr:row>24</xdr:row>
      <xdr:rowOff>138275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358994</xdr:colOff>
      <xdr:row>2</xdr:row>
      <xdr:rowOff>126944</xdr:rowOff>
    </xdr:from>
    <xdr:to>
      <xdr:col>16</xdr:col>
      <xdr:colOff>130395</xdr:colOff>
      <xdr:row>18</xdr:row>
      <xdr:rowOff>155519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291611</xdr:colOff>
      <xdr:row>3</xdr:row>
      <xdr:rowOff>132983</xdr:rowOff>
    </xdr:from>
    <xdr:to>
      <xdr:col>15</xdr:col>
      <xdr:colOff>493102</xdr:colOff>
      <xdr:row>19</xdr:row>
      <xdr:rowOff>160825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2</xdr:row>
      <xdr:rowOff>133350</xdr:rowOff>
    </xdr:from>
    <xdr:to>
      <xdr:col>18</xdr:col>
      <xdr:colOff>123825</xdr:colOff>
      <xdr:row>22</xdr:row>
      <xdr:rowOff>180975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147802</xdr:colOff>
      <xdr:row>10</xdr:row>
      <xdr:rowOff>80142</xdr:rowOff>
    </xdr:from>
    <xdr:to>
      <xdr:col>3</xdr:col>
      <xdr:colOff>121526</xdr:colOff>
      <xdr:row>29</xdr:row>
      <xdr:rowOff>77515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DD87A6EB-AF3B-4A7A-8CED-93B6A2E2F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495957</xdr:colOff>
      <xdr:row>10</xdr:row>
      <xdr:rowOff>93279</xdr:rowOff>
    </xdr:from>
    <xdr:to>
      <xdr:col>9</xdr:col>
      <xdr:colOff>325164</xdr:colOff>
      <xdr:row>29</xdr:row>
      <xdr:rowOff>90652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68D50DD-2064-41D5-9AD3-2CAB7D4D7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16567</xdr:colOff>
      <xdr:row>10</xdr:row>
      <xdr:rowOff>65434</xdr:rowOff>
    </xdr:from>
    <xdr:to>
      <xdr:col>7</xdr:col>
      <xdr:colOff>198784</xdr:colOff>
      <xdr:row>26</xdr:row>
      <xdr:rowOff>158199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D43E5B24-F968-4C9B-975D-2F107DB3C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18316</xdr:colOff>
      <xdr:row>11</xdr:row>
      <xdr:rowOff>97446</xdr:rowOff>
    </xdr:from>
    <xdr:to>
      <xdr:col>7</xdr:col>
      <xdr:colOff>512884</xdr:colOff>
      <xdr:row>30</xdr:row>
      <xdr:rowOff>139210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3DBDF013-2218-44FC-BE98-94C35DA81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470452</xdr:colOff>
      <xdr:row>3</xdr:row>
      <xdr:rowOff>1</xdr:rowOff>
    </xdr:from>
    <xdr:to>
      <xdr:col>16</xdr:col>
      <xdr:colOff>470452</xdr:colOff>
      <xdr:row>18</xdr:row>
      <xdr:rowOff>13254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517917FE-5350-4F1A-9C1D-4835CC1F1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81970</xdr:colOff>
      <xdr:row>2</xdr:row>
      <xdr:rowOff>101535</xdr:rowOff>
    </xdr:from>
    <xdr:to>
      <xdr:col>19</xdr:col>
      <xdr:colOff>252928</xdr:colOff>
      <xdr:row>18</xdr:row>
      <xdr:rowOff>111388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4</xdr:row>
      <xdr:rowOff>257174</xdr:rowOff>
    </xdr:from>
    <xdr:to>
      <xdr:col>20</xdr:col>
      <xdr:colOff>314325</xdr:colOff>
      <xdr:row>35</xdr:row>
      <xdr:rowOff>38099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199655</xdr:colOff>
      <xdr:row>4</xdr:row>
      <xdr:rowOff>50717</xdr:rowOff>
    </xdr:from>
    <xdr:to>
      <xdr:col>19</xdr:col>
      <xdr:colOff>87923</xdr:colOff>
      <xdr:row>18</xdr:row>
      <xdr:rowOff>96240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126682</xdr:colOff>
      <xdr:row>13</xdr:row>
      <xdr:rowOff>43814</xdr:rowOff>
    </xdr:from>
    <xdr:to>
      <xdr:col>4</xdr:col>
      <xdr:colOff>188595</xdr:colOff>
      <xdr:row>29</xdr:row>
      <xdr:rowOff>108584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27D2B39C-41F0-45A2-8728-2066E6427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7"/>
  <sheetViews>
    <sheetView showGridLines="0" zoomScale="160" zoomScaleNormal="160" workbookViewId="0">
      <selection activeCell="B4" sqref="B4"/>
    </sheetView>
  </sheetViews>
  <sheetFormatPr defaultRowHeight="12.95" customHeight="1" x14ac:dyDescent="0.2"/>
  <cols>
    <col min="1" max="1" width="2.83203125" customWidth="1"/>
    <col min="2" max="2" width="29.1640625" customWidth="1"/>
    <col min="3" max="3" width="15.5" customWidth="1"/>
    <col min="4" max="4" width="14.5" customWidth="1"/>
    <col min="5" max="5" width="14.6640625" customWidth="1"/>
    <col min="6" max="6" width="14.83203125" customWidth="1"/>
    <col min="7" max="7" width="14" customWidth="1"/>
    <col min="8" max="8" width="13.83203125" customWidth="1"/>
  </cols>
  <sheetData>
    <row r="1" spans="1:8" ht="12.95" customHeight="1" x14ac:dyDescent="0.2">
      <c r="A1" t="s">
        <v>71</v>
      </c>
    </row>
    <row r="2" spans="1:8" ht="15.75" x14ac:dyDescent="0.25">
      <c r="B2" s="1" t="s">
        <v>10</v>
      </c>
    </row>
    <row r="4" spans="1:8" s="2" customFormat="1" ht="12.75" customHeight="1" x14ac:dyDescent="0.2"/>
    <row r="6" spans="1:8" ht="27" customHeight="1" x14ac:dyDescent="0.2">
      <c r="B6" s="21" t="s">
        <v>3</v>
      </c>
      <c r="C6" s="64" t="s">
        <v>173</v>
      </c>
      <c r="D6" s="64" t="s">
        <v>176</v>
      </c>
      <c r="E6" s="64" t="s">
        <v>198</v>
      </c>
      <c r="F6" s="64" t="s">
        <v>216</v>
      </c>
      <c r="G6" s="64" t="s">
        <v>281</v>
      </c>
    </row>
    <row r="7" spans="1:8" ht="12.95" customHeight="1" x14ac:dyDescent="0.2">
      <c r="B7" s="22" t="s">
        <v>4</v>
      </c>
      <c r="C7" s="23">
        <v>4894</v>
      </c>
      <c r="D7" s="23">
        <v>4692</v>
      </c>
      <c r="E7" s="23">
        <v>4184</v>
      </c>
      <c r="F7" s="23">
        <v>4277</v>
      </c>
      <c r="G7" s="23">
        <v>3978</v>
      </c>
    </row>
    <row r="8" spans="1:8" ht="12.95" customHeight="1" x14ac:dyDescent="0.2">
      <c r="B8" s="24" t="s">
        <v>5</v>
      </c>
      <c r="C8" s="25">
        <v>107654</v>
      </c>
      <c r="D8" s="25">
        <v>118731</v>
      </c>
      <c r="E8" s="25">
        <v>125677</v>
      </c>
      <c r="F8" s="25">
        <v>132265</v>
      </c>
      <c r="G8" s="25">
        <v>142354</v>
      </c>
    </row>
    <row r="9" spans="1:8" ht="12.95" customHeight="1" x14ac:dyDescent="0.2">
      <c r="B9" s="60" t="s">
        <v>83</v>
      </c>
      <c r="C9" s="26">
        <v>682</v>
      </c>
      <c r="D9" s="26">
        <v>420</v>
      </c>
      <c r="E9" s="26">
        <v>418</v>
      </c>
      <c r="F9" s="26">
        <v>498</v>
      </c>
      <c r="G9" s="26">
        <v>490</v>
      </c>
    </row>
    <row r="10" spans="1:8" s="2" customFormat="1" ht="12.95" customHeight="1" x14ac:dyDescent="0.2">
      <c r="C10" s="28"/>
      <c r="D10" s="28"/>
      <c r="E10" s="7"/>
      <c r="F10" s="7"/>
      <c r="G10" s="7"/>
      <c r="H10" s="7"/>
    </row>
    <row r="11" spans="1:8" s="2" customFormat="1" ht="12.95" customHeight="1" x14ac:dyDescent="0.2">
      <c r="B11" s="28" t="s">
        <v>2</v>
      </c>
    </row>
    <row r="12" spans="1:8" ht="12.95" customHeight="1" x14ac:dyDescent="0.2">
      <c r="E12" s="65"/>
      <c r="G12" s="65"/>
    </row>
    <row r="18" spans="4:6" ht="12.95" customHeight="1" x14ac:dyDescent="0.2">
      <c r="D18" s="69"/>
      <c r="E18" s="69"/>
    </row>
    <row r="19" spans="4:6" ht="12.95" customHeight="1" x14ac:dyDescent="0.2">
      <c r="F19" s="65"/>
    </row>
    <row r="66" spans="3:6" ht="12.95" customHeight="1" x14ac:dyDescent="0.2">
      <c r="C66" s="87"/>
      <c r="D66" s="87"/>
      <c r="E66" s="87"/>
      <c r="F66" s="87"/>
    </row>
    <row r="67" spans="3:6" ht="12.95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K62"/>
  <sheetViews>
    <sheetView showGridLines="0" zoomScale="160" zoomScaleNormal="160" workbookViewId="0">
      <selection activeCell="F6" sqref="F6"/>
    </sheetView>
  </sheetViews>
  <sheetFormatPr defaultColWidth="9.33203125" defaultRowHeight="12.95" customHeight="1" x14ac:dyDescent="0.2"/>
  <cols>
    <col min="1" max="1" width="2.83203125" style="37" customWidth="1"/>
    <col min="2" max="2" width="25.1640625" style="37" customWidth="1"/>
    <col min="3" max="3" width="11.5" style="37" customWidth="1"/>
    <col min="4" max="4" width="15.83203125" style="37" customWidth="1"/>
    <col min="5" max="5" width="12" style="37" customWidth="1"/>
    <col min="6" max="16384" width="9.33203125" style="37"/>
  </cols>
  <sheetData>
    <row r="2" spans="2:11" ht="15.75" x14ac:dyDescent="0.25">
      <c r="B2" s="50" t="s">
        <v>119</v>
      </c>
    </row>
    <row r="3" spans="2:11" ht="12.95" customHeight="1" x14ac:dyDescent="0.2">
      <c r="B3" s="37" t="s">
        <v>282</v>
      </c>
    </row>
    <row r="5" spans="2:11" ht="12.95" customHeight="1" x14ac:dyDescent="0.2">
      <c r="B5" s="42" t="s">
        <v>17</v>
      </c>
      <c r="C5" s="43" t="s">
        <v>30</v>
      </c>
      <c r="D5" s="44" t="s">
        <v>31</v>
      </c>
      <c r="E5" s="44" t="s">
        <v>0</v>
      </c>
    </row>
    <row r="6" spans="2:11" ht="12.95" customHeight="1" x14ac:dyDescent="0.2">
      <c r="B6" s="37" t="s">
        <v>15</v>
      </c>
      <c r="C6" s="7">
        <v>1460309</v>
      </c>
      <c r="D6" s="7">
        <v>5563613</v>
      </c>
      <c r="E6" s="7">
        <f>SUM(C6:D6)</f>
        <v>7023922</v>
      </c>
      <c r="F6" s="65"/>
      <c r="G6" s="34"/>
      <c r="K6" s="7"/>
    </row>
    <row r="7" spans="2:11" ht="12.95" customHeight="1" x14ac:dyDescent="0.2">
      <c r="B7" s="37" t="s">
        <v>16</v>
      </c>
      <c r="C7" s="7">
        <v>345160</v>
      </c>
      <c r="D7" s="7">
        <v>1348520</v>
      </c>
      <c r="E7" s="7">
        <f>SUM(C7:D7)</f>
        <v>1693680</v>
      </c>
      <c r="K7" s="7"/>
    </row>
    <row r="8" spans="2:11" ht="12.95" customHeight="1" x14ac:dyDescent="0.2">
      <c r="B8" s="5" t="s">
        <v>0</v>
      </c>
      <c r="C8" s="11">
        <v>1805469</v>
      </c>
      <c r="D8" s="11">
        <v>6912133</v>
      </c>
      <c r="E8" s="11">
        <f>SUM(E6+E7)</f>
        <v>8717602</v>
      </c>
      <c r="G8" s="153"/>
      <c r="H8" s="61"/>
    </row>
    <row r="9" spans="2:11" ht="12.95" customHeight="1" x14ac:dyDescent="0.25">
      <c r="C9" s="144"/>
      <c r="D9" s="144"/>
      <c r="G9" s="61"/>
    </row>
    <row r="10" spans="2:11" ht="12.95" customHeight="1" x14ac:dyDescent="0.2">
      <c r="B10" s="37" t="s">
        <v>296</v>
      </c>
    </row>
    <row r="11" spans="2:11" ht="12.95" customHeight="1" x14ac:dyDescent="0.2">
      <c r="B11" s="37" t="s">
        <v>2</v>
      </c>
    </row>
    <row r="12" spans="2:11" ht="12.95" customHeight="1" x14ac:dyDescent="0.2">
      <c r="C12" s="254"/>
      <c r="D12" s="254"/>
      <c r="E12" s="153"/>
    </row>
    <row r="13" spans="2:11" ht="12.95" customHeight="1" x14ac:dyDescent="0.25">
      <c r="C13" s="7"/>
      <c r="D13" s="174"/>
    </row>
    <row r="14" spans="2:11" ht="12.95" customHeight="1" x14ac:dyDescent="0.2">
      <c r="C14" s="65"/>
      <c r="D14" s="65"/>
    </row>
    <row r="16" spans="2:11" ht="12.95" customHeight="1" x14ac:dyDescent="0.2">
      <c r="C16" s="65"/>
    </row>
    <row r="61" spans="3:6" ht="12.95" customHeight="1" x14ac:dyDescent="0.2">
      <c r="C61" s="87"/>
      <c r="D61" s="87"/>
      <c r="E61" s="87"/>
      <c r="F61" s="87"/>
    </row>
    <row r="62" spans="3:6" ht="12.95" customHeight="1" x14ac:dyDescent="0.2">
      <c r="C62" s="87"/>
      <c r="D62" s="87"/>
      <c r="E62" s="87"/>
      <c r="F62" s="87"/>
    </row>
  </sheetData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H67"/>
  <sheetViews>
    <sheetView showGridLines="0" zoomScale="115" zoomScaleNormal="115" workbookViewId="0">
      <selection activeCell="F23" sqref="F23"/>
    </sheetView>
  </sheetViews>
  <sheetFormatPr defaultRowHeight="12.95" customHeight="1" x14ac:dyDescent="0.2"/>
  <cols>
    <col min="1" max="1" width="2.83203125" customWidth="1"/>
    <col min="2" max="2" width="15.6640625" customWidth="1"/>
    <col min="3" max="6" width="12.83203125" customWidth="1"/>
    <col min="7" max="12" width="9.33203125" customWidth="1"/>
    <col min="13" max="13" width="14" bestFit="1" customWidth="1"/>
  </cols>
  <sheetData>
    <row r="2" spans="2:8" ht="15.75" x14ac:dyDescent="0.25">
      <c r="B2" s="1" t="s">
        <v>88</v>
      </c>
    </row>
    <row r="5" spans="2:8" ht="33.75" customHeight="1" x14ac:dyDescent="0.2">
      <c r="B5" s="35" t="s">
        <v>1</v>
      </c>
      <c r="C5" s="36" t="s">
        <v>26</v>
      </c>
      <c r="D5" s="36" t="s">
        <v>27</v>
      </c>
      <c r="E5" s="36" t="s">
        <v>28</v>
      </c>
      <c r="F5" s="36" t="s">
        <v>29</v>
      </c>
    </row>
    <row r="6" spans="2:8" ht="12.95" customHeight="1" x14ac:dyDescent="0.2">
      <c r="B6" s="20">
        <v>45292</v>
      </c>
      <c r="C6" s="7">
        <v>96315</v>
      </c>
      <c r="D6" s="7">
        <v>18389</v>
      </c>
      <c r="E6" s="7">
        <v>76450</v>
      </c>
      <c r="F6" s="7">
        <v>17632</v>
      </c>
      <c r="G6" s="7"/>
      <c r="H6" s="7"/>
    </row>
    <row r="7" spans="2:8" ht="12.95" customHeight="1" x14ac:dyDescent="0.2">
      <c r="B7" s="20">
        <v>45323</v>
      </c>
      <c r="C7" s="7">
        <v>80365</v>
      </c>
      <c r="D7" s="7">
        <v>17886</v>
      </c>
      <c r="E7" s="7">
        <v>67728</v>
      </c>
      <c r="F7" s="7">
        <v>15354</v>
      </c>
      <c r="G7" s="7"/>
      <c r="H7" s="7"/>
    </row>
    <row r="8" spans="2:8" ht="12.95" customHeight="1" x14ac:dyDescent="0.2">
      <c r="B8" s="20">
        <v>45352</v>
      </c>
      <c r="C8" s="7">
        <v>107542</v>
      </c>
      <c r="D8" s="7">
        <v>27975</v>
      </c>
      <c r="E8" s="7">
        <v>116830</v>
      </c>
      <c r="F8" s="7">
        <v>21404</v>
      </c>
      <c r="G8" s="7"/>
      <c r="H8" s="7"/>
    </row>
    <row r="9" spans="2:8" ht="12.95" customHeight="1" x14ac:dyDescent="0.2">
      <c r="B9" s="20">
        <v>45383</v>
      </c>
      <c r="C9" s="7">
        <v>120858</v>
      </c>
      <c r="D9" s="7">
        <v>24883</v>
      </c>
      <c r="E9" s="7">
        <v>109169</v>
      </c>
      <c r="F9" s="7">
        <v>27570</v>
      </c>
      <c r="G9" s="7"/>
      <c r="H9" s="7"/>
    </row>
    <row r="10" spans="2:8" ht="12.95" customHeight="1" x14ac:dyDescent="0.2">
      <c r="B10" s="20">
        <v>45413</v>
      </c>
      <c r="C10" s="7">
        <v>114885</v>
      </c>
      <c r="D10" s="7">
        <v>22287</v>
      </c>
      <c r="E10" s="7">
        <v>95083</v>
      </c>
      <c r="F10" s="7">
        <v>16784</v>
      </c>
      <c r="G10" s="7"/>
      <c r="H10" s="7"/>
    </row>
    <row r="11" spans="2:8" ht="12.95" customHeight="1" x14ac:dyDescent="0.2">
      <c r="B11" s="20">
        <v>45444</v>
      </c>
      <c r="C11" s="7">
        <v>89147</v>
      </c>
      <c r="D11" s="7">
        <v>25374</v>
      </c>
      <c r="E11" s="199">
        <v>630810</v>
      </c>
      <c r="F11" s="7">
        <v>121144</v>
      </c>
      <c r="G11" s="7"/>
      <c r="H11" s="7"/>
    </row>
    <row r="12" spans="2:8" ht="12.95" customHeight="1" x14ac:dyDescent="0.2">
      <c r="B12" s="20">
        <v>45474</v>
      </c>
      <c r="C12" s="7">
        <v>117527</v>
      </c>
      <c r="D12" s="7">
        <v>22028</v>
      </c>
      <c r="E12" s="7">
        <v>75288</v>
      </c>
      <c r="F12" s="7">
        <v>51087</v>
      </c>
      <c r="G12" s="7"/>
      <c r="H12" s="7"/>
    </row>
    <row r="13" spans="2:8" ht="12.95" customHeight="1" x14ac:dyDescent="0.2">
      <c r="B13" s="20">
        <v>45505</v>
      </c>
      <c r="C13" s="7">
        <v>93978</v>
      </c>
      <c r="D13" s="7">
        <v>22815</v>
      </c>
      <c r="E13" s="7">
        <v>70205</v>
      </c>
      <c r="F13" s="7">
        <v>16230</v>
      </c>
      <c r="G13" s="7"/>
      <c r="H13" s="7"/>
    </row>
    <row r="14" spans="2:8" ht="12.95" customHeight="1" x14ac:dyDescent="0.2">
      <c r="B14" s="20">
        <v>45536</v>
      </c>
      <c r="C14" s="7">
        <v>104021</v>
      </c>
      <c r="D14" s="7">
        <v>20327</v>
      </c>
      <c r="E14" s="7">
        <v>82629</v>
      </c>
      <c r="F14" s="7">
        <v>18673</v>
      </c>
      <c r="G14" s="7"/>
      <c r="H14" s="7"/>
    </row>
    <row r="15" spans="2:8" ht="12.95" customHeight="1" x14ac:dyDescent="0.2">
      <c r="B15" s="20">
        <v>45566</v>
      </c>
      <c r="C15" s="7">
        <v>129178</v>
      </c>
      <c r="D15" s="7">
        <v>32422</v>
      </c>
      <c r="E15" s="7">
        <v>98606</v>
      </c>
      <c r="F15" s="7">
        <v>25469</v>
      </c>
      <c r="G15" s="7"/>
      <c r="H15" s="7"/>
    </row>
    <row r="16" spans="2:8" ht="12.95" customHeight="1" x14ac:dyDescent="0.2">
      <c r="B16" s="20">
        <v>45597</v>
      </c>
      <c r="C16" s="7">
        <v>162492</v>
      </c>
      <c r="D16" s="7">
        <v>29294</v>
      </c>
      <c r="E16" s="7">
        <v>117175</v>
      </c>
      <c r="F16" s="7">
        <v>31331</v>
      </c>
      <c r="G16" s="7"/>
      <c r="H16" s="7"/>
    </row>
    <row r="17" spans="2:8" ht="12.95" customHeight="1" x14ac:dyDescent="0.2">
      <c r="B17" s="147">
        <v>45627</v>
      </c>
      <c r="C17" s="8">
        <v>110693</v>
      </c>
      <c r="D17" s="8">
        <v>25200</v>
      </c>
      <c r="E17" s="8">
        <v>77597</v>
      </c>
      <c r="F17" s="8">
        <v>24336</v>
      </c>
      <c r="G17" s="7"/>
      <c r="H17" s="7"/>
    </row>
    <row r="18" spans="2:8" ht="12.95" customHeight="1" x14ac:dyDescent="0.2">
      <c r="C18" s="7"/>
      <c r="D18" s="7"/>
      <c r="E18" s="7"/>
      <c r="F18" s="7"/>
      <c r="G18" s="7"/>
      <c r="H18" s="7"/>
    </row>
    <row r="19" spans="2:8" ht="12.95" customHeight="1" x14ac:dyDescent="0.2">
      <c r="B19" s="63" t="s">
        <v>199</v>
      </c>
      <c r="C19" s="34"/>
      <c r="D19" s="73"/>
      <c r="E19" s="34"/>
      <c r="F19" s="73"/>
      <c r="H19" s="12"/>
    </row>
    <row r="20" spans="2:8" ht="12.95" customHeight="1" x14ac:dyDescent="0.2">
      <c r="B20" t="s">
        <v>2</v>
      </c>
    </row>
    <row r="21" spans="2:8" ht="12.95" customHeight="1" x14ac:dyDescent="0.2">
      <c r="D21" s="7"/>
      <c r="E21" s="73"/>
      <c r="F21" s="7"/>
    </row>
    <row r="22" spans="2:8" ht="12.95" customHeight="1" x14ac:dyDescent="0.2">
      <c r="C22" s="34"/>
      <c r="D22" s="34"/>
      <c r="E22" s="34"/>
      <c r="F22" s="34"/>
      <c r="G22" s="39"/>
    </row>
    <row r="23" spans="2:8" ht="12.95" customHeight="1" x14ac:dyDescent="0.2">
      <c r="C23" s="73"/>
      <c r="D23" s="73"/>
      <c r="E23" s="34"/>
      <c r="F23" s="34"/>
      <c r="G23" s="39"/>
    </row>
    <row r="24" spans="2:8" ht="12.95" customHeight="1" x14ac:dyDescent="0.2">
      <c r="C24" s="34"/>
      <c r="D24" s="73"/>
      <c r="E24" s="34"/>
      <c r="F24" s="40"/>
      <c r="G24" s="39"/>
    </row>
    <row r="25" spans="2:8" ht="12.95" customHeight="1" x14ac:dyDescent="0.2">
      <c r="D25" s="73"/>
      <c r="E25" s="40"/>
      <c r="F25" s="40"/>
      <c r="G25" s="39"/>
    </row>
    <row r="26" spans="2:8" ht="12.95" customHeight="1" x14ac:dyDescent="0.2">
      <c r="D26" s="73"/>
      <c r="E26" s="40"/>
      <c r="F26" s="40"/>
      <c r="G26" s="39"/>
    </row>
    <row r="27" spans="2:8" ht="12.95" customHeight="1" x14ac:dyDescent="0.2">
      <c r="D27" s="73"/>
      <c r="E27" s="40"/>
      <c r="F27" s="40"/>
      <c r="G27" s="39"/>
    </row>
    <row r="28" spans="2:8" ht="12.95" customHeight="1" x14ac:dyDescent="0.2">
      <c r="D28" s="73"/>
      <c r="E28" s="40"/>
      <c r="F28" s="40"/>
      <c r="G28" s="39"/>
    </row>
    <row r="29" spans="2:8" ht="12.95" customHeight="1" x14ac:dyDescent="0.2">
      <c r="D29" s="73"/>
      <c r="E29" s="40"/>
      <c r="F29" s="40"/>
      <c r="G29" s="39"/>
    </row>
    <row r="30" spans="2:8" ht="12.95" customHeight="1" x14ac:dyDescent="0.2">
      <c r="D30" s="73"/>
      <c r="E30" s="40"/>
      <c r="F30" s="40"/>
      <c r="G30" s="39"/>
    </row>
    <row r="31" spans="2:8" ht="12.95" customHeight="1" x14ac:dyDescent="0.2">
      <c r="D31" s="73"/>
      <c r="E31" s="40"/>
      <c r="F31" s="40"/>
      <c r="G31" s="39"/>
    </row>
    <row r="32" spans="2:8" ht="12.95" customHeight="1" x14ac:dyDescent="0.2">
      <c r="D32" s="73"/>
      <c r="E32" s="40"/>
      <c r="F32" s="40"/>
      <c r="G32" s="121"/>
    </row>
    <row r="33" spans="4:7" ht="12.95" customHeight="1" x14ac:dyDescent="0.2">
      <c r="D33" s="73"/>
      <c r="E33" s="40"/>
      <c r="F33" s="40"/>
      <c r="G33" s="39"/>
    </row>
    <row r="34" spans="4:7" ht="12.95" customHeight="1" x14ac:dyDescent="0.2">
      <c r="D34" s="73"/>
      <c r="E34" s="40"/>
      <c r="F34" s="40"/>
      <c r="G34" s="39"/>
    </row>
    <row r="35" spans="4:7" ht="12.95" customHeight="1" x14ac:dyDescent="0.2">
      <c r="E35" s="41"/>
      <c r="F35" s="41"/>
      <c r="G35" s="39"/>
    </row>
    <row r="36" spans="4:7" ht="12.95" customHeight="1" x14ac:dyDescent="0.2">
      <c r="E36" s="39"/>
      <c r="F36" s="39"/>
      <c r="G36" s="39"/>
    </row>
    <row r="37" spans="4:7" ht="12.95" customHeight="1" x14ac:dyDescent="0.2">
      <c r="E37" s="39"/>
      <c r="F37" s="39"/>
      <c r="G37" s="39"/>
    </row>
    <row r="66" spans="3:6" ht="12.95" customHeight="1" x14ac:dyDescent="0.2">
      <c r="C66" s="87"/>
      <c r="D66" s="87"/>
      <c r="E66" s="87"/>
      <c r="F66" s="87"/>
    </row>
    <row r="67" spans="3:6" ht="12.95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scale="8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J88"/>
  <sheetViews>
    <sheetView showGridLines="0" zoomScaleNormal="100" workbookViewId="0">
      <selection activeCell="D59" sqref="D59"/>
    </sheetView>
  </sheetViews>
  <sheetFormatPr defaultRowHeight="12.95" customHeight="1" x14ac:dyDescent="0.2"/>
  <cols>
    <col min="1" max="1" width="2.83203125" customWidth="1"/>
    <col min="2" max="2" width="16.5" customWidth="1"/>
    <col min="3" max="3" width="11.83203125" customWidth="1"/>
    <col min="4" max="4" width="14.33203125" customWidth="1"/>
    <col min="5" max="5" width="11.83203125" bestFit="1" customWidth="1"/>
    <col min="8" max="9" width="10.1640625" bestFit="1" customWidth="1"/>
  </cols>
  <sheetData>
    <row r="2" spans="2:5" ht="15.75" x14ac:dyDescent="0.25">
      <c r="B2" s="50" t="s">
        <v>92</v>
      </c>
    </row>
    <row r="5" spans="2:5" ht="22.5" x14ac:dyDescent="0.2">
      <c r="B5" s="9" t="s">
        <v>1</v>
      </c>
      <c r="C5" s="3" t="s">
        <v>30</v>
      </c>
      <c r="D5" s="3" t="s">
        <v>31</v>
      </c>
      <c r="E5" s="71" t="s">
        <v>0</v>
      </c>
    </row>
    <row r="6" spans="2:5" ht="11.25" x14ac:dyDescent="0.2">
      <c r="B6" s="10" t="s">
        <v>361</v>
      </c>
      <c r="C6" s="86">
        <v>3063101</v>
      </c>
      <c r="D6" s="86">
        <v>5658757</v>
      </c>
      <c r="E6" s="86">
        <v>8721858</v>
      </c>
    </row>
    <row r="7" spans="2:5" ht="11.25" x14ac:dyDescent="0.2">
      <c r="B7" s="10">
        <v>44255</v>
      </c>
      <c r="C7" s="86">
        <v>3037701</v>
      </c>
      <c r="D7" s="86">
        <v>5666306</v>
      </c>
      <c r="E7" s="86">
        <v>8704007</v>
      </c>
    </row>
    <row r="8" spans="2:5" ht="11.25" x14ac:dyDescent="0.2">
      <c r="B8" s="10">
        <v>44286</v>
      </c>
      <c r="C8" s="86">
        <v>3025208</v>
      </c>
      <c r="D8" s="86">
        <v>5678726</v>
      </c>
      <c r="E8" s="86">
        <v>8703934</v>
      </c>
    </row>
    <row r="9" spans="2:5" ht="11.25" x14ac:dyDescent="0.2">
      <c r="B9" s="10">
        <v>44316</v>
      </c>
      <c r="C9" s="86">
        <v>3017989</v>
      </c>
      <c r="D9" s="86">
        <v>5690982</v>
      </c>
      <c r="E9" s="86">
        <v>8708971</v>
      </c>
    </row>
    <row r="10" spans="2:5" ht="11.25" x14ac:dyDescent="0.2">
      <c r="B10" s="10">
        <v>44347</v>
      </c>
      <c r="C10" s="86">
        <v>3010172</v>
      </c>
      <c r="D10" s="86">
        <v>5704332</v>
      </c>
      <c r="E10" s="86">
        <v>8714504</v>
      </c>
    </row>
    <row r="11" spans="2:5" ht="11.25" x14ac:dyDescent="0.2">
      <c r="B11" s="10">
        <v>44377</v>
      </c>
      <c r="C11" s="86">
        <v>3009412</v>
      </c>
      <c r="D11" s="86">
        <v>5987752</v>
      </c>
      <c r="E11" s="86">
        <v>8997164</v>
      </c>
    </row>
    <row r="12" spans="2:5" ht="11.25" x14ac:dyDescent="0.2">
      <c r="B12" s="45">
        <v>44408</v>
      </c>
      <c r="C12" s="86">
        <v>2978761</v>
      </c>
      <c r="D12" s="86">
        <v>6726405</v>
      </c>
      <c r="E12" s="86">
        <v>9705166</v>
      </c>
    </row>
    <row r="13" spans="2:5" ht="11.25" x14ac:dyDescent="0.2">
      <c r="B13" s="10">
        <v>44439</v>
      </c>
      <c r="C13" s="86">
        <v>2947428</v>
      </c>
      <c r="D13" s="86">
        <v>6522269</v>
      </c>
      <c r="E13" s="86">
        <v>9469697</v>
      </c>
    </row>
    <row r="14" spans="2:5" ht="11.25" x14ac:dyDescent="0.2">
      <c r="B14" s="46">
        <v>44469</v>
      </c>
      <c r="C14" s="86">
        <v>2914976</v>
      </c>
      <c r="D14" s="86">
        <v>6149620</v>
      </c>
      <c r="E14" s="86">
        <v>9064596</v>
      </c>
    </row>
    <row r="15" spans="2:5" ht="11.25" x14ac:dyDescent="0.2">
      <c r="B15" s="10">
        <v>44500</v>
      </c>
      <c r="C15" s="86">
        <v>2918002</v>
      </c>
      <c r="D15" s="86">
        <v>6004325</v>
      </c>
      <c r="E15" s="86">
        <v>8922327</v>
      </c>
    </row>
    <row r="16" spans="2:5" ht="11.25" x14ac:dyDescent="0.2">
      <c r="B16" s="10">
        <v>44530</v>
      </c>
      <c r="C16" s="86">
        <v>2913089</v>
      </c>
      <c r="D16" s="86">
        <v>5970213</v>
      </c>
      <c r="E16" s="86">
        <v>8883302</v>
      </c>
    </row>
    <row r="17" spans="2:10" ht="11.25" x14ac:dyDescent="0.2">
      <c r="B17" s="46" t="s">
        <v>362</v>
      </c>
      <c r="C17" s="113">
        <v>2890160</v>
      </c>
      <c r="D17" s="113">
        <v>5832567</v>
      </c>
      <c r="E17" s="113">
        <v>8722727</v>
      </c>
      <c r="G17" s="65"/>
      <c r="I17" s="7"/>
      <c r="J17" s="7"/>
    </row>
    <row r="18" spans="2:10" ht="11.25" x14ac:dyDescent="0.2">
      <c r="B18" s="178" t="s">
        <v>186</v>
      </c>
      <c r="C18" s="177">
        <v>2853928</v>
      </c>
      <c r="D18" s="177">
        <v>5842952</v>
      </c>
      <c r="E18" s="177">
        <v>8696880</v>
      </c>
      <c r="I18" s="7"/>
      <c r="J18" s="7"/>
    </row>
    <row r="19" spans="2:10" ht="11.25" x14ac:dyDescent="0.2">
      <c r="B19" s="178" t="s">
        <v>187</v>
      </c>
      <c r="C19" s="177">
        <v>2852017</v>
      </c>
      <c r="D19" s="177">
        <v>5850879</v>
      </c>
      <c r="E19" s="177">
        <v>8702896</v>
      </c>
      <c r="I19" s="7"/>
      <c r="J19" s="7"/>
    </row>
    <row r="20" spans="2:10" ht="11.25" x14ac:dyDescent="0.2">
      <c r="B20" s="178" t="s">
        <v>188</v>
      </c>
      <c r="C20" s="177">
        <v>2846440</v>
      </c>
      <c r="D20" s="177">
        <v>5869419</v>
      </c>
      <c r="E20" s="177">
        <v>8715859</v>
      </c>
      <c r="I20" s="7"/>
      <c r="J20" s="7"/>
    </row>
    <row r="21" spans="2:10" ht="11.25" x14ac:dyDescent="0.2">
      <c r="B21" s="178" t="s">
        <v>189</v>
      </c>
      <c r="C21" s="177">
        <v>2830308</v>
      </c>
      <c r="D21" s="177">
        <v>5884601</v>
      </c>
      <c r="E21" s="177">
        <v>8714909</v>
      </c>
      <c r="I21" s="116"/>
      <c r="J21" s="7"/>
    </row>
    <row r="22" spans="2:10" ht="11.25" x14ac:dyDescent="0.2">
      <c r="B22" s="178" t="s">
        <v>190</v>
      </c>
      <c r="C22" s="177">
        <v>2803913</v>
      </c>
      <c r="D22" s="177">
        <v>5894186</v>
      </c>
      <c r="E22" s="177">
        <v>8698099</v>
      </c>
      <c r="I22" s="116"/>
      <c r="J22" s="7"/>
    </row>
    <row r="23" spans="2:10" ht="11.25" x14ac:dyDescent="0.2">
      <c r="B23" s="178" t="s">
        <v>191</v>
      </c>
      <c r="C23" s="177">
        <v>2784188</v>
      </c>
      <c r="D23" s="177">
        <v>5919287</v>
      </c>
      <c r="E23" s="177">
        <v>8703475</v>
      </c>
      <c r="I23" s="40"/>
      <c r="J23" s="7"/>
    </row>
    <row r="24" spans="2:10" ht="11.25" x14ac:dyDescent="0.2">
      <c r="B24" s="178" t="s">
        <v>192</v>
      </c>
      <c r="C24" s="177">
        <v>2782148</v>
      </c>
      <c r="D24" s="177">
        <v>5953406</v>
      </c>
      <c r="E24" s="177">
        <v>8735554</v>
      </c>
      <c r="I24" s="40"/>
      <c r="J24" s="7"/>
    </row>
    <row r="25" spans="2:10" ht="11.25" x14ac:dyDescent="0.2">
      <c r="B25" s="178" t="s">
        <v>193</v>
      </c>
      <c r="C25" s="177">
        <v>2762150</v>
      </c>
      <c r="D25" s="177">
        <v>5970199</v>
      </c>
      <c r="E25" s="177">
        <v>8732349</v>
      </c>
      <c r="I25" s="116"/>
      <c r="J25" s="7"/>
    </row>
    <row r="26" spans="2:10" ht="11.25" x14ac:dyDescent="0.2">
      <c r="B26" s="178" t="s">
        <v>194</v>
      </c>
      <c r="C26" s="177">
        <v>2750782</v>
      </c>
      <c r="D26" s="177">
        <v>5989669</v>
      </c>
      <c r="E26" s="177">
        <v>8740451</v>
      </c>
      <c r="I26" s="40"/>
      <c r="J26" s="7"/>
    </row>
    <row r="27" spans="2:10" ht="11.25" x14ac:dyDescent="0.2">
      <c r="B27" s="178" t="s">
        <v>195</v>
      </c>
      <c r="C27" s="177">
        <v>2729114</v>
      </c>
      <c r="D27" s="177">
        <v>5992031</v>
      </c>
      <c r="E27" s="177">
        <v>8721145</v>
      </c>
      <c r="I27" s="40"/>
      <c r="J27" s="7"/>
    </row>
    <row r="28" spans="2:10" ht="11.25" x14ac:dyDescent="0.2">
      <c r="B28" s="178" t="s">
        <v>196</v>
      </c>
      <c r="C28" s="177">
        <v>2695602</v>
      </c>
      <c r="D28" s="177">
        <v>5988950</v>
      </c>
      <c r="E28" s="177">
        <v>8684552</v>
      </c>
      <c r="H28" s="39"/>
      <c r="I28" s="40"/>
      <c r="J28" s="40"/>
    </row>
    <row r="29" spans="2:10" ht="11.25" x14ac:dyDescent="0.2">
      <c r="B29" s="197" t="s">
        <v>197</v>
      </c>
      <c r="C29" s="198">
        <v>2669039</v>
      </c>
      <c r="D29" s="198">
        <v>5993532</v>
      </c>
      <c r="E29" s="198">
        <v>8662571</v>
      </c>
      <c r="I29" s="40"/>
    </row>
    <row r="30" spans="2:10" ht="11.25" x14ac:dyDescent="0.2">
      <c r="B30" s="10" t="s">
        <v>217</v>
      </c>
      <c r="C30" s="7">
        <v>2625895</v>
      </c>
      <c r="D30" s="7">
        <v>5981966</v>
      </c>
      <c r="E30" s="7">
        <v>8607861</v>
      </c>
      <c r="F30" s="87"/>
      <c r="I30" s="40"/>
    </row>
    <row r="31" spans="2:10" ht="11.25" x14ac:dyDescent="0.2">
      <c r="B31" s="10" t="s">
        <v>218</v>
      </c>
      <c r="C31" s="7">
        <v>2564581</v>
      </c>
      <c r="D31" s="7">
        <v>5985843</v>
      </c>
      <c r="E31" s="7">
        <v>8550424</v>
      </c>
      <c r="F31" s="87"/>
      <c r="I31" s="40"/>
    </row>
    <row r="32" spans="2:10" ht="11.25" x14ac:dyDescent="0.2">
      <c r="B32" s="10" t="s">
        <v>219</v>
      </c>
      <c r="C32" s="7">
        <v>2527148</v>
      </c>
      <c r="D32" s="7">
        <v>5997130</v>
      </c>
      <c r="E32" s="7">
        <v>8524278</v>
      </c>
      <c r="I32" s="40"/>
    </row>
    <row r="33" spans="2:9" ht="11.25" x14ac:dyDescent="0.2">
      <c r="B33" s="10" t="s">
        <v>220</v>
      </c>
      <c r="C33" s="7">
        <v>2501559</v>
      </c>
      <c r="D33" s="7">
        <v>6018032</v>
      </c>
      <c r="E33" s="7">
        <v>8519591</v>
      </c>
      <c r="I33" s="39"/>
    </row>
    <row r="34" spans="2:9" ht="11.25" x14ac:dyDescent="0.2">
      <c r="B34" s="10" t="s">
        <v>221</v>
      </c>
      <c r="C34" s="7">
        <v>2485453</v>
      </c>
      <c r="D34" s="7">
        <v>6079521</v>
      </c>
      <c r="E34" s="7">
        <v>8564974</v>
      </c>
      <c r="I34" s="39"/>
    </row>
    <row r="35" spans="2:9" ht="11.25" x14ac:dyDescent="0.2">
      <c r="B35" s="10" t="s">
        <v>222</v>
      </c>
      <c r="C35" s="7">
        <v>2223142</v>
      </c>
      <c r="D35" s="7">
        <v>6399386</v>
      </c>
      <c r="E35" s="7">
        <v>8622528</v>
      </c>
    </row>
    <row r="36" spans="2:9" ht="11.25" x14ac:dyDescent="0.2">
      <c r="B36" s="10" t="s">
        <v>223</v>
      </c>
      <c r="C36" s="7">
        <v>2190153</v>
      </c>
      <c r="D36" s="7">
        <v>6426199</v>
      </c>
      <c r="E36" s="7">
        <v>8616352</v>
      </c>
    </row>
    <row r="37" spans="2:9" ht="11.25" x14ac:dyDescent="0.2">
      <c r="B37" s="10" t="s">
        <v>224</v>
      </c>
      <c r="C37" s="7">
        <v>2171504</v>
      </c>
      <c r="D37" s="7">
        <v>6394415</v>
      </c>
      <c r="E37" s="7">
        <v>8565919</v>
      </c>
    </row>
    <row r="38" spans="2:9" ht="11.25" x14ac:dyDescent="0.2">
      <c r="B38" s="10" t="s">
        <v>225</v>
      </c>
      <c r="C38" s="7">
        <v>2122804</v>
      </c>
      <c r="D38" s="7">
        <v>6433518</v>
      </c>
      <c r="E38" s="7">
        <v>8556322</v>
      </c>
    </row>
    <row r="39" spans="2:9" ht="11.25" x14ac:dyDescent="0.2">
      <c r="B39" s="10" t="s">
        <v>226</v>
      </c>
      <c r="C39" s="7">
        <v>2097610</v>
      </c>
      <c r="D39" s="7">
        <v>6450917</v>
      </c>
      <c r="E39" s="7">
        <v>8548527</v>
      </c>
    </row>
    <row r="40" spans="2:9" ht="11.25" x14ac:dyDescent="0.2">
      <c r="B40" s="10" t="s">
        <v>227</v>
      </c>
      <c r="C40" s="7">
        <v>2075001</v>
      </c>
      <c r="D40" s="7">
        <v>6471396</v>
      </c>
      <c r="E40" s="7">
        <v>8546397</v>
      </c>
    </row>
    <row r="41" spans="2:9" ht="11.25" x14ac:dyDescent="0.2">
      <c r="B41" s="46" t="s">
        <v>228</v>
      </c>
      <c r="C41" s="236">
        <v>2056716</v>
      </c>
      <c r="D41" s="236">
        <v>6482500</v>
      </c>
      <c r="E41" s="236">
        <v>8539216</v>
      </c>
      <c r="H41" s="65"/>
    </row>
    <row r="42" spans="2:9" s="186" customFormat="1" ht="11.25" x14ac:dyDescent="0.2">
      <c r="B42" s="10" t="s">
        <v>283</v>
      </c>
      <c r="C42" s="7">
        <v>2046371</v>
      </c>
      <c r="D42" s="7">
        <v>6707876</v>
      </c>
      <c r="E42" s="7">
        <v>8754247</v>
      </c>
      <c r="F42" s="7"/>
    </row>
    <row r="43" spans="2:9" s="186" customFormat="1" ht="11.25" x14ac:dyDescent="0.2">
      <c r="B43" s="10" t="s">
        <v>284</v>
      </c>
      <c r="C43" s="7">
        <v>2031246</v>
      </c>
      <c r="D43" s="7">
        <v>6806320</v>
      </c>
      <c r="E43" s="7">
        <v>8837566</v>
      </c>
      <c r="F43" s="7"/>
    </row>
    <row r="44" spans="2:9" s="186" customFormat="1" ht="11.25" x14ac:dyDescent="0.2">
      <c r="B44" s="10" t="s">
        <v>285</v>
      </c>
      <c r="C44" s="7">
        <v>2019013</v>
      </c>
      <c r="D44" s="7">
        <v>6825395</v>
      </c>
      <c r="E44" s="7">
        <v>8844408</v>
      </c>
      <c r="F44" s="7"/>
    </row>
    <row r="45" spans="2:9" s="186" customFormat="1" ht="11.25" x14ac:dyDescent="0.2">
      <c r="B45" s="10" t="s">
        <v>286</v>
      </c>
      <c r="C45" s="7">
        <v>2005607</v>
      </c>
      <c r="D45" s="7">
        <v>6918691</v>
      </c>
      <c r="E45" s="7">
        <v>8924298</v>
      </c>
      <c r="F45" s="7"/>
    </row>
    <row r="46" spans="2:9" s="186" customFormat="1" ht="11.25" x14ac:dyDescent="0.2">
      <c r="B46" s="10" t="s">
        <v>287</v>
      </c>
      <c r="C46" s="7">
        <v>1920293</v>
      </c>
      <c r="D46" s="7">
        <v>7103692</v>
      </c>
      <c r="E46" s="7">
        <v>9023985</v>
      </c>
      <c r="F46" s="7"/>
    </row>
    <row r="47" spans="2:9" s="186" customFormat="1" ht="11.25" x14ac:dyDescent="0.2">
      <c r="B47" s="10" t="s">
        <v>288</v>
      </c>
      <c r="C47" s="7">
        <v>1915273</v>
      </c>
      <c r="D47" s="7">
        <v>7157604</v>
      </c>
      <c r="E47" s="7">
        <v>9072877</v>
      </c>
      <c r="F47" s="7"/>
    </row>
    <row r="48" spans="2:9" s="186" customFormat="1" ht="11.25" x14ac:dyDescent="0.2">
      <c r="B48" s="10" t="s">
        <v>289</v>
      </c>
      <c r="C48" s="7">
        <v>1897375</v>
      </c>
      <c r="D48" s="7">
        <v>6877487</v>
      </c>
      <c r="E48" s="7">
        <v>8774862</v>
      </c>
      <c r="F48" s="7"/>
    </row>
    <row r="49" spans="2:8" s="186" customFormat="1" ht="11.25" x14ac:dyDescent="0.2">
      <c r="B49" s="10" t="s">
        <v>290</v>
      </c>
      <c r="C49" s="7">
        <v>1888752</v>
      </c>
      <c r="D49" s="7">
        <v>6966949</v>
      </c>
      <c r="E49" s="7">
        <v>8855701</v>
      </c>
      <c r="F49" s="7"/>
    </row>
    <row r="50" spans="2:8" s="186" customFormat="1" ht="11.25" x14ac:dyDescent="0.2">
      <c r="B50" s="10" t="s">
        <v>291</v>
      </c>
      <c r="C50" s="7">
        <v>1886499</v>
      </c>
      <c r="D50" s="7">
        <v>7081223</v>
      </c>
      <c r="E50" s="7">
        <v>8967722</v>
      </c>
      <c r="F50" s="7"/>
    </row>
    <row r="51" spans="2:8" s="186" customFormat="1" ht="11.25" x14ac:dyDescent="0.2">
      <c r="B51" s="10" t="s">
        <v>292</v>
      </c>
      <c r="C51" s="7">
        <v>1831218</v>
      </c>
      <c r="D51" s="7">
        <v>7032170</v>
      </c>
      <c r="E51" s="7">
        <v>8863388</v>
      </c>
      <c r="F51" s="7"/>
    </row>
    <row r="52" spans="2:8" s="186" customFormat="1" ht="11.25" x14ac:dyDescent="0.2">
      <c r="B52" s="10" t="s">
        <v>293</v>
      </c>
      <c r="C52" s="7">
        <v>1825150</v>
      </c>
      <c r="D52" s="7">
        <v>6997379</v>
      </c>
      <c r="E52" s="7">
        <v>8822529</v>
      </c>
      <c r="F52" s="7"/>
    </row>
    <row r="53" spans="2:8" s="196" customFormat="1" ht="11.25" x14ac:dyDescent="0.2">
      <c r="B53" s="30" t="s">
        <v>294</v>
      </c>
      <c r="C53" s="80">
        <v>1805469</v>
      </c>
      <c r="D53" s="80">
        <v>6912133</v>
      </c>
      <c r="E53" s="80">
        <v>8717602</v>
      </c>
      <c r="H53" s="93"/>
    </row>
    <row r="54" spans="2:8" ht="12.95" customHeight="1" x14ac:dyDescent="0.2">
      <c r="H54" s="65"/>
    </row>
    <row r="55" spans="2:8" ht="12.95" customHeight="1" x14ac:dyDescent="0.2">
      <c r="B55" t="s">
        <v>363</v>
      </c>
    </row>
    <row r="56" spans="2:8" ht="12.95" customHeight="1" x14ac:dyDescent="0.2">
      <c r="B56" t="s">
        <v>32</v>
      </c>
    </row>
    <row r="57" spans="2:8" ht="12.95" customHeight="1" x14ac:dyDescent="0.2">
      <c r="B57" t="s">
        <v>2</v>
      </c>
    </row>
    <row r="88" spans="10:10" ht="12.95" customHeight="1" x14ac:dyDescent="0.2">
      <c r="J88" s="61"/>
    </row>
  </sheetData>
  <pageMargins left="0.25" right="0.25" top="0.75" bottom="0.75" header="0.3" footer="0.3"/>
  <pageSetup paperSize="9"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K53"/>
  <sheetViews>
    <sheetView showGridLines="0" zoomScale="130" zoomScaleNormal="130" workbookViewId="0">
      <selection activeCell="F18" sqref="F18"/>
    </sheetView>
  </sheetViews>
  <sheetFormatPr defaultRowHeight="12.95" customHeight="1" x14ac:dyDescent="0.2"/>
  <cols>
    <col min="1" max="1" width="2.83203125" customWidth="1"/>
    <col min="2" max="2" width="19" customWidth="1"/>
    <col min="3" max="3" width="13.6640625" customWidth="1"/>
    <col min="4" max="5" width="19.6640625" customWidth="1"/>
    <col min="6" max="6" width="18.83203125" customWidth="1"/>
    <col min="7" max="7" width="9.6640625" bestFit="1" customWidth="1"/>
    <col min="8" max="9" width="10.83203125" bestFit="1" customWidth="1"/>
  </cols>
  <sheetData>
    <row r="2" spans="2:11" ht="15.75" x14ac:dyDescent="0.25">
      <c r="B2" s="1" t="s">
        <v>73</v>
      </c>
    </row>
    <row r="5" spans="2:11" ht="22.5" x14ac:dyDescent="0.2">
      <c r="B5" s="4" t="s">
        <v>34</v>
      </c>
      <c r="C5" s="3" t="s">
        <v>35</v>
      </c>
      <c r="D5" s="3" t="s">
        <v>70</v>
      </c>
      <c r="E5" s="3" t="s">
        <v>36</v>
      </c>
      <c r="F5" s="3" t="s">
        <v>33</v>
      </c>
    </row>
    <row r="6" spans="2:11" ht="12.95" customHeight="1" x14ac:dyDescent="0.2">
      <c r="B6" t="s">
        <v>37</v>
      </c>
      <c r="C6" s="7">
        <v>2627890</v>
      </c>
      <c r="D6" s="7">
        <v>4021776</v>
      </c>
      <c r="E6" s="7">
        <v>550326</v>
      </c>
      <c r="F6" s="7">
        <v>4572102</v>
      </c>
      <c r="G6" s="34"/>
      <c r="H6" s="135"/>
      <c r="I6" s="7"/>
      <c r="J6" s="53"/>
      <c r="K6" s="7"/>
    </row>
    <row r="7" spans="2:11" ht="12.95" customHeight="1" x14ac:dyDescent="0.2">
      <c r="B7" t="s">
        <v>38</v>
      </c>
      <c r="C7" s="7">
        <v>774496</v>
      </c>
      <c r="D7" s="7">
        <v>1847962</v>
      </c>
      <c r="E7" s="7">
        <v>688300</v>
      </c>
      <c r="F7" s="7">
        <v>2536262</v>
      </c>
      <c r="G7" s="34"/>
      <c r="H7" s="135"/>
      <c r="I7" s="73"/>
      <c r="J7" s="53"/>
      <c r="K7" s="7"/>
    </row>
    <row r="8" spans="2:11" ht="12.95" customHeight="1" x14ac:dyDescent="0.2">
      <c r="B8" t="s">
        <v>39</v>
      </c>
      <c r="C8" s="7">
        <v>174550</v>
      </c>
      <c r="D8" s="7">
        <v>566013</v>
      </c>
      <c r="E8" s="7">
        <v>281347</v>
      </c>
      <c r="F8" s="7">
        <v>847360</v>
      </c>
      <c r="G8" s="34"/>
      <c r="H8" s="135"/>
      <c r="J8" s="53"/>
      <c r="K8" s="7"/>
    </row>
    <row r="9" spans="2:11" ht="12.95" customHeight="1" x14ac:dyDescent="0.2">
      <c r="B9" t="s">
        <v>40</v>
      </c>
      <c r="C9" s="7">
        <v>29586</v>
      </c>
      <c r="D9" s="7">
        <v>124324</v>
      </c>
      <c r="E9" s="7">
        <v>70062</v>
      </c>
      <c r="F9" s="7">
        <v>194386</v>
      </c>
      <c r="G9" s="34"/>
      <c r="H9" s="7"/>
      <c r="J9" s="53"/>
      <c r="K9" s="7"/>
    </row>
    <row r="10" spans="2:11" ht="12.95" customHeight="1" x14ac:dyDescent="0.2">
      <c r="B10" t="s">
        <v>41</v>
      </c>
      <c r="C10" s="7">
        <v>4739</v>
      </c>
      <c r="D10" s="7">
        <v>26325</v>
      </c>
      <c r="E10" s="7">
        <v>15105</v>
      </c>
      <c r="F10" s="7">
        <v>41430</v>
      </c>
      <c r="G10" s="34"/>
    </row>
    <row r="11" spans="2:11" ht="12.95" customHeight="1" x14ac:dyDescent="0.2">
      <c r="B11" s="5" t="s">
        <v>0</v>
      </c>
      <c r="C11" s="11">
        <f>SUM(C6:C10)</f>
        <v>3611261</v>
      </c>
      <c r="D11" s="11">
        <f>SUM(D6:D10)</f>
        <v>6586400</v>
      </c>
      <c r="E11" s="11">
        <f>SUM(E6:E10)</f>
        <v>1605140</v>
      </c>
      <c r="F11" s="11">
        <v>8191540</v>
      </c>
      <c r="H11" s="53"/>
    </row>
    <row r="12" spans="2:11" s="2" customFormat="1" ht="12.95" customHeight="1" x14ac:dyDescent="0.2">
      <c r="C12" s="7"/>
      <c r="D12" s="7"/>
      <c r="E12" s="7"/>
      <c r="F12" s="7"/>
      <c r="G12" s="12"/>
    </row>
    <row r="13" spans="2:11" ht="12.95" customHeight="1" x14ac:dyDescent="0.2">
      <c r="B13" s="63" t="s">
        <v>333</v>
      </c>
    </row>
    <row r="14" spans="2:11" ht="12.95" customHeight="1" x14ac:dyDescent="0.2">
      <c r="B14" t="s">
        <v>2</v>
      </c>
      <c r="D14" s="7"/>
      <c r="E14" s="7"/>
      <c r="F14" s="7"/>
      <c r="G14" s="7"/>
    </row>
    <row r="15" spans="2:11" ht="12.95" customHeight="1" x14ac:dyDescent="0.2">
      <c r="C15" s="181"/>
      <c r="E15" s="7"/>
      <c r="F15" s="7"/>
    </row>
    <row r="18" spans="5:5" ht="12.95" customHeight="1" x14ac:dyDescent="0.2">
      <c r="E18" s="7"/>
    </row>
    <row r="52" spans="3:6" ht="12.95" customHeight="1" x14ac:dyDescent="0.2">
      <c r="C52" s="87"/>
      <c r="D52" s="87"/>
      <c r="E52" s="87"/>
      <c r="F52" s="87"/>
    </row>
    <row r="53" spans="3:6" ht="12.95" customHeight="1" x14ac:dyDescent="0.2">
      <c r="C53" s="87"/>
      <c r="D53" s="87"/>
      <c r="E53" s="87"/>
      <c r="F53" s="87"/>
    </row>
  </sheetData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I52"/>
  <sheetViews>
    <sheetView showGridLines="0" zoomScale="145" zoomScaleNormal="145" workbookViewId="0">
      <selection activeCell="B4" sqref="B4"/>
    </sheetView>
  </sheetViews>
  <sheetFormatPr defaultRowHeight="12.95" customHeight="1" x14ac:dyDescent="0.2"/>
  <cols>
    <col min="1" max="1" width="2.83203125" customWidth="1"/>
    <col min="2" max="2" width="15.5" customWidth="1"/>
    <col min="3" max="3" width="16" customWidth="1"/>
    <col min="4" max="5" width="18.33203125" customWidth="1"/>
    <col min="6" max="6" width="17" customWidth="1"/>
    <col min="7" max="7" width="9.83203125" bestFit="1" customWidth="1"/>
  </cols>
  <sheetData>
    <row r="2" spans="2:9" ht="15.75" x14ac:dyDescent="0.25">
      <c r="B2" s="50" t="s">
        <v>93</v>
      </c>
    </row>
    <row r="3" spans="2:9" ht="12.95" customHeight="1" x14ac:dyDescent="0.2">
      <c r="B3" s="63"/>
    </row>
    <row r="4" spans="2:9" ht="12.95" customHeight="1" x14ac:dyDescent="0.2">
      <c r="B4" s="63"/>
    </row>
    <row r="5" spans="2:9" ht="22.5" x14ac:dyDescent="0.2">
      <c r="B5" s="137" t="s">
        <v>34</v>
      </c>
      <c r="C5" s="138" t="s">
        <v>35</v>
      </c>
      <c r="D5" s="138" t="s">
        <v>42</v>
      </c>
      <c r="E5" s="138" t="s">
        <v>43</v>
      </c>
      <c r="F5" s="138" t="s">
        <v>33</v>
      </c>
    </row>
    <row r="6" spans="2:9" ht="12.95" customHeight="1" x14ac:dyDescent="0.2">
      <c r="B6" s="87" t="s">
        <v>37</v>
      </c>
      <c r="C6" s="151">
        <v>285452</v>
      </c>
      <c r="D6" s="151">
        <v>357593</v>
      </c>
      <c r="E6" s="151">
        <v>46959</v>
      </c>
      <c r="F6" s="151">
        <f>D6+E6</f>
        <v>404552</v>
      </c>
      <c r="G6" s="34"/>
      <c r="H6" s="34"/>
      <c r="I6" s="7"/>
    </row>
    <row r="7" spans="2:9" ht="12.95" customHeight="1" x14ac:dyDescent="0.2">
      <c r="B7" s="87" t="s">
        <v>38</v>
      </c>
      <c r="C7" s="151">
        <v>23476</v>
      </c>
      <c r="D7" s="151">
        <v>60617</v>
      </c>
      <c r="E7" s="151">
        <v>29940</v>
      </c>
      <c r="F7" s="151">
        <f t="shared" ref="F7:F11" si="0">D7+E7</f>
        <v>90557</v>
      </c>
      <c r="I7" s="7"/>
    </row>
    <row r="8" spans="2:9" ht="12.95" customHeight="1" x14ac:dyDescent="0.2">
      <c r="B8" s="87" t="s">
        <v>39</v>
      </c>
      <c r="C8" s="151">
        <v>3596</v>
      </c>
      <c r="D8" s="151">
        <v>14928</v>
      </c>
      <c r="E8" s="151">
        <v>9020</v>
      </c>
      <c r="F8" s="151">
        <f t="shared" si="0"/>
        <v>23948</v>
      </c>
    </row>
    <row r="9" spans="2:9" ht="12.95" customHeight="1" x14ac:dyDescent="0.2">
      <c r="B9" s="87" t="s">
        <v>40</v>
      </c>
      <c r="C9" s="151">
        <v>612</v>
      </c>
      <c r="D9" s="151">
        <v>3795</v>
      </c>
      <c r="E9" s="151">
        <v>2163</v>
      </c>
      <c r="F9" s="151">
        <f t="shared" si="0"/>
        <v>5958</v>
      </c>
      <c r="I9" s="7"/>
    </row>
    <row r="10" spans="2:9" ht="12.95" customHeight="1" x14ac:dyDescent="0.2">
      <c r="B10" s="87" t="s">
        <v>41</v>
      </c>
      <c r="C10" s="175">
        <v>87</v>
      </c>
      <c r="D10" s="151">
        <v>589</v>
      </c>
      <c r="E10" s="151">
        <v>458</v>
      </c>
      <c r="F10" s="151">
        <f t="shared" si="0"/>
        <v>1047</v>
      </c>
    </row>
    <row r="11" spans="2:9" ht="12.95" customHeight="1" x14ac:dyDescent="0.2">
      <c r="B11" s="143" t="s">
        <v>0</v>
      </c>
      <c r="C11" s="176">
        <f>SUM(C6:C10)</f>
        <v>313223</v>
      </c>
      <c r="D11" s="176">
        <f>SUM(D6:D10)</f>
        <v>437522</v>
      </c>
      <c r="E11" s="176">
        <f>SUM(E6:E10)</f>
        <v>88540</v>
      </c>
      <c r="F11" s="207">
        <f t="shared" si="0"/>
        <v>526062</v>
      </c>
    </row>
    <row r="12" spans="2:9" s="2" customFormat="1" ht="12.95" customHeight="1" x14ac:dyDescent="0.2">
      <c r="C12" s="7"/>
      <c r="D12" s="7"/>
      <c r="E12" s="7"/>
      <c r="F12" s="7"/>
    </row>
    <row r="13" spans="2:9" ht="12.95" customHeight="1" x14ac:dyDescent="0.2">
      <c r="B13" s="63" t="s">
        <v>333</v>
      </c>
      <c r="F13" s="7"/>
    </row>
    <row r="14" spans="2:9" ht="12.95" customHeight="1" x14ac:dyDescent="0.2">
      <c r="B14" t="s">
        <v>2</v>
      </c>
      <c r="D14" s="93"/>
      <c r="E14" s="86"/>
      <c r="F14" s="7"/>
    </row>
    <row r="15" spans="2:9" ht="12.95" customHeight="1" x14ac:dyDescent="0.2">
      <c r="C15" s="7"/>
      <c r="E15" s="7"/>
    </row>
    <row r="51" spans="3:6" ht="12.95" customHeight="1" x14ac:dyDescent="0.2">
      <c r="C51" s="87"/>
      <c r="D51" s="87"/>
      <c r="E51" s="87"/>
      <c r="F51" s="87"/>
    </row>
    <row r="52" spans="3:6" ht="12.95" customHeight="1" x14ac:dyDescent="0.2">
      <c r="C52" s="87"/>
      <c r="D52" s="87"/>
      <c r="E52" s="87"/>
      <c r="F52" s="87"/>
    </row>
  </sheetData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K46"/>
  <sheetViews>
    <sheetView showGridLines="0" zoomScale="130" zoomScaleNormal="130" workbookViewId="0">
      <selection activeCell="B3" sqref="B3"/>
    </sheetView>
  </sheetViews>
  <sheetFormatPr defaultRowHeight="12.95" customHeight="1" x14ac:dyDescent="0.2"/>
  <cols>
    <col min="1" max="1" width="2.83203125" customWidth="1"/>
    <col min="2" max="2" width="15.33203125" customWidth="1"/>
    <col min="3" max="3" width="14.5" customWidth="1"/>
    <col min="4" max="4" width="17.83203125" customWidth="1"/>
    <col min="5" max="5" width="13.6640625" bestFit="1" customWidth="1"/>
    <col min="6" max="6" width="14.5" customWidth="1"/>
    <col min="7" max="7" width="17.33203125" customWidth="1"/>
    <col min="8" max="8" width="19.83203125" customWidth="1"/>
    <col min="9" max="9" width="13.83203125" bestFit="1" customWidth="1"/>
  </cols>
  <sheetData>
    <row r="2" spans="2:9" ht="15.75" x14ac:dyDescent="0.25">
      <c r="B2" s="1" t="s">
        <v>89</v>
      </c>
    </row>
    <row r="3" spans="2:9" ht="12.95" customHeight="1" x14ac:dyDescent="0.2">
      <c r="B3" t="s">
        <v>233</v>
      </c>
    </row>
    <row r="5" spans="2:9" ht="48" customHeight="1" x14ac:dyDescent="0.2">
      <c r="B5" s="9" t="s">
        <v>1</v>
      </c>
      <c r="C5" s="101" t="s">
        <v>79</v>
      </c>
      <c r="D5" s="101" t="s">
        <v>80</v>
      </c>
      <c r="E5" s="101" t="s">
        <v>81</v>
      </c>
      <c r="F5" s="101" t="s">
        <v>82</v>
      </c>
      <c r="G5" s="101" t="s">
        <v>94</v>
      </c>
      <c r="H5" s="101" t="s">
        <v>95</v>
      </c>
    </row>
    <row r="6" spans="2:9" ht="12.95" customHeight="1" x14ac:dyDescent="0.2">
      <c r="B6" s="10" t="s">
        <v>283</v>
      </c>
      <c r="C6" s="7">
        <v>54920827</v>
      </c>
      <c r="D6" s="7">
        <v>2514873411</v>
      </c>
      <c r="E6" s="7">
        <v>6993337</v>
      </c>
      <c r="F6" s="7">
        <v>350093279.77999997</v>
      </c>
      <c r="G6" s="7">
        <v>61914164</v>
      </c>
      <c r="H6" s="7">
        <v>2864966690.7799997</v>
      </c>
      <c r="I6" s="7"/>
    </row>
    <row r="7" spans="2:9" ht="12.95" customHeight="1" x14ac:dyDescent="0.2">
      <c r="B7" s="10" t="s">
        <v>321</v>
      </c>
      <c r="C7" s="7">
        <v>57029392</v>
      </c>
      <c r="D7" s="7">
        <v>2603459761</v>
      </c>
      <c r="E7" s="7">
        <v>6653505</v>
      </c>
      <c r="F7" s="7">
        <v>328065076.5</v>
      </c>
      <c r="G7" s="7">
        <v>63682897</v>
      </c>
      <c r="H7" s="7">
        <v>2931524837.5</v>
      </c>
    </row>
    <row r="8" spans="2:9" ht="12.95" customHeight="1" x14ac:dyDescent="0.2">
      <c r="B8" s="10" t="s">
        <v>285</v>
      </c>
      <c r="C8" s="7">
        <v>63917165</v>
      </c>
      <c r="D8" s="7">
        <v>2924883361</v>
      </c>
      <c r="E8" s="7">
        <v>7118447</v>
      </c>
      <c r="F8" s="7">
        <v>349535596.81000006</v>
      </c>
      <c r="G8" s="7">
        <v>71035612</v>
      </c>
      <c r="H8" s="7">
        <v>3274418957.8099999</v>
      </c>
    </row>
    <row r="9" spans="2:9" ht="12.95" customHeight="1" x14ac:dyDescent="0.2">
      <c r="B9" s="10" t="s">
        <v>286</v>
      </c>
      <c r="C9" s="7">
        <v>60453961</v>
      </c>
      <c r="D9" s="7">
        <v>2878205969</v>
      </c>
      <c r="E9" s="7">
        <v>7313856</v>
      </c>
      <c r="F9" s="7">
        <v>357567419.52999997</v>
      </c>
      <c r="G9" s="7">
        <v>67767817</v>
      </c>
      <c r="H9" s="7">
        <v>3235773388.5299997</v>
      </c>
    </row>
    <row r="10" spans="2:9" ht="12.95" customHeight="1" x14ac:dyDescent="0.2">
      <c r="B10" s="10" t="s">
        <v>287</v>
      </c>
      <c r="C10" s="7">
        <v>65642324</v>
      </c>
      <c r="D10" s="7">
        <v>3127852636</v>
      </c>
      <c r="E10" s="7">
        <v>7591712</v>
      </c>
      <c r="F10" s="7">
        <v>375050946.50999993</v>
      </c>
      <c r="G10" s="7">
        <v>73234036</v>
      </c>
      <c r="H10" s="7">
        <v>3502903582.5099998</v>
      </c>
    </row>
    <row r="11" spans="2:9" ht="12.95" customHeight="1" x14ac:dyDescent="0.2">
      <c r="B11" s="10" t="s">
        <v>288</v>
      </c>
      <c r="C11" s="7">
        <v>64757096</v>
      </c>
      <c r="D11" s="7">
        <v>3100841508</v>
      </c>
      <c r="E11" s="7">
        <v>7702644</v>
      </c>
      <c r="F11" s="7">
        <v>387182863.4000001</v>
      </c>
      <c r="G11" s="7">
        <v>72459740</v>
      </c>
      <c r="H11" s="7">
        <v>3488024371.4000001</v>
      </c>
    </row>
    <row r="12" spans="2:9" ht="12.95" customHeight="1" x14ac:dyDescent="0.2">
      <c r="B12" s="46" t="s">
        <v>289</v>
      </c>
      <c r="C12" s="7">
        <v>66911942</v>
      </c>
      <c r="D12" s="7">
        <v>3306750373</v>
      </c>
      <c r="E12" s="7">
        <v>7734918</v>
      </c>
      <c r="F12" s="7">
        <v>406494300.18000013</v>
      </c>
      <c r="G12" s="7">
        <v>74646860</v>
      </c>
      <c r="H12" s="7">
        <v>3713244673.1800003</v>
      </c>
    </row>
    <row r="13" spans="2:9" ht="12.95" customHeight="1" x14ac:dyDescent="0.2">
      <c r="B13" s="10" t="s">
        <v>290</v>
      </c>
      <c r="C13" s="7">
        <v>63401905</v>
      </c>
      <c r="D13" s="7">
        <v>3136656208</v>
      </c>
      <c r="E13" s="7">
        <v>7963731</v>
      </c>
      <c r="F13" s="7">
        <v>413840599.19999999</v>
      </c>
      <c r="G13" s="7">
        <v>71365636</v>
      </c>
      <c r="H13" s="7">
        <v>3550496807.1999998</v>
      </c>
    </row>
    <row r="14" spans="2:9" ht="12.95" customHeight="1" x14ac:dyDescent="0.2">
      <c r="B14" s="46" t="s">
        <v>291</v>
      </c>
      <c r="C14" s="7">
        <v>64081876</v>
      </c>
      <c r="D14" s="7">
        <v>3129626544</v>
      </c>
      <c r="E14" s="7">
        <v>8248260</v>
      </c>
      <c r="F14" s="7">
        <v>421887220.72000009</v>
      </c>
      <c r="G14" s="7">
        <v>72330136</v>
      </c>
      <c r="H14" s="7">
        <v>3551513764.7200003</v>
      </c>
    </row>
    <row r="15" spans="2:9" ht="12.95" customHeight="1" x14ac:dyDescent="0.2">
      <c r="B15" s="10" t="s">
        <v>292</v>
      </c>
      <c r="C15" s="7">
        <v>67196179</v>
      </c>
      <c r="D15" s="7">
        <v>3243965183</v>
      </c>
      <c r="E15" s="7">
        <v>8920587</v>
      </c>
      <c r="F15" s="7">
        <v>458868839.05000001</v>
      </c>
      <c r="G15" s="7">
        <v>76116766</v>
      </c>
      <c r="H15" s="7">
        <v>3702834022.0500002</v>
      </c>
    </row>
    <row r="16" spans="2:9" ht="12.95" customHeight="1" x14ac:dyDescent="0.2">
      <c r="B16" s="10" t="s">
        <v>293</v>
      </c>
      <c r="C16" s="7">
        <v>62828671</v>
      </c>
      <c r="D16" s="7">
        <v>3097619559</v>
      </c>
      <c r="E16" s="7">
        <v>9215959</v>
      </c>
      <c r="F16" s="7">
        <v>498186587.42999989</v>
      </c>
      <c r="G16" s="7">
        <v>72044630</v>
      </c>
      <c r="H16" s="7">
        <v>3595806146.4299998</v>
      </c>
    </row>
    <row r="17" spans="2:11" ht="12.95" customHeight="1" x14ac:dyDescent="0.2">
      <c r="B17" s="30" t="s">
        <v>294</v>
      </c>
      <c r="C17" s="8">
        <v>67351766</v>
      </c>
      <c r="D17" s="56">
        <v>3435636811</v>
      </c>
      <c r="E17" s="31">
        <v>9278148</v>
      </c>
      <c r="F17" s="31">
        <v>500615871.48999989</v>
      </c>
      <c r="G17" s="31">
        <v>76629914</v>
      </c>
      <c r="H17" s="31">
        <v>3936252682.4899998</v>
      </c>
    </row>
    <row r="18" spans="2:11" s="2" customFormat="1" ht="12.95" customHeight="1" x14ac:dyDescent="0.2">
      <c r="B18" s="76" t="s">
        <v>0</v>
      </c>
      <c r="C18" s="77">
        <v>758493104</v>
      </c>
      <c r="D18" s="110">
        <v>36500371324</v>
      </c>
      <c r="E18" s="81">
        <v>94735104</v>
      </c>
      <c r="F18" s="78">
        <v>4847388600.6000004</v>
      </c>
      <c r="G18" s="78">
        <v>853228208</v>
      </c>
      <c r="H18" s="78">
        <v>41347759924.599998</v>
      </c>
    </row>
    <row r="19" spans="2:11" s="2" customFormat="1" ht="12.95" customHeight="1" x14ac:dyDescent="0.2">
      <c r="C19" s="7"/>
      <c r="D19" s="7"/>
      <c r="E19" s="7"/>
      <c r="F19" s="7"/>
      <c r="G19" s="7"/>
      <c r="H19" s="7"/>
    </row>
    <row r="20" spans="2:11" ht="12.95" customHeight="1" x14ac:dyDescent="0.2">
      <c r="B20" t="s">
        <v>309</v>
      </c>
    </row>
    <row r="21" spans="2:11" ht="12.95" customHeight="1" x14ac:dyDescent="0.2">
      <c r="B21" t="s">
        <v>2</v>
      </c>
      <c r="D21" s="133"/>
      <c r="E21" s="57"/>
      <c r="F21" s="57"/>
      <c r="G21" s="133"/>
      <c r="H21" s="133"/>
      <c r="I21" s="200"/>
      <c r="J21" s="200"/>
    </row>
    <row r="22" spans="2:11" ht="12.95" customHeight="1" x14ac:dyDescent="0.2">
      <c r="C22" s="133"/>
      <c r="D22" s="133"/>
      <c r="E22" s="133"/>
      <c r="F22" s="133"/>
      <c r="G22" s="133"/>
      <c r="H22" s="133"/>
    </row>
    <row r="23" spans="2:11" ht="12.95" customHeight="1" x14ac:dyDescent="0.2">
      <c r="C23" s="57"/>
      <c r="D23" s="57"/>
      <c r="E23" s="57"/>
      <c r="F23" s="57"/>
      <c r="G23" s="57"/>
      <c r="H23" s="57"/>
      <c r="I23" s="7"/>
      <c r="K23" s="134"/>
    </row>
    <row r="24" spans="2:11" ht="12.95" customHeight="1" x14ac:dyDescent="0.2">
      <c r="C24" s="88"/>
      <c r="D24" s="88"/>
      <c r="E24" s="88"/>
      <c r="F24" s="88"/>
      <c r="G24" s="88"/>
      <c r="H24" s="88"/>
      <c r="I24" s="7"/>
      <c r="J24" s="134"/>
      <c r="K24" s="134"/>
    </row>
    <row r="25" spans="2:11" ht="12.95" customHeight="1" x14ac:dyDescent="0.2">
      <c r="C25" s="7"/>
      <c r="D25" s="57"/>
      <c r="E25" s="54"/>
      <c r="F25" s="38"/>
      <c r="G25" s="88"/>
      <c r="H25" s="88"/>
      <c r="I25" s="7"/>
      <c r="J25" s="134"/>
      <c r="K25" s="134"/>
    </row>
    <row r="26" spans="2:11" ht="12.95" customHeight="1" x14ac:dyDescent="0.2">
      <c r="C26" s="61"/>
      <c r="D26" s="61"/>
      <c r="E26" s="73"/>
      <c r="F26" s="73"/>
      <c r="G26" s="61"/>
      <c r="H26" s="61"/>
      <c r="I26" s="7"/>
      <c r="J26" s="134"/>
      <c r="K26" s="134"/>
    </row>
    <row r="29" spans="2:11" s="172" customFormat="1" ht="12.95" customHeight="1" x14ac:dyDescent="0.2"/>
    <row r="30" spans="2:11" s="172" customFormat="1" ht="12.95" customHeight="1" x14ac:dyDescent="0.2"/>
    <row r="31" spans="2:11" s="172" customFormat="1" ht="12.95" customHeight="1" x14ac:dyDescent="0.2"/>
    <row r="32" spans="2:11" s="172" customFormat="1" ht="12.95" customHeight="1" x14ac:dyDescent="0.2"/>
    <row r="33" spans="3:6" s="172" customFormat="1" ht="12.95" customHeight="1" x14ac:dyDescent="0.2"/>
    <row r="34" spans="3:6" s="172" customFormat="1" ht="12.95" customHeight="1" x14ac:dyDescent="0.2"/>
    <row r="35" spans="3:6" s="172" customFormat="1" ht="12.95" customHeight="1" x14ac:dyDescent="0.2"/>
    <row r="36" spans="3:6" s="172" customFormat="1" ht="12.95" customHeight="1" x14ac:dyDescent="0.2"/>
    <row r="45" spans="3:6" ht="12.95" customHeight="1" x14ac:dyDescent="0.2">
      <c r="C45" s="87"/>
      <c r="D45" s="87"/>
      <c r="E45" s="87"/>
      <c r="F45" s="87"/>
    </row>
    <row r="46" spans="3:6" ht="12.95" customHeight="1" x14ac:dyDescent="0.2">
      <c r="C46" s="87"/>
      <c r="D46" s="87"/>
      <c r="E46" s="87"/>
      <c r="F46" s="87"/>
    </row>
  </sheetData>
  <pageMargins left="0.25" right="0.25" top="0.75" bottom="0.75" header="0.3" footer="0.3"/>
  <pageSetup paperSize="9" scale="7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AEDF7-2711-45CA-9E32-7BEB3515CB69}">
  <sheetPr>
    <pageSetUpPr fitToPage="1"/>
  </sheetPr>
  <dimension ref="B3:H34"/>
  <sheetViews>
    <sheetView showGridLines="0" workbookViewId="0">
      <selection activeCell="F31" sqref="F31"/>
    </sheetView>
  </sheetViews>
  <sheetFormatPr defaultColWidth="9.33203125" defaultRowHeight="15" x14ac:dyDescent="0.2"/>
  <cols>
    <col min="1" max="1" width="4" style="214" customWidth="1"/>
    <col min="2" max="2" width="48" style="214" customWidth="1"/>
    <col min="3" max="4" width="36.33203125" style="214" customWidth="1"/>
    <col min="5" max="5" width="35" style="214" customWidth="1"/>
    <col min="6" max="16384" width="9.33203125" style="214"/>
  </cols>
  <sheetData>
    <row r="3" spans="2:7" ht="15.75" x14ac:dyDescent="0.25">
      <c r="B3" s="221" t="s">
        <v>239</v>
      </c>
      <c r="C3" s="221"/>
    </row>
    <row r="4" spans="2:7" ht="15.75" x14ac:dyDescent="0.25">
      <c r="B4" s="221" t="s">
        <v>240</v>
      </c>
      <c r="C4" s="221"/>
    </row>
    <row r="7" spans="2:7" ht="31.5" x14ac:dyDescent="0.2">
      <c r="B7" s="215"/>
      <c r="C7" s="216" t="s">
        <v>237</v>
      </c>
      <c r="D7" s="216" t="s">
        <v>238</v>
      </c>
      <c r="E7" s="216" t="s">
        <v>0</v>
      </c>
    </row>
    <row r="8" spans="2:7" ht="21.75" customHeight="1" x14ac:dyDescent="0.2">
      <c r="B8" s="217" t="s">
        <v>336</v>
      </c>
      <c r="C8" s="218">
        <v>104735003</v>
      </c>
      <c r="D8" s="218">
        <v>639025644</v>
      </c>
      <c r="E8" s="218">
        <f>C8+D8</f>
        <v>743760647</v>
      </c>
    </row>
    <row r="9" spans="2:7" ht="21.75" customHeight="1" x14ac:dyDescent="0.2">
      <c r="B9" s="219" t="s">
        <v>364</v>
      </c>
      <c r="C9" s="220">
        <v>5452855737.970005</v>
      </c>
      <c r="D9" s="220">
        <v>17613902615.5</v>
      </c>
      <c r="E9" s="220">
        <f>C9+D9</f>
        <v>23066758353.470005</v>
      </c>
    </row>
    <row r="12" spans="2:7" ht="15.75" x14ac:dyDescent="0.25">
      <c r="B12" s="221" t="s">
        <v>337</v>
      </c>
      <c r="C12" s="221"/>
      <c r="D12" s="221"/>
      <c r="G12" s="221"/>
    </row>
    <row r="13" spans="2:7" ht="15.75" x14ac:dyDescent="0.25">
      <c r="B13" s="221"/>
      <c r="C13" s="221"/>
      <c r="G13" s="221"/>
    </row>
    <row r="30" spans="2:7" x14ac:dyDescent="0.2">
      <c r="B30" s="222"/>
      <c r="C30" s="222"/>
      <c r="D30" s="222"/>
      <c r="E30" s="213"/>
      <c r="G30" s="222"/>
    </row>
    <row r="31" spans="2:7" x14ac:dyDescent="0.2">
      <c r="B31" s="128" t="s">
        <v>309</v>
      </c>
      <c r="C31" s="128"/>
      <c r="D31" s="128"/>
      <c r="E31" s="128"/>
      <c r="G31" s="222"/>
    </row>
    <row r="32" spans="2:7" x14ac:dyDescent="0.2">
      <c r="B32" s="128" t="s">
        <v>2</v>
      </c>
      <c r="C32" s="128"/>
      <c r="D32" s="128"/>
      <c r="E32" s="128"/>
    </row>
    <row r="33" spans="2:8" ht="15.75" x14ac:dyDescent="0.25">
      <c r="B33" s="87"/>
      <c r="C33" s="14"/>
      <c r="D33" s="14"/>
      <c r="E33" s="14"/>
      <c r="F33" s="221"/>
      <c r="G33" s="221"/>
      <c r="H33" s="221"/>
    </row>
    <row r="34" spans="2:8" ht="15.75" x14ac:dyDescent="0.25">
      <c r="C34" s="221"/>
    </row>
  </sheetData>
  <pageMargins left="0.25" right="0.25" top="0.75" bottom="0.75" header="0.3" footer="0.3"/>
  <pageSetup paperSize="9" scale="59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I26"/>
  <sheetViews>
    <sheetView showGridLines="0" zoomScale="130" zoomScaleNormal="130" workbookViewId="0">
      <selection activeCell="D28" sqref="D28"/>
    </sheetView>
  </sheetViews>
  <sheetFormatPr defaultRowHeight="12.95" customHeight="1" x14ac:dyDescent="0.2"/>
  <cols>
    <col min="1" max="1" width="2.83203125" customWidth="1"/>
    <col min="2" max="2" width="31" customWidth="1"/>
    <col min="3" max="7" width="16.83203125" customWidth="1"/>
  </cols>
  <sheetData>
    <row r="2" spans="2:9" ht="15.75" x14ac:dyDescent="0.25">
      <c r="B2" s="1" t="s">
        <v>77</v>
      </c>
    </row>
    <row r="3" spans="2:9" ht="12.95" customHeight="1" x14ac:dyDescent="0.2">
      <c r="B3" t="s">
        <v>233</v>
      </c>
    </row>
    <row r="5" spans="2:9" ht="22.5" x14ac:dyDescent="0.2">
      <c r="B5" s="4" t="s">
        <v>17</v>
      </c>
      <c r="C5" s="82" t="s">
        <v>46</v>
      </c>
      <c r="D5" s="82" t="s">
        <v>47</v>
      </c>
      <c r="E5" s="82" t="s">
        <v>48</v>
      </c>
      <c r="F5" s="82" t="s">
        <v>49</v>
      </c>
      <c r="G5" s="82" t="s">
        <v>0</v>
      </c>
    </row>
    <row r="6" spans="2:9" ht="12.95" customHeight="1" x14ac:dyDescent="0.2">
      <c r="B6" s="14" t="s">
        <v>45</v>
      </c>
    </row>
    <row r="7" spans="2:9" ht="12.95" customHeight="1" x14ac:dyDescent="0.2">
      <c r="B7" t="s">
        <v>15</v>
      </c>
      <c r="C7" s="164">
        <v>556081717</v>
      </c>
      <c r="D7" s="164">
        <v>90717151</v>
      </c>
      <c r="E7" s="164">
        <v>7673408</v>
      </c>
      <c r="F7" s="180"/>
      <c r="G7" s="38">
        <v>654472276</v>
      </c>
    </row>
    <row r="8" spans="2:9" ht="12.95" customHeight="1" x14ac:dyDescent="0.2">
      <c r="B8" t="s">
        <v>16</v>
      </c>
      <c r="C8" s="164">
        <v>88234851</v>
      </c>
      <c r="D8" s="164">
        <v>2398214</v>
      </c>
      <c r="E8" s="164">
        <v>6392</v>
      </c>
      <c r="F8" s="164">
        <v>13381371</v>
      </c>
      <c r="G8" s="38">
        <v>104020828</v>
      </c>
    </row>
    <row r="9" spans="2:9" ht="12.95" customHeight="1" x14ac:dyDescent="0.2">
      <c r="B9" s="15" t="s">
        <v>0</v>
      </c>
      <c r="C9" s="16">
        <v>644316568</v>
      </c>
      <c r="D9" s="16">
        <v>93115365</v>
      </c>
      <c r="E9" s="16">
        <v>7679800</v>
      </c>
      <c r="F9" s="16">
        <v>13381371</v>
      </c>
      <c r="G9" s="212">
        <v>758493104</v>
      </c>
      <c r="H9" s="61"/>
      <c r="I9" s="61"/>
    </row>
    <row r="10" spans="2:9" ht="12.95" customHeight="1" x14ac:dyDescent="0.2">
      <c r="B10" s="14" t="s">
        <v>44</v>
      </c>
      <c r="C10" s="17"/>
      <c r="D10" s="17"/>
      <c r="E10" s="17"/>
      <c r="F10" s="17"/>
      <c r="G10" s="17"/>
    </row>
    <row r="11" spans="2:9" ht="12.95" customHeight="1" x14ac:dyDescent="0.2">
      <c r="B11" t="s">
        <v>15</v>
      </c>
      <c r="C11" s="7">
        <v>14432714578</v>
      </c>
      <c r="D11" s="7">
        <v>13839628182</v>
      </c>
      <c r="E11" s="7">
        <v>4305790457</v>
      </c>
      <c r="F11" s="18"/>
      <c r="G11" s="7">
        <v>32578133217</v>
      </c>
    </row>
    <row r="12" spans="2:9" ht="12.95" customHeight="1" x14ac:dyDescent="0.2">
      <c r="B12" t="s">
        <v>16</v>
      </c>
      <c r="C12" s="7">
        <v>3489711619</v>
      </c>
      <c r="D12" s="7">
        <v>351335589</v>
      </c>
      <c r="E12" s="7">
        <v>2311685</v>
      </c>
      <c r="F12" s="7">
        <v>78879214</v>
      </c>
      <c r="G12" s="7">
        <v>3922238107</v>
      </c>
    </row>
    <row r="13" spans="2:9" ht="12.95" customHeight="1" x14ac:dyDescent="0.2">
      <c r="B13" s="15" t="s">
        <v>0</v>
      </c>
      <c r="C13" s="16">
        <v>17922426197</v>
      </c>
      <c r="D13" s="16">
        <v>14190963771</v>
      </c>
      <c r="E13" s="16">
        <v>4308102142</v>
      </c>
      <c r="F13" s="16">
        <v>78879214</v>
      </c>
      <c r="G13" s="16">
        <v>36500371324</v>
      </c>
    </row>
    <row r="14" spans="2:9" ht="12.95" customHeight="1" x14ac:dyDescent="0.2">
      <c r="B14" s="14" t="s">
        <v>50</v>
      </c>
      <c r="C14" s="17"/>
      <c r="D14" s="17"/>
      <c r="E14" s="17"/>
      <c r="F14" s="17"/>
      <c r="G14" s="17"/>
    </row>
    <row r="15" spans="2:9" ht="12.95" customHeight="1" x14ac:dyDescent="0.2">
      <c r="B15" t="s">
        <v>15</v>
      </c>
      <c r="C15" s="7">
        <f t="shared" ref="C15:E17" si="0">C11/C7</f>
        <v>25.954305161951584</v>
      </c>
      <c r="D15" s="7">
        <f t="shared" si="0"/>
        <v>152.55801168182629</v>
      </c>
      <c r="E15" s="7">
        <f>E11/E7</f>
        <v>561.13143690521861</v>
      </c>
      <c r="F15" s="7"/>
      <c r="G15" s="7">
        <f>G11/G7</f>
        <v>49.777713146400721</v>
      </c>
    </row>
    <row r="16" spans="2:9" ht="12.95" customHeight="1" x14ac:dyDescent="0.2">
      <c r="B16" t="s">
        <v>16</v>
      </c>
      <c r="C16" s="7">
        <f t="shared" si="0"/>
        <v>39.550263636757315</v>
      </c>
      <c r="D16" s="7">
        <f>D12/D8</f>
        <v>146.49884830961707</v>
      </c>
      <c r="E16" s="7">
        <f t="shared" si="0"/>
        <v>361.6528473091364</v>
      </c>
      <c r="F16" s="7">
        <f>F12/F8</f>
        <v>5.8947034649887522</v>
      </c>
      <c r="G16" s="7">
        <f>G12/G8</f>
        <v>37.706276544924251</v>
      </c>
    </row>
    <row r="17" spans="2:7" ht="12.95" customHeight="1" x14ac:dyDescent="0.2">
      <c r="B17" s="5" t="s">
        <v>0</v>
      </c>
      <c r="C17" s="11">
        <f t="shared" si="0"/>
        <v>27.816180876168314</v>
      </c>
      <c r="D17" s="11">
        <f t="shared" si="0"/>
        <v>152.40195612184948</v>
      </c>
      <c r="E17" s="11">
        <f t="shared" si="0"/>
        <v>560.96540821375561</v>
      </c>
      <c r="F17" s="11">
        <f>F13/F9</f>
        <v>5.8947034649887522</v>
      </c>
      <c r="G17" s="11">
        <f>G13/G9</f>
        <v>48.122219083484246</v>
      </c>
    </row>
    <row r="18" spans="2:7" s="2" customFormat="1" ht="12.95" customHeight="1" x14ac:dyDescent="0.2">
      <c r="C18" s="34"/>
      <c r="D18" s="69"/>
      <c r="E18" s="69"/>
    </row>
    <row r="19" spans="2:7" s="2" customFormat="1" ht="12.95" customHeight="1" x14ac:dyDescent="0.2">
      <c r="B19" s="112" t="s">
        <v>322</v>
      </c>
      <c r="C19" s="34"/>
      <c r="G19" s="65"/>
    </row>
    <row r="20" spans="2:7" ht="12.95" customHeight="1" x14ac:dyDescent="0.2">
      <c r="B20" s="112" t="s">
        <v>2</v>
      </c>
      <c r="G20" s="65"/>
    </row>
    <row r="21" spans="2:7" ht="12.95" customHeight="1" x14ac:dyDescent="0.2">
      <c r="C21" s="61"/>
      <c r="D21" s="65"/>
      <c r="E21" s="65"/>
      <c r="F21" s="65"/>
      <c r="G21" s="65"/>
    </row>
    <row r="25" spans="2:7" ht="12.95" customHeight="1" x14ac:dyDescent="0.2">
      <c r="C25" s="87"/>
      <c r="D25" s="87"/>
      <c r="E25" s="87"/>
      <c r="F25" s="87"/>
    </row>
    <row r="26" spans="2:7" ht="12.95" customHeight="1" x14ac:dyDescent="0.2">
      <c r="C26" s="87"/>
      <c r="D26" s="87"/>
      <c r="E26" s="87"/>
      <c r="F26" s="87"/>
    </row>
  </sheetData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L67"/>
  <sheetViews>
    <sheetView showGridLines="0" topLeftCell="B7" zoomScale="115" zoomScaleNormal="115" workbookViewId="0">
      <selection activeCell="I12" sqref="I12"/>
    </sheetView>
  </sheetViews>
  <sheetFormatPr defaultColWidth="9.33203125" defaultRowHeight="12.95" customHeight="1" x14ac:dyDescent="0.2"/>
  <cols>
    <col min="1" max="1" width="2.83203125" style="69" customWidth="1"/>
    <col min="2" max="2" width="27.6640625" style="69" customWidth="1"/>
    <col min="3" max="3" width="21.1640625" style="69" customWidth="1"/>
    <col min="4" max="4" width="15.6640625" style="69" customWidth="1"/>
    <col min="5" max="5" width="15.1640625" style="69" customWidth="1"/>
    <col min="6" max="6" width="16.5" style="69" customWidth="1"/>
    <col min="7" max="7" width="14" style="69" customWidth="1"/>
    <col min="8" max="8" width="14.83203125" style="69" bestFit="1" customWidth="1"/>
    <col min="9" max="9" width="18.5" style="69" customWidth="1"/>
    <col min="10" max="16384" width="9.33203125" style="69"/>
  </cols>
  <sheetData>
    <row r="2" spans="2:12" ht="15.75" x14ac:dyDescent="0.2">
      <c r="B2" s="68" t="s">
        <v>118</v>
      </c>
    </row>
    <row r="5" spans="2:12" ht="33.75" x14ac:dyDescent="0.2">
      <c r="B5" s="70"/>
      <c r="C5" s="67" t="s">
        <v>51</v>
      </c>
      <c r="D5" s="67" t="s">
        <v>52</v>
      </c>
      <c r="E5" s="67" t="s">
        <v>53</v>
      </c>
      <c r="F5" s="67" t="s">
        <v>9</v>
      </c>
      <c r="G5" s="67" t="s">
        <v>78</v>
      </c>
      <c r="H5" s="67" t="s">
        <v>54</v>
      </c>
      <c r="I5" s="74" t="s">
        <v>0</v>
      </c>
    </row>
    <row r="6" spans="2:12" ht="20.25" customHeight="1" x14ac:dyDescent="0.2">
      <c r="B6" s="69" t="s">
        <v>45</v>
      </c>
      <c r="C6" s="163">
        <v>99820495</v>
      </c>
      <c r="D6" s="163">
        <v>604367573</v>
      </c>
      <c r="E6" s="163">
        <v>39232111</v>
      </c>
      <c r="F6" s="163">
        <v>903321</v>
      </c>
      <c r="G6" s="163">
        <v>274408</v>
      </c>
      <c r="H6" s="163">
        <v>13895196</v>
      </c>
      <c r="I6" s="75">
        <f>SUM(C6:H6)</f>
        <v>758493104</v>
      </c>
      <c r="L6" s="93"/>
    </row>
    <row r="7" spans="2:12" ht="20.25" customHeight="1" x14ac:dyDescent="0.2">
      <c r="B7" s="79" t="s">
        <v>229</v>
      </c>
      <c r="C7" s="165">
        <v>18164134934</v>
      </c>
      <c r="D7" s="165">
        <v>16189534602</v>
      </c>
      <c r="E7" s="165">
        <v>1703428243</v>
      </c>
      <c r="F7" s="165">
        <v>325490200</v>
      </c>
      <c r="G7" s="165">
        <v>12599156</v>
      </c>
      <c r="H7" s="165">
        <v>105184189</v>
      </c>
      <c r="I7" s="81">
        <f>SUM(C7:H7)</f>
        <v>36500371324</v>
      </c>
      <c r="L7" s="93"/>
    </row>
    <row r="8" spans="2:12" ht="12.95" customHeight="1" x14ac:dyDescent="0.2">
      <c r="C8" s="145"/>
      <c r="D8" s="145"/>
      <c r="E8" s="145"/>
      <c r="F8" s="145"/>
      <c r="G8" s="145"/>
      <c r="H8" s="145"/>
      <c r="I8" s="145"/>
    </row>
    <row r="9" spans="2:12" ht="12.95" customHeight="1" x14ac:dyDescent="0.2">
      <c r="B9" s="69" t="s">
        <v>314</v>
      </c>
      <c r="H9" s="145"/>
    </row>
    <row r="10" spans="2:12" ht="12.95" customHeight="1" x14ac:dyDescent="0.2">
      <c r="B10" s="69" t="s">
        <v>2</v>
      </c>
    </row>
    <row r="12" spans="2:12" ht="12.95" customHeight="1" x14ac:dyDescent="0.2">
      <c r="B12" s="68" t="s">
        <v>338</v>
      </c>
      <c r="I12" s="68" t="s">
        <v>339</v>
      </c>
    </row>
    <row r="30" spans="2:9" ht="12.95" customHeight="1" x14ac:dyDescent="0.2">
      <c r="B30" s="69" t="s">
        <v>315</v>
      </c>
      <c r="I30" s="69" t="s">
        <v>316</v>
      </c>
    </row>
    <row r="31" spans="2:9" ht="12.95" customHeight="1" x14ac:dyDescent="0.2">
      <c r="B31" s="69" t="s">
        <v>2</v>
      </c>
      <c r="I31" s="69" t="s">
        <v>2</v>
      </c>
    </row>
    <row r="66" spans="3:6" ht="12.95" customHeight="1" x14ac:dyDescent="0.2">
      <c r="C66" s="128"/>
      <c r="D66" s="128"/>
      <c r="E66" s="128"/>
      <c r="F66" s="128"/>
    </row>
    <row r="67" spans="3:6" ht="12.95" customHeight="1" x14ac:dyDescent="0.2">
      <c r="C67" s="128"/>
      <c r="D67" s="128"/>
      <c r="E67" s="128"/>
      <c r="F67" s="128"/>
    </row>
  </sheetData>
  <pageMargins left="0.25" right="0.25" top="0.75" bottom="0.75" header="0.3" footer="0.3"/>
  <pageSetup paperSize="9" scale="7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J69"/>
  <sheetViews>
    <sheetView showGridLines="0" zoomScaleNormal="100" workbookViewId="0">
      <selection activeCell="B67" sqref="B67"/>
    </sheetView>
  </sheetViews>
  <sheetFormatPr defaultRowHeight="12.95" customHeight="1" x14ac:dyDescent="0.2"/>
  <cols>
    <col min="1" max="1" width="2.83203125" customWidth="1"/>
    <col min="2" max="2" width="19" customWidth="1"/>
    <col min="3" max="3" width="17.6640625" customWidth="1"/>
    <col min="4" max="4" width="20.83203125" customWidth="1"/>
    <col min="5" max="5" width="17.1640625" customWidth="1"/>
    <col min="6" max="6" width="32.33203125" customWidth="1"/>
    <col min="7" max="7" width="30.6640625" customWidth="1"/>
    <col min="10" max="10" width="13.83203125" bestFit="1" customWidth="1"/>
  </cols>
  <sheetData>
    <row r="2" spans="2:7" ht="15.75" x14ac:dyDescent="0.25">
      <c r="B2" s="1" t="s">
        <v>340</v>
      </c>
    </row>
    <row r="3" spans="2:7" ht="12.95" customHeight="1" x14ac:dyDescent="0.2">
      <c r="B3" t="s">
        <v>233</v>
      </c>
    </row>
    <row r="5" spans="2:7" ht="48" customHeight="1" x14ac:dyDescent="0.2">
      <c r="B5" s="9" t="s">
        <v>1</v>
      </c>
      <c r="C5" s="62" t="s">
        <v>122</v>
      </c>
      <c r="D5" s="62" t="s">
        <v>123</v>
      </c>
      <c r="E5" s="71" t="s">
        <v>124</v>
      </c>
      <c r="F5" s="71" t="s">
        <v>175</v>
      </c>
      <c r="G5" s="71" t="s">
        <v>174</v>
      </c>
    </row>
    <row r="6" spans="2:7" ht="12.95" customHeight="1" x14ac:dyDescent="0.2">
      <c r="B6" s="20">
        <v>43831</v>
      </c>
      <c r="C6" s="7">
        <v>4782490</v>
      </c>
      <c r="D6" s="7">
        <v>39581557</v>
      </c>
      <c r="E6" s="7">
        <v>1730133116.9951556</v>
      </c>
      <c r="F6" s="140">
        <f>D6/C6</f>
        <v>8.2763491403013916</v>
      </c>
      <c r="G6" s="57">
        <f>E6/C6</f>
        <v>361.76408460763236</v>
      </c>
    </row>
    <row r="7" spans="2:7" ht="12.95" customHeight="1" x14ac:dyDescent="0.2">
      <c r="B7" s="20">
        <v>43862</v>
      </c>
      <c r="C7" s="7">
        <v>4756251</v>
      </c>
      <c r="D7" s="7">
        <v>40272812</v>
      </c>
      <c r="E7" s="7">
        <v>1755435501.7585771</v>
      </c>
      <c r="F7" s="140">
        <f t="shared" ref="F7:F17" si="0">D7/C7</f>
        <v>8.467343712516433</v>
      </c>
      <c r="G7" s="57">
        <f t="shared" ref="G7:G17" si="1">E7/C7</f>
        <v>369.07965995877362</v>
      </c>
    </row>
    <row r="8" spans="2:7" ht="12.95" customHeight="1" x14ac:dyDescent="0.2">
      <c r="B8" s="20">
        <v>43891</v>
      </c>
      <c r="C8" s="7">
        <v>4775165</v>
      </c>
      <c r="D8" s="7">
        <v>37326405</v>
      </c>
      <c r="E8" s="7">
        <v>1726018851.1513703</v>
      </c>
      <c r="F8" s="140">
        <f t="shared" si="0"/>
        <v>7.8167780589780671</v>
      </c>
      <c r="G8" s="57">
        <f t="shared" si="1"/>
        <v>361.45742631958694</v>
      </c>
    </row>
    <row r="9" spans="2:7" ht="12.95" customHeight="1" x14ac:dyDescent="0.2">
      <c r="B9" s="20">
        <v>43922</v>
      </c>
      <c r="C9" s="7">
        <v>4808209</v>
      </c>
      <c r="D9" s="7">
        <v>29507141</v>
      </c>
      <c r="E9" s="7">
        <v>1397666421.5276394</v>
      </c>
      <c r="F9" s="140">
        <f t="shared" si="0"/>
        <v>6.1368257910585831</v>
      </c>
      <c r="G9" s="57">
        <f t="shared" si="1"/>
        <v>290.68337535403293</v>
      </c>
    </row>
    <row r="10" spans="2:7" ht="12.95" customHeight="1" x14ac:dyDescent="0.2">
      <c r="B10" s="20">
        <v>43952</v>
      </c>
      <c r="C10" s="7">
        <v>4948825</v>
      </c>
      <c r="D10" s="7">
        <v>39881338</v>
      </c>
      <c r="E10" s="7">
        <v>1801411693.4103124</v>
      </c>
      <c r="F10" s="140">
        <f t="shared" si="0"/>
        <v>8.0587488949397077</v>
      </c>
      <c r="G10" s="57">
        <f t="shared" si="1"/>
        <v>364.00796015424112</v>
      </c>
    </row>
    <row r="11" spans="2:7" ht="12.95" customHeight="1" x14ac:dyDescent="0.2">
      <c r="B11" s="20">
        <v>43983</v>
      </c>
      <c r="C11" s="7">
        <v>5111414</v>
      </c>
      <c r="D11" s="7">
        <v>43885800</v>
      </c>
      <c r="E11" s="7">
        <v>1988356646.0946312</v>
      </c>
      <c r="F11" s="140">
        <f t="shared" si="0"/>
        <v>8.585843369369023</v>
      </c>
      <c r="G11" s="57">
        <f t="shared" si="1"/>
        <v>389.00324765214305</v>
      </c>
    </row>
    <row r="12" spans="2:7" ht="12.95" customHeight="1" x14ac:dyDescent="0.2">
      <c r="B12" s="20">
        <v>44013</v>
      </c>
      <c r="C12" s="7">
        <v>4842978</v>
      </c>
      <c r="D12" s="7">
        <v>45293163</v>
      </c>
      <c r="E12" s="7">
        <v>2066582812.3963101</v>
      </c>
      <c r="F12" s="140">
        <f t="shared" si="0"/>
        <v>9.3523371363652696</v>
      </c>
      <c r="G12" s="57">
        <f t="shared" si="1"/>
        <v>426.71736530628675</v>
      </c>
    </row>
    <row r="13" spans="2:7" ht="12.95" customHeight="1" x14ac:dyDescent="0.2">
      <c r="B13" s="51">
        <v>44044</v>
      </c>
      <c r="C13" s="7">
        <v>4812792</v>
      </c>
      <c r="D13" s="7">
        <v>42728352</v>
      </c>
      <c r="E13" s="7">
        <v>1949144612.9139292</v>
      </c>
      <c r="F13" s="140">
        <f t="shared" si="0"/>
        <v>8.8780799170211395</v>
      </c>
      <c r="G13" s="57">
        <f t="shared" si="1"/>
        <v>404.99248937288985</v>
      </c>
    </row>
    <row r="14" spans="2:7" ht="12.95" customHeight="1" x14ac:dyDescent="0.2">
      <c r="B14" s="117">
        <v>44075</v>
      </c>
      <c r="C14" s="7">
        <v>4825791</v>
      </c>
      <c r="D14" s="7">
        <v>43965476</v>
      </c>
      <c r="E14" s="7">
        <v>1969420220.7180302</v>
      </c>
      <c r="F14" s="140">
        <f t="shared" si="0"/>
        <v>9.1105221921131694</v>
      </c>
      <c r="G14" s="57">
        <f t="shared" si="1"/>
        <v>408.10309039865803</v>
      </c>
    </row>
    <row r="15" spans="2:7" ht="12.95" customHeight="1" x14ac:dyDescent="0.2">
      <c r="B15" s="20">
        <v>44105</v>
      </c>
      <c r="C15" s="7">
        <v>4792919</v>
      </c>
      <c r="D15" s="7">
        <v>44379788</v>
      </c>
      <c r="E15" s="7">
        <v>1989293511.0491736</v>
      </c>
      <c r="F15" s="140">
        <f t="shared" si="0"/>
        <v>9.2594487826729388</v>
      </c>
      <c r="G15" s="57">
        <f t="shared" si="1"/>
        <v>415.0484310394508</v>
      </c>
    </row>
    <row r="16" spans="2:7" ht="12.95" customHeight="1" x14ac:dyDescent="0.2">
      <c r="B16" s="20">
        <v>44136</v>
      </c>
      <c r="C16" s="7">
        <v>4801372</v>
      </c>
      <c r="D16" s="7">
        <v>42065649</v>
      </c>
      <c r="E16" s="7">
        <v>1887111456.8982677</v>
      </c>
      <c r="F16" s="140">
        <f t="shared" si="0"/>
        <v>8.761172639820451</v>
      </c>
      <c r="G16" s="57">
        <f t="shared" si="1"/>
        <v>393.03587743217309</v>
      </c>
    </row>
    <row r="17" spans="2:10" ht="12.95" customHeight="1" x14ac:dyDescent="0.2">
      <c r="B17" s="117">
        <v>44166</v>
      </c>
      <c r="C17" s="40">
        <v>4722659</v>
      </c>
      <c r="D17" s="40">
        <v>43640783</v>
      </c>
      <c r="E17" s="40">
        <v>1966735923.5516622</v>
      </c>
      <c r="F17" s="140">
        <f t="shared" si="0"/>
        <v>9.2407228639628656</v>
      </c>
      <c r="G17" s="140">
        <f t="shared" si="1"/>
        <v>416.44673552582606</v>
      </c>
    </row>
    <row r="18" spans="2:10" ht="12.95" customHeight="1" x14ac:dyDescent="0.2">
      <c r="B18" s="20">
        <v>44197</v>
      </c>
      <c r="C18" s="7">
        <v>4586096</v>
      </c>
      <c r="D18" s="7">
        <v>38755576</v>
      </c>
      <c r="E18" s="7">
        <v>1643103586.1702833</v>
      </c>
      <c r="F18" s="140">
        <f>D18/C18</f>
        <v>8.4506682808209863</v>
      </c>
      <c r="G18" s="57">
        <f>E18/C18</f>
        <v>358.27937011573317</v>
      </c>
    </row>
    <row r="19" spans="2:10" ht="12.95" customHeight="1" x14ac:dyDescent="0.2">
      <c r="B19" s="20">
        <v>44228</v>
      </c>
      <c r="C19" s="7">
        <v>4538784</v>
      </c>
      <c r="D19" s="7">
        <v>40631815</v>
      </c>
      <c r="E19" s="7">
        <v>1728311756.3209236</v>
      </c>
      <c r="F19" s="140">
        <f t="shared" ref="F19:F53" si="2">D19/C19</f>
        <v>8.9521367397082567</v>
      </c>
      <c r="G19" s="57">
        <f t="shared" ref="G19:G53" si="3">E19/C19</f>
        <v>380.78739951513967</v>
      </c>
    </row>
    <row r="20" spans="2:10" ht="12.95" customHeight="1" x14ac:dyDescent="0.2">
      <c r="B20" s="20">
        <v>44256</v>
      </c>
      <c r="C20" s="7">
        <v>4666897</v>
      </c>
      <c r="D20" s="7">
        <v>46335292</v>
      </c>
      <c r="E20" s="7">
        <v>2010281728.9800251</v>
      </c>
      <c r="F20" s="140">
        <f t="shared" si="2"/>
        <v>9.9285011004099726</v>
      </c>
      <c r="G20" s="57">
        <f t="shared" si="3"/>
        <v>430.75339545312977</v>
      </c>
    </row>
    <row r="21" spans="2:10" ht="12.95" customHeight="1" x14ac:dyDescent="0.2">
      <c r="B21" s="20">
        <v>44287</v>
      </c>
      <c r="C21" s="7">
        <v>4676112</v>
      </c>
      <c r="D21" s="7">
        <v>43795042</v>
      </c>
      <c r="E21" s="7">
        <v>1907691135.3109031</v>
      </c>
      <c r="F21" s="140">
        <f t="shared" si="2"/>
        <v>9.3656956890681826</v>
      </c>
      <c r="G21" s="57">
        <f t="shared" si="3"/>
        <v>407.9652359291016</v>
      </c>
    </row>
    <row r="22" spans="2:10" ht="12.95" customHeight="1" x14ac:dyDescent="0.2">
      <c r="B22" s="20">
        <v>44317</v>
      </c>
      <c r="C22" s="7">
        <v>4685984</v>
      </c>
      <c r="D22" s="7">
        <v>48440706</v>
      </c>
      <c r="E22" s="7">
        <v>2118134589.4219921</v>
      </c>
      <c r="F22" s="140">
        <f t="shared" si="2"/>
        <v>10.337360520223713</v>
      </c>
      <c r="G22" s="57">
        <f t="shared" si="3"/>
        <v>452.01490005556826</v>
      </c>
    </row>
    <row r="23" spans="2:10" ht="12.95" customHeight="1" x14ac:dyDescent="0.2">
      <c r="B23" s="20">
        <v>44348</v>
      </c>
      <c r="C23" s="7">
        <v>4682336</v>
      </c>
      <c r="D23" s="7">
        <v>49333410</v>
      </c>
      <c r="E23" s="7">
        <v>2166790900.9224234</v>
      </c>
      <c r="F23" s="140">
        <f t="shared" si="2"/>
        <v>10.536067894316</v>
      </c>
      <c r="G23" s="57">
        <f t="shared" si="3"/>
        <v>462.75852500171356</v>
      </c>
    </row>
    <row r="24" spans="2:10" ht="12.95" customHeight="1" x14ac:dyDescent="0.2">
      <c r="B24" s="20">
        <v>44378</v>
      </c>
      <c r="C24" s="7">
        <v>4737281</v>
      </c>
      <c r="D24" s="7">
        <v>50007447</v>
      </c>
      <c r="E24" s="7">
        <v>2270756258.1458621</v>
      </c>
      <c r="F24" s="140">
        <f t="shared" si="2"/>
        <v>10.556149614092979</v>
      </c>
      <c r="G24" s="57">
        <f t="shared" si="3"/>
        <v>479.33746344070829</v>
      </c>
    </row>
    <row r="25" spans="2:10" ht="12.95" customHeight="1" x14ac:dyDescent="0.2">
      <c r="B25" s="51">
        <v>44409</v>
      </c>
      <c r="C25" s="7">
        <v>4764066</v>
      </c>
      <c r="D25" s="7">
        <v>47769608</v>
      </c>
      <c r="E25" s="7">
        <v>2181952031.5880284</v>
      </c>
      <c r="F25" s="140">
        <f t="shared" si="2"/>
        <v>10.027066795464211</v>
      </c>
      <c r="G25" s="57">
        <f t="shared" si="3"/>
        <v>458.002057819524</v>
      </c>
    </row>
    <row r="26" spans="2:10" ht="12.95" customHeight="1" x14ac:dyDescent="0.2">
      <c r="B26" s="117">
        <v>44440</v>
      </c>
      <c r="C26" s="7">
        <v>4730092</v>
      </c>
      <c r="D26" s="7">
        <v>48294803</v>
      </c>
      <c r="E26" s="7">
        <v>2153884603.7560554</v>
      </c>
      <c r="F26" s="140">
        <f t="shared" si="2"/>
        <v>10.210119168929484</v>
      </c>
      <c r="G26" s="57">
        <f t="shared" si="3"/>
        <v>455.35786698357145</v>
      </c>
    </row>
    <row r="27" spans="2:10" ht="12.95" customHeight="1" x14ac:dyDescent="0.2">
      <c r="B27" s="20">
        <v>44470</v>
      </c>
      <c r="C27" s="7">
        <v>4659793</v>
      </c>
      <c r="D27" s="7">
        <v>49440638</v>
      </c>
      <c r="E27" s="7">
        <v>2174930951.3570905</v>
      </c>
      <c r="F27" s="140">
        <f t="shared" si="2"/>
        <v>10.610050274765424</v>
      </c>
      <c r="G27" s="57">
        <f t="shared" si="3"/>
        <v>466.7441131735016</v>
      </c>
    </row>
    <row r="28" spans="2:10" ht="12.95" customHeight="1" x14ac:dyDescent="0.2">
      <c r="B28" s="20">
        <v>44501</v>
      </c>
      <c r="C28" s="7">
        <v>4664682</v>
      </c>
      <c r="D28" s="7">
        <v>46918643</v>
      </c>
      <c r="E28" s="7">
        <v>2093058984.5377927</v>
      </c>
      <c r="F28" s="140">
        <f t="shared" si="2"/>
        <v>10.058272568205078</v>
      </c>
      <c r="G28" s="57">
        <f t="shared" si="3"/>
        <v>448.70346671815844</v>
      </c>
    </row>
    <row r="29" spans="2:10" ht="12.95" customHeight="1" x14ac:dyDescent="0.2">
      <c r="B29" s="117">
        <v>44531</v>
      </c>
      <c r="C29" s="40">
        <v>4661297</v>
      </c>
      <c r="D29" s="40">
        <v>52005400</v>
      </c>
      <c r="E29" s="40">
        <v>2335840212.2237706</v>
      </c>
      <c r="F29" s="140">
        <f t="shared" si="2"/>
        <v>11.156851837589409</v>
      </c>
      <c r="G29" s="57">
        <f t="shared" si="3"/>
        <v>501.11379133828433</v>
      </c>
    </row>
    <row r="30" spans="2:10" ht="12.95" customHeight="1" x14ac:dyDescent="0.2">
      <c r="B30" s="20">
        <v>44562</v>
      </c>
      <c r="C30" s="7">
        <v>4656855</v>
      </c>
      <c r="D30" s="7">
        <v>44489191</v>
      </c>
      <c r="E30" s="7">
        <v>1898927456.8982677</v>
      </c>
      <c r="F30" s="140">
        <f t="shared" si="2"/>
        <v>9.5534842721106834</v>
      </c>
      <c r="G30" s="57">
        <f t="shared" si="3"/>
        <v>407.77036366781181</v>
      </c>
      <c r="J30" s="57"/>
    </row>
    <row r="31" spans="2:10" ht="12.95" customHeight="1" x14ac:dyDescent="0.2">
      <c r="B31" s="20">
        <v>44593</v>
      </c>
      <c r="C31" s="7">
        <v>4662947</v>
      </c>
      <c r="D31" s="7">
        <v>44439180</v>
      </c>
      <c r="E31" s="7">
        <v>1944202585.307585</v>
      </c>
      <c r="F31" s="140">
        <f t="shared" si="2"/>
        <v>9.5302777406648627</v>
      </c>
      <c r="G31" s="57">
        <f t="shared" si="3"/>
        <v>416.94717639029244</v>
      </c>
      <c r="J31" s="65"/>
    </row>
    <row r="32" spans="2:10" ht="12.95" customHeight="1" x14ac:dyDescent="0.2">
      <c r="B32" s="20">
        <v>44621</v>
      </c>
      <c r="C32" s="7">
        <v>4673643</v>
      </c>
      <c r="D32" s="7">
        <v>50618040</v>
      </c>
      <c r="E32" s="7">
        <v>2236433847.3687701</v>
      </c>
      <c r="F32" s="140">
        <f t="shared" si="2"/>
        <v>10.83053198543406</v>
      </c>
      <c r="G32" s="57">
        <f t="shared" si="3"/>
        <v>478.52047051278203</v>
      </c>
    </row>
    <row r="33" spans="2:7" ht="12.95" customHeight="1" x14ac:dyDescent="0.2">
      <c r="B33" s="20">
        <v>44652</v>
      </c>
      <c r="C33" s="7">
        <v>4701216</v>
      </c>
      <c r="D33" s="7">
        <v>49779410</v>
      </c>
      <c r="E33" s="7">
        <v>2231302569.7790165</v>
      </c>
      <c r="F33" s="140">
        <f t="shared" si="2"/>
        <v>10.5886243048607</v>
      </c>
      <c r="G33" s="57">
        <f t="shared" si="3"/>
        <v>474.62243168129618</v>
      </c>
    </row>
    <row r="34" spans="2:7" ht="12.95" customHeight="1" x14ac:dyDescent="0.2">
      <c r="B34" s="20">
        <v>44682</v>
      </c>
      <c r="C34" s="7">
        <v>4722539</v>
      </c>
      <c r="D34" s="7">
        <v>55102281</v>
      </c>
      <c r="E34" s="7">
        <v>2436115378.8572564</v>
      </c>
      <c r="F34" s="140">
        <f t="shared" si="2"/>
        <v>11.667935616836621</v>
      </c>
      <c r="G34" s="57">
        <f t="shared" si="3"/>
        <v>515.84865235782206</v>
      </c>
    </row>
    <row r="35" spans="2:7" ht="12.95" customHeight="1" x14ac:dyDescent="0.2">
      <c r="B35" s="20">
        <v>44713</v>
      </c>
      <c r="C35" s="7">
        <v>4724148</v>
      </c>
      <c r="D35" s="7">
        <v>54040641</v>
      </c>
      <c r="E35" s="7">
        <v>2431906280.443294</v>
      </c>
      <c r="F35" s="140">
        <f t="shared" si="2"/>
        <v>11.439235392286609</v>
      </c>
      <c r="G35" s="57">
        <f t="shared" si="3"/>
        <v>514.78198406216188</v>
      </c>
    </row>
    <row r="36" spans="2:7" ht="12.95" customHeight="1" x14ac:dyDescent="0.2">
      <c r="B36" s="20">
        <v>44743</v>
      </c>
      <c r="C36" s="7">
        <v>4753940</v>
      </c>
      <c r="D36" s="7">
        <v>54911544</v>
      </c>
      <c r="E36" s="7">
        <v>2528709757.1172605</v>
      </c>
      <c r="F36" s="140">
        <f t="shared" si="2"/>
        <v>11.55074401443855</v>
      </c>
      <c r="G36" s="57">
        <f t="shared" si="3"/>
        <v>531.91873627291477</v>
      </c>
    </row>
    <row r="37" spans="2:7" ht="12.95" customHeight="1" x14ac:dyDescent="0.2">
      <c r="B37" s="20">
        <v>44774</v>
      </c>
      <c r="C37" s="7">
        <v>4782100</v>
      </c>
      <c r="D37" s="7">
        <v>52834312</v>
      </c>
      <c r="E37" s="7">
        <v>2434089646.1609926</v>
      </c>
      <c r="F37" s="140">
        <f t="shared" si="2"/>
        <v>11.048349469898161</v>
      </c>
      <c r="G37" s="57">
        <f t="shared" si="3"/>
        <v>509.0001560320764</v>
      </c>
    </row>
    <row r="38" spans="2:7" ht="12.95" customHeight="1" x14ac:dyDescent="0.2">
      <c r="B38" s="20">
        <v>44805</v>
      </c>
      <c r="C38" s="7">
        <v>4787039</v>
      </c>
      <c r="D38" s="7">
        <v>53876230</v>
      </c>
      <c r="E38" s="7">
        <v>2413809816.1789103</v>
      </c>
      <c r="F38" s="140">
        <f t="shared" si="2"/>
        <v>11.254604359814072</v>
      </c>
      <c r="G38" s="57">
        <f t="shared" si="3"/>
        <v>504.23859429156732</v>
      </c>
    </row>
    <row r="39" spans="2:7" ht="12.95" customHeight="1" x14ac:dyDescent="0.2">
      <c r="B39" s="20">
        <v>44835</v>
      </c>
      <c r="C39" s="7">
        <v>4802432</v>
      </c>
      <c r="D39" s="7">
        <v>56479997</v>
      </c>
      <c r="E39" s="7">
        <v>2467063138.4962506</v>
      </c>
      <c r="F39" s="140">
        <f t="shared" si="2"/>
        <v>11.76070728330979</v>
      </c>
      <c r="G39" s="57">
        <f t="shared" si="3"/>
        <v>513.71120684191897</v>
      </c>
    </row>
    <row r="40" spans="2:7" ht="12.95" customHeight="1" x14ac:dyDescent="0.2">
      <c r="B40" s="20">
        <v>44866</v>
      </c>
      <c r="C40" s="7">
        <v>4816676</v>
      </c>
      <c r="D40" s="7">
        <v>53590861</v>
      </c>
      <c r="E40" s="7">
        <v>2371501973.7208838</v>
      </c>
      <c r="F40" s="140">
        <f t="shared" si="2"/>
        <v>11.126108752176812</v>
      </c>
      <c r="G40" s="57">
        <f t="shared" si="3"/>
        <v>492.3523969062656</v>
      </c>
    </row>
    <row r="41" spans="2:7" ht="12.95" customHeight="1" x14ac:dyDescent="0.2">
      <c r="B41" s="20">
        <v>44897</v>
      </c>
      <c r="C41" s="7">
        <v>4854592</v>
      </c>
      <c r="D41" s="7">
        <v>55280387</v>
      </c>
      <c r="E41" s="7">
        <v>2509823390.2714181</v>
      </c>
      <c r="F41" s="140">
        <f t="shared" si="2"/>
        <v>11.387236455710386</v>
      </c>
      <c r="G41" s="57">
        <f t="shared" si="3"/>
        <v>516.99986121828942</v>
      </c>
    </row>
    <row r="42" spans="2:7" ht="12.95" customHeight="1" x14ac:dyDescent="0.2">
      <c r="B42" s="20">
        <v>44927</v>
      </c>
      <c r="C42" s="7">
        <v>4826596</v>
      </c>
      <c r="D42" s="7">
        <v>51609325</v>
      </c>
      <c r="E42" s="7">
        <v>2051010995</v>
      </c>
      <c r="F42" s="140">
        <f t="shared" si="2"/>
        <v>10.692696260470111</v>
      </c>
      <c r="G42" s="57">
        <f t="shared" si="3"/>
        <v>424.93943868515203</v>
      </c>
    </row>
    <row r="43" spans="2:7" ht="12.95" customHeight="1" x14ac:dyDescent="0.2">
      <c r="B43" s="20">
        <v>44958</v>
      </c>
      <c r="C43" s="7">
        <v>4828070</v>
      </c>
      <c r="D43" s="7">
        <v>51540331</v>
      </c>
      <c r="E43" s="7">
        <v>2126675850</v>
      </c>
      <c r="F43" s="140">
        <f t="shared" si="2"/>
        <v>10.67514161973625</v>
      </c>
      <c r="G43" s="57">
        <f t="shared" si="3"/>
        <v>440.48156923988262</v>
      </c>
    </row>
    <row r="44" spans="2:7" ht="12.95" customHeight="1" x14ac:dyDescent="0.2">
      <c r="B44" s="20">
        <v>44986</v>
      </c>
      <c r="C44" s="7">
        <v>4839635</v>
      </c>
      <c r="D44" s="7">
        <v>59042413</v>
      </c>
      <c r="E44" s="7">
        <v>2480716460</v>
      </c>
      <c r="F44" s="140">
        <f t="shared" si="2"/>
        <v>12.199765684808876</v>
      </c>
      <c r="G44" s="57">
        <f t="shared" si="3"/>
        <v>512.58337870521223</v>
      </c>
    </row>
    <row r="45" spans="2:7" ht="12.95" customHeight="1" x14ac:dyDescent="0.2">
      <c r="B45" s="20">
        <v>45017</v>
      </c>
      <c r="C45" s="7">
        <v>4850267</v>
      </c>
      <c r="D45" s="7">
        <v>56868965</v>
      </c>
      <c r="E45" s="7">
        <v>2506068781</v>
      </c>
      <c r="F45" s="140">
        <f t="shared" si="2"/>
        <v>11.724914319149853</v>
      </c>
      <c r="G45" s="57">
        <f t="shared" si="3"/>
        <v>516.68676817173161</v>
      </c>
    </row>
    <row r="46" spans="2:7" ht="12.95" customHeight="1" x14ac:dyDescent="0.2">
      <c r="B46" s="20">
        <v>45047</v>
      </c>
      <c r="C46" s="7">
        <v>4864572</v>
      </c>
      <c r="D46" s="7">
        <v>61088467</v>
      </c>
      <c r="E46" s="7">
        <v>2704649048</v>
      </c>
      <c r="F46" s="140">
        <f t="shared" si="2"/>
        <v>12.557829753573387</v>
      </c>
      <c r="G46" s="57">
        <f t="shared" si="3"/>
        <v>555.98910818875743</v>
      </c>
    </row>
    <row r="47" spans="2:7" ht="12.95" customHeight="1" x14ac:dyDescent="0.2">
      <c r="B47" s="20">
        <v>45078</v>
      </c>
      <c r="C47" s="7">
        <v>4881529</v>
      </c>
      <c r="D47" s="7">
        <v>60763600</v>
      </c>
      <c r="E47" s="7">
        <v>2742716570</v>
      </c>
      <c r="F47" s="140">
        <f t="shared" si="2"/>
        <v>12.447657281151049</v>
      </c>
      <c r="G47" s="57">
        <f t="shared" si="3"/>
        <v>561.85604346507012</v>
      </c>
    </row>
    <row r="48" spans="2:7" ht="12.95" customHeight="1" x14ac:dyDescent="0.2">
      <c r="B48" s="20">
        <v>45108</v>
      </c>
      <c r="C48" s="7">
        <v>4893819</v>
      </c>
      <c r="D48" s="7">
        <v>60280307</v>
      </c>
      <c r="E48" s="7">
        <v>2813183006</v>
      </c>
      <c r="F48" s="140">
        <f t="shared" si="2"/>
        <v>12.317641294048677</v>
      </c>
      <c r="G48" s="57">
        <f t="shared" si="3"/>
        <v>574.84410559524167</v>
      </c>
    </row>
    <row r="49" spans="2:10" ht="12.95" customHeight="1" x14ac:dyDescent="0.2">
      <c r="B49" s="20">
        <v>45139</v>
      </c>
      <c r="C49" s="7">
        <v>4861437</v>
      </c>
      <c r="D49" s="7">
        <v>58179875</v>
      </c>
      <c r="E49" s="7">
        <v>2774162836</v>
      </c>
      <c r="F49" s="140">
        <f t="shared" si="2"/>
        <v>11.96762911871531</v>
      </c>
      <c r="G49" s="57">
        <f t="shared" si="3"/>
        <v>570.64667011009294</v>
      </c>
    </row>
    <row r="50" spans="2:10" ht="12.95" customHeight="1" x14ac:dyDescent="0.2">
      <c r="B50" s="20">
        <v>45170</v>
      </c>
      <c r="C50" s="7">
        <v>4842906</v>
      </c>
      <c r="D50" s="7">
        <v>60137045</v>
      </c>
      <c r="E50" s="7">
        <v>2788878157</v>
      </c>
      <c r="F50" s="140">
        <f t="shared" si="2"/>
        <v>12.417553634119679</v>
      </c>
      <c r="G50" s="57">
        <f t="shared" si="3"/>
        <v>575.8687360440199</v>
      </c>
    </row>
    <row r="51" spans="2:10" ht="12.95" customHeight="1" x14ac:dyDescent="0.2">
      <c r="B51" s="20">
        <v>45200</v>
      </c>
      <c r="C51" s="7">
        <v>4858344</v>
      </c>
      <c r="D51" s="7">
        <v>61993064</v>
      </c>
      <c r="E51" s="7">
        <v>2853571448</v>
      </c>
      <c r="F51" s="140">
        <f t="shared" si="2"/>
        <v>12.760122379148122</v>
      </c>
      <c r="G51" s="57">
        <f t="shared" si="3"/>
        <v>587.35475462420936</v>
      </c>
    </row>
    <row r="52" spans="2:10" ht="12.95" customHeight="1" x14ac:dyDescent="0.2">
      <c r="B52" s="20">
        <v>45231</v>
      </c>
      <c r="C52" s="7">
        <v>4872322</v>
      </c>
      <c r="D52" s="7">
        <v>58226030</v>
      </c>
      <c r="E52" s="7">
        <v>2738743460</v>
      </c>
      <c r="F52" s="140">
        <f t="shared" si="2"/>
        <v>11.950365759898464</v>
      </c>
      <c r="G52" s="57">
        <f t="shared" si="3"/>
        <v>562.10231179302184</v>
      </c>
      <c r="J52" s="7"/>
    </row>
    <row r="53" spans="2:10" s="186" customFormat="1" ht="12.95" customHeight="1" x14ac:dyDescent="0.2">
      <c r="B53" s="117">
        <v>45261</v>
      </c>
      <c r="C53" s="40">
        <v>4823850</v>
      </c>
      <c r="D53" s="40">
        <v>63491267</v>
      </c>
      <c r="E53" s="40">
        <v>3044566579</v>
      </c>
      <c r="F53" s="140">
        <f t="shared" si="2"/>
        <v>13.161948858277102</v>
      </c>
      <c r="G53" s="140">
        <f t="shared" si="3"/>
        <v>631.14868393503116</v>
      </c>
      <c r="J53" s="7"/>
    </row>
    <row r="54" spans="2:10" s="186" customFormat="1" ht="12.95" customHeight="1" x14ac:dyDescent="0.2">
      <c r="B54" s="20">
        <v>45292</v>
      </c>
      <c r="C54" s="7">
        <v>4813695</v>
      </c>
      <c r="D54" s="7">
        <v>54920827</v>
      </c>
      <c r="E54" s="7">
        <v>2514873411</v>
      </c>
      <c r="F54" s="140">
        <v>11.409286836827011</v>
      </c>
      <c r="G54" s="57">
        <v>522.44137009095925</v>
      </c>
    </row>
    <row r="55" spans="2:10" s="186" customFormat="1" ht="12.95" customHeight="1" x14ac:dyDescent="0.2">
      <c r="B55" s="20">
        <v>45323</v>
      </c>
      <c r="C55" s="7">
        <v>4893923</v>
      </c>
      <c r="D55" s="7">
        <v>57029392</v>
      </c>
      <c r="E55" s="7">
        <v>2603459761</v>
      </c>
      <c r="F55" s="140">
        <v>11.653103655288406</v>
      </c>
      <c r="G55" s="57">
        <v>531.97807995753101</v>
      </c>
    </row>
    <row r="56" spans="2:10" s="186" customFormat="1" ht="12.95" customHeight="1" x14ac:dyDescent="0.2">
      <c r="B56" s="20">
        <v>45352</v>
      </c>
      <c r="C56" s="7">
        <v>4976336</v>
      </c>
      <c r="D56" s="7">
        <v>63917165</v>
      </c>
      <c r="E56" s="7">
        <v>2924883361</v>
      </c>
      <c r="F56" s="140">
        <v>12.844222134518247</v>
      </c>
      <c r="G56" s="57">
        <v>587.75841522758913</v>
      </c>
    </row>
    <row r="57" spans="2:10" s="186" customFormat="1" ht="12.95" customHeight="1" x14ac:dyDescent="0.2">
      <c r="B57" s="20">
        <v>45383</v>
      </c>
      <c r="C57" s="7">
        <v>4969693</v>
      </c>
      <c r="D57" s="7">
        <v>60453961</v>
      </c>
      <c r="E57" s="7">
        <v>2878205969</v>
      </c>
      <c r="F57" s="140">
        <v>12.164526259469147</v>
      </c>
      <c r="G57" s="57">
        <v>579.15166369431677</v>
      </c>
    </row>
    <row r="58" spans="2:10" s="186" customFormat="1" ht="12.95" customHeight="1" x14ac:dyDescent="0.2">
      <c r="B58" s="20">
        <v>45413</v>
      </c>
      <c r="C58" s="7">
        <v>4940937</v>
      </c>
      <c r="D58" s="7">
        <v>65642324</v>
      </c>
      <c r="E58" s="7">
        <v>3127852636</v>
      </c>
      <c r="F58" s="140">
        <v>13.285399915036358</v>
      </c>
      <c r="G58" s="57">
        <v>633.04847562314592</v>
      </c>
    </row>
    <row r="59" spans="2:10" s="186" customFormat="1" ht="12.95" customHeight="1" x14ac:dyDescent="0.2">
      <c r="B59" s="20">
        <v>45444</v>
      </c>
      <c r="C59" s="7">
        <v>5016221</v>
      </c>
      <c r="D59" s="7">
        <v>64757096</v>
      </c>
      <c r="E59" s="7">
        <v>3100841508</v>
      </c>
      <c r="F59" s="140">
        <v>12.909538076571986</v>
      </c>
      <c r="G59" s="57">
        <v>618.16285765718851</v>
      </c>
    </row>
    <row r="60" spans="2:10" s="186" customFormat="1" ht="12.95" customHeight="1" x14ac:dyDescent="0.2">
      <c r="B60" s="20">
        <v>45474</v>
      </c>
      <c r="C60" s="7">
        <v>4951348</v>
      </c>
      <c r="D60" s="7">
        <v>66911942</v>
      </c>
      <c r="E60" s="7">
        <v>3306750373</v>
      </c>
      <c r="F60" s="140">
        <v>13.513883895860278</v>
      </c>
      <c r="G60" s="57">
        <v>667.84850771951392</v>
      </c>
    </row>
    <row r="61" spans="2:10" s="186" customFormat="1" ht="12.95" customHeight="1" x14ac:dyDescent="0.2">
      <c r="B61" s="20">
        <v>45505</v>
      </c>
      <c r="C61" s="7">
        <v>4912129</v>
      </c>
      <c r="D61" s="7">
        <v>63401905</v>
      </c>
      <c r="E61" s="7">
        <v>3136656208</v>
      </c>
      <c r="F61" s="140">
        <v>12.907214977456821</v>
      </c>
      <c r="G61" s="57">
        <v>638.55330509438977</v>
      </c>
    </row>
    <row r="62" spans="2:10" s="186" customFormat="1" ht="12.95" customHeight="1" x14ac:dyDescent="0.2">
      <c r="B62" s="20">
        <v>45536</v>
      </c>
      <c r="C62" s="7">
        <v>4915644</v>
      </c>
      <c r="D62" s="7">
        <v>64081876</v>
      </c>
      <c r="E62" s="7">
        <v>3129626544</v>
      </c>
      <c r="F62" s="140">
        <v>13.036313451502997</v>
      </c>
      <c r="G62" s="57">
        <v>636.66663899989499</v>
      </c>
    </row>
    <row r="63" spans="2:10" s="186" customFormat="1" ht="12.95" customHeight="1" x14ac:dyDescent="0.2">
      <c r="B63" s="20">
        <v>45566</v>
      </c>
      <c r="C63" s="7">
        <v>4803314</v>
      </c>
      <c r="D63" s="7">
        <v>67196179</v>
      </c>
      <c r="E63" s="7">
        <v>3243965183</v>
      </c>
      <c r="F63" s="140">
        <v>13.989545343069389</v>
      </c>
      <c r="G63" s="57">
        <v>675.35980012966047</v>
      </c>
    </row>
    <row r="64" spans="2:10" s="186" customFormat="1" ht="12.95" customHeight="1" x14ac:dyDescent="0.2">
      <c r="B64" s="20">
        <v>45597</v>
      </c>
      <c r="C64" s="7">
        <v>4848591</v>
      </c>
      <c r="D64" s="7">
        <v>62828671</v>
      </c>
      <c r="E64" s="7">
        <v>3097619559</v>
      </c>
      <c r="F64" s="140">
        <v>12.958129691698062</v>
      </c>
      <c r="G64" s="57">
        <v>638.87004678266328</v>
      </c>
    </row>
    <row r="65" spans="2:7" ht="12.95" customHeight="1" x14ac:dyDescent="0.2">
      <c r="B65" s="147">
        <v>45627</v>
      </c>
      <c r="C65" s="31">
        <v>4933617</v>
      </c>
      <c r="D65" s="31">
        <v>67351766</v>
      </c>
      <c r="E65" s="31">
        <v>3435636811</v>
      </c>
      <c r="F65" s="152">
        <v>13.651600032998102</v>
      </c>
      <c r="G65" s="152">
        <v>696.37282565711928</v>
      </c>
    </row>
    <row r="66" spans="2:7" ht="12.95" customHeight="1" x14ac:dyDescent="0.2">
      <c r="D66" s="7"/>
      <c r="F66" s="57">
        <f>AVERAGE(F53:F65)</f>
        <v>12.883439471428762</v>
      </c>
      <c r="G66" s="57">
        <f>AVERAGE(G53:G65)</f>
        <v>619.7969746591541</v>
      </c>
    </row>
    <row r="67" spans="2:7" ht="12.95" customHeight="1" x14ac:dyDescent="0.2">
      <c r="B67" t="s">
        <v>365</v>
      </c>
    </row>
    <row r="68" spans="2:7" ht="12.95" customHeight="1" x14ac:dyDescent="0.2">
      <c r="B68" t="s">
        <v>2</v>
      </c>
    </row>
    <row r="69" spans="2:7" ht="12.95" customHeight="1" x14ac:dyDescent="0.2">
      <c r="C69" s="57"/>
      <c r="D69" s="57"/>
      <c r="E69" s="57"/>
      <c r="F69" s="57"/>
      <c r="G69" s="57"/>
    </row>
  </sheetData>
  <pageMargins left="0.25" right="0.25" top="0.75" bottom="0.75" header="0.3" footer="0.3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67"/>
  <sheetViews>
    <sheetView showGridLines="0" topLeftCell="A4" zoomScale="145" zoomScaleNormal="145" workbookViewId="0">
      <selection activeCell="B4" sqref="B4"/>
    </sheetView>
  </sheetViews>
  <sheetFormatPr defaultRowHeight="12.95" customHeight="1" x14ac:dyDescent="0.2"/>
  <cols>
    <col min="1" max="1" width="2.83203125" customWidth="1"/>
    <col min="2" max="2" width="30.6640625" customWidth="1"/>
    <col min="3" max="3" width="23.33203125" customWidth="1"/>
  </cols>
  <sheetData>
    <row r="2" spans="2:3" ht="15.75" x14ac:dyDescent="0.25">
      <c r="B2" s="1" t="s">
        <v>8</v>
      </c>
    </row>
    <row r="3" spans="2:3" ht="12.95" customHeight="1" x14ac:dyDescent="0.2">
      <c r="B3" s="63" t="s">
        <v>282</v>
      </c>
    </row>
    <row r="4" spans="2:3" s="2" customFormat="1" ht="12.95" customHeight="1" x14ac:dyDescent="0.2"/>
    <row r="6" spans="2:3" ht="12.95" customHeight="1" x14ac:dyDescent="0.2">
      <c r="B6" s="4" t="s">
        <v>6</v>
      </c>
      <c r="C6" s="3" t="s">
        <v>69</v>
      </c>
    </row>
    <row r="7" spans="2:3" ht="12.95" customHeight="1" x14ac:dyDescent="0.2">
      <c r="B7" t="s">
        <v>152</v>
      </c>
      <c r="C7" s="7">
        <v>194</v>
      </c>
    </row>
    <row r="8" spans="2:3" ht="12.95" customHeight="1" x14ac:dyDescent="0.2">
      <c r="B8" t="s">
        <v>153</v>
      </c>
      <c r="C8" s="7">
        <v>79</v>
      </c>
    </row>
    <row r="9" spans="2:3" ht="12.95" customHeight="1" x14ac:dyDescent="0.2">
      <c r="B9" t="s">
        <v>154</v>
      </c>
      <c r="C9" s="7">
        <v>96</v>
      </c>
    </row>
    <row r="10" spans="2:3" ht="12.95" customHeight="1" x14ac:dyDescent="0.2">
      <c r="B10" t="s">
        <v>155</v>
      </c>
      <c r="C10" s="7">
        <v>91</v>
      </c>
    </row>
    <row r="11" spans="2:3" ht="12.95" customHeight="1" x14ac:dyDescent="0.2">
      <c r="B11" t="s">
        <v>156</v>
      </c>
      <c r="C11" s="7">
        <v>129</v>
      </c>
    </row>
    <row r="12" spans="2:3" ht="12.95" customHeight="1" x14ac:dyDescent="0.2">
      <c r="B12" t="s">
        <v>157</v>
      </c>
      <c r="C12" s="7">
        <v>60</v>
      </c>
    </row>
    <row r="13" spans="2:3" ht="12.95" customHeight="1" x14ac:dyDescent="0.2">
      <c r="B13" t="s">
        <v>158</v>
      </c>
      <c r="C13" s="7">
        <v>69</v>
      </c>
    </row>
    <row r="14" spans="2:3" ht="12.95" customHeight="1" x14ac:dyDescent="0.2">
      <c r="B14" t="s">
        <v>159</v>
      </c>
      <c r="C14" s="7">
        <v>333</v>
      </c>
    </row>
    <row r="15" spans="2:3" ht="12.95" customHeight="1" x14ac:dyDescent="0.2">
      <c r="B15" t="s">
        <v>160</v>
      </c>
      <c r="C15" s="7">
        <v>55</v>
      </c>
    </row>
    <row r="16" spans="2:3" ht="12.95" customHeight="1" x14ac:dyDescent="0.2">
      <c r="B16" t="s">
        <v>161</v>
      </c>
      <c r="C16" s="7">
        <v>42</v>
      </c>
    </row>
    <row r="17" spans="2:5" ht="12.95" customHeight="1" x14ac:dyDescent="0.2">
      <c r="B17" t="s">
        <v>162</v>
      </c>
      <c r="C17" s="7">
        <v>42</v>
      </c>
    </row>
    <row r="18" spans="2:5" ht="12.95" customHeight="1" x14ac:dyDescent="0.2">
      <c r="B18" t="s">
        <v>163</v>
      </c>
      <c r="C18" s="7">
        <v>81</v>
      </c>
      <c r="D18" s="69"/>
      <c r="E18" s="69"/>
    </row>
    <row r="19" spans="2:5" ht="12.95" customHeight="1" x14ac:dyDescent="0.2">
      <c r="B19" t="s">
        <v>164</v>
      </c>
      <c r="C19" s="7">
        <v>234</v>
      </c>
    </row>
    <row r="20" spans="2:5" ht="12.95" customHeight="1" x14ac:dyDescent="0.2">
      <c r="B20" t="s">
        <v>165</v>
      </c>
      <c r="C20" s="7">
        <v>193</v>
      </c>
    </row>
    <row r="21" spans="2:5" ht="12.95" customHeight="1" x14ac:dyDescent="0.2">
      <c r="B21" t="s">
        <v>166</v>
      </c>
      <c r="C21" s="7">
        <v>130</v>
      </c>
    </row>
    <row r="22" spans="2:5" ht="12.95" customHeight="1" x14ac:dyDescent="0.2">
      <c r="B22" t="s">
        <v>167</v>
      </c>
      <c r="C22" s="7">
        <v>96</v>
      </c>
    </row>
    <row r="23" spans="2:5" ht="12.95" customHeight="1" x14ac:dyDescent="0.2">
      <c r="B23" t="s">
        <v>168</v>
      </c>
      <c r="C23" s="7">
        <v>493</v>
      </c>
    </row>
    <row r="24" spans="2:5" ht="12.95" customHeight="1" x14ac:dyDescent="0.2">
      <c r="B24" t="s">
        <v>169</v>
      </c>
      <c r="C24" s="7">
        <v>289</v>
      </c>
    </row>
    <row r="25" spans="2:5" ht="12.95" customHeight="1" x14ac:dyDescent="0.2">
      <c r="B25" t="s">
        <v>170</v>
      </c>
      <c r="C25" s="7">
        <v>177</v>
      </c>
    </row>
    <row r="26" spans="2:5" ht="12.95" customHeight="1" x14ac:dyDescent="0.2">
      <c r="B26" t="s">
        <v>171</v>
      </c>
      <c r="C26" s="7">
        <v>83</v>
      </c>
    </row>
    <row r="27" spans="2:5" ht="12.95" customHeight="1" x14ac:dyDescent="0.2">
      <c r="B27" t="s">
        <v>7</v>
      </c>
      <c r="C27" s="7">
        <v>1012</v>
      </c>
      <c r="D27" s="7"/>
    </row>
    <row r="28" spans="2:5" ht="12.95" customHeight="1" x14ac:dyDescent="0.2">
      <c r="B28" s="5" t="s">
        <v>0</v>
      </c>
      <c r="C28" s="11">
        <f>SUM(C7:C27)</f>
        <v>3978</v>
      </c>
    </row>
    <row r="29" spans="2:5" s="2" customFormat="1" ht="12.95" customHeight="1" x14ac:dyDescent="0.2">
      <c r="C29" s="7"/>
    </row>
    <row r="30" spans="2:5" s="2" customFormat="1" ht="12.95" customHeight="1" x14ac:dyDescent="0.2">
      <c r="B30" t="s">
        <v>2</v>
      </c>
      <c r="C30" s="114"/>
    </row>
    <row r="31" spans="2:5" ht="12.95" customHeight="1" x14ac:dyDescent="0.2">
      <c r="C31" s="47"/>
    </row>
    <row r="66" spans="3:6" ht="12.95" customHeight="1" x14ac:dyDescent="0.2">
      <c r="C66" s="87"/>
      <c r="D66" s="87"/>
      <c r="E66" s="87"/>
      <c r="F66" s="87"/>
    </row>
    <row r="67" spans="3:6" ht="12.95" customHeight="1" x14ac:dyDescent="0.2">
      <c r="C67" s="87"/>
      <c r="D67" s="87"/>
      <c r="E67" s="87"/>
      <c r="F67" s="87"/>
    </row>
  </sheetData>
  <sortState xmlns:xlrd2="http://schemas.microsoft.com/office/spreadsheetml/2017/richdata2" ref="B8:C28">
    <sortCondition ref="B8"/>
  </sortState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I66"/>
  <sheetViews>
    <sheetView showGridLines="0" zoomScale="130" zoomScaleNormal="130" workbookViewId="0">
      <selection activeCell="B3" sqref="B3"/>
    </sheetView>
  </sheetViews>
  <sheetFormatPr defaultRowHeight="12.95" customHeight="1" x14ac:dyDescent="0.2"/>
  <cols>
    <col min="1" max="1" width="2.83203125" customWidth="1"/>
    <col min="2" max="2" width="24.1640625" customWidth="1"/>
    <col min="3" max="5" width="21.83203125" customWidth="1"/>
    <col min="6" max="6" width="7.5" customWidth="1"/>
    <col min="7" max="7" width="9.5" customWidth="1"/>
    <col min="8" max="8" width="11.5" customWidth="1"/>
    <col min="9" max="9" width="16.83203125" customWidth="1"/>
    <col min="10" max="10" width="19" customWidth="1"/>
    <col min="11" max="11" width="10.1640625" bestFit="1" customWidth="1"/>
    <col min="12" max="12" width="12.1640625" bestFit="1" customWidth="1"/>
  </cols>
  <sheetData>
    <row r="2" spans="2:9" ht="15.75" x14ac:dyDescent="0.25">
      <c r="B2" s="1" t="s">
        <v>141</v>
      </c>
    </row>
    <row r="3" spans="2:9" ht="12.95" customHeight="1" x14ac:dyDescent="0.2">
      <c r="B3" t="s">
        <v>366</v>
      </c>
    </row>
    <row r="5" spans="2:9" ht="36" customHeight="1" x14ac:dyDescent="0.2">
      <c r="B5" s="4" t="s">
        <v>55</v>
      </c>
      <c r="C5" s="3" t="s">
        <v>56</v>
      </c>
      <c r="D5" s="62" t="s">
        <v>96</v>
      </c>
      <c r="E5" s="3" t="s">
        <v>57</v>
      </c>
    </row>
    <row r="6" spans="2:9" ht="12.95" customHeight="1" x14ac:dyDescent="0.2">
      <c r="B6" t="s">
        <v>58</v>
      </c>
      <c r="C6" s="164">
        <v>551856256</v>
      </c>
      <c r="D6" s="164">
        <v>14029686798</v>
      </c>
      <c r="E6" s="38">
        <v>25.422719495273785</v>
      </c>
      <c r="F6" s="34"/>
      <c r="G6" s="34"/>
      <c r="H6" s="34"/>
      <c r="I6" s="34"/>
    </row>
    <row r="7" spans="2:9" ht="12.95" customHeight="1" x14ac:dyDescent="0.2">
      <c r="B7" t="s">
        <v>59</v>
      </c>
      <c r="C7" s="164">
        <v>55200997</v>
      </c>
      <c r="D7" s="164">
        <v>1818584817</v>
      </c>
      <c r="E7" s="38">
        <v>32.944782084280106</v>
      </c>
      <c r="G7" s="34"/>
      <c r="H7" s="34"/>
    </row>
    <row r="8" spans="2:9" ht="12.95" customHeight="1" x14ac:dyDescent="0.2">
      <c r="B8" t="s">
        <v>60</v>
      </c>
      <c r="C8" s="164">
        <v>7032079</v>
      </c>
      <c r="D8" s="164">
        <v>1138194780</v>
      </c>
      <c r="E8" s="38">
        <v>161.85750757350706</v>
      </c>
      <c r="G8" s="34"/>
      <c r="H8" s="34"/>
    </row>
    <row r="9" spans="2:9" ht="12.95" customHeight="1" x14ac:dyDescent="0.2">
      <c r="B9" t="s">
        <v>61</v>
      </c>
      <c r="C9" s="164">
        <v>20052910</v>
      </c>
      <c r="D9" s="164">
        <v>568440199</v>
      </c>
      <c r="E9" s="38">
        <v>28.347017914108228</v>
      </c>
      <c r="G9" s="34"/>
      <c r="H9" s="34"/>
    </row>
    <row r="10" spans="2:9" ht="12.95" customHeight="1" x14ac:dyDescent="0.2">
      <c r="B10" t="s">
        <v>62</v>
      </c>
      <c r="C10" s="164">
        <v>9031230</v>
      </c>
      <c r="D10" s="164">
        <v>297419591</v>
      </c>
      <c r="E10" s="38">
        <v>32.93234598166584</v>
      </c>
      <c r="G10" s="34"/>
      <c r="H10" s="34"/>
    </row>
    <row r="11" spans="2:9" ht="12.95" customHeight="1" x14ac:dyDescent="0.2">
      <c r="B11" t="s">
        <v>63</v>
      </c>
      <c r="C11" s="164">
        <v>1143096</v>
      </c>
      <c r="D11" s="164">
        <v>70100012</v>
      </c>
      <c r="E11" s="38">
        <v>61.324693639029441</v>
      </c>
      <c r="G11" s="34"/>
      <c r="H11" s="34"/>
    </row>
    <row r="12" spans="2:9" ht="12.95" customHeight="1" x14ac:dyDescent="0.2">
      <c r="B12" s="5" t="s">
        <v>0</v>
      </c>
      <c r="C12" s="182">
        <f>SUM(C6:C11)</f>
        <v>644316568</v>
      </c>
      <c r="D12" s="182">
        <f>SUM(D6:D11)</f>
        <v>17922426197</v>
      </c>
      <c r="E12" s="182">
        <f t="shared" ref="E12" si="0">D12/C12</f>
        <v>27.816180876168314</v>
      </c>
      <c r="G12" s="34"/>
    </row>
    <row r="13" spans="2:9" s="2" customFormat="1" ht="12.95" customHeight="1" x14ac:dyDescent="0.2">
      <c r="C13" s="7"/>
    </row>
    <row r="14" spans="2:9" ht="12.95" customHeight="1" x14ac:dyDescent="0.2">
      <c r="B14" t="s">
        <v>310</v>
      </c>
    </row>
    <row r="15" spans="2:9" ht="12.95" customHeight="1" x14ac:dyDescent="0.2">
      <c r="B15" t="s">
        <v>2</v>
      </c>
    </row>
    <row r="17" spans="3:5" ht="12.95" customHeight="1" x14ac:dyDescent="0.2">
      <c r="C17" s="7"/>
      <c r="D17" s="7"/>
      <c r="E17" s="69"/>
    </row>
    <row r="18" spans="3:5" ht="12.95" customHeight="1" x14ac:dyDescent="0.2">
      <c r="C18" s="65"/>
      <c r="D18" s="65"/>
    </row>
    <row r="19" spans="3:5" ht="12.95" customHeight="1" x14ac:dyDescent="0.2">
      <c r="D19" s="136"/>
    </row>
    <row r="20" spans="3:5" ht="12.95" customHeight="1" x14ac:dyDescent="0.2">
      <c r="C20" s="12"/>
      <c r="D20" s="12"/>
    </row>
    <row r="21" spans="3:5" ht="12.95" customHeight="1" x14ac:dyDescent="0.2">
      <c r="C21" s="65"/>
      <c r="D21" s="65"/>
    </row>
    <row r="23" spans="3:5" ht="12.95" customHeight="1" x14ac:dyDescent="0.2">
      <c r="D23" s="7"/>
    </row>
    <row r="65" spans="3:6" ht="12.95" customHeight="1" x14ac:dyDescent="0.2">
      <c r="C65" s="87"/>
      <c r="D65" s="87"/>
      <c r="E65" s="87"/>
      <c r="F65" s="87"/>
    </row>
    <row r="66" spans="3:6" ht="12.95" customHeight="1" x14ac:dyDescent="0.2">
      <c r="C66" s="87"/>
      <c r="D66" s="87"/>
      <c r="E66" s="87"/>
      <c r="F66" s="87"/>
    </row>
  </sheetData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7CE5-1665-466B-AA12-4AA124A8D9C1}">
  <sheetPr>
    <pageSetUpPr fitToPage="1"/>
  </sheetPr>
  <dimension ref="A3:I34"/>
  <sheetViews>
    <sheetView showGridLines="0" workbookViewId="0">
      <selection activeCell="F31" sqref="F31"/>
    </sheetView>
  </sheetViews>
  <sheetFormatPr defaultColWidth="9.33203125" defaultRowHeight="11.25" x14ac:dyDescent="0.2"/>
  <cols>
    <col min="1" max="1" width="3.83203125" style="128" customWidth="1"/>
    <col min="2" max="2" width="148.6640625" style="128" customWidth="1"/>
    <col min="3" max="3" width="17" style="128" bestFit="1" customWidth="1"/>
    <col min="4" max="4" width="24" style="128" bestFit="1" customWidth="1"/>
    <col min="5" max="16384" width="9.33203125" style="128"/>
  </cols>
  <sheetData>
    <row r="3" spans="1:9" ht="15.75" x14ac:dyDescent="0.2">
      <c r="B3" s="272" t="s">
        <v>266</v>
      </c>
      <c r="C3" s="273"/>
      <c r="D3" s="273"/>
      <c r="E3" s="273"/>
      <c r="F3" s="273"/>
      <c r="G3" s="273"/>
      <c r="H3" s="273"/>
      <c r="I3" s="244"/>
    </row>
    <row r="4" spans="1:9" x14ac:dyDescent="0.2">
      <c r="B4" s="244"/>
      <c r="C4" s="244"/>
      <c r="D4" s="244"/>
      <c r="E4" s="244"/>
      <c r="F4" s="244"/>
      <c r="G4" s="244"/>
      <c r="H4" s="244"/>
      <c r="I4" s="244"/>
    </row>
    <row r="5" spans="1:9" ht="24" x14ac:dyDescent="0.2">
      <c r="A5" s="306"/>
      <c r="B5" s="291" t="s">
        <v>367</v>
      </c>
      <c r="C5" s="307" t="s">
        <v>45</v>
      </c>
      <c r="D5" s="307" t="s">
        <v>368</v>
      </c>
      <c r="E5" s="308"/>
      <c r="F5" s="244"/>
      <c r="G5" s="244"/>
      <c r="H5" s="244"/>
      <c r="I5" s="244"/>
    </row>
    <row r="6" spans="1:9" ht="13.5" customHeight="1" x14ac:dyDescent="0.2">
      <c r="A6" s="306"/>
      <c r="B6" s="309" t="s">
        <v>250</v>
      </c>
      <c r="C6" s="310">
        <v>10323870</v>
      </c>
      <c r="D6" s="310">
        <v>527886050.94000006</v>
      </c>
      <c r="E6" s="308"/>
      <c r="F6" s="244"/>
      <c r="G6" s="244"/>
      <c r="H6" s="274"/>
      <c r="I6" s="244"/>
    </row>
    <row r="7" spans="1:9" ht="13.5" customHeight="1" x14ac:dyDescent="0.2">
      <c r="A7" s="306"/>
      <c r="B7" s="309" t="s">
        <v>251</v>
      </c>
      <c r="C7" s="311">
        <v>3482165</v>
      </c>
      <c r="D7" s="312">
        <v>141383938.43000001</v>
      </c>
      <c r="E7" s="308"/>
      <c r="F7" s="244"/>
      <c r="G7" s="244"/>
      <c r="H7" s="244"/>
      <c r="I7" s="244"/>
    </row>
    <row r="8" spans="1:9" ht="13.5" customHeight="1" x14ac:dyDescent="0.2">
      <c r="A8" s="306"/>
      <c r="B8" s="309" t="s">
        <v>370</v>
      </c>
      <c r="C8" s="311">
        <v>3220089</v>
      </c>
      <c r="D8" s="312">
        <v>133728346</v>
      </c>
      <c r="E8" s="308"/>
      <c r="F8" s="244"/>
      <c r="G8" s="244"/>
      <c r="H8" s="244"/>
      <c r="I8" s="244"/>
    </row>
    <row r="9" spans="1:9" ht="13.5" customHeight="1" x14ac:dyDescent="0.2">
      <c r="A9" s="306"/>
      <c r="B9" s="313" t="s">
        <v>249</v>
      </c>
      <c r="C9" s="310">
        <v>5705090</v>
      </c>
      <c r="D9" s="310">
        <v>103575783.13</v>
      </c>
      <c r="E9" s="308"/>
      <c r="F9" s="244"/>
      <c r="G9" s="244"/>
      <c r="H9" s="244"/>
      <c r="I9" s="244"/>
    </row>
    <row r="10" spans="1:9" ht="13.5" customHeight="1" x14ac:dyDescent="0.2">
      <c r="A10" s="306"/>
      <c r="B10" s="313" t="s">
        <v>371</v>
      </c>
      <c r="C10" s="310">
        <v>2046318</v>
      </c>
      <c r="D10" s="310">
        <v>86021104.540000007</v>
      </c>
      <c r="E10" s="308"/>
      <c r="F10" s="244"/>
      <c r="G10" s="244"/>
      <c r="H10" s="244"/>
      <c r="I10" s="244"/>
    </row>
    <row r="11" spans="1:9" ht="13.5" customHeight="1" x14ac:dyDescent="0.2">
      <c r="A11" s="306"/>
      <c r="B11" s="309" t="s">
        <v>267</v>
      </c>
      <c r="C11" s="311">
        <v>350222</v>
      </c>
      <c r="D11" s="312">
        <v>85590430.530000001</v>
      </c>
      <c r="E11" s="308"/>
      <c r="F11" s="244"/>
      <c r="G11" s="244"/>
      <c r="H11" s="244"/>
      <c r="I11" s="244"/>
    </row>
    <row r="12" spans="1:9" ht="13.5" customHeight="1" x14ac:dyDescent="0.2">
      <c r="A12" s="306"/>
      <c r="B12" s="313" t="s">
        <v>268</v>
      </c>
      <c r="C12" s="311">
        <v>350222</v>
      </c>
      <c r="D12" s="312">
        <v>85590430.530000001</v>
      </c>
      <c r="E12" s="308"/>
      <c r="F12" s="244"/>
      <c r="G12" s="244"/>
      <c r="H12" s="244"/>
      <c r="I12" s="244"/>
    </row>
    <row r="13" spans="1:9" ht="13.5" customHeight="1" x14ac:dyDescent="0.2">
      <c r="A13" s="306"/>
      <c r="B13" s="314" t="s">
        <v>372</v>
      </c>
      <c r="C13" s="315">
        <v>2642066</v>
      </c>
      <c r="D13" s="316">
        <v>48928587.210000001</v>
      </c>
      <c r="E13" s="308"/>
      <c r="F13" s="244"/>
      <c r="G13" s="244"/>
      <c r="H13" s="244"/>
      <c r="I13" s="244"/>
    </row>
    <row r="14" spans="1:9" x14ac:dyDescent="0.2">
      <c r="A14" s="306"/>
      <c r="B14" s="306"/>
      <c r="C14" s="317"/>
      <c r="D14" s="317"/>
      <c r="E14" s="308"/>
      <c r="F14" s="244"/>
      <c r="G14" s="244"/>
      <c r="H14" s="244"/>
      <c r="I14" s="244"/>
    </row>
    <row r="15" spans="1:9" ht="12" x14ac:dyDescent="0.2">
      <c r="A15" s="306"/>
      <c r="B15" s="313" t="s">
        <v>323</v>
      </c>
      <c r="C15" s="308"/>
      <c r="D15" s="308"/>
      <c r="E15" s="308"/>
      <c r="F15" s="244"/>
      <c r="G15" s="244"/>
      <c r="H15" s="244"/>
      <c r="I15" s="244"/>
    </row>
    <row r="16" spans="1:9" ht="12" x14ac:dyDescent="0.2">
      <c r="A16" s="306"/>
      <c r="B16" s="313" t="s">
        <v>2</v>
      </c>
      <c r="C16" s="308"/>
      <c r="D16" s="308"/>
      <c r="E16" s="308"/>
      <c r="F16" s="244"/>
      <c r="G16" s="244"/>
      <c r="H16" s="244"/>
      <c r="I16" s="244"/>
    </row>
    <row r="17" spans="1:9" ht="12" x14ac:dyDescent="0.2">
      <c r="A17" s="306"/>
      <c r="B17" s="313"/>
      <c r="C17" s="308"/>
      <c r="D17" s="308"/>
      <c r="E17" s="308"/>
      <c r="F17" s="244"/>
      <c r="G17" s="244"/>
      <c r="H17" s="244"/>
      <c r="I17" s="244"/>
    </row>
    <row r="18" spans="1:9" ht="12" x14ac:dyDescent="0.2">
      <c r="A18" s="306"/>
      <c r="B18" s="313"/>
      <c r="C18" s="308"/>
      <c r="D18" s="308"/>
      <c r="E18" s="308"/>
      <c r="F18" s="244"/>
      <c r="G18" s="244"/>
      <c r="H18" s="244"/>
      <c r="I18" s="244"/>
    </row>
    <row r="19" spans="1:9" ht="15.75" x14ac:dyDescent="0.2">
      <c r="A19" s="306"/>
      <c r="B19" s="318" t="s">
        <v>369</v>
      </c>
      <c r="C19" s="319"/>
      <c r="D19" s="319"/>
      <c r="E19" s="319"/>
      <c r="F19" s="273"/>
      <c r="G19" s="273"/>
      <c r="H19" s="273"/>
      <c r="I19" s="273"/>
    </row>
    <row r="20" spans="1:9" x14ac:dyDescent="0.2">
      <c r="A20" s="306"/>
      <c r="B20" s="308"/>
      <c r="C20" s="308"/>
      <c r="D20" s="308"/>
      <c r="E20" s="308"/>
      <c r="F20" s="244"/>
      <c r="G20" s="244"/>
      <c r="H20" s="244"/>
      <c r="I20" s="244"/>
    </row>
    <row r="21" spans="1:9" ht="24" x14ac:dyDescent="0.2">
      <c r="A21" s="306"/>
      <c r="B21" s="291" t="s">
        <v>367</v>
      </c>
      <c r="C21" s="307" t="s">
        <v>45</v>
      </c>
      <c r="D21" s="307" t="s">
        <v>368</v>
      </c>
      <c r="E21" s="308"/>
      <c r="F21" s="244"/>
      <c r="G21" s="244"/>
      <c r="H21" s="244"/>
      <c r="I21" s="244"/>
    </row>
    <row r="22" spans="1:9" ht="12" x14ac:dyDescent="0.2">
      <c r="A22" s="306"/>
      <c r="B22" s="320" t="s">
        <v>253</v>
      </c>
      <c r="C22" s="311">
        <v>223400752</v>
      </c>
      <c r="D22" s="321">
        <v>4399674104.7399998</v>
      </c>
      <c r="E22" s="308"/>
      <c r="F22" s="244"/>
      <c r="G22" s="244"/>
      <c r="H22" s="244"/>
      <c r="I22" s="244"/>
    </row>
    <row r="23" spans="1:9" ht="12" x14ac:dyDescent="0.2">
      <c r="A23" s="306"/>
      <c r="B23" s="320" t="s">
        <v>254</v>
      </c>
      <c r="C23" s="311">
        <v>57228424</v>
      </c>
      <c r="D23" s="321">
        <v>1769820887.3600001</v>
      </c>
      <c r="E23" s="308"/>
      <c r="F23" s="244"/>
      <c r="G23" s="244"/>
      <c r="H23" s="244"/>
      <c r="I23" s="244"/>
    </row>
    <row r="24" spans="1:9" ht="12" x14ac:dyDescent="0.2">
      <c r="A24" s="306"/>
      <c r="B24" s="320" t="s">
        <v>252</v>
      </c>
      <c r="C24" s="311">
        <v>23906033</v>
      </c>
      <c r="D24" s="321">
        <v>751255369.57999992</v>
      </c>
      <c r="E24" s="308"/>
      <c r="F24" s="244"/>
      <c r="G24" s="244"/>
      <c r="H24" s="244"/>
      <c r="I24" s="244"/>
    </row>
    <row r="25" spans="1:9" ht="12" x14ac:dyDescent="0.2">
      <c r="A25" s="306"/>
      <c r="B25" s="320" t="s">
        <v>255</v>
      </c>
      <c r="C25" s="311">
        <v>26930593</v>
      </c>
      <c r="D25" s="321">
        <v>653877385.42999995</v>
      </c>
      <c r="E25" s="308"/>
      <c r="F25" s="244"/>
      <c r="G25" s="244"/>
      <c r="H25" s="244"/>
      <c r="I25" s="244"/>
    </row>
    <row r="26" spans="1:9" ht="20.25" x14ac:dyDescent="0.2">
      <c r="A26" s="306"/>
      <c r="B26" s="320" t="s">
        <v>256</v>
      </c>
      <c r="C26" s="311">
        <v>25896797</v>
      </c>
      <c r="D26" s="321">
        <v>575471322.40999997</v>
      </c>
      <c r="E26" s="308"/>
      <c r="F26" s="244"/>
      <c r="G26" s="244"/>
      <c r="H26" s="275"/>
      <c r="I26" s="244"/>
    </row>
    <row r="27" spans="1:9" ht="12" x14ac:dyDescent="0.2">
      <c r="A27" s="306"/>
      <c r="B27" s="320" t="s">
        <v>258</v>
      </c>
      <c r="C27" s="311">
        <v>7237564</v>
      </c>
      <c r="D27" s="321">
        <v>566102664.55999994</v>
      </c>
      <c r="E27" s="308"/>
      <c r="F27" s="244"/>
      <c r="G27" s="244"/>
      <c r="H27" s="244"/>
      <c r="I27" s="244"/>
    </row>
    <row r="28" spans="1:9" ht="12" x14ac:dyDescent="0.2">
      <c r="A28" s="306"/>
      <c r="B28" s="320" t="s">
        <v>249</v>
      </c>
      <c r="C28" s="311">
        <v>20536051</v>
      </c>
      <c r="D28" s="321">
        <v>514098160.78000003</v>
      </c>
      <c r="E28" s="308"/>
      <c r="F28" s="244"/>
      <c r="G28" s="244"/>
      <c r="H28" s="244"/>
      <c r="I28" s="244"/>
    </row>
    <row r="29" spans="1:9" ht="12" x14ac:dyDescent="0.2">
      <c r="A29" s="306"/>
      <c r="B29" s="320" t="s">
        <v>268</v>
      </c>
      <c r="C29" s="311">
        <v>3727917</v>
      </c>
      <c r="D29" s="321">
        <v>441548118.11000007</v>
      </c>
      <c r="E29" s="308"/>
      <c r="F29" s="244"/>
      <c r="G29" s="244"/>
      <c r="H29" s="244"/>
      <c r="I29" s="244"/>
    </row>
    <row r="30" spans="1:9" ht="12" x14ac:dyDescent="0.2">
      <c r="A30" s="306"/>
      <c r="B30" s="320" t="s">
        <v>257</v>
      </c>
      <c r="C30" s="311">
        <v>19488119</v>
      </c>
      <c r="D30" s="321">
        <v>352437994.76999998</v>
      </c>
      <c r="E30" s="308"/>
      <c r="F30" s="244"/>
      <c r="G30" s="244"/>
      <c r="H30" s="244"/>
      <c r="I30" s="244"/>
    </row>
    <row r="31" spans="1:9" ht="12" x14ac:dyDescent="0.2">
      <c r="A31" s="306"/>
      <c r="B31" s="322" t="s">
        <v>267</v>
      </c>
      <c r="C31" s="323">
        <v>3024430</v>
      </c>
      <c r="D31" s="324">
        <v>272424234.15000004</v>
      </c>
      <c r="E31" s="308"/>
      <c r="F31" s="244"/>
      <c r="G31" s="244"/>
      <c r="H31" s="244"/>
      <c r="I31" s="244"/>
    </row>
    <row r="32" spans="1:9" x14ac:dyDescent="0.2">
      <c r="A32" s="306"/>
      <c r="B32" s="306"/>
      <c r="C32" s="317"/>
      <c r="D32" s="317"/>
      <c r="E32" s="306"/>
    </row>
    <row r="33" spans="1:5" ht="12" x14ac:dyDescent="0.2">
      <c r="A33" s="306"/>
      <c r="B33" s="313" t="s">
        <v>323</v>
      </c>
      <c r="C33" s="306"/>
      <c r="D33" s="306"/>
      <c r="E33" s="306"/>
    </row>
    <row r="34" spans="1:5" ht="12" x14ac:dyDescent="0.2">
      <c r="B34" s="258" t="s">
        <v>2</v>
      </c>
    </row>
  </sheetData>
  <pageMargins left="0.25" right="0.25" top="0.75" bottom="0.75" header="0.3" footer="0.3"/>
  <pageSetup paperSize="9" scale="70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I66"/>
  <sheetViews>
    <sheetView showGridLines="0" zoomScale="145" zoomScaleNormal="145" workbookViewId="0">
      <selection activeCell="B3" sqref="B3"/>
    </sheetView>
  </sheetViews>
  <sheetFormatPr defaultColWidth="9.33203125" defaultRowHeight="12.95" customHeight="1" x14ac:dyDescent="0.2"/>
  <cols>
    <col min="1" max="1" width="2.83203125" style="49" customWidth="1"/>
    <col min="2" max="2" width="24.1640625" style="49" customWidth="1"/>
    <col min="3" max="5" width="21.83203125" style="49" customWidth="1"/>
    <col min="6" max="6" width="7.5" style="49" customWidth="1"/>
    <col min="7" max="7" width="9.5" style="49" customWidth="1"/>
    <col min="8" max="8" width="11.5" style="49" customWidth="1"/>
    <col min="9" max="9" width="16.83203125" style="49" customWidth="1"/>
    <col min="10" max="10" width="19" style="49" customWidth="1"/>
    <col min="11" max="16384" width="9.33203125" style="49"/>
  </cols>
  <sheetData>
    <row r="2" spans="2:9" ht="15.75" x14ac:dyDescent="0.25">
      <c r="B2" s="50" t="s">
        <v>269</v>
      </c>
    </row>
    <row r="3" spans="2:9" ht="12.95" customHeight="1" x14ac:dyDescent="0.2">
      <c r="B3" s="49" t="s">
        <v>233</v>
      </c>
    </row>
    <row r="5" spans="2:9" ht="46.5" customHeight="1" x14ac:dyDescent="0.2">
      <c r="B5" s="4" t="s">
        <v>55</v>
      </c>
      <c r="C5" s="48" t="s">
        <v>74</v>
      </c>
      <c r="D5" s="48" t="s">
        <v>75</v>
      </c>
      <c r="E5" s="48" t="s">
        <v>76</v>
      </c>
    </row>
    <row r="6" spans="2:9" ht="12.95" customHeight="1" x14ac:dyDescent="0.2">
      <c r="B6" s="49" t="s">
        <v>58</v>
      </c>
      <c r="C6" s="163">
        <v>89771318</v>
      </c>
      <c r="D6" s="163">
        <v>13715752805</v>
      </c>
      <c r="E6" s="7">
        <v>152.78546768133671</v>
      </c>
      <c r="F6" s="34"/>
      <c r="G6" s="61"/>
      <c r="H6" s="61"/>
      <c r="I6" s="61"/>
    </row>
    <row r="7" spans="2:9" ht="12.95" customHeight="1" x14ac:dyDescent="0.2">
      <c r="B7" s="49" t="s">
        <v>59</v>
      </c>
      <c r="C7" s="163">
        <v>921420</v>
      </c>
      <c r="D7" s="163">
        <v>132813984</v>
      </c>
      <c r="E7" s="7">
        <v>144.14054828417008</v>
      </c>
      <c r="F7" s="34"/>
      <c r="G7" s="34"/>
      <c r="H7" s="34"/>
    </row>
    <row r="8" spans="2:9" ht="12.95" customHeight="1" x14ac:dyDescent="0.2">
      <c r="B8" s="49" t="s">
        <v>60</v>
      </c>
      <c r="C8" s="163">
        <v>947508</v>
      </c>
      <c r="D8" s="163">
        <v>124046586</v>
      </c>
      <c r="E8" s="7">
        <v>130.91877430058639</v>
      </c>
      <c r="G8" s="34"/>
      <c r="H8" s="34"/>
    </row>
    <row r="9" spans="2:9" ht="12.95" customHeight="1" x14ac:dyDescent="0.2">
      <c r="B9" s="49" t="s">
        <v>61</v>
      </c>
      <c r="C9" s="163">
        <v>582190</v>
      </c>
      <c r="D9" s="163">
        <v>94085002</v>
      </c>
      <c r="E9" s="7">
        <v>161.60532128686512</v>
      </c>
      <c r="G9" s="34"/>
      <c r="H9" s="34"/>
    </row>
    <row r="10" spans="2:9" ht="12.95" customHeight="1" x14ac:dyDescent="0.2">
      <c r="B10" s="49" t="s">
        <v>62</v>
      </c>
      <c r="C10" s="163">
        <v>591966</v>
      </c>
      <c r="D10" s="163">
        <v>71245545</v>
      </c>
      <c r="E10" s="7">
        <v>120.35411662156272</v>
      </c>
      <c r="G10" s="34"/>
      <c r="H10" s="34"/>
    </row>
    <row r="11" spans="2:9" ht="12.95" customHeight="1" x14ac:dyDescent="0.2">
      <c r="B11" s="49" t="s">
        <v>63</v>
      </c>
      <c r="C11" s="163">
        <v>300963</v>
      </c>
      <c r="D11" s="163">
        <v>53019849</v>
      </c>
      <c r="E11" s="7">
        <v>176.16733286151455</v>
      </c>
      <c r="G11" s="34"/>
      <c r="H11" s="34"/>
    </row>
    <row r="12" spans="2:9" ht="12.95" customHeight="1" x14ac:dyDescent="0.2">
      <c r="B12" s="5" t="s">
        <v>0</v>
      </c>
      <c r="C12" s="11">
        <f>SUM(C6:C11)</f>
        <v>93115365</v>
      </c>
      <c r="D12" s="11">
        <f>SUM(D6:D11)</f>
        <v>14190963771</v>
      </c>
      <c r="E12" s="11">
        <f t="shared" ref="E12" si="0">D12/C12</f>
        <v>152.40195612184948</v>
      </c>
    </row>
    <row r="13" spans="2:9" ht="12.95" customHeight="1" x14ac:dyDescent="0.2">
      <c r="C13" s="88"/>
      <c r="D13" s="88"/>
      <c r="E13" s="7"/>
    </row>
    <row r="14" spans="2:9" ht="12.95" customHeight="1" x14ac:dyDescent="0.2">
      <c r="B14" s="49" t="s">
        <v>311</v>
      </c>
    </row>
    <row r="15" spans="2:9" ht="12.95" customHeight="1" x14ac:dyDescent="0.2">
      <c r="B15" s="49" t="s">
        <v>2</v>
      </c>
      <c r="C15" s="65"/>
      <c r="D15" s="65"/>
    </row>
    <row r="16" spans="2:9" ht="12.95" customHeight="1" x14ac:dyDescent="0.2">
      <c r="C16" s="12"/>
      <c r="D16" s="12"/>
    </row>
    <row r="17" spans="3:5" ht="12.95" customHeight="1" x14ac:dyDescent="0.2">
      <c r="C17" s="65"/>
      <c r="D17" s="65"/>
      <c r="E17" s="69"/>
    </row>
    <row r="18" spans="3:5" ht="12.95" customHeight="1" x14ac:dyDescent="0.2">
      <c r="C18" s="65"/>
      <c r="D18" s="65"/>
    </row>
    <row r="19" spans="3:5" ht="12.95" customHeight="1" x14ac:dyDescent="0.2">
      <c r="C19" s="255"/>
      <c r="D19" s="255"/>
    </row>
    <row r="20" spans="3:5" ht="12.95" customHeight="1" x14ac:dyDescent="0.2">
      <c r="C20" s="7"/>
    </row>
    <row r="65" spans="3:6" ht="12.95" customHeight="1" x14ac:dyDescent="0.2">
      <c r="C65" s="87"/>
      <c r="D65" s="87"/>
      <c r="E65" s="87"/>
      <c r="F65" s="87"/>
    </row>
    <row r="66" spans="3:6" ht="12.95" customHeight="1" x14ac:dyDescent="0.2">
      <c r="C66" s="87"/>
      <c r="D66" s="87"/>
      <c r="E66" s="87"/>
      <c r="F66" s="87"/>
    </row>
  </sheetData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L69"/>
  <sheetViews>
    <sheetView showGridLines="0" topLeftCell="F7" zoomScale="150" zoomScaleNormal="150" workbookViewId="0">
      <selection activeCell="R32" sqref="R32"/>
    </sheetView>
  </sheetViews>
  <sheetFormatPr defaultRowHeight="12.95" customHeight="1" x14ac:dyDescent="0.2"/>
  <cols>
    <col min="1" max="1" width="2.83203125" customWidth="1"/>
    <col min="2" max="2" width="15.33203125" customWidth="1"/>
    <col min="3" max="3" width="28.33203125" customWidth="1"/>
    <col min="4" max="4" width="28.83203125" customWidth="1"/>
    <col min="5" max="5" width="13.5" customWidth="1"/>
    <col min="6" max="6" width="17.1640625" customWidth="1"/>
    <col min="8" max="10" width="13.33203125"/>
    <col min="11" max="11" width="13.5" bestFit="1" customWidth="1"/>
    <col min="12" max="12" width="13.83203125" bestFit="1" customWidth="1"/>
    <col min="13" max="13" width="18.6640625" customWidth="1"/>
  </cols>
  <sheetData>
    <row r="2" spans="2:4" ht="15.75" x14ac:dyDescent="0.25">
      <c r="B2" s="1" t="s">
        <v>341</v>
      </c>
    </row>
    <row r="3" spans="2:4" ht="12.95" customHeight="1" x14ac:dyDescent="0.2">
      <c r="B3" s="186" t="s">
        <v>233</v>
      </c>
    </row>
    <row r="5" spans="2:4" ht="49.5" customHeight="1" x14ac:dyDescent="0.2">
      <c r="B5" s="9" t="s">
        <v>1</v>
      </c>
      <c r="C5" s="62" t="s">
        <v>97</v>
      </c>
      <c r="D5" s="62" t="s">
        <v>98</v>
      </c>
    </row>
    <row r="6" spans="2:4" ht="12.95" customHeight="1" x14ac:dyDescent="0.2">
      <c r="B6" s="20">
        <v>43831</v>
      </c>
      <c r="C6" s="38">
        <v>8310341</v>
      </c>
      <c r="D6" s="38">
        <v>883853681.33253694</v>
      </c>
    </row>
    <row r="7" spans="2:4" ht="12.95" customHeight="1" x14ac:dyDescent="0.2">
      <c r="B7" s="20">
        <v>43862</v>
      </c>
      <c r="C7" s="38">
        <v>8484337</v>
      </c>
      <c r="D7" s="38">
        <v>906107171.80967546</v>
      </c>
    </row>
    <row r="8" spans="2:4" ht="12.95" customHeight="1" x14ac:dyDescent="0.2">
      <c r="B8" s="20">
        <v>43891</v>
      </c>
      <c r="C8" s="7">
        <v>6888411</v>
      </c>
      <c r="D8" s="7">
        <v>874461907.09403408</v>
      </c>
    </row>
    <row r="9" spans="2:4" ht="12.95" customHeight="1" x14ac:dyDescent="0.2">
      <c r="B9" s="20">
        <v>43922</v>
      </c>
      <c r="C9" s="7">
        <v>4962050</v>
      </c>
      <c r="D9" s="7">
        <v>702917377.79547417</v>
      </c>
    </row>
    <row r="10" spans="2:4" ht="12.95" customHeight="1" x14ac:dyDescent="0.2">
      <c r="B10" s="20">
        <v>43952</v>
      </c>
      <c r="C10" s="7">
        <v>7172014</v>
      </c>
      <c r="D10" s="7">
        <v>869091186.40918434</v>
      </c>
    </row>
    <row r="11" spans="2:4" ht="12.95" customHeight="1" x14ac:dyDescent="0.2">
      <c r="B11" s="20">
        <v>43983</v>
      </c>
      <c r="C11" s="7">
        <v>8408102</v>
      </c>
      <c r="D11" s="7">
        <v>970243129.07293117</v>
      </c>
    </row>
    <row r="12" spans="2:4" ht="12.95" customHeight="1" x14ac:dyDescent="0.2">
      <c r="B12" s="20">
        <v>44013</v>
      </c>
      <c r="C12" s="7">
        <v>8467782</v>
      </c>
      <c r="D12" s="7">
        <v>1008384041.2767934</v>
      </c>
    </row>
    <row r="13" spans="2:4" ht="12.95" customHeight="1" x14ac:dyDescent="0.2">
      <c r="B13" s="20">
        <v>44044</v>
      </c>
      <c r="C13" s="7">
        <v>7963079</v>
      </c>
      <c r="D13" s="7">
        <v>949785633.81777155</v>
      </c>
    </row>
    <row r="14" spans="2:4" ht="12.95" customHeight="1" x14ac:dyDescent="0.2">
      <c r="B14" s="20">
        <v>44075</v>
      </c>
      <c r="C14" s="7">
        <v>8226185</v>
      </c>
      <c r="D14" s="7">
        <v>954804795.00962234</v>
      </c>
    </row>
    <row r="15" spans="2:4" ht="12.95" customHeight="1" x14ac:dyDescent="0.2">
      <c r="B15" s="20">
        <v>44105</v>
      </c>
      <c r="C15" s="7">
        <v>8261507</v>
      </c>
      <c r="D15" s="7">
        <v>964936545.75618815</v>
      </c>
    </row>
    <row r="16" spans="2:4" ht="12.95" customHeight="1" x14ac:dyDescent="0.2">
      <c r="B16" s="20">
        <v>44136</v>
      </c>
      <c r="C16" s="7">
        <v>7426285</v>
      </c>
      <c r="D16" s="7">
        <v>897762300.88260663</v>
      </c>
    </row>
    <row r="17" spans="2:6" ht="12.95" customHeight="1" x14ac:dyDescent="0.2">
      <c r="B17" s="51">
        <v>44166</v>
      </c>
      <c r="C17" s="40">
        <v>6971467</v>
      </c>
      <c r="D17" s="40">
        <v>928550408.25535858</v>
      </c>
    </row>
    <row r="18" spans="2:6" ht="12.95" customHeight="1" x14ac:dyDescent="0.2">
      <c r="B18" s="20">
        <v>44197</v>
      </c>
      <c r="C18" s="7">
        <v>6071394</v>
      </c>
      <c r="D18" s="7">
        <v>765681119.38416612</v>
      </c>
    </row>
    <row r="19" spans="2:6" ht="12.95" customHeight="1" x14ac:dyDescent="0.2">
      <c r="B19" s="20">
        <v>44228</v>
      </c>
      <c r="C19" s="7">
        <v>6670440</v>
      </c>
      <c r="D19" s="7">
        <v>834385068.6840533</v>
      </c>
    </row>
    <row r="20" spans="2:6" ht="12.95" customHeight="1" x14ac:dyDescent="0.2">
      <c r="B20" s="20">
        <v>44256</v>
      </c>
      <c r="C20" s="7">
        <v>7995898</v>
      </c>
      <c r="D20" s="7">
        <v>962226839.07359469</v>
      </c>
    </row>
    <row r="21" spans="2:6" ht="12.95" customHeight="1" x14ac:dyDescent="0.2">
      <c r="B21" s="20">
        <v>44287</v>
      </c>
      <c r="C21" s="7">
        <v>7454496</v>
      </c>
      <c r="D21" s="7">
        <v>901893364.1250248</v>
      </c>
    </row>
    <row r="22" spans="2:6" ht="12.95" customHeight="1" x14ac:dyDescent="0.2">
      <c r="B22" s="20">
        <v>44317</v>
      </c>
      <c r="C22" s="7">
        <v>8381100</v>
      </c>
      <c r="D22" s="7">
        <v>994481616.69652927</v>
      </c>
    </row>
    <row r="23" spans="2:6" ht="12.95" customHeight="1" x14ac:dyDescent="0.2">
      <c r="B23" s="20">
        <v>44348</v>
      </c>
      <c r="C23" s="7">
        <v>8413200</v>
      </c>
      <c r="D23" s="7">
        <v>994359404.60548139</v>
      </c>
    </row>
    <row r="24" spans="2:6" ht="12.95" customHeight="1" x14ac:dyDescent="0.2">
      <c r="B24" s="51">
        <v>44378</v>
      </c>
      <c r="C24" s="7">
        <v>8520486</v>
      </c>
      <c r="D24" s="7">
        <v>1049685541.0445285</v>
      </c>
    </row>
    <row r="25" spans="2:6" ht="12.95" customHeight="1" x14ac:dyDescent="0.2">
      <c r="B25" s="117">
        <v>44409</v>
      </c>
      <c r="C25" s="7">
        <v>8072612</v>
      </c>
      <c r="D25" s="7">
        <v>995165859.71199143</v>
      </c>
    </row>
    <row r="26" spans="2:6" ht="12.95" customHeight="1" x14ac:dyDescent="0.2">
      <c r="B26" s="20">
        <v>44440</v>
      </c>
      <c r="C26" s="7">
        <v>8215822</v>
      </c>
      <c r="D26" s="7">
        <v>982851876.83323371</v>
      </c>
    </row>
    <row r="27" spans="2:6" ht="12.95" customHeight="1" x14ac:dyDescent="0.2">
      <c r="B27" s="20">
        <v>44470</v>
      </c>
      <c r="C27" s="7">
        <v>8211879</v>
      </c>
      <c r="D27" s="7">
        <v>978930383.96708465</v>
      </c>
    </row>
    <row r="28" spans="2:6" ht="12.95" customHeight="1" x14ac:dyDescent="0.2">
      <c r="B28" s="20">
        <v>44501</v>
      </c>
      <c r="C28" s="7">
        <v>7650313</v>
      </c>
      <c r="D28" s="7">
        <v>933078938.74842381</v>
      </c>
    </row>
    <row r="29" spans="2:6" ht="12.95" customHeight="1" x14ac:dyDescent="0.2">
      <c r="B29" s="117">
        <v>44531</v>
      </c>
      <c r="C29" s="40">
        <v>8496267</v>
      </c>
      <c r="D29" s="40">
        <v>1050412649.4127015</v>
      </c>
    </row>
    <row r="30" spans="2:6" ht="12.95" customHeight="1" x14ac:dyDescent="0.2">
      <c r="B30" s="20">
        <v>44562</v>
      </c>
      <c r="C30" s="7">
        <v>7118999</v>
      </c>
      <c r="D30" s="7">
        <v>851593642.04658568</v>
      </c>
      <c r="E30" s="87"/>
      <c r="F30" s="87"/>
    </row>
    <row r="31" spans="2:6" ht="12.95" customHeight="1" x14ac:dyDescent="0.2">
      <c r="B31" s="20">
        <v>44593</v>
      </c>
      <c r="C31" s="7">
        <v>7339517</v>
      </c>
      <c r="D31" s="7">
        <v>889638819.43061912</v>
      </c>
      <c r="E31" s="87"/>
      <c r="F31" s="87"/>
    </row>
    <row r="32" spans="2:6" ht="12.95" customHeight="1" x14ac:dyDescent="0.2">
      <c r="B32" s="20">
        <v>44621</v>
      </c>
      <c r="C32" s="7">
        <v>8173478</v>
      </c>
      <c r="D32" s="7">
        <v>999701454.24381173</v>
      </c>
    </row>
    <row r="33" spans="2:12" ht="12.95" customHeight="1" x14ac:dyDescent="0.2">
      <c r="B33" s="20">
        <v>44652</v>
      </c>
      <c r="C33" s="7">
        <v>8119987</v>
      </c>
      <c r="D33" s="7">
        <v>988898822.08507526</v>
      </c>
    </row>
    <row r="34" spans="2:12" ht="12.95" customHeight="1" x14ac:dyDescent="0.2">
      <c r="B34" s="20">
        <v>44682</v>
      </c>
      <c r="C34" s="7">
        <v>8871814</v>
      </c>
      <c r="D34" s="7">
        <v>1064227738.801513</v>
      </c>
    </row>
    <row r="35" spans="2:12" ht="12.95" customHeight="1" x14ac:dyDescent="0.2">
      <c r="B35" s="20">
        <v>44713</v>
      </c>
      <c r="C35" s="7">
        <v>8486384</v>
      </c>
      <c r="D35" s="7">
        <v>1046092477.1384962</v>
      </c>
    </row>
    <row r="36" spans="2:12" ht="12.95" customHeight="1" x14ac:dyDescent="0.25">
      <c r="B36" s="51">
        <v>44743</v>
      </c>
      <c r="C36" s="7">
        <v>8392018</v>
      </c>
      <c r="D36" s="7">
        <v>1073305716.5040811</v>
      </c>
      <c r="F36" s="201"/>
      <c r="G36" s="201"/>
      <c r="H36" s="201"/>
    </row>
    <row r="37" spans="2:12" ht="12.95" customHeight="1" x14ac:dyDescent="0.2">
      <c r="B37" s="117">
        <v>44774</v>
      </c>
      <c r="C37" s="7">
        <v>8136133</v>
      </c>
      <c r="D37" s="7">
        <v>1026483423.1866746</v>
      </c>
    </row>
    <row r="38" spans="2:12" ht="12.95" customHeight="1" x14ac:dyDescent="0.2">
      <c r="B38" s="20">
        <v>44805</v>
      </c>
      <c r="C38" s="7">
        <v>8107358</v>
      </c>
      <c r="D38" s="7">
        <v>1006719829.7166368</v>
      </c>
    </row>
    <row r="39" spans="2:12" ht="12.95" customHeight="1" x14ac:dyDescent="0.2">
      <c r="B39" s="20">
        <v>44835</v>
      </c>
      <c r="C39" s="7">
        <v>8594404</v>
      </c>
      <c r="D39" s="7">
        <v>1025891823.3459419</v>
      </c>
    </row>
    <row r="40" spans="2:12" ht="12.95" customHeight="1" x14ac:dyDescent="0.2">
      <c r="B40" s="20">
        <v>44866</v>
      </c>
      <c r="C40" s="7">
        <v>7806304</v>
      </c>
      <c r="D40" s="7">
        <v>948865744.90676212</v>
      </c>
    </row>
    <row r="41" spans="2:12" ht="12.95" customHeight="1" x14ac:dyDescent="0.2">
      <c r="B41" s="117">
        <v>44896</v>
      </c>
      <c r="C41" s="40">
        <v>7575347</v>
      </c>
      <c r="D41" s="40">
        <v>936450773.64125025</v>
      </c>
    </row>
    <row r="42" spans="2:12" ht="12.95" customHeight="1" x14ac:dyDescent="0.2">
      <c r="B42" s="20">
        <v>44927</v>
      </c>
      <c r="C42" s="7">
        <v>6796523</v>
      </c>
      <c r="D42" s="7">
        <v>796158544</v>
      </c>
    </row>
    <row r="43" spans="2:12" ht="12.95" customHeight="1" x14ac:dyDescent="0.2">
      <c r="B43" s="20">
        <v>44958</v>
      </c>
      <c r="C43" s="7">
        <v>6992304</v>
      </c>
      <c r="D43" s="7">
        <v>844325769</v>
      </c>
    </row>
    <row r="44" spans="2:12" ht="12.95" customHeight="1" x14ac:dyDescent="0.2">
      <c r="B44" s="20">
        <v>44986</v>
      </c>
      <c r="C44" s="7">
        <v>8005317</v>
      </c>
      <c r="D44" s="7">
        <v>979922399</v>
      </c>
      <c r="K44" s="7"/>
      <c r="L44" s="7"/>
    </row>
    <row r="45" spans="2:12" ht="12.95" customHeight="1" x14ac:dyDescent="0.2">
      <c r="B45" s="20">
        <v>45017</v>
      </c>
      <c r="C45" s="7">
        <v>7773874</v>
      </c>
      <c r="D45" s="7">
        <v>1002481225</v>
      </c>
      <c r="K45" s="7"/>
      <c r="L45" s="7"/>
    </row>
    <row r="46" spans="2:12" ht="12.95" customHeight="1" x14ac:dyDescent="0.2">
      <c r="B46" s="20">
        <v>45047</v>
      </c>
      <c r="C46" s="7">
        <v>8230212</v>
      </c>
      <c r="D46" s="7">
        <v>1073320577</v>
      </c>
      <c r="K46" s="7"/>
      <c r="L46" s="7"/>
    </row>
    <row r="47" spans="2:12" ht="12.95" customHeight="1" x14ac:dyDescent="0.2">
      <c r="B47" s="20">
        <v>45078</v>
      </c>
      <c r="C47" s="7">
        <v>8070933</v>
      </c>
      <c r="D47" s="7">
        <v>1075110943</v>
      </c>
      <c r="K47" s="7"/>
      <c r="L47" s="7"/>
    </row>
    <row r="48" spans="2:12" ht="12.95" customHeight="1" x14ac:dyDescent="0.2">
      <c r="B48" s="20">
        <v>45108</v>
      </c>
      <c r="C48" s="7">
        <v>7806562</v>
      </c>
      <c r="D48" s="7">
        <v>1085126128</v>
      </c>
      <c r="K48" s="7"/>
      <c r="L48" s="7"/>
    </row>
    <row r="49" spans="2:12" ht="12.95" customHeight="1" x14ac:dyDescent="0.2">
      <c r="B49" s="20">
        <v>45139</v>
      </c>
      <c r="C49" s="7">
        <v>7629652</v>
      </c>
      <c r="D49" s="7">
        <v>1074589939</v>
      </c>
    </row>
    <row r="50" spans="2:12" ht="12.95" customHeight="1" x14ac:dyDescent="0.2">
      <c r="B50" s="20">
        <v>45170</v>
      </c>
      <c r="C50" s="7">
        <v>7887845</v>
      </c>
      <c r="D50" s="7">
        <v>1096291222</v>
      </c>
    </row>
    <row r="51" spans="2:12" ht="12.95" customHeight="1" x14ac:dyDescent="0.2">
      <c r="B51" s="20">
        <v>45200</v>
      </c>
      <c r="C51" s="7">
        <v>8184642</v>
      </c>
      <c r="D51" s="7">
        <v>1123709123</v>
      </c>
    </row>
    <row r="52" spans="2:12" ht="12.95" customHeight="1" x14ac:dyDescent="0.2">
      <c r="B52" s="117">
        <v>45231</v>
      </c>
      <c r="C52" s="40">
        <v>7466383</v>
      </c>
      <c r="D52" s="40">
        <v>1052290415</v>
      </c>
      <c r="E52" s="39"/>
      <c r="F52" s="39"/>
      <c r="G52" s="39"/>
      <c r="K52" s="7"/>
      <c r="L52" s="7"/>
    </row>
    <row r="53" spans="2:12" s="186" customFormat="1" ht="12.95" customHeight="1" x14ac:dyDescent="0.2">
      <c r="B53" s="117">
        <v>45261</v>
      </c>
      <c r="C53" s="40">
        <v>8267524</v>
      </c>
      <c r="D53" s="40">
        <v>1203334511</v>
      </c>
      <c r="E53" s="40"/>
      <c r="F53" s="140"/>
      <c r="G53" s="140"/>
      <c r="K53" s="7"/>
      <c r="L53" s="7"/>
    </row>
    <row r="54" spans="2:12" s="186" customFormat="1" ht="12.95" customHeight="1" x14ac:dyDescent="0.2">
      <c r="B54" s="117">
        <v>45292</v>
      </c>
      <c r="C54" s="40">
        <v>7043801</v>
      </c>
      <c r="D54" s="40">
        <v>997780239</v>
      </c>
      <c r="E54" s="40"/>
      <c r="F54" s="140"/>
      <c r="G54" s="140"/>
      <c r="K54" s="7"/>
      <c r="L54" s="7"/>
    </row>
    <row r="55" spans="2:12" s="186" customFormat="1" ht="12.95" customHeight="1" x14ac:dyDescent="0.2">
      <c r="B55" s="117">
        <v>45323</v>
      </c>
      <c r="C55" s="40">
        <v>7378656</v>
      </c>
      <c r="D55" s="40">
        <v>1042319286</v>
      </c>
      <c r="E55" s="40"/>
      <c r="F55" s="140"/>
      <c r="G55" s="140"/>
      <c r="K55" s="7"/>
      <c r="L55" s="7"/>
    </row>
    <row r="56" spans="2:12" s="186" customFormat="1" ht="12.95" customHeight="1" x14ac:dyDescent="0.2">
      <c r="B56" s="117">
        <v>45352</v>
      </c>
      <c r="C56" s="40">
        <v>8138660</v>
      </c>
      <c r="D56" s="40">
        <v>1143719828</v>
      </c>
      <c r="E56" s="40"/>
      <c r="F56" s="140"/>
      <c r="G56" s="140"/>
      <c r="K56" s="7"/>
      <c r="L56" s="7"/>
    </row>
    <row r="57" spans="2:12" s="186" customFormat="1" ht="12.95" customHeight="1" x14ac:dyDescent="0.2">
      <c r="B57" s="117">
        <v>45383</v>
      </c>
      <c r="C57" s="40">
        <v>7786452</v>
      </c>
      <c r="D57" s="40">
        <v>1144089490</v>
      </c>
      <c r="E57" s="40"/>
      <c r="F57" s="140"/>
      <c r="G57" s="140"/>
    </row>
    <row r="58" spans="2:12" s="186" customFormat="1" ht="12.95" customHeight="1" x14ac:dyDescent="0.2">
      <c r="B58" s="117">
        <v>45413</v>
      </c>
      <c r="C58" s="40">
        <v>8278688</v>
      </c>
      <c r="D58" s="40">
        <v>1236511289</v>
      </c>
      <c r="E58" s="40"/>
      <c r="F58" s="140"/>
      <c r="G58" s="140"/>
    </row>
    <row r="59" spans="2:12" s="186" customFormat="1" ht="12.95" customHeight="1" x14ac:dyDescent="0.2">
      <c r="B59" s="117">
        <v>45444</v>
      </c>
      <c r="C59" s="40">
        <v>7914248</v>
      </c>
      <c r="D59" s="40">
        <v>1198428009</v>
      </c>
      <c r="E59" s="40"/>
      <c r="F59" s="140"/>
      <c r="G59" s="140"/>
    </row>
    <row r="60" spans="2:12" s="186" customFormat="1" ht="12.95" customHeight="1" x14ac:dyDescent="0.2">
      <c r="B60" s="117">
        <v>45474</v>
      </c>
      <c r="C60" s="40">
        <v>7942003</v>
      </c>
      <c r="D60" s="40">
        <v>1260269166</v>
      </c>
      <c r="E60" s="40"/>
      <c r="F60" s="140"/>
      <c r="G60" s="140"/>
    </row>
    <row r="61" spans="2:12" s="186" customFormat="1" ht="12.95" customHeight="1" x14ac:dyDescent="0.2">
      <c r="B61" s="117">
        <v>45505</v>
      </c>
      <c r="C61" s="40">
        <v>7564424</v>
      </c>
      <c r="D61" s="40">
        <v>1205968198</v>
      </c>
      <c r="E61" s="40">
        <f>SUM(C6:C17)</f>
        <v>91541560</v>
      </c>
      <c r="F61" s="40">
        <f>SUM(D6:D17)</f>
        <v>10910898178.512177</v>
      </c>
      <c r="G61" s="140"/>
    </row>
    <row r="62" spans="2:12" s="186" customFormat="1" ht="12.95" customHeight="1" x14ac:dyDescent="0.2">
      <c r="B62" s="117">
        <v>45536</v>
      </c>
      <c r="C62" s="40">
        <v>7516482</v>
      </c>
      <c r="D62" s="40">
        <v>1193229377</v>
      </c>
      <c r="E62" s="40">
        <f>SUM(C18:C29)</f>
        <v>94153907</v>
      </c>
      <c r="F62" s="40">
        <f>SUM(D18:D29)</f>
        <v>11443152662.286814</v>
      </c>
      <c r="G62" s="140"/>
      <c r="I62">
        <v>2020</v>
      </c>
    </row>
    <row r="63" spans="2:12" s="186" customFormat="1" ht="12.95" customHeight="1" x14ac:dyDescent="0.2">
      <c r="B63" s="117">
        <v>45566</v>
      </c>
      <c r="C63" s="40">
        <v>8133766</v>
      </c>
      <c r="D63" s="40">
        <v>1265827776</v>
      </c>
      <c r="E63" s="40">
        <f>SUM(C30:C41)</f>
        <v>96721743</v>
      </c>
      <c r="F63" s="40">
        <f>SUM(D30:D41)</f>
        <v>11857870265.047447</v>
      </c>
      <c r="G63" s="140"/>
      <c r="I63" s="186">
        <v>2021</v>
      </c>
    </row>
    <row r="64" spans="2:12" s="186" customFormat="1" ht="12.95" customHeight="1" x14ac:dyDescent="0.2">
      <c r="B64" s="117">
        <v>45597</v>
      </c>
      <c r="C64" s="40">
        <v>7361538</v>
      </c>
      <c r="D64" s="40">
        <v>1176376425</v>
      </c>
      <c r="E64" s="40">
        <f>SUM(C42:C53)</f>
        <v>93111771</v>
      </c>
      <c r="F64" s="40">
        <f>SUM(D42:D53)</f>
        <v>12406660795</v>
      </c>
      <c r="G64" s="140"/>
      <c r="I64" s="186">
        <v>2022</v>
      </c>
    </row>
    <row r="65" spans="2:9" s="160" customFormat="1" ht="12.95" customHeight="1" x14ac:dyDescent="0.2">
      <c r="B65" s="147">
        <v>45627</v>
      </c>
      <c r="C65" s="31">
        <v>8056647</v>
      </c>
      <c r="D65" s="31">
        <v>1326444688</v>
      </c>
      <c r="E65" s="7">
        <f>SUM(C54:C65)</f>
        <v>93115365</v>
      </c>
      <c r="F65" s="7">
        <f>SUM(D54:D65)</f>
        <v>14190963771</v>
      </c>
      <c r="G65" s="7"/>
      <c r="H65" s="65">
        <f>(F65-F64)/F64</f>
        <v>0.14381814780646623</v>
      </c>
      <c r="I65" s="186">
        <v>2023</v>
      </c>
    </row>
    <row r="66" spans="2:9" s="160" customFormat="1" ht="12.95" customHeight="1" x14ac:dyDescent="0.2">
      <c r="B66"/>
      <c r="C66" s="7"/>
      <c r="D66" s="7"/>
      <c r="I66" s="186">
        <v>2024</v>
      </c>
    </row>
    <row r="67" spans="2:9" ht="12.95" customHeight="1" x14ac:dyDescent="0.2">
      <c r="B67" s="49" t="s">
        <v>184</v>
      </c>
    </row>
    <row r="68" spans="2:9" ht="12.95" customHeight="1" x14ac:dyDescent="0.2">
      <c r="B68" s="49" t="s">
        <v>2</v>
      </c>
    </row>
    <row r="69" spans="2:9" ht="12.95" customHeight="1" x14ac:dyDescent="0.2">
      <c r="C69" s="7"/>
      <c r="D69" s="7"/>
    </row>
  </sheetData>
  <pageMargins left="0.25" right="0.25" top="0.75" bottom="0.75" header="0.3" footer="0.3"/>
  <pageSetup paperSize="9" scale="5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G76"/>
  <sheetViews>
    <sheetView showGridLines="0" topLeftCell="G1" zoomScale="150" zoomScaleNormal="150" workbookViewId="0">
      <selection activeCell="V19" sqref="V19"/>
    </sheetView>
  </sheetViews>
  <sheetFormatPr defaultRowHeight="12.95" customHeight="1" x14ac:dyDescent="0.2"/>
  <cols>
    <col min="1" max="1" width="2.83203125" customWidth="1"/>
    <col min="2" max="2" width="15.33203125" customWidth="1"/>
    <col min="3" max="4" width="29.1640625" customWidth="1"/>
    <col min="6" max="7" width="15.33203125" bestFit="1" customWidth="1"/>
  </cols>
  <sheetData>
    <row r="2" spans="2:4" ht="15.75" x14ac:dyDescent="0.25">
      <c r="B2" s="1" t="s">
        <v>342</v>
      </c>
    </row>
    <row r="3" spans="2:4" ht="12.95" customHeight="1" x14ac:dyDescent="0.2">
      <c r="B3" s="186" t="s">
        <v>233</v>
      </c>
    </row>
    <row r="5" spans="2:4" ht="33.75" x14ac:dyDescent="0.2">
      <c r="B5" s="9" t="s">
        <v>1</v>
      </c>
      <c r="C5" s="62" t="s">
        <v>99</v>
      </c>
      <c r="D5" s="62" t="s">
        <v>100</v>
      </c>
    </row>
    <row r="6" spans="2:4" ht="12.95" customHeight="1" x14ac:dyDescent="0.2">
      <c r="B6" s="20">
        <v>43831</v>
      </c>
      <c r="C6" s="38">
        <v>452541</v>
      </c>
      <c r="D6" s="38">
        <v>142405280.50965557</v>
      </c>
    </row>
    <row r="7" spans="2:4" ht="12.95" customHeight="1" x14ac:dyDescent="0.2">
      <c r="B7" s="20">
        <v>43862</v>
      </c>
      <c r="C7" s="38">
        <v>450472</v>
      </c>
      <c r="D7" s="38">
        <v>146305461.80901188</v>
      </c>
    </row>
    <row r="8" spans="2:4" ht="12.95" customHeight="1" x14ac:dyDescent="0.2">
      <c r="B8" s="20">
        <v>43891</v>
      </c>
      <c r="C8" s="7">
        <v>414155</v>
      </c>
      <c r="D8" s="7">
        <v>139027534.27566525</v>
      </c>
    </row>
    <row r="9" spans="2:4" ht="12.95" customHeight="1" x14ac:dyDescent="0.2">
      <c r="B9" s="20">
        <v>43922</v>
      </c>
      <c r="C9" s="7">
        <v>340174</v>
      </c>
      <c r="D9" s="7">
        <v>110263037.49419338</v>
      </c>
    </row>
    <row r="10" spans="2:4" ht="12.95" customHeight="1" x14ac:dyDescent="0.2">
      <c r="B10" s="20">
        <v>43952</v>
      </c>
      <c r="C10" s="7">
        <v>415183</v>
      </c>
      <c r="D10" s="7">
        <v>142807685.9778353</v>
      </c>
    </row>
    <row r="11" spans="2:4" ht="12.95" customHeight="1" x14ac:dyDescent="0.2">
      <c r="B11" s="20">
        <v>43983</v>
      </c>
      <c r="C11" s="7">
        <v>462024</v>
      </c>
      <c r="D11" s="7">
        <v>168355840.46718428</v>
      </c>
    </row>
    <row r="12" spans="2:4" ht="12.95" customHeight="1" x14ac:dyDescent="0.2">
      <c r="B12" s="20">
        <v>44013</v>
      </c>
      <c r="C12" s="7">
        <v>522011</v>
      </c>
      <c r="D12" s="7">
        <v>199074660.69414029</v>
      </c>
    </row>
    <row r="13" spans="2:4" ht="12.95" customHeight="1" x14ac:dyDescent="0.2">
      <c r="B13" s="20">
        <v>44044</v>
      </c>
      <c r="C13" s="7">
        <v>495052</v>
      </c>
      <c r="D13" s="7">
        <v>191530875.97053552</v>
      </c>
    </row>
    <row r="14" spans="2:4" ht="12.95" customHeight="1" x14ac:dyDescent="0.2">
      <c r="B14" s="20">
        <v>44075</v>
      </c>
      <c r="C14" s="7">
        <v>533516</v>
      </c>
      <c r="D14" s="7">
        <v>192062593.93456763</v>
      </c>
    </row>
    <row r="15" spans="2:4" ht="12.95" customHeight="1" x14ac:dyDescent="0.2">
      <c r="B15" s="20">
        <v>44105</v>
      </c>
      <c r="C15" s="7">
        <v>542274</v>
      </c>
      <c r="D15" s="7">
        <v>187509001.26086667</v>
      </c>
    </row>
    <row r="16" spans="2:4" ht="12.95" customHeight="1" x14ac:dyDescent="0.2">
      <c r="B16" s="20">
        <v>44136</v>
      </c>
      <c r="C16" s="7">
        <v>510566</v>
      </c>
      <c r="D16" s="7">
        <v>172437836.61822283</v>
      </c>
    </row>
    <row r="17" spans="2:6" ht="12.95" customHeight="1" x14ac:dyDescent="0.2">
      <c r="B17" s="51">
        <v>44166</v>
      </c>
      <c r="C17" s="40">
        <v>493238</v>
      </c>
      <c r="D17" s="40">
        <v>165510282.69958192</v>
      </c>
    </row>
    <row r="18" spans="2:6" ht="12.95" customHeight="1" x14ac:dyDescent="0.2">
      <c r="B18" s="20">
        <v>44197</v>
      </c>
      <c r="C18" s="7">
        <v>458582</v>
      </c>
      <c r="D18" s="7">
        <v>145803401.55285686</v>
      </c>
    </row>
    <row r="19" spans="2:6" ht="12.95" customHeight="1" x14ac:dyDescent="0.2">
      <c r="B19" s="20">
        <v>44228</v>
      </c>
      <c r="C19" s="7">
        <v>466921</v>
      </c>
      <c r="D19" s="7">
        <v>153279470.30327162</v>
      </c>
    </row>
    <row r="20" spans="2:6" ht="12.95" customHeight="1" x14ac:dyDescent="0.2">
      <c r="B20" s="20">
        <v>44256</v>
      </c>
      <c r="C20" s="7">
        <v>539822</v>
      </c>
      <c r="D20" s="7">
        <v>186458690.95494059</v>
      </c>
    </row>
    <row r="21" spans="2:6" ht="12.95" customHeight="1" x14ac:dyDescent="0.2">
      <c r="B21" s="20">
        <v>44287</v>
      </c>
      <c r="C21" s="7">
        <v>511750</v>
      </c>
      <c r="D21" s="7">
        <v>180751598.11533612</v>
      </c>
    </row>
    <row r="22" spans="2:6" ht="12.95" customHeight="1" x14ac:dyDescent="0.2">
      <c r="B22" s="20">
        <v>44317</v>
      </c>
      <c r="C22" s="7">
        <v>528776</v>
      </c>
      <c r="D22" s="7">
        <v>196301185.48012474</v>
      </c>
    </row>
    <row r="23" spans="2:6" ht="12.95" customHeight="1" x14ac:dyDescent="0.2">
      <c r="B23" s="20">
        <v>44348</v>
      </c>
      <c r="C23" s="7">
        <v>526170</v>
      </c>
      <c r="D23" s="7">
        <v>206420104.1874046</v>
      </c>
    </row>
    <row r="24" spans="2:6" ht="12.95" customHeight="1" x14ac:dyDescent="0.2">
      <c r="B24" s="51">
        <v>44378</v>
      </c>
      <c r="C24" s="7">
        <v>581264</v>
      </c>
      <c r="D24" s="7">
        <v>243946052.02734089</v>
      </c>
    </row>
    <row r="25" spans="2:6" ht="12.95" customHeight="1" x14ac:dyDescent="0.2">
      <c r="B25" s="117">
        <v>44409</v>
      </c>
      <c r="C25" s="7">
        <v>560871</v>
      </c>
      <c r="D25" s="7">
        <v>246561470.1705488</v>
      </c>
    </row>
    <row r="26" spans="2:6" ht="12.95" customHeight="1" x14ac:dyDescent="0.2">
      <c r="B26" s="20">
        <v>44440</v>
      </c>
      <c r="C26" s="7">
        <v>583435</v>
      </c>
      <c r="D26" s="7">
        <v>240341879.62041277</v>
      </c>
    </row>
    <row r="27" spans="2:6" ht="12.95" customHeight="1" x14ac:dyDescent="0.2">
      <c r="B27" s="20">
        <v>44470</v>
      </c>
      <c r="C27" s="7">
        <v>569802</v>
      </c>
      <c r="D27" s="7">
        <v>222909302.93981019</v>
      </c>
    </row>
    <row r="28" spans="2:6" ht="12.95" customHeight="1" x14ac:dyDescent="0.2">
      <c r="B28" s="20">
        <v>44501</v>
      </c>
      <c r="C28" s="7">
        <v>548512</v>
      </c>
      <c r="D28" s="7">
        <v>210215768.92959055</v>
      </c>
    </row>
    <row r="29" spans="2:6" ht="12.95" customHeight="1" x14ac:dyDescent="0.2">
      <c r="B29" s="20">
        <v>44531</v>
      </c>
      <c r="C29" s="7">
        <v>563970</v>
      </c>
      <c r="D29" s="7">
        <v>222911430.61915189</v>
      </c>
    </row>
    <row r="30" spans="2:6" ht="12.95" customHeight="1" x14ac:dyDescent="0.2">
      <c r="B30" s="20">
        <v>44562</v>
      </c>
      <c r="C30" s="7">
        <v>527525</v>
      </c>
      <c r="D30" s="7">
        <v>194711730.83814451</v>
      </c>
      <c r="E30" s="87"/>
      <c r="F30" s="87"/>
    </row>
    <row r="31" spans="2:6" ht="12.95" customHeight="1" x14ac:dyDescent="0.2">
      <c r="B31" s="20">
        <v>44593</v>
      </c>
      <c r="C31" s="7">
        <v>535218</v>
      </c>
      <c r="D31" s="7">
        <v>205406561.94837081</v>
      </c>
      <c r="E31" s="87"/>
      <c r="F31" s="87"/>
    </row>
    <row r="32" spans="2:6" ht="12.95" customHeight="1" x14ac:dyDescent="0.2">
      <c r="B32" s="20">
        <v>44621</v>
      </c>
      <c r="C32" s="7">
        <v>601882</v>
      </c>
      <c r="D32" s="7">
        <v>235273302.40891895</v>
      </c>
    </row>
    <row r="33" spans="2:7" ht="12.95" customHeight="1" x14ac:dyDescent="0.2">
      <c r="B33" s="20">
        <v>44652</v>
      </c>
      <c r="C33" s="7">
        <v>577083</v>
      </c>
      <c r="D33" s="7">
        <v>230711950.75983807</v>
      </c>
    </row>
    <row r="34" spans="2:7" ht="12.95" customHeight="1" x14ac:dyDescent="0.2">
      <c r="B34" s="20">
        <v>44682</v>
      </c>
      <c r="C34" s="7">
        <v>602338</v>
      </c>
      <c r="D34" s="7">
        <v>252651420.53221846</v>
      </c>
    </row>
    <row r="35" spans="2:7" ht="12.95" customHeight="1" x14ac:dyDescent="0.2">
      <c r="B35" s="20">
        <v>44713</v>
      </c>
      <c r="C35" s="7">
        <v>601727</v>
      </c>
      <c r="D35" s="7">
        <v>264921765.21335191</v>
      </c>
    </row>
    <row r="36" spans="2:7" ht="12.95" customHeight="1" x14ac:dyDescent="0.2">
      <c r="B36" s="20">
        <v>44743</v>
      </c>
      <c r="C36" s="7">
        <v>639899</v>
      </c>
      <c r="D36" s="7">
        <v>296055259.27400625</v>
      </c>
    </row>
    <row r="37" spans="2:7" ht="12.95" customHeight="1" x14ac:dyDescent="0.2">
      <c r="B37" s="20">
        <v>44774</v>
      </c>
      <c r="C37" s="7">
        <v>628525</v>
      </c>
      <c r="D37" s="7">
        <v>298410729.17910939</v>
      </c>
    </row>
    <row r="38" spans="2:7" ht="12.95" customHeight="1" x14ac:dyDescent="0.2">
      <c r="B38" s="20">
        <v>44805</v>
      </c>
      <c r="C38" s="7">
        <v>646899</v>
      </c>
      <c r="D38" s="7">
        <v>286545035.63607407</v>
      </c>
    </row>
    <row r="39" spans="2:7" ht="12.95" customHeight="1" x14ac:dyDescent="0.2">
      <c r="B39" s="20">
        <v>44835</v>
      </c>
      <c r="C39" s="7">
        <v>647744</v>
      </c>
      <c r="D39" s="7">
        <v>279488443.42690289</v>
      </c>
    </row>
    <row r="40" spans="2:7" ht="12.95" customHeight="1" x14ac:dyDescent="0.2">
      <c r="B40" s="117">
        <v>44866</v>
      </c>
      <c r="C40" s="40">
        <v>615912</v>
      </c>
      <c r="D40" s="40">
        <v>262968242.08640254</v>
      </c>
    </row>
    <row r="41" spans="2:7" ht="12.95" customHeight="1" x14ac:dyDescent="0.2">
      <c r="B41" s="117">
        <v>44896</v>
      </c>
      <c r="C41" s="40">
        <v>723061</v>
      </c>
      <c r="D41" s="40">
        <v>360640452.85022229</v>
      </c>
    </row>
    <row r="42" spans="2:7" ht="12.95" customHeight="1" x14ac:dyDescent="0.2">
      <c r="B42" s="117">
        <v>44927</v>
      </c>
      <c r="C42" s="40">
        <v>417478</v>
      </c>
      <c r="D42" s="40">
        <v>184987520</v>
      </c>
    </row>
    <row r="43" spans="2:7" ht="12.95" customHeight="1" x14ac:dyDescent="0.2">
      <c r="B43" s="117">
        <v>44958</v>
      </c>
      <c r="C43" s="40">
        <v>500298</v>
      </c>
      <c r="D43" s="40">
        <v>229364903</v>
      </c>
      <c r="G43" s="57"/>
    </row>
    <row r="44" spans="2:7" ht="12.95" customHeight="1" x14ac:dyDescent="0.2">
      <c r="B44" s="117">
        <v>44986</v>
      </c>
      <c r="C44" s="40">
        <v>591698</v>
      </c>
      <c r="D44" s="40">
        <v>272658600</v>
      </c>
      <c r="G44" s="57"/>
    </row>
    <row r="45" spans="2:7" ht="12.95" customHeight="1" x14ac:dyDescent="0.2">
      <c r="B45" s="117">
        <v>45017</v>
      </c>
      <c r="C45" s="40">
        <v>560545</v>
      </c>
      <c r="D45" s="40">
        <v>268923229</v>
      </c>
    </row>
    <row r="46" spans="2:7" ht="12.95" customHeight="1" x14ac:dyDescent="0.2">
      <c r="B46" s="117">
        <v>45047</v>
      </c>
      <c r="C46" s="40">
        <v>602732</v>
      </c>
      <c r="D46" s="40">
        <v>304664668</v>
      </c>
    </row>
    <row r="47" spans="2:7" ht="12.95" customHeight="1" x14ac:dyDescent="0.2">
      <c r="B47" s="117">
        <v>45078</v>
      </c>
      <c r="C47" s="40">
        <v>606207</v>
      </c>
      <c r="D47" s="40">
        <v>322261921</v>
      </c>
    </row>
    <row r="48" spans="2:7" ht="12.95" customHeight="1" x14ac:dyDescent="0.2">
      <c r="B48" s="117">
        <v>45108</v>
      </c>
      <c r="C48" s="40">
        <v>635550</v>
      </c>
      <c r="D48" s="40">
        <v>362189497</v>
      </c>
    </row>
    <row r="49" spans="2:7" ht="12.95" customHeight="1" x14ac:dyDescent="0.2">
      <c r="B49" s="117">
        <v>45139</v>
      </c>
      <c r="C49" s="40">
        <v>610983</v>
      </c>
      <c r="D49" s="40">
        <v>358056573</v>
      </c>
    </row>
    <row r="50" spans="2:7" ht="12.95" customHeight="1" x14ac:dyDescent="0.2">
      <c r="B50" s="117">
        <v>45170</v>
      </c>
      <c r="C50" s="40">
        <v>634528</v>
      </c>
      <c r="D50" s="40">
        <v>344947442</v>
      </c>
    </row>
    <row r="51" spans="2:7" ht="12.95" customHeight="1" x14ac:dyDescent="0.2">
      <c r="B51" s="117">
        <v>45200</v>
      </c>
      <c r="C51" s="40">
        <v>641994</v>
      </c>
      <c r="D51" s="40">
        <v>338320563</v>
      </c>
    </row>
    <row r="52" spans="2:7" ht="12.95" customHeight="1" x14ac:dyDescent="0.2">
      <c r="B52" s="117">
        <v>45231</v>
      </c>
      <c r="C52" s="40">
        <v>598906</v>
      </c>
      <c r="D52" s="40">
        <v>305589309</v>
      </c>
    </row>
    <row r="53" spans="2:7" s="160" customFormat="1" ht="12.95" customHeight="1" x14ac:dyDescent="0.2">
      <c r="B53" s="117">
        <v>45261</v>
      </c>
      <c r="C53" s="40">
        <v>600382</v>
      </c>
      <c r="D53" s="40">
        <v>317461205</v>
      </c>
    </row>
    <row r="54" spans="2:7" s="186" customFormat="1" ht="12.95" customHeight="1" x14ac:dyDescent="0.2">
      <c r="B54" s="117">
        <v>45292</v>
      </c>
      <c r="C54" s="40">
        <v>581657</v>
      </c>
      <c r="D54" s="40">
        <v>284952306</v>
      </c>
      <c r="E54" s="40"/>
      <c r="F54" s="140"/>
      <c r="G54" s="140"/>
    </row>
    <row r="55" spans="2:7" s="186" customFormat="1" ht="12.95" customHeight="1" x14ac:dyDescent="0.2">
      <c r="B55" s="117">
        <v>45323</v>
      </c>
      <c r="C55" s="40">
        <v>590312</v>
      </c>
      <c r="D55" s="40">
        <v>299342570</v>
      </c>
      <c r="E55" s="40"/>
      <c r="F55" s="140"/>
      <c r="G55" s="140"/>
    </row>
    <row r="56" spans="2:7" s="186" customFormat="1" ht="12.95" customHeight="1" x14ac:dyDescent="0.2">
      <c r="B56" s="117">
        <v>45352</v>
      </c>
      <c r="C56" s="40">
        <v>625154</v>
      </c>
      <c r="D56" s="40">
        <v>324666530</v>
      </c>
      <c r="E56" s="40"/>
      <c r="F56" s="140"/>
      <c r="G56" s="140"/>
    </row>
    <row r="57" spans="2:7" s="186" customFormat="1" ht="12.95" customHeight="1" x14ac:dyDescent="0.2">
      <c r="B57" s="117">
        <v>45383</v>
      </c>
      <c r="C57" s="40">
        <v>631750</v>
      </c>
      <c r="D57" s="40">
        <v>336643052</v>
      </c>
      <c r="E57" s="40"/>
      <c r="F57" s="140"/>
      <c r="G57" s="140"/>
    </row>
    <row r="58" spans="2:7" s="186" customFormat="1" ht="12.95" customHeight="1" x14ac:dyDescent="0.2">
      <c r="B58" s="117">
        <v>45413</v>
      </c>
      <c r="C58" s="40">
        <v>650576</v>
      </c>
      <c r="D58" s="40">
        <v>363826198</v>
      </c>
      <c r="E58" s="40"/>
      <c r="F58" s="140"/>
      <c r="G58" s="140"/>
    </row>
    <row r="59" spans="2:7" s="186" customFormat="1" ht="12.95" customHeight="1" x14ac:dyDescent="0.2">
      <c r="B59" s="117">
        <v>45444</v>
      </c>
      <c r="C59" s="40">
        <v>640987</v>
      </c>
      <c r="D59" s="40">
        <v>368516091</v>
      </c>
      <c r="E59" s="40"/>
      <c r="F59" s="140"/>
      <c r="G59" s="140"/>
    </row>
    <row r="60" spans="2:7" s="186" customFormat="1" ht="12.95" customHeight="1" x14ac:dyDescent="0.2">
      <c r="B60" s="117">
        <v>45474</v>
      </c>
      <c r="C60" s="40">
        <v>698452</v>
      </c>
      <c r="D60" s="40">
        <v>432926339</v>
      </c>
      <c r="E60" s="40"/>
      <c r="F60" s="140"/>
      <c r="G60" s="140"/>
    </row>
    <row r="61" spans="2:7" s="186" customFormat="1" ht="12.95" customHeight="1" x14ac:dyDescent="0.2">
      <c r="B61" s="117">
        <v>45505</v>
      </c>
      <c r="C61" s="40">
        <v>635659</v>
      </c>
      <c r="D61" s="40">
        <v>399528258</v>
      </c>
      <c r="E61" s="40"/>
      <c r="F61" s="140"/>
      <c r="G61" s="140"/>
    </row>
    <row r="62" spans="2:7" s="186" customFormat="1" ht="12.95" customHeight="1" x14ac:dyDescent="0.2">
      <c r="B62" s="117">
        <v>45536</v>
      </c>
      <c r="C62" s="40">
        <v>668728</v>
      </c>
      <c r="D62" s="40">
        <v>393250310</v>
      </c>
      <c r="E62" s="40"/>
      <c r="F62" s="140"/>
      <c r="G62" s="140"/>
    </row>
    <row r="63" spans="2:7" s="186" customFormat="1" ht="12.95" customHeight="1" x14ac:dyDescent="0.2">
      <c r="B63" s="117">
        <v>45566</v>
      </c>
      <c r="C63" s="40">
        <v>688477</v>
      </c>
      <c r="D63" s="40">
        <v>389200317</v>
      </c>
      <c r="E63" s="40"/>
      <c r="F63" s="140"/>
      <c r="G63" s="140"/>
    </row>
    <row r="64" spans="2:7" s="186" customFormat="1" ht="12.95" customHeight="1" x14ac:dyDescent="0.2">
      <c r="B64" s="117">
        <v>45597</v>
      </c>
      <c r="C64" s="40">
        <v>628148</v>
      </c>
      <c r="D64" s="40">
        <v>345928896</v>
      </c>
      <c r="E64" s="40"/>
      <c r="F64" s="140"/>
      <c r="G64" s="140"/>
    </row>
    <row r="65" spans="2:6" s="186" customFormat="1" ht="12.95" customHeight="1" x14ac:dyDescent="0.2">
      <c r="B65" s="147">
        <v>45627</v>
      </c>
      <c r="C65" s="31">
        <v>639900</v>
      </c>
      <c r="D65" s="31">
        <v>369321275</v>
      </c>
      <c r="F65" s="57"/>
    </row>
    <row r="66" spans="2:6" s="160" customFormat="1" ht="12.95" customHeight="1" x14ac:dyDescent="0.2">
      <c r="B66" s="146"/>
      <c r="C66" s="7"/>
      <c r="D66" s="7"/>
    </row>
    <row r="67" spans="2:6" s="160" customFormat="1" ht="12.95" customHeight="1" x14ac:dyDescent="0.2">
      <c r="B67" s="146" t="s">
        <v>184</v>
      </c>
      <c r="C67" s="146"/>
      <c r="D67" s="146"/>
    </row>
    <row r="68" spans="2:6" s="160" customFormat="1" ht="12.95" customHeight="1" x14ac:dyDescent="0.2">
      <c r="B68" s="146" t="s">
        <v>2</v>
      </c>
      <c r="C68" s="146"/>
      <c r="D68" s="173"/>
    </row>
    <row r="69" spans="2:6" s="160" customFormat="1" ht="12.95" customHeight="1" x14ac:dyDescent="0.2">
      <c r="B69"/>
      <c r="C69"/>
      <c r="D69"/>
    </row>
    <row r="70" spans="2:6" s="160" customFormat="1" ht="12.95" customHeight="1" x14ac:dyDescent="0.2">
      <c r="B70"/>
      <c r="C70" s="34"/>
      <c r="D70" s="34"/>
    </row>
    <row r="71" spans="2:6" s="160" customFormat="1" ht="12.95" customHeight="1" x14ac:dyDescent="0.2">
      <c r="B71"/>
      <c r="C71"/>
      <c r="D71"/>
    </row>
    <row r="72" spans="2:6" s="160" customFormat="1" ht="12.95" customHeight="1" x14ac:dyDescent="0.2">
      <c r="B72"/>
      <c r="C72"/>
      <c r="D72"/>
    </row>
    <row r="73" spans="2:6" s="160" customFormat="1" ht="12.95" customHeight="1" x14ac:dyDescent="0.2">
      <c r="B73"/>
      <c r="C73"/>
      <c r="D73"/>
    </row>
    <row r="74" spans="2:6" s="160" customFormat="1" ht="12.95" customHeight="1" x14ac:dyDescent="0.2">
      <c r="B74"/>
      <c r="C74"/>
      <c r="D74"/>
    </row>
    <row r="75" spans="2:6" s="160" customFormat="1" ht="12.95" customHeight="1" x14ac:dyDescent="0.2">
      <c r="B75"/>
      <c r="C75"/>
      <c r="D75"/>
    </row>
    <row r="76" spans="2:6" s="160" customFormat="1" ht="12.95" customHeight="1" x14ac:dyDescent="0.2">
      <c r="B76"/>
      <c r="C76"/>
      <c r="D76"/>
    </row>
  </sheetData>
  <pageMargins left="0.25" right="0.25" top="0.75" bottom="0.75" header="0.3" footer="0.3"/>
  <pageSetup paperSize="9" scale="5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I78"/>
  <sheetViews>
    <sheetView showGridLines="0" zoomScaleNormal="100" workbookViewId="0">
      <selection activeCell="V27" sqref="V27"/>
    </sheetView>
  </sheetViews>
  <sheetFormatPr defaultRowHeight="12.95" customHeight="1" x14ac:dyDescent="0.2"/>
  <cols>
    <col min="1" max="1" width="2.83203125" customWidth="1"/>
    <col min="2" max="2" width="16.1640625" customWidth="1"/>
    <col min="3" max="3" width="23" customWidth="1"/>
    <col min="4" max="4" width="29.5" customWidth="1"/>
    <col min="5" max="5" width="19" customWidth="1"/>
    <col min="6" max="8" width="6.33203125" customWidth="1"/>
  </cols>
  <sheetData>
    <row r="2" spans="2:4" ht="15.75" x14ac:dyDescent="0.25">
      <c r="B2" s="1" t="s">
        <v>343</v>
      </c>
    </row>
    <row r="3" spans="2:4" ht="12.95" customHeight="1" x14ac:dyDescent="0.2">
      <c r="B3" s="111" t="s">
        <v>233</v>
      </c>
    </row>
    <row r="5" spans="2:4" ht="12.95" customHeight="1" x14ac:dyDescent="0.2">
      <c r="B5" s="281" t="s">
        <v>1</v>
      </c>
      <c r="C5" s="277" t="s">
        <v>0</v>
      </c>
      <c r="D5" s="277"/>
    </row>
    <row r="6" spans="2:4" ht="22.5" x14ac:dyDescent="0.2">
      <c r="B6" s="282"/>
      <c r="C6" s="62" t="s">
        <v>104</v>
      </c>
      <c r="D6" s="62" t="s">
        <v>103</v>
      </c>
    </row>
    <row r="7" spans="2:4" ht="12.95" customHeight="1" x14ac:dyDescent="0.2">
      <c r="B7" s="20">
        <v>43831</v>
      </c>
      <c r="C7" s="38">
        <v>3567127</v>
      </c>
      <c r="D7" s="38">
        <v>160255126.59603599</v>
      </c>
    </row>
    <row r="8" spans="2:4" ht="12.95" customHeight="1" x14ac:dyDescent="0.2">
      <c r="B8" s="20">
        <v>43862</v>
      </c>
      <c r="C8" s="7">
        <v>2979937</v>
      </c>
      <c r="D8" s="7">
        <v>135505587.92365989</v>
      </c>
    </row>
    <row r="9" spans="2:4" ht="12.95" customHeight="1" x14ac:dyDescent="0.2">
      <c r="B9" s="20">
        <v>43891</v>
      </c>
      <c r="C9" s="7">
        <v>2409054</v>
      </c>
      <c r="D9" s="7">
        <v>103777217.52411492</v>
      </c>
    </row>
    <row r="10" spans="2:4" ht="12.95" customHeight="1" x14ac:dyDescent="0.2">
      <c r="B10" s="20">
        <v>43922</v>
      </c>
      <c r="C10" s="7">
        <v>2042797</v>
      </c>
      <c r="D10" s="7">
        <v>85562786.069828138</v>
      </c>
    </row>
    <row r="11" spans="2:4" ht="12.95" customHeight="1" x14ac:dyDescent="0.2">
      <c r="B11" s="20">
        <v>43952</v>
      </c>
      <c r="C11" s="7">
        <v>2283637</v>
      </c>
      <c r="D11" s="7">
        <v>95317580.862225771</v>
      </c>
    </row>
    <row r="12" spans="2:4" ht="12.95" customHeight="1" x14ac:dyDescent="0.2">
      <c r="B12" s="20">
        <v>43983</v>
      </c>
      <c r="C12" s="7">
        <v>2743433</v>
      </c>
      <c r="D12" s="7">
        <v>112716475.49550016</v>
      </c>
    </row>
    <row r="13" spans="2:4" ht="12.95" customHeight="1" x14ac:dyDescent="0.2">
      <c r="B13" s="20">
        <v>44013</v>
      </c>
      <c r="C13" s="7">
        <v>2660080</v>
      </c>
      <c r="D13" s="7">
        <v>111917287.22215059</v>
      </c>
    </row>
    <row r="14" spans="2:4" ht="12.95" customHeight="1" x14ac:dyDescent="0.2">
      <c r="B14" s="20">
        <v>44044</v>
      </c>
      <c r="C14" s="7">
        <v>2742016</v>
      </c>
      <c r="D14" s="7">
        <v>112779243.84229432</v>
      </c>
    </row>
    <row r="15" spans="2:4" ht="12.95" customHeight="1" x14ac:dyDescent="0.2">
      <c r="B15" s="20">
        <v>44075</v>
      </c>
      <c r="C15" s="7">
        <v>2859539</v>
      </c>
      <c r="D15" s="7">
        <v>116974870.99400459</v>
      </c>
    </row>
    <row r="16" spans="2:4" ht="12.95" customHeight="1" x14ac:dyDescent="0.2">
      <c r="B16" s="20">
        <v>44105</v>
      </c>
      <c r="C16" s="7">
        <v>3165606</v>
      </c>
      <c r="D16" s="7">
        <v>127242756.99881274</v>
      </c>
    </row>
    <row r="17" spans="2:6" ht="12.95" customHeight="1" x14ac:dyDescent="0.2">
      <c r="B17" s="20">
        <v>44136</v>
      </c>
      <c r="C17" s="7">
        <v>3107970</v>
      </c>
      <c r="D17" s="7">
        <v>127100959.26762758</v>
      </c>
    </row>
    <row r="18" spans="2:6" ht="12.95" customHeight="1" x14ac:dyDescent="0.2">
      <c r="B18" s="51">
        <v>44166</v>
      </c>
      <c r="C18" s="40">
        <v>3062276</v>
      </c>
      <c r="D18" s="40">
        <v>128659239.33281571</v>
      </c>
    </row>
    <row r="19" spans="2:6" ht="12.95" customHeight="1" x14ac:dyDescent="0.2">
      <c r="B19" s="20">
        <v>44197</v>
      </c>
      <c r="C19" s="7">
        <v>2885972</v>
      </c>
      <c r="D19" s="7">
        <v>121506232.26491472</v>
      </c>
    </row>
    <row r="20" spans="2:6" ht="12.95" customHeight="1" x14ac:dyDescent="0.2">
      <c r="B20" s="20">
        <v>44228</v>
      </c>
      <c r="C20" s="7">
        <v>2990430</v>
      </c>
      <c r="D20" s="7">
        <v>126852928.79421328</v>
      </c>
    </row>
    <row r="21" spans="2:6" ht="12.95" customHeight="1" x14ac:dyDescent="0.2">
      <c r="B21" s="20">
        <v>44256</v>
      </c>
      <c r="C21" s="7">
        <v>3204094</v>
      </c>
      <c r="D21" s="7">
        <v>143391771.58404672</v>
      </c>
    </row>
    <row r="22" spans="2:6" ht="12.95" customHeight="1" x14ac:dyDescent="0.2">
      <c r="B22" s="20">
        <v>44287</v>
      </c>
      <c r="C22" s="7">
        <v>2913102</v>
      </c>
      <c r="D22" s="7">
        <v>144509374.47740394</v>
      </c>
    </row>
    <row r="23" spans="2:6" ht="12.95" customHeight="1" x14ac:dyDescent="0.2">
      <c r="B23" s="20">
        <v>44317</v>
      </c>
      <c r="C23" s="7">
        <v>3318529</v>
      </c>
      <c r="D23" s="7">
        <v>163884142.27885062</v>
      </c>
    </row>
    <row r="24" spans="2:6" ht="12.95" customHeight="1" x14ac:dyDescent="0.2">
      <c r="B24" s="20">
        <v>44348</v>
      </c>
      <c r="C24" s="7">
        <v>3312698</v>
      </c>
      <c r="D24" s="7">
        <v>147452483.37646824</v>
      </c>
    </row>
    <row r="25" spans="2:6" ht="12.95" customHeight="1" x14ac:dyDescent="0.2">
      <c r="B25" s="51">
        <v>44378</v>
      </c>
      <c r="C25" s="7">
        <v>3449066</v>
      </c>
      <c r="D25" s="7">
        <v>158226435.59625721</v>
      </c>
    </row>
    <row r="26" spans="2:6" ht="12.95" customHeight="1" x14ac:dyDescent="0.2">
      <c r="B26" s="117">
        <v>44409</v>
      </c>
      <c r="C26" s="7">
        <v>3558754</v>
      </c>
      <c r="D26" s="7">
        <v>163523998.80549473</v>
      </c>
    </row>
    <row r="27" spans="2:6" ht="12.95" customHeight="1" x14ac:dyDescent="0.2">
      <c r="B27" s="20">
        <v>44440</v>
      </c>
      <c r="C27" s="7">
        <v>3677053</v>
      </c>
      <c r="D27" s="7">
        <v>172556754.52916583</v>
      </c>
    </row>
    <row r="28" spans="2:6" ht="12.95" customHeight="1" x14ac:dyDescent="0.2">
      <c r="B28" s="20">
        <v>44470</v>
      </c>
      <c r="C28" s="7">
        <v>4082689</v>
      </c>
      <c r="D28" s="7">
        <v>191840299.02448735</v>
      </c>
    </row>
    <row r="29" spans="2:6" ht="12.95" customHeight="1" x14ac:dyDescent="0.2">
      <c r="B29" s="20">
        <v>44501</v>
      </c>
      <c r="C29" s="7">
        <v>4236885</v>
      </c>
      <c r="D29" s="7">
        <v>202764626.1862101</v>
      </c>
    </row>
    <row r="30" spans="2:6" ht="12.95" customHeight="1" x14ac:dyDescent="0.2">
      <c r="B30" s="20">
        <v>44531</v>
      </c>
      <c r="C30" s="7">
        <v>4216553</v>
      </c>
      <c r="D30" s="7">
        <v>196375949.5653328</v>
      </c>
      <c r="E30" s="87"/>
      <c r="F30" s="87"/>
    </row>
    <row r="31" spans="2:6" ht="12.95" customHeight="1" x14ac:dyDescent="0.2">
      <c r="B31" s="20">
        <v>44562</v>
      </c>
      <c r="C31" s="7">
        <v>4202900</v>
      </c>
      <c r="D31" s="7">
        <v>192208378.58886632</v>
      </c>
      <c r="E31" s="87"/>
      <c r="F31" s="87"/>
    </row>
    <row r="32" spans="2:6" ht="12.95" customHeight="1" x14ac:dyDescent="0.2">
      <c r="B32" s="20">
        <v>44593</v>
      </c>
      <c r="C32" s="7">
        <v>4030631</v>
      </c>
      <c r="D32" s="7">
        <v>178346411.06074211</v>
      </c>
    </row>
    <row r="33" spans="2:4" ht="12.95" customHeight="1" x14ac:dyDescent="0.2">
      <c r="B33" s="20">
        <v>44621</v>
      </c>
      <c r="C33" s="7">
        <v>4416299</v>
      </c>
      <c r="D33" s="7">
        <v>196359716.45549184</v>
      </c>
    </row>
    <row r="34" spans="2:4" ht="12.95" customHeight="1" x14ac:dyDescent="0.2">
      <c r="B34" s="20">
        <v>44652</v>
      </c>
      <c r="C34" s="7">
        <v>4431117</v>
      </c>
      <c r="D34" s="7">
        <v>209004928.52416515</v>
      </c>
    </row>
    <row r="35" spans="2:4" ht="12.95" customHeight="1" x14ac:dyDescent="0.2">
      <c r="B35" s="20">
        <v>44682</v>
      </c>
      <c r="C35" s="7">
        <v>4892313</v>
      </c>
      <c r="D35" s="7">
        <v>229549623.88328516</v>
      </c>
    </row>
    <row r="36" spans="2:4" ht="12.95" customHeight="1" x14ac:dyDescent="0.2">
      <c r="B36" s="20">
        <v>44713</v>
      </c>
      <c r="C36" s="7">
        <v>4796873</v>
      </c>
      <c r="D36" s="7">
        <v>227361930.45221707</v>
      </c>
    </row>
    <row r="37" spans="2:4" ht="12.95" customHeight="1" x14ac:dyDescent="0.2">
      <c r="B37" s="51">
        <v>44743</v>
      </c>
      <c r="C37" s="7">
        <v>4680273</v>
      </c>
      <c r="D37" s="7">
        <v>225538803.91029349</v>
      </c>
    </row>
    <row r="38" spans="2:4" ht="12.95" customHeight="1" x14ac:dyDescent="0.2">
      <c r="B38" s="117">
        <v>44774</v>
      </c>
      <c r="C38" s="7">
        <v>4811397</v>
      </c>
      <c r="D38" s="7">
        <v>231562884.48068276</v>
      </c>
    </row>
    <row r="39" spans="2:4" ht="12.95" customHeight="1" x14ac:dyDescent="0.2">
      <c r="B39" s="20">
        <v>44805</v>
      </c>
      <c r="C39" s="7">
        <v>4942286</v>
      </c>
      <c r="D39" s="7">
        <v>242369775.10040128</v>
      </c>
    </row>
    <row r="40" spans="2:4" ht="12.95" customHeight="1" x14ac:dyDescent="0.2">
      <c r="B40" s="20">
        <v>44835</v>
      </c>
      <c r="C40" s="7">
        <v>5261329</v>
      </c>
      <c r="D40" s="7">
        <v>255271142.44048616</v>
      </c>
    </row>
    <row r="41" spans="2:4" ht="12.95" customHeight="1" x14ac:dyDescent="0.2">
      <c r="B41" s="20">
        <v>44866</v>
      </c>
      <c r="C41" s="7">
        <v>5387697</v>
      </c>
      <c r="D41" s="7">
        <v>274735391.09094405</v>
      </c>
    </row>
    <row r="42" spans="2:4" ht="12.95" customHeight="1" x14ac:dyDescent="0.2">
      <c r="B42" s="117">
        <v>44896</v>
      </c>
      <c r="C42" s="40">
        <v>5045587</v>
      </c>
      <c r="D42" s="40">
        <v>248370970.82198983</v>
      </c>
    </row>
    <row r="43" spans="2:4" ht="12.95" customHeight="1" x14ac:dyDescent="0.2">
      <c r="B43" s="20">
        <v>44927</v>
      </c>
      <c r="C43" s="7">
        <v>5412035</v>
      </c>
      <c r="D43" s="7">
        <v>261438209.48000017</v>
      </c>
    </row>
    <row r="44" spans="2:4" ht="12.95" customHeight="1" x14ac:dyDescent="0.2">
      <c r="B44" s="20">
        <v>44958</v>
      </c>
      <c r="C44" s="7">
        <v>5023669</v>
      </c>
      <c r="D44" s="7">
        <v>241410068.18999979</v>
      </c>
    </row>
    <row r="45" spans="2:4" ht="12.95" customHeight="1" x14ac:dyDescent="0.2">
      <c r="B45" s="20">
        <v>44986</v>
      </c>
      <c r="C45" s="7">
        <v>5591863</v>
      </c>
      <c r="D45" s="7">
        <v>266367791.14999995</v>
      </c>
    </row>
    <row r="46" spans="2:4" ht="12.95" customHeight="1" x14ac:dyDescent="0.2">
      <c r="B46" s="20">
        <v>45017</v>
      </c>
      <c r="C46" s="7">
        <v>5563599</v>
      </c>
      <c r="D46" s="7">
        <v>271367369.80000007</v>
      </c>
    </row>
    <row r="47" spans="2:4" ht="12.95" customHeight="1" x14ac:dyDescent="0.2">
      <c r="B47" s="20">
        <v>45047</v>
      </c>
      <c r="C47" s="7">
        <v>5912108</v>
      </c>
      <c r="D47" s="7">
        <v>285456967.73999995</v>
      </c>
    </row>
    <row r="48" spans="2:4" ht="12.95" customHeight="1" x14ac:dyDescent="0.2">
      <c r="B48" s="20">
        <v>45078</v>
      </c>
      <c r="C48" s="7">
        <v>5904950</v>
      </c>
      <c r="D48" s="7">
        <v>289559881.25999987</v>
      </c>
    </row>
    <row r="49" spans="2:7" ht="12.95" customHeight="1" x14ac:dyDescent="0.2">
      <c r="B49" s="20">
        <v>45108</v>
      </c>
      <c r="C49" s="7">
        <v>5776084</v>
      </c>
      <c r="D49" s="7">
        <v>287728781.15999997</v>
      </c>
    </row>
    <row r="50" spans="2:7" ht="12.95" customHeight="1" x14ac:dyDescent="0.2">
      <c r="B50" s="20">
        <v>45139</v>
      </c>
      <c r="C50" s="7">
        <v>5983528</v>
      </c>
      <c r="D50" s="7">
        <v>299524461.73000002</v>
      </c>
    </row>
    <row r="51" spans="2:7" ht="12.95" customHeight="1" x14ac:dyDescent="0.2">
      <c r="B51" s="20">
        <v>45170</v>
      </c>
      <c r="C51" s="7">
        <v>6094661</v>
      </c>
      <c r="D51" s="7">
        <v>303747498.6699999</v>
      </c>
    </row>
    <row r="52" spans="2:7" ht="12.95" customHeight="1" x14ac:dyDescent="0.2">
      <c r="B52" s="20">
        <v>45200</v>
      </c>
      <c r="C52" s="7">
        <v>6766350</v>
      </c>
      <c r="D52" s="7">
        <v>336950808.5399999</v>
      </c>
    </row>
    <row r="53" spans="2:7" ht="12.95" customHeight="1" x14ac:dyDescent="0.2">
      <c r="B53" s="20">
        <v>45231</v>
      </c>
      <c r="C53" s="7">
        <v>6828443</v>
      </c>
      <c r="D53" s="7">
        <v>352682819.36000007</v>
      </c>
    </row>
    <row r="54" spans="2:7" s="160" customFormat="1" ht="12.95" customHeight="1" x14ac:dyDescent="0.2">
      <c r="B54" s="117">
        <v>45261</v>
      </c>
      <c r="C54" s="40">
        <v>6832748</v>
      </c>
      <c r="D54" s="40">
        <v>340783576.20000005</v>
      </c>
    </row>
    <row r="55" spans="2:7" s="186" customFormat="1" ht="12.95" customHeight="1" x14ac:dyDescent="0.2">
      <c r="B55" s="117">
        <v>45292</v>
      </c>
      <c r="C55" s="40">
        <v>6993337</v>
      </c>
      <c r="D55" s="40">
        <v>350093279.78000009</v>
      </c>
      <c r="E55" s="40"/>
      <c r="F55" s="140"/>
      <c r="G55" s="140"/>
    </row>
    <row r="56" spans="2:7" s="186" customFormat="1" ht="12.95" customHeight="1" x14ac:dyDescent="0.2">
      <c r="B56" s="117">
        <v>45323</v>
      </c>
      <c r="C56" s="40">
        <v>6653505</v>
      </c>
      <c r="D56" s="40">
        <v>328065076.50000024</v>
      </c>
      <c r="E56" s="40"/>
      <c r="F56" s="140"/>
      <c r="G56" s="140"/>
    </row>
    <row r="57" spans="2:7" s="186" customFormat="1" ht="12.95" customHeight="1" x14ac:dyDescent="0.2">
      <c r="B57" s="117">
        <v>45352</v>
      </c>
      <c r="C57" s="40">
        <v>7118447</v>
      </c>
      <c r="D57" s="40">
        <v>349535596.81</v>
      </c>
      <c r="E57" s="40"/>
      <c r="F57" s="140"/>
      <c r="G57" s="140"/>
    </row>
    <row r="58" spans="2:7" s="186" customFormat="1" ht="12.95" customHeight="1" x14ac:dyDescent="0.2">
      <c r="B58" s="117">
        <v>45383</v>
      </c>
      <c r="C58" s="40">
        <v>7313856</v>
      </c>
      <c r="D58" s="40">
        <v>357567419.52999985</v>
      </c>
      <c r="E58" s="40"/>
      <c r="F58" s="140"/>
      <c r="G58" s="140"/>
    </row>
    <row r="59" spans="2:7" s="186" customFormat="1" ht="12.95" customHeight="1" x14ac:dyDescent="0.2">
      <c r="B59" s="117">
        <v>45413</v>
      </c>
      <c r="C59" s="40">
        <v>7591712</v>
      </c>
      <c r="D59" s="40">
        <v>375050946.50999981</v>
      </c>
      <c r="E59" s="40"/>
      <c r="F59" s="140"/>
      <c r="G59" s="140"/>
    </row>
    <row r="60" spans="2:7" s="186" customFormat="1" ht="12.95" customHeight="1" x14ac:dyDescent="0.2">
      <c r="B60" s="117">
        <v>45444</v>
      </c>
      <c r="C60" s="40">
        <v>7702644</v>
      </c>
      <c r="D60" s="40">
        <v>387182863.39999992</v>
      </c>
      <c r="E60" s="40"/>
      <c r="F60" s="140"/>
      <c r="G60" s="140"/>
    </row>
    <row r="61" spans="2:7" s="186" customFormat="1" ht="12.95" customHeight="1" x14ac:dyDescent="0.2">
      <c r="B61" s="117">
        <v>45474</v>
      </c>
      <c r="C61" s="40">
        <v>7734918</v>
      </c>
      <c r="D61" s="40">
        <v>406494300.18000001</v>
      </c>
      <c r="E61" s="40"/>
      <c r="F61" s="140"/>
      <c r="G61" s="140"/>
    </row>
    <row r="62" spans="2:7" s="186" customFormat="1" ht="12.95" customHeight="1" x14ac:dyDescent="0.2">
      <c r="B62" s="117">
        <v>45505</v>
      </c>
      <c r="C62" s="40">
        <v>7963731</v>
      </c>
      <c r="D62" s="40">
        <v>413840599.20000017</v>
      </c>
      <c r="E62" s="40"/>
      <c r="F62" s="140"/>
      <c r="G62" s="140"/>
    </row>
    <row r="63" spans="2:7" s="186" customFormat="1" ht="12.95" customHeight="1" x14ac:dyDescent="0.2">
      <c r="B63" s="117">
        <v>45536</v>
      </c>
      <c r="C63" s="40">
        <v>8248260</v>
      </c>
      <c r="D63" s="40">
        <v>421887220.72000003</v>
      </c>
      <c r="E63" s="40"/>
      <c r="F63" s="140"/>
      <c r="G63" s="140"/>
    </row>
    <row r="64" spans="2:7" s="186" customFormat="1" ht="12.95" customHeight="1" x14ac:dyDescent="0.2">
      <c r="B64" s="117">
        <v>45566</v>
      </c>
      <c r="C64" s="40">
        <v>8920587</v>
      </c>
      <c r="D64" s="40">
        <v>458868839.05000013</v>
      </c>
      <c r="E64" s="40"/>
      <c r="F64" s="140"/>
      <c r="G64" s="140"/>
    </row>
    <row r="65" spans="2:9" s="186" customFormat="1" ht="12.95" customHeight="1" x14ac:dyDescent="0.2">
      <c r="B65" s="117">
        <v>45597</v>
      </c>
      <c r="C65" s="40">
        <v>9215959</v>
      </c>
      <c r="D65" s="40">
        <v>498186587.43000001</v>
      </c>
      <c r="E65" s="40"/>
      <c r="F65" s="140"/>
      <c r="G65" s="140"/>
    </row>
    <row r="66" spans="2:9" s="186" customFormat="1" ht="12.95" customHeight="1" x14ac:dyDescent="0.2">
      <c r="B66" s="147">
        <v>45627</v>
      </c>
      <c r="C66" s="31">
        <v>9278148</v>
      </c>
      <c r="D66" s="31">
        <v>500615871.49000001</v>
      </c>
    </row>
    <row r="67" spans="2:9" s="160" customFormat="1" ht="12.95" customHeight="1" x14ac:dyDescent="0.2">
      <c r="B67"/>
      <c r="C67" s="7"/>
      <c r="D67" s="7"/>
    </row>
    <row r="68" spans="2:9" s="160" customFormat="1" ht="12.95" customHeight="1" x14ac:dyDescent="0.2">
      <c r="B68" s="146" t="s">
        <v>236</v>
      </c>
      <c r="C68"/>
      <c r="D68"/>
    </row>
    <row r="69" spans="2:9" s="160" customFormat="1" ht="12.95" customHeight="1" x14ac:dyDescent="0.2">
      <c r="B69" s="146" t="s">
        <v>2</v>
      </c>
      <c r="C69"/>
      <c r="D69"/>
    </row>
    <row r="70" spans="2:9" s="160" customFormat="1" ht="12.95" customHeight="1" x14ac:dyDescent="0.2">
      <c r="B70"/>
      <c r="C70"/>
      <c r="D70"/>
    </row>
    <row r="71" spans="2:9" s="160" customFormat="1" ht="12.95" customHeight="1" x14ac:dyDescent="0.2">
      <c r="B71"/>
      <c r="C71" s="7"/>
      <c r="D71" s="7"/>
    </row>
    <row r="72" spans="2:9" s="160" customFormat="1" ht="12.95" customHeight="1" x14ac:dyDescent="0.2">
      <c r="B72" s="7"/>
      <c r="C72" s="7"/>
      <c r="D72" s="7"/>
    </row>
    <row r="73" spans="2:9" s="160" customFormat="1" ht="12.95" customHeight="1" x14ac:dyDescent="0.2">
      <c r="B73" s="7"/>
      <c r="C73" s="7"/>
      <c r="D73"/>
    </row>
    <row r="74" spans="2:9" s="160" customFormat="1" ht="12.95" customHeight="1" x14ac:dyDescent="0.2">
      <c r="B74" s="34"/>
      <c r="C74" s="34"/>
      <c r="D74" s="34"/>
    </row>
    <row r="75" spans="2:9" s="160" customFormat="1" ht="12.95" customHeight="1" x14ac:dyDescent="0.2">
      <c r="B75"/>
      <c r="C75" s="65"/>
      <c r="D75" s="65"/>
    </row>
    <row r="76" spans="2:9" s="160" customFormat="1" ht="12.95" customHeight="1" x14ac:dyDescent="0.2">
      <c r="B76"/>
      <c r="C76" s="255"/>
      <c r="D76"/>
    </row>
    <row r="77" spans="2:9" s="160" customFormat="1" ht="12.95" customHeight="1" x14ac:dyDescent="0.2">
      <c r="B77"/>
      <c r="C77"/>
      <c r="D77"/>
    </row>
    <row r="78" spans="2:9" s="160" customFormat="1" ht="12.95" customHeight="1" x14ac:dyDescent="0.2">
      <c r="B78"/>
      <c r="C78"/>
      <c r="D78"/>
      <c r="I78" s="7"/>
    </row>
  </sheetData>
  <mergeCells count="2">
    <mergeCell ref="C5:D5"/>
    <mergeCell ref="B5:B6"/>
  </mergeCells>
  <pageMargins left="0.25" right="0.25" top="0.75" bottom="0.75" header="0.3" footer="0.3"/>
  <pageSetup paperSize="9" scale="5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F26"/>
  <sheetViews>
    <sheetView showGridLines="0" zoomScaleNormal="100" workbookViewId="0">
      <selection activeCell="Q22" sqref="Q22"/>
    </sheetView>
  </sheetViews>
  <sheetFormatPr defaultRowHeight="12.95" customHeight="1" x14ac:dyDescent="0.2"/>
  <cols>
    <col min="1" max="1" width="2.83203125" customWidth="1"/>
    <col min="2" max="2" width="24.5" customWidth="1"/>
    <col min="3" max="3" width="23.83203125" customWidth="1"/>
    <col min="4" max="4" width="28.83203125" customWidth="1"/>
    <col min="5" max="5" width="15.33203125" customWidth="1"/>
    <col min="6" max="6" width="28.33203125" customWidth="1"/>
    <col min="7" max="9" width="9.33203125" customWidth="1"/>
  </cols>
  <sheetData>
    <row r="2" spans="2:5" ht="15.75" x14ac:dyDescent="0.25">
      <c r="B2" s="50" t="s">
        <v>344</v>
      </c>
    </row>
    <row r="5" spans="2:5" ht="21" customHeight="1" x14ac:dyDescent="0.2">
      <c r="B5" s="3"/>
      <c r="C5" s="62" t="s">
        <v>105</v>
      </c>
      <c r="D5" s="62" t="s">
        <v>106</v>
      </c>
    </row>
    <row r="6" spans="2:5" ht="12.95" customHeight="1" x14ac:dyDescent="0.2">
      <c r="B6" s="173" t="s">
        <v>148</v>
      </c>
      <c r="C6" s="177">
        <v>22674775</v>
      </c>
      <c r="D6" s="177">
        <v>1275806758.4600005</v>
      </c>
    </row>
    <row r="7" spans="2:5" ht="12.95" customHeight="1" x14ac:dyDescent="0.2">
      <c r="B7" s="173" t="s">
        <v>65</v>
      </c>
      <c r="C7" s="177">
        <v>8926789</v>
      </c>
      <c r="D7" s="177">
        <v>528083357.95000017</v>
      </c>
    </row>
    <row r="8" spans="2:5" ht="12.95" customHeight="1" x14ac:dyDescent="0.2">
      <c r="B8" s="179" t="s">
        <v>149</v>
      </c>
      <c r="C8" s="177">
        <v>9865022</v>
      </c>
      <c r="D8" s="177">
        <v>339169562.48999977</v>
      </c>
    </row>
    <row r="9" spans="2:5" ht="12.95" customHeight="1" x14ac:dyDescent="0.2">
      <c r="B9" s="173" t="s">
        <v>200</v>
      </c>
      <c r="C9" s="38">
        <v>7020103</v>
      </c>
      <c r="D9" s="38">
        <v>313633549.69</v>
      </c>
    </row>
    <row r="10" spans="2:5" ht="12.95" customHeight="1" x14ac:dyDescent="0.2">
      <c r="B10" s="179" t="s">
        <v>66</v>
      </c>
      <c r="C10" s="38">
        <v>3951724</v>
      </c>
      <c r="D10" s="38">
        <v>253616224.87</v>
      </c>
    </row>
    <row r="11" spans="2:5" ht="12.95" customHeight="1" x14ac:dyDescent="0.2">
      <c r="B11" s="179" t="s">
        <v>64</v>
      </c>
      <c r="C11" s="38">
        <v>4165730</v>
      </c>
      <c r="D11" s="38">
        <v>194550597.51999998</v>
      </c>
    </row>
    <row r="12" spans="2:5" s="52" customFormat="1" ht="12.95" customHeight="1" x14ac:dyDescent="0.2">
      <c r="B12" s="179" t="s">
        <v>230</v>
      </c>
      <c r="C12" s="38">
        <v>1554816</v>
      </c>
      <c r="D12" s="38">
        <v>188441324.55000004</v>
      </c>
      <c r="E12" s="47"/>
    </row>
    <row r="13" spans="2:5" ht="12.95" customHeight="1" x14ac:dyDescent="0.2">
      <c r="B13" t="s">
        <v>201</v>
      </c>
      <c r="C13" s="38">
        <v>2981458</v>
      </c>
      <c r="D13" s="38">
        <v>177107268.29000002</v>
      </c>
    </row>
    <row r="14" spans="2:5" s="142" customFormat="1" ht="12.95" customHeight="1" x14ac:dyDescent="0.2">
      <c r="B14" s="179" t="s">
        <v>313</v>
      </c>
      <c r="C14" s="38">
        <v>1232137</v>
      </c>
      <c r="D14" s="38">
        <v>161760735.40000004</v>
      </c>
    </row>
    <row r="15" spans="2:5" ht="12.95" customHeight="1" x14ac:dyDescent="0.2">
      <c r="B15" s="122"/>
      <c r="C15" s="123"/>
      <c r="D15" s="123"/>
      <c r="E15" s="69"/>
    </row>
    <row r="16" spans="2:5" ht="12.95" customHeight="1" x14ac:dyDescent="0.2">
      <c r="B16" s="63" t="s">
        <v>312</v>
      </c>
    </row>
    <row r="17" spans="2:6" ht="12.95" customHeight="1" x14ac:dyDescent="0.2">
      <c r="B17" s="119" t="s">
        <v>231</v>
      </c>
    </row>
    <row r="18" spans="2:6" ht="12.95" customHeight="1" x14ac:dyDescent="0.2">
      <c r="B18" t="s">
        <v>2</v>
      </c>
      <c r="F18" s="34"/>
    </row>
    <row r="19" spans="2:6" ht="12.95" customHeight="1" x14ac:dyDescent="0.2">
      <c r="D19" s="148"/>
    </row>
    <row r="20" spans="2:6" ht="12.95" customHeight="1" x14ac:dyDescent="0.2">
      <c r="B20" s="142"/>
      <c r="C20" s="7"/>
      <c r="D20" s="121"/>
    </row>
    <row r="21" spans="2:6" ht="12.95" customHeight="1" x14ac:dyDescent="0.2">
      <c r="B21" s="179"/>
      <c r="C21" s="34"/>
      <c r="D21" s="34"/>
    </row>
    <row r="25" spans="2:6" ht="12.95" customHeight="1" x14ac:dyDescent="0.2">
      <c r="C25" s="87"/>
      <c r="D25" s="87"/>
      <c r="E25" s="87"/>
      <c r="F25" s="87"/>
    </row>
    <row r="26" spans="2:6" ht="12.95" customHeight="1" x14ac:dyDescent="0.2">
      <c r="C26" s="87"/>
      <c r="D26" s="87"/>
      <c r="E26" s="87"/>
      <c r="F26" s="87"/>
    </row>
  </sheetData>
  <pageMargins left="0.25" right="0.25" top="0.75" bottom="0.75" header="0.3" footer="0.3"/>
  <pageSetup paperSize="9" scale="95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37295-B6C3-4478-938C-B2AE3B62BBB4}">
  <sheetPr>
    <pageSetUpPr fitToPage="1"/>
  </sheetPr>
  <dimension ref="A3:L37"/>
  <sheetViews>
    <sheetView showGridLines="0" workbookViewId="0">
      <selection activeCell="H25" sqref="H25"/>
    </sheetView>
  </sheetViews>
  <sheetFormatPr defaultColWidth="9.33203125" defaultRowHeight="11.25" x14ac:dyDescent="0.2"/>
  <cols>
    <col min="1" max="1" width="4.33203125" style="87" customWidth="1"/>
    <col min="2" max="2" width="71.1640625" style="87" customWidth="1"/>
    <col min="3" max="3" width="17" style="87" bestFit="1" customWidth="1"/>
    <col min="4" max="4" width="24" style="87" bestFit="1" customWidth="1"/>
    <col min="5" max="5" width="14.33203125" style="87" bestFit="1" customWidth="1"/>
    <col min="6" max="16384" width="9.33203125" style="87"/>
  </cols>
  <sheetData>
    <row r="3" spans="1:12" ht="15.75" x14ac:dyDescent="0.25">
      <c r="B3" s="257" t="s">
        <v>270</v>
      </c>
      <c r="C3" s="256"/>
      <c r="D3" s="256"/>
      <c r="E3" s="256"/>
      <c r="F3" s="256"/>
      <c r="G3" s="256"/>
      <c r="H3" s="256"/>
      <c r="I3" s="180"/>
    </row>
    <row r="4" spans="1:12" x14ac:dyDescent="0.2">
      <c r="A4" s="289"/>
      <c r="B4" s="290"/>
      <c r="C4" s="290"/>
      <c r="D4" s="290"/>
      <c r="E4" s="290"/>
      <c r="F4" s="290"/>
      <c r="G4" s="290"/>
      <c r="H4" s="290"/>
      <c r="I4" s="290"/>
      <c r="J4" s="289"/>
    </row>
    <row r="5" spans="1:12" x14ac:dyDescent="0.2">
      <c r="A5" s="289"/>
      <c r="B5" s="290"/>
      <c r="C5" s="290"/>
      <c r="D5" s="290"/>
      <c r="E5" s="290"/>
      <c r="F5" s="290"/>
      <c r="G5" s="290"/>
      <c r="H5" s="290"/>
      <c r="I5" s="290"/>
      <c r="J5" s="289"/>
    </row>
    <row r="6" spans="1:12" ht="24" x14ac:dyDescent="0.2">
      <c r="A6" s="289"/>
      <c r="B6" s="291" t="s">
        <v>367</v>
      </c>
      <c r="C6" s="292" t="s">
        <v>45</v>
      </c>
      <c r="D6" s="292" t="s">
        <v>368</v>
      </c>
      <c r="E6" s="290"/>
      <c r="F6" s="290"/>
      <c r="G6" s="290"/>
      <c r="H6" s="290"/>
      <c r="I6" s="290"/>
      <c r="J6" s="289"/>
    </row>
    <row r="7" spans="1:12" ht="16.5" customHeight="1" x14ac:dyDescent="0.2">
      <c r="A7" s="289"/>
      <c r="B7" s="293" t="s">
        <v>373</v>
      </c>
      <c r="C7" s="294">
        <v>4820657</v>
      </c>
      <c r="D7" s="294">
        <v>658696195.57999992</v>
      </c>
      <c r="E7" s="290"/>
      <c r="F7" s="290"/>
      <c r="G7" s="290"/>
      <c r="H7" s="290"/>
      <c r="I7" s="290"/>
      <c r="J7" s="289"/>
    </row>
    <row r="8" spans="1:12" ht="16.5" customHeight="1" x14ac:dyDescent="0.2">
      <c r="A8" s="289"/>
      <c r="B8" s="293" t="s">
        <v>324</v>
      </c>
      <c r="C8" s="294">
        <v>2913852</v>
      </c>
      <c r="D8" s="294">
        <v>532754927.96999991</v>
      </c>
      <c r="E8" s="290"/>
      <c r="F8" s="290"/>
      <c r="G8" s="290"/>
      <c r="H8" s="290"/>
      <c r="I8" s="290"/>
      <c r="J8" s="289"/>
    </row>
    <row r="9" spans="1:12" ht="16.5" customHeight="1" x14ac:dyDescent="0.2">
      <c r="A9" s="289"/>
      <c r="B9" s="293" t="s">
        <v>326</v>
      </c>
      <c r="C9" s="294">
        <v>2070917</v>
      </c>
      <c r="D9" s="294">
        <v>212244204.25000003</v>
      </c>
      <c r="E9" s="290"/>
      <c r="F9" s="290"/>
      <c r="G9" s="290"/>
      <c r="H9" s="290"/>
      <c r="I9" s="290"/>
      <c r="J9" s="289"/>
    </row>
    <row r="10" spans="1:12" ht="16.5" customHeight="1" x14ac:dyDescent="0.25">
      <c r="A10" s="289"/>
      <c r="B10" s="293" t="s">
        <v>325</v>
      </c>
      <c r="C10" s="294">
        <v>730896</v>
      </c>
      <c r="D10" s="294">
        <v>210911731.36000001</v>
      </c>
      <c r="E10" s="290"/>
      <c r="F10" s="290"/>
      <c r="G10" s="290"/>
      <c r="H10" s="290"/>
      <c r="I10" s="290"/>
      <c r="J10" s="289"/>
      <c r="L10" s="276"/>
    </row>
    <row r="11" spans="1:12" ht="16.5" customHeight="1" x14ac:dyDescent="0.2">
      <c r="A11" s="289"/>
      <c r="B11" s="293" t="s">
        <v>328</v>
      </c>
      <c r="C11" s="294">
        <v>3435986</v>
      </c>
      <c r="D11" s="294">
        <v>141945383.67000002</v>
      </c>
      <c r="E11" s="290"/>
      <c r="F11" s="290"/>
      <c r="G11" s="290"/>
      <c r="H11" s="290"/>
      <c r="I11" s="290"/>
      <c r="J11" s="289"/>
    </row>
    <row r="12" spans="1:12" ht="16.5" customHeight="1" x14ac:dyDescent="0.2">
      <c r="A12" s="289"/>
      <c r="B12" s="293" t="s">
        <v>327</v>
      </c>
      <c r="C12" s="294">
        <v>1727178</v>
      </c>
      <c r="D12" s="294">
        <v>141413607.02000004</v>
      </c>
      <c r="E12" s="290"/>
      <c r="F12" s="290"/>
      <c r="G12" s="290"/>
      <c r="H12" s="290"/>
      <c r="I12" s="290"/>
      <c r="J12" s="289"/>
    </row>
    <row r="13" spans="1:12" ht="16.5" customHeight="1" x14ac:dyDescent="0.2">
      <c r="A13" s="289"/>
      <c r="B13" s="295" t="s">
        <v>255</v>
      </c>
      <c r="C13" s="294">
        <v>2656889</v>
      </c>
      <c r="D13" s="294">
        <v>94875708.400000021</v>
      </c>
      <c r="E13" s="290"/>
      <c r="F13" s="290"/>
      <c r="G13" s="290"/>
      <c r="H13" s="290"/>
      <c r="I13" s="290"/>
      <c r="J13" s="289"/>
    </row>
    <row r="14" spans="1:12" ht="16.5" customHeight="1" x14ac:dyDescent="0.2">
      <c r="A14" s="289"/>
      <c r="B14" s="293" t="s">
        <v>329</v>
      </c>
      <c r="C14" s="294">
        <v>618324</v>
      </c>
      <c r="D14" s="294">
        <v>79899562.210000023</v>
      </c>
      <c r="E14" s="290"/>
      <c r="F14" s="290"/>
      <c r="G14" s="290"/>
      <c r="H14" s="290"/>
      <c r="I14" s="290"/>
      <c r="J14" s="289"/>
    </row>
    <row r="15" spans="1:12" ht="16.5" customHeight="1" x14ac:dyDescent="0.2">
      <c r="A15" s="289"/>
      <c r="B15" s="296" t="s">
        <v>330</v>
      </c>
      <c r="C15" s="294">
        <v>235568</v>
      </c>
      <c r="D15" s="294">
        <v>60332410.250000007</v>
      </c>
      <c r="E15" s="290"/>
      <c r="F15" s="290"/>
      <c r="G15" s="290"/>
      <c r="H15" s="290"/>
      <c r="I15" s="290"/>
      <c r="J15" s="289"/>
    </row>
    <row r="16" spans="1:12" ht="16.5" customHeight="1" x14ac:dyDescent="0.2">
      <c r="A16" s="289"/>
      <c r="B16" s="293" t="s">
        <v>374</v>
      </c>
      <c r="C16" s="294">
        <v>318147</v>
      </c>
      <c r="D16" s="294">
        <v>59686162.439999998</v>
      </c>
      <c r="E16" s="290"/>
      <c r="F16" s="290"/>
      <c r="G16" s="290"/>
      <c r="H16" s="290"/>
      <c r="I16" s="290"/>
      <c r="J16" s="289"/>
    </row>
    <row r="17" spans="1:10" ht="12" x14ac:dyDescent="0.2">
      <c r="A17" s="289"/>
      <c r="B17" s="297"/>
      <c r="C17" s="298"/>
      <c r="D17" s="298"/>
      <c r="E17" s="290"/>
      <c r="F17" s="290"/>
      <c r="G17" s="290"/>
      <c r="H17" s="290"/>
      <c r="I17" s="290"/>
      <c r="J17" s="289"/>
    </row>
    <row r="18" spans="1:10" ht="12" x14ac:dyDescent="0.2">
      <c r="A18" s="289"/>
      <c r="B18" s="293" t="s">
        <v>335</v>
      </c>
      <c r="C18" s="290"/>
      <c r="D18" s="290"/>
      <c r="E18" s="290"/>
      <c r="F18" s="290"/>
      <c r="G18" s="290"/>
      <c r="H18" s="290"/>
      <c r="I18" s="290"/>
      <c r="J18" s="289"/>
    </row>
    <row r="19" spans="1:10" ht="12" x14ac:dyDescent="0.2">
      <c r="A19" s="289"/>
      <c r="B19" s="293" t="s">
        <v>2</v>
      </c>
      <c r="C19" s="290"/>
      <c r="D19" s="290"/>
      <c r="E19" s="290"/>
      <c r="F19" s="290"/>
      <c r="G19" s="290"/>
      <c r="H19" s="290"/>
      <c r="I19" s="290"/>
      <c r="J19" s="289"/>
    </row>
    <row r="20" spans="1:10" ht="12" x14ac:dyDescent="0.2">
      <c r="A20" s="289"/>
      <c r="B20" s="293"/>
      <c r="C20" s="290"/>
      <c r="D20" s="290"/>
      <c r="E20" s="290"/>
      <c r="F20" s="290"/>
      <c r="G20" s="290"/>
      <c r="H20" s="290"/>
      <c r="I20" s="290"/>
      <c r="J20" s="289"/>
    </row>
    <row r="21" spans="1:10" ht="12" x14ac:dyDescent="0.2">
      <c r="A21" s="289"/>
      <c r="B21" s="293"/>
      <c r="C21" s="290"/>
      <c r="D21" s="290"/>
      <c r="E21" s="290"/>
      <c r="F21" s="290"/>
      <c r="G21" s="290"/>
      <c r="H21" s="290"/>
      <c r="I21" s="290"/>
      <c r="J21" s="289"/>
    </row>
    <row r="22" spans="1:10" ht="15.75" x14ac:dyDescent="0.25">
      <c r="A22" s="289"/>
      <c r="B22" s="299" t="s">
        <v>278</v>
      </c>
      <c r="C22" s="300"/>
      <c r="D22" s="300"/>
      <c r="E22" s="300"/>
      <c r="F22" s="300"/>
      <c r="G22" s="300"/>
      <c r="H22" s="300"/>
      <c r="I22" s="300"/>
      <c r="J22" s="289"/>
    </row>
    <row r="23" spans="1:10" x14ac:dyDescent="0.2">
      <c r="A23" s="289"/>
      <c r="B23" s="290"/>
      <c r="C23" s="290"/>
      <c r="D23" s="290"/>
      <c r="E23" s="290"/>
      <c r="F23" s="290"/>
      <c r="G23" s="290"/>
      <c r="H23" s="290"/>
      <c r="I23" s="290"/>
      <c r="J23" s="289"/>
    </row>
    <row r="24" spans="1:10" ht="24" x14ac:dyDescent="0.2">
      <c r="A24" s="289"/>
      <c r="B24" s="291" t="s">
        <v>367</v>
      </c>
      <c r="C24" s="292" t="s">
        <v>45</v>
      </c>
      <c r="D24" s="292" t="s">
        <v>368</v>
      </c>
      <c r="E24" s="290"/>
      <c r="F24" s="290"/>
      <c r="G24" s="290"/>
      <c r="H24" s="290"/>
      <c r="I24" s="290"/>
      <c r="J24" s="289"/>
    </row>
    <row r="25" spans="1:10" ht="15.75" customHeight="1" x14ac:dyDescent="0.2">
      <c r="A25" s="289"/>
      <c r="B25" s="293" t="s">
        <v>332</v>
      </c>
      <c r="C25" s="294">
        <v>9049376</v>
      </c>
      <c r="D25" s="301">
        <v>229291103.07000005</v>
      </c>
      <c r="E25" s="290"/>
      <c r="F25" s="290"/>
      <c r="G25" s="290"/>
      <c r="H25" s="290"/>
      <c r="I25" s="290"/>
      <c r="J25" s="289"/>
    </row>
    <row r="26" spans="1:10" ht="15.75" customHeight="1" x14ac:dyDescent="0.2">
      <c r="A26" s="289"/>
      <c r="B26" s="293" t="s">
        <v>374</v>
      </c>
      <c r="C26" s="294">
        <v>838441</v>
      </c>
      <c r="D26" s="301">
        <v>133379267.64999998</v>
      </c>
      <c r="E26" s="290"/>
      <c r="F26" s="290"/>
      <c r="G26" s="290"/>
      <c r="H26" s="290"/>
      <c r="I26" s="290"/>
      <c r="J26" s="289"/>
    </row>
    <row r="27" spans="1:10" ht="15.75" customHeight="1" x14ac:dyDescent="0.2">
      <c r="A27" s="289"/>
      <c r="B27" s="293" t="s">
        <v>331</v>
      </c>
      <c r="C27" s="294">
        <v>3856505</v>
      </c>
      <c r="D27" s="301">
        <v>119886866.45999996</v>
      </c>
      <c r="E27" s="290"/>
      <c r="F27" s="290"/>
      <c r="G27" s="290"/>
      <c r="H27" s="290"/>
      <c r="I27" s="290"/>
      <c r="J27" s="289"/>
    </row>
    <row r="28" spans="1:10" ht="15.75" customHeight="1" x14ac:dyDescent="0.2">
      <c r="A28" s="289"/>
      <c r="B28" s="293" t="s">
        <v>324</v>
      </c>
      <c r="C28" s="294">
        <v>760602</v>
      </c>
      <c r="D28" s="301">
        <v>108663226.38</v>
      </c>
      <c r="E28" s="290"/>
      <c r="F28" s="290"/>
      <c r="G28" s="290"/>
      <c r="H28" s="290"/>
      <c r="I28" s="290"/>
      <c r="J28" s="289"/>
    </row>
    <row r="29" spans="1:10" ht="15.75" customHeight="1" x14ac:dyDescent="0.2">
      <c r="A29" s="289"/>
      <c r="B29" s="293" t="s">
        <v>254</v>
      </c>
      <c r="C29" s="294">
        <v>3443495</v>
      </c>
      <c r="D29" s="301">
        <v>96765373.379999995</v>
      </c>
      <c r="E29" s="290"/>
      <c r="F29" s="290"/>
      <c r="G29" s="290"/>
      <c r="H29" s="290"/>
      <c r="I29" s="290"/>
      <c r="J29" s="289"/>
    </row>
    <row r="30" spans="1:10" ht="15.75" customHeight="1" x14ac:dyDescent="0.2">
      <c r="A30" s="289"/>
      <c r="B30" s="293" t="s">
        <v>271</v>
      </c>
      <c r="C30" s="294">
        <v>1138570</v>
      </c>
      <c r="D30" s="301">
        <v>80059141.99000001</v>
      </c>
      <c r="E30" s="290"/>
      <c r="F30" s="290"/>
      <c r="G30" s="290"/>
      <c r="H30" s="290"/>
      <c r="I30" s="290"/>
      <c r="J30" s="289"/>
    </row>
    <row r="31" spans="1:10" ht="15.75" customHeight="1" x14ac:dyDescent="0.2">
      <c r="A31" s="289"/>
      <c r="B31" s="293" t="s">
        <v>327</v>
      </c>
      <c r="C31" s="294">
        <v>621581</v>
      </c>
      <c r="D31" s="301">
        <v>56358693.850000009</v>
      </c>
      <c r="E31" s="290"/>
      <c r="F31" s="290"/>
      <c r="G31" s="290"/>
      <c r="H31" s="290"/>
      <c r="I31" s="290"/>
      <c r="J31" s="289"/>
    </row>
    <row r="32" spans="1:10" ht="15.75" customHeight="1" x14ac:dyDescent="0.2">
      <c r="A32" s="289"/>
      <c r="B32" s="302" t="s">
        <v>373</v>
      </c>
      <c r="C32" s="294">
        <v>186733</v>
      </c>
      <c r="D32" s="301">
        <v>39666221.670000002</v>
      </c>
      <c r="E32" s="290"/>
      <c r="F32" s="290"/>
      <c r="G32" s="290"/>
      <c r="H32" s="290"/>
      <c r="I32" s="290"/>
      <c r="J32" s="289"/>
    </row>
    <row r="33" spans="1:10" ht="15.75" customHeight="1" x14ac:dyDescent="0.2">
      <c r="A33" s="289"/>
      <c r="B33" s="293" t="s">
        <v>328</v>
      </c>
      <c r="C33" s="294">
        <v>533152</v>
      </c>
      <c r="D33" s="301">
        <v>28567750.98</v>
      </c>
      <c r="E33" s="290"/>
      <c r="F33" s="290"/>
      <c r="G33" s="290"/>
      <c r="H33" s="290"/>
      <c r="I33" s="290"/>
      <c r="J33" s="289"/>
    </row>
    <row r="34" spans="1:10" ht="15.75" customHeight="1" x14ac:dyDescent="0.2">
      <c r="A34" s="289"/>
      <c r="B34" s="303" t="s">
        <v>334</v>
      </c>
      <c r="C34" s="304">
        <v>1588739</v>
      </c>
      <c r="D34" s="305">
        <v>21886175.419999994</v>
      </c>
      <c r="E34" s="290"/>
      <c r="F34" s="290"/>
      <c r="G34" s="290"/>
      <c r="H34" s="290"/>
      <c r="I34" s="290"/>
      <c r="J34" s="289"/>
    </row>
    <row r="35" spans="1:10" x14ac:dyDescent="0.2">
      <c r="C35" s="38"/>
      <c r="D35" s="38"/>
    </row>
    <row r="36" spans="1:10" ht="12" x14ac:dyDescent="0.2">
      <c r="B36" s="224" t="s">
        <v>335</v>
      </c>
      <c r="C36" s="180"/>
    </row>
    <row r="37" spans="1:10" ht="12" x14ac:dyDescent="0.2">
      <c r="B37" s="224" t="s">
        <v>2</v>
      </c>
      <c r="C37" s="180"/>
    </row>
  </sheetData>
  <pageMargins left="0.25" right="0.25" top="0.75" bottom="0.75" header="0.3" footer="0.3"/>
  <pageSetup paperSize="9" scale="69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2:L78"/>
  <sheetViews>
    <sheetView showGridLines="0" zoomScale="115" zoomScaleNormal="115" workbookViewId="0">
      <selection activeCell="C60" sqref="C60"/>
    </sheetView>
  </sheetViews>
  <sheetFormatPr defaultRowHeight="12.95" customHeight="1" x14ac:dyDescent="0.2"/>
  <cols>
    <col min="1" max="1" width="2.83203125" customWidth="1"/>
    <col min="2" max="2" width="15.5" customWidth="1"/>
    <col min="3" max="4" width="29.1640625" customWidth="1"/>
    <col min="5" max="5" width="12.6640625" customWidth="1"/>
    <col min="6" max="6" width="17.33203125" customWidth="1"/>
    <col min="7" max="7" width="22.1640625" customWidth="1"/>
    <col min="8" max="10" width="13.6640625" customWidth="1"/>
  </cols>
  <sheetData>
    <row r="2" spans="2:4" ht="15.75" x14ac:dyDescent="0.25">
      <c r="B2" s="1" t="s">
        <v>345</v>
      </c>
    </row>
    <row r="5" spans="2:4" ht="22.5" x14ac:dyDescent="0.2">
      <c r="B5" s="9" t="s">
        <v>1</v>
      </c>
      <c r="C5" s="62" t="s">
        <v>101</v>
      </c>
      <c r="D5" s="62" t="s">
        <v>102</v>
      </c>
    </row>
    <row r="6" spans="2:4" ht="12.95" customHeight="1" x14ac:dyDescent="0.2">
      <c r="B6" s="19">
        <v>43831</v>
      </c>
      <c r="C6" s="7">
        <v>38127888</v>
      </c>
      <c r="D6" s="7">
        <v>1790411324.9717963</v>
      </c>
    </row>
    <row r="7" spans="2:4" ht="12.95" customHeight="1" x14ac:dyDescent="0.2">
      <c r="B7" s="19">
        <v>43862</v>
      </c>
      <c r="C7" s="7">
        <v>38661529</v>
      </c>
      <c r="D7" s="7">
        <v>1804119650.9390137</v>
      </c>
    </row>
    <row r="8" spans="2:4" ht="12.95" customHeight="1" x14ac:dyDescent="0.2">
      <c r="B8" s="19">
        <v>43891</v>
      </c>
      <c r="C8" s="7">
        <v>35231703</v>
      </c>
      <c r="D8" s="7">
        <v>1739519915.7210166</v>
      </c>
    </row>
    <row r="9" spans="2:4" ht="12.95" customHeight="1" x14ac:dyDescent="0.2">
      <c r="B9" s="19">
        <v>43922</v>
      </c>
      <c r="C9" s="7">
        <v>27786688</v>
      </c>
      <c r="D9" s="7">
        <v>1402869105.1828256</v>
      </c>
    </row>
    <row r="10" spans="2:4" ht="12.95" customHeight="1" x14ac:dyDescent="0.2">
      <c r="B10" s="19">
        <v>43952</v>
      </c>
      <c r="C10" s="7">
        <v>38169357</v>
      </c>
      <c r="D10" s="7">
        <v>1822486835.7555244</v>
      </c>
    </row>
    <row r="11" spans="2:4" ht="12.95" customHeight="1" x14ac:dyDescent="0.2">
      <c r="B11" s="141">
        <v>43983</v>
      </c>
      <c r="C11" s="7">
        <v>44244516</v>
      </c>
      <c r="D11" s="7">
        <v>2146188087.4643307</v>
      </c>
    </row>
    <row r="12" spans="2:4" ht="12.95" customHeight="1" x14ac:dyDescent="0.2">
      <c r="B12" s="20">
        <v>44013</v>
      </c>
      <c r="C12" s="7">
        <v>51010548</v>
      </c>
      <c r="D12" s="7">
        <v>2580312691.4858317</v>
      </c>
    </row>
    <row r="13" spans="2:4" ht="12.95" customHeight="1" x14ac:dyDescent="0.2">
      <c r="B13" s="20">
        <v>44044</v>
      </c>
      <c r="C13" s="7">
        <v>50318396</v>
      </c>
      <c r="D13" s="7">
        <v>2567891006.4370561</v>
      </c>
    </row>
    <row r="14" spans="2:4" ht="12.95" customHeight="1" x14ac:dyDescent="0.2">
      <c r="B14" s="20">
        <v>44075</v>
      </c>
      <c r="C14" s="7">
        <v>44541737</v>
      </c>
      <c r="D14" s="7">
        <v>2116846218.1962969</v>
      </c>
    </row>
    <row r="15" spans="2:4" ht="12.95" customHeight="1" x14ac:dyDescent="0.2">
      <c r="B15" s="20">
        <v>44105</v>
      </c>
      <c r="C15" s="7">
        <v>43167918</v>
      </c>
      <c r="D15" s="7">
        <v>2032589507.9965491</v>
      </c>
    </row>
    <row r="16" spans="2:4" ht="12.95" customHeight="1" x14ac:dyDescent="0.2">
      <c r="B16" s="19">
        <v>44136</v>
      </c>
      <c r="C16" s="7">
        <v>39910135</v>
      </c>
      <c r="D16" s="7">
        <v>1891913880.0185812</v>
      </c>
    </row>
    <row r="17" spans="2:6" ht="12.95" customHeight="1" x14ac:dyDescent="0.2">
      <c r="B17" s="141">
        <v>44166</v>
      </c>
      <c r="C17" s="40">
        <v>41898489</v>
      </c>
      <c r="D17" s="40">
        <v>1982267894.4853673</v>
      </c>
    </row>
    <row r="18" spans="2:6" ht="12.95" customHeight="1" x14ac:dyDescent="0.2">
      <c r="B18" s="20">
        <v>44197</v>
      </c>
      <c r="C18" s="40">
        <v>38456964</v>
      </c>
      <c r="D18" s="164">
        <v>1713561737.7397304</v>
      </c>
    </row>
    <row r="19" spans="2:6" ht="12.95" customHeight="1" x14ac:dyDescent="0.2">
      <c r="B19" s="20">
        <v>44228</v>
      </c>
      <c r="C19" s="40">
        <v>39228982</v>
      </c>
      <c r="D19" s="164">
        <v>1752486914.3274271</v>
      </c>
    </row>
    <row r="20" spans="2:6" ht="12.95" customHeight="1" x14ac:dyDescent="0.2">
      <c r="B20" s="20">
        <v>44256</v>
      </c>
      <c r="C20" s="40">
        <v>44419494</v>
      </c>
      <c r="D20" s="164">
        <v>2038261058.3316741</v>
      </c>
    </row>
    <row r="21" spans="2:6" ht="12.95" customHeight="1" x14ac:dyDescent="0.2">
      <c r="B21" s="20">
        <v>44287</v>
      </c>
      <c r="C21" s="40">
        <v>42614531</v>
      </c>
      <c r="D21" s="164">
        <v>1964511533.0811598</v>
      </c>
    </row>
    <row r="22" spans="2:6" ht="12.95" customHeight="1" x14ac:dyDescent="0.2">
      <c r="B22" s="20">
        <v>44317</v>
      </c>
      <c r="C22" s="40">
        <v>47793042</v>
      </c>
      <c r="D22" s="164">
        <v>2226009186.6746297</v>
      </c>
    </row>
    <row r="23" spans="2:6" ht="12.95" customHeight="1" x14ac:dyDescent="0.2">
      <c r="B23" s="20">
        <v>44348</v>
      </c>
      <c r="C23" s="40">
        <v>51741812</v>
      </c>
      <c r="D23" s="164">
        <v>2476285075.9838076</v>
      </c>
    </row>
    <row r="24" spans="2:6" ht="12.95" customHeight="1" x14ac:dyDescent="0.2">
      <c r="B24" s="51">
        <v>44378</v>
      </c>
      <c r="C24" s="40">
        <v>61603394</v>
      </c>
      <c r="D24" s="164">
        <v>3170584297.166368</v>
      </c>
    </row>
    <row r="25" spans="2:6" ht="12.95" customHeight="1" x14ac:dyDescent="0.2">
      <c r="B25" s="117">
        <v>44409</v>
      </c>
      <c r="C25" s="40">
        <v>63987555</v>
      </c>
      <c r="D25" s="164">
        <v>3405766786.9135308</v>
      </c>
    </row>
    <row r="26" spans="2:6" ht="12.95" customHeight="1" x14ac:dyDescent="0.2">
      <c r="B26" s="20">
        <v>44440</v>
      </c>
      <c r="C26" s="40">
        <v>55010457</v>
      </c>
      <c r="D26" s="164">
        <v>2711566394.1867409</v>
      </c>
    </row>
    <row r="27" spans="2:6" ht="12.95" customHeight="1" x14ac:dyDescent="0.2">
      <c r="B27" s="20">
        <v>44470</v>
      </c>
      <c r="C27" s="40">
        <v>50365393</v>
      </c>
      <c r="D27" s="164">
        <v>2344345444.0241556</v>
      </c>
    </row>
    <row r="28" spans="2:6" ht="12.95" customHeight="1" x14ac:dyDescent="0.2">
      <c r="B28" s="20">
        <v>44501</v>
      </c>
      <c r="C28" s="40">
        <v>45852339</v>
      </c>
      <c r="D28" s="164">
        <v>2140530457.2300749</v>
      </c>
    </row>
    <row r="29" spans="2:6" ht="12.95" customHeight="1" x14ac:dyDescent="0.2">
      <c r="B29" s="117">
        <v>44531</v>
      </c>
      <c r="C29" s="40">
        <v>50941777</v>
      </c>
      <c r="D29" s="164">
        <v>2394298610.6576414</v>
      </c>
    </row>
    <row r="30" spans="2:6" ht="12.95" customHeight="1" x14ac:dyDescent="0.2">
      <c r="B30" s="20">
        <v>44562</v>
      </c>
      <c r="C30" s="40">
        <v>43472109</v>
      </c>
      <c r="D30" s="164">
        <v>1942530509.788307</v>
      </c>
      <c r="E30" s="87"/>
      <c r="F30" s="87"/>
    </row>
    <row r="31" spans="2:6" ht="12.95" customHeight="1" x14ac:dyDescent="0.2">
      <c r="B31" s="20">
        <v>44593</v>
      </c>
      <c r="C31" s="40">
        <v>43503695</v>
      </c>
      <c r="D31" s="164">
        <v>1989504131.6610258</v>
      </c>
      <c r="E31" s="87"/>
      <c r="F31" s="87"/>
    </row>
    <row r="32" spans="2:6" ht="12.95" customHeight="1" x14ac:dyDescent="0.2">
      <c r="B32" s="20">
        <v>44621</v>
      </c>
      <c r="C32" s="40">
        <v>49954754</v>
      </c>
      <c r="D32" s="164">
        <v>2303131015.9930983</v>
      </c>
    </row>
    <row r="33" spans="2:7" ht="12.95" customHeight="1" x14ac:dyDescent="0.2">
      <c r="B33" s="20">
        <v>44652</v>
      </c>
      <c r="C33" s="40">
        <v>51407763</v>
      </c>
      <c r="D33" s="164">
        <v>2417688030.1280775</v>
      </c>
    </row>
    <row r="34" spans="2:7" ht="12.95" customHeight="1" x14ac:dyDescent="0.2">
      <c r="B34" s="20">
        <v>44682</v>
      </c>
      <c r="C34" s="40">
        <v>58596063</v>
      </c>
      <c r="D34" s="164">
        <v>2747725162.5190787</v>
      </c>
    </row>
    <row r="35" spans="2:7" ht="12.95" customHeight="1" x14ac:dyDescent="0.2">
      <c r="B35" s="20">
        <v>44713</v>
      </c>
      <c r="C35" s="40">
        <v>64461455</v>
      </c>
      <c r="D35" s="164">
        <v>3160067543.4335389</v>
      </c>
    </row>
    <row r="36" spans="2:7" ht="12.95" customHeight="1" x14ac:dyDescent="0.2">
      <c r="B36" s="20">
        <v>44743</v>
      </c>
      <c r="C36" s="40">
        <v>76026807</v>
      </c>
      <c r="D36" s="164">
        <v>3870863238.4365249</v>
      </c>
    </row>
    <row r="37" spans="2:7" ht="12.95" customHeight="1" x14ac:dyDescent="0.2">
      <c r="B37" s="20">
        <v>44774</v>
      </c>
      <c r="C37" s="40">
        <v>76570323</v>
      </c>
      <c r="D37" s="164">
        <v>3923282755.8563938</v>
      </c>
    </row>
    <row r="38" spans="2:7" ht="12.95" customHeight="1" x14ac:dyDescent="0.2">
      <c r="B38" s="20">
        <v>44805</v>
      </c>
      <c r="C38" s="40">
        <v>65369496</v>
      </c>
      <c r="D38" s="164">
        <v>3104956563.1428761</v>
      </c>
    </row>
    <row r="39" spans="2:7" ht="12.95" customHeight="1" x14ac:dyDescent="0.2">
      <c r="B39" s="20">
        <v>44835</v>
      </c>
      <c r="C39" s="40">
        <v>60780115</v>
      </c>
      <c r="D39" s="164">
        <v>2737895376.2028003</v>
      </c>
    </row>
    <row r="40" spans="2:7" ht="12.95" customHeight="1" x14ac:dyDescent="0.2">
      <c r="B40" s="20">
        <v>44866</v>
      </c>
      <c r="C40" s="40">
        <v>54488066</v>
      </c>
      <c r="D40" s="164">
        <v>2481566496.9141946</v>
      </c>
      <c r="E40" s="7"/>
      <c r="F40" s="7"/>
      <c r="G40" s="7"/>
    </row>
    <row r="41" spans="2:7" ht="12.95" customHeight="1" x14ac:dyDescent="0.2">
      <c r="B41" s="117">
        <v>44896</v>
      </c>
      <c r="C41" s="40">
        <v>57688601</v>
      </c>
      <c r="D41" s="164">
        <v>2658662798.9913063</v>
      </c>
    </row>
    <row r="42" spans="2:7" ht="12.95" customHeight="1" x14ac:dyDescent="0.2">
      <c r="B42" s="117">
        <v>44927</v>
      </c>
      <c r="C42" s="40">
        <v>50855232</v>
      </c>
      <c r="D42" s="40">
        <v>2088305940.24</v>
      </c>
      <c r="E42" s="65"/>
      <c r="F42" s="65"/>
    </row>
    <row r="43" spans="2:7" ht="12.95" customHeight="1" x14ac:dyDescent="0.2">
      <c r="B43" s="117">
        <v>44958</v>
      </c>
      <c r="C43" s="40">
        <v>52022602</v>
      </c>
      <c r="D43" s="40">
        <v>2214528124.2300005</v>
      </c>
      <c r="E43" s="65"/>
      <c r="F43" s="65"/>
    </row>
    <row r="44" spans="2:7" ht="12.95" customHeight="1" x14ac:dyDescent="0.2">
      <c r="B44" s="117">
        <v>44986</v>
      </c>
      <c r="C44" s="40">
        <v>60281679</v>
      </c>
      <c r="D44" s="40">
        <v>2610092871.3900003</v>
      </c>
      <c r="E44" s="65"/>
      <c r="F44" s="65"/>
    </row>
    <row r="45" spans="2:7" ht="12.95" customHeight="1" x14ac:dyDescent="0.2">
      <c r="B45" s="117">
        <v>45017</v>
      </c>
      <c r="C45" s="40">
        <v>60547003</v>
      </c>
      <c r="D45" s="40">
        <v>2763553929.9400005</v>
      </c>
      <c r="E45" s="65"/>
      <c r="F45" s="65"/>
    </row>
    <row r="46" spans="2:7" ht="12.95" customHeight="1" x14ac:dyDescent="0.2">
      <c r="B46" s="117">
        <v>45047</v>
      </c>
      <c r="C46" s="40">
        <v>67088266</v>
      </c>
      <c r="D46" s="40">
        <v>3109071283.8399997</v>
      </c>
      <c r="E46" s="65"/>
      <c r="F46" s="65"/>
    </row>
    <row r="47" spans="2:7" ht="12.95" customHeight="1" x14ac:dyDescent="0.2">
      <c r="B47" s="117">
        <v>45078</v>
      </c>
      <c r="C47" s="40">
        <v>72333238</v>
      </c>
      <c r="D47" s="40">
        <v>3498019465.7000003</v>
      </c>
      <c r="E47" s="65"/>
      <c r="F47" s="65"/>
    </row>
    <row r="48" spans="2:7" ht="12.95" customHeight="1" x14ac:dyDescent="0.2">
      <c r="B48" s="117">
        <v>45108</v>
      </c>
      <c r="C48" s="40">
        <v>82682087</v>
      </c>
      <c r="D48" s="40">
        <v>4154049516.4699993</v>
      </c>
      <c r="E48" s="65"/>
      <c r="F48" s="65"/>
    </row>
    <row r="49" spans="2:7" ht="12.95" customHeight="1" x14ac:dyDescent="0.2">
      <c r="B49" s="117">
        <v>45139</v>
      </c>
      <c r="C49" s="40">
        <v>81731413</v>
      </c>
      <c r="D49" s="40">
        <v>4206708151.7699995</v>
      </c>
      <c r="E49" s="65"/>
      <c r="F49" s="65"/>
    </row>
    <row r="50" spans="2:7" ht="12.95" customHeight="1" x14ac:dyDescent="0.2">
      <c r="B50" s="117">
        <v>45170</v>
      </c>
      <c r="C50" s="40">
        <v>71918408</v>
      </c>
      <c r="D50" s="40">
        <v>3505523073.79</v>
      </c>
      <c r="E50" s="65"/>
      <c r="F50" s="133"/>
      <c r="G50" s="133"/>
    </row>
    <row r="51" spans="2:7" ht="12.95" customHeight="1" x14ac:dyDescent="0.2">
      <c r="B51" s="117">
        <v>45200</v>
      </c>
      <c r="C51" s="40">
        <v>66327698</v>
      </c>
      <c r="D51" s="40">
        <v>3143341895.6999998</v>
      </c>
      <c r="E51" s="65"/>
      <c r="F51" s="65"/>
    </row>
    <row r="52" spans="2:7" ht="12.95" customHeight="1" x14ac:dyDescent="0.2">
      <c r="B52" s="117">
        <v>45231</v>
      </c>
      <c r="C52" s="40">
        <v>59350387</v>
      </c>
      <c r="D52" s="40">
        <v>2862244469.9400001</v>
      </c>
      <c r="E52" s="65"/>
      <c r="F52" s="65"/>
    </row>
    <row r="53" spans="2:7" s="160" customFormat="1" ht="12.95" customHeight="1" x14ac:dyDescent="0.2">
      <c r="B53" s="117">
        <v>45261</v>
      </c>
      <c r="C53" s="40">
        <v>64653627</v>
      </c>
      <c r="D53" s="40">
        <v>3179139814.9300003</v>
      </c>
      <c r="E53" s="65"/>
      <c r="F53" s="65"/>
    </row>
    <row r="54" spans="2:7" s="186" customFormat="1" ht="12.95" customHeight="1" x14ac:dyDescent="0.2">
      <c r="B54" s="117">
        <v>45292</v>
      </c>
      <c r="C54" s="40">
        <v>56150892</v>
      </c>
      <c r="D54" s="40">
        <v>2631596781.9200001</v>
      </c>
      <c r="E54" s="40"/>
      <c r="F54" s="140"/>
      <c r="G54" s="140"/>
    </row>
    <row r="55" spans="2:7" s="186" customFormat="1" ht="12.95" customHeight="1" x14ac:dyDescent="0.2">
      <c r="B55" s="117">
        <v>45323</v>
      </c>
      <c r="C55" s="40">
        <v>57891870</v>
      </c>
      <c r="D55" s="40">
        <v>2703157140.9300003</v>
      </c>
      <c r="E55" s="40"/>
      <c r="F55" s="140"/>
      <c r="G55" s="140"/>
    </row>
    <row r="56" spans="2:7" s="186" customFormat="1" ht="12.95" customHeight="1" x14ac:dyDescent="0.2">
      <c r="B56" s="117">
        <v>45352</v>
      </c>
      <c r="C56" s="40">
        <v>65035290</v>
      </c>
      <c r="D56" s="40">
        <v>3052754787.4800005</v>
      </c>
      <c r="E56" s="40"/>
      <c r="F56" s="140"/>
      <c r="G56" s="140"/>
    </row>
    <row r="57" spans="2:7" s="186" customFormat="1" ht="12.95" customHeight="1" x14ac:dyDescent="0.2">
      <c r="B57" s="117">
        <v>45383</v>
      </c>
      <c r="C57" s="40">
        <v>64736337</v>
      </c>
      <c r="D57" s="40">
        <v>3131187086.8699999</v>
      </c>
      <c r="E57" s="40"/>
      <c r="F57" s="140"/>
      <c r="G57" s="140"/>
    </row>
    <row r="58" spans="2:7" s="186" customFormat="1" ht="12.95" customHeight="1" x14ac:dyDescent="0.2">
      <c r="B58" s="117">
        <v>45413</v>
      </c>
      <c r="C58" s="40">
        <v>73469154</v>
      </c>
      <c r="D58" s="40">
        <v>3607999963.4000006</v>
      </c>
      <c r="E58" s="40"/>
      <c r="F58" s="140"/>
      <c r="G58" s="140"/>
    </row>
    <row r="59" spans="2:7" s="186" customFormat="1" ht="12.95" customHeight="1" x14ac:dyDescent="0.2">
      <c r="B59" s="117">
        <v>45444</v>
      </c>
      <c r="C59" s="40">
        <v>77158342</v>
      </c>
      <c r="D59" s="40">
        <v>3821445400.8100004</v>
      </c>
      <c r="E59" s="40"/>
      <c r="F59" s="140"/>
      <c r="G59" s="140"/>
    </row>
    <row r="60" spans="2:7" s="186" customFormat="1" ht="12.95" customHeight="1" x14ac:dyDescent="0.2">
      <c r="B60" s="117">
        <v>45474</v>
      </c>
      <c r="C60" s="40">
        <v>90882608</v>
      </c>
      <c r="D60" s="40">
        <v>4617279392.0499992</v>
      </c>
      <c r="E60" s="40"/>
      <c r="F60" s="140"/>
      <c r="G60" s="140"/>
    </row>
    <row r="61" spans="2:7" s="186" customFormat="1" ht="12.95" customHeight="1" x14ac:dyDescent="0.2">
      <c r="B61" s="117">
        <v>45505</v>
      </c>
      <c r="C61" s="40">
        <v>88979948</v>
      </c>
      <c r="D61" s="40">
        <v>4539955877.579999</v>
      </c>
      <c r="E61" s="40"/>
      <c r="F61" s="140"/>
      <c r="G61" s="140"/>
    </row>
    <row r="62" spans="2:7" s="186" customFormat="1" ht="12.95" customHeight="1" x14ac:dyDescent="0.2">
      <c r="B62" s="117">
        <v>45536</v>
      </c>
      <c r="C62" s="40">
        <v>76862220</v>
      </c>
      <c r="D62" s="40">
        <v>3800309778.3000002</v>
      </c>
      <c r="E62" s="40"/>
      <c r="F62" s="140"/>
      <c r="G62" s="140"/>
    </row>
    <row r="63" spans="2:7" s="186" customFormat="1" ht="12.95" customHeight="1" x14ac:dyDescent="0.2">
      <c r="B63" s="117">
        <v>45566</v>
      </c>
      <c r="C63" s="40">
        <v>73089223</v>
      </c>
      <c r="D63" s="40">
        <v>3526457006.4399986</v>
      </c>
      <c r="E63" s="40"/>
      <c r="F63" s="140"/>
      <c r="G63" s="140"/>
    </row>
    <row r="64" spans="2:7" s="186" customFormat="1" ht="12.95" customHeight="1" x14ac:dyDescent="0.2">
      <c r="B64" s="117">
        <v>45597</v>
      </c>
      <c r="C64" s="40">
        <v>65342830</v>
      </c>
      <c r="D64" s="40">
        <v>3214508322.6800003</v>
      </c>
      <c r="E64" s="40"/>
      <c r="F64" s="140"/>
      <c r="G64" s="140"/>
    </row>
    <row r="65" spans="2:12" s="186" customFormat="1" ht="12.95" customHeight="1" x14ac:dyDescent="0.2">
      <c r="B65" s="147">
        <v>45627</v>
      </c>
      <c r="C65" s="31">
        <v>69497486</v>
      </c>
      <c r="D65" s="31">
        <v>3553745263.02</v>
      </c>
      <c r="F65" s="133"/>
      <c r="G65" s="133"/>
      <c r="I65" s="65"/>
      <c r="J65" s="65"/>
    </row>
    <row r="66" spans="2:12" s="160" customFormat="1" ht="12.95" customHeight="1" x14ac:dyDescent="0.2">
      <c r="B66" s="20"/>
      <c r="C66" s="7"/>
      <c r="D66" s="7"/>
      <c r="E66" s="65"/>
      <c r="F66" s="65"/>
    </row>
    <row r="67" spans="2:12" s="160" customFormat="1" ht="12.95" customHeight="1" x14ac:dyDescent="0.2">
      <c r="B67" t="s">
        <v>232</v>
      </c>
      <c r="C67"/>
      <c r="D67"/>
      <c r="E67" s="65"/>
      <c r="F67" s="65"/>
    </row>
    <row r="68" spans="2:12" s="160" customFormat="1" ht="12.95" customHeight="1" x14ac:dyDescent="0.2">
      <c r="B68" t="s">
        <v>2</v>
      </c>
      <c r="C68"/>
      <c r="D68"/>
      <c r="E68" s="65"/>
      <c r="F68" s="65"/>
    </row>
    <row r="69" spans="2:12" s="160" customFormat="1" ht="12.95" customHeight="1" x14ac:dyDescent="0.2">
      <c r="B69"/>
      <c r="C69" s="17"/>
      <c r="D69" s="17"/>
      <c r="E69" s="65"/>
      <c r="F69" s="65"/>
    </row>
    <row r="70" spans="2:12" s="160" customFormat="1" ht="12.95" customHeight="1" x14ac:dyDescent="0.2">
      <c r="B70"/>
      <c r="C70" s="7"/>
      <c r="D70" s="7"/>
      <c r="E70" s="65"/>
      <c r="F70" s="65"/>
      <c r="G70" s="65"/>
      <c r="K70" s="65"/>
      <c r="L70" s="65"/>
    </row>
    <row r="71" spans="2:12" s="160" customFormat="1" ht="12.95" customHeight="1" x14ac:dyDescent="0.2">
      <c r="B71"/>
      <c r="C71" s="7"/>
      <c r="D71" s="7"/>
      <c r="E71" s="65"/>
      <c r="F71" s="65"/>
      <c r="G71" s="65"/>
      <c r="K71" s="65"/>
      <c r="L71" s="65"/>
    </row>
    <row r="72" spans="2:12" s="160" customFormat="1" ht="12.95" customHeight="1" x14ac:dyDescent="0.2">
      <c r="B72"/>
      <c r="C72" s="7"/>
      <c r="D72" s="7"/>
      <c r="E72" s="65"/>
      <c r="F72" s="65"/>
      <c r="G72" s="65"/>
      <c r="K72" s="65"/>
      <c r="L72" s="65"/>
    </row>
    <row r="73" spans="2:12" s="160" customFormat="1" ht="12.95" customHeight="1" x14ac:dyDescent="0.2">
      <c r="B73"/>
      <c r="C73"/>
      <c r="D73"/>
      <c r="E73" s="65"/>
      <c r="F73" s="65"/>
    </row>
    <row r="74" spans="2:12" s="160" customFormat="1" ht="12.95" customHeight="1" x14ac:dyDescent="0.2">
      <c r="B74"/>
      <c r="C74"/>
      <c r="D74"/>
      <c r="E74" s="65"/>
      <c r="F74" s="65"/>
    </row>
    <row r="75" spans="2:12" s="160" customFormat="1" ht="12.95" customHeight="1" x14ac:dyDescent="0.2">
      <c r="B75"/>
      <c r="C75"/>
      <c r="D75"/>
      <c r="E75" s="65"/>
      <c r="F75" s="65"/>
    </row>
    <row r="76" spans="2:12" s="160" customFormat="1" ht="12.95" customHeight="1" x14ac:dyDescent="0.2">
      <c r="B76"/>
      <c r="C76"/>
      <c r="D76"/>
      <c r="E76" s="65"/>
      <c r="F76" s="65"/>
    </row>
    <row r="77" spans="2:12" s="160" customFormat="1" ht="12.95" customHeight="1" x14ac:dyDescent="0.2">
      <c r="B77"/>
      <c r="C77"/>
      <c r="D77"/>
      <c r="E77" s="133"/>
      <c r="F77" s="133"/>
    </row>
    <row r="78" spans="2:12" ht="12.95" customHeight="1" x14ac:dyDescent="0.2">
      <c r="E78" s="34"/>
      <c r="F78" s="34"/>
    </row>
  </sheetData>
  <pageMargins left="0.25" right="0.25" top="0.75" bottom="0.75" header="0.3" footer="0.3"/>
  <pageSetup paperSize="9" scale="5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N31"/>
  <sheetViews>
    <sheetView showGridLines="0" zoomScaleNormal="100" workbookViewId="0">
      <selection activeCell="C10" sqref="C10:G10"/>
    </sheetView>
  </sheetViews>
  <sheetFormatPr defaultColWidth="9.33203125" defaultRowHeight="12.95" customHeight="1" x14ac:dyDescent="0.2"/>
  <cols>
    <col min="1" max="1" width="2.83203125" style="69" customWidth="1"/>
    <col min="2" max="2" width="26" style="69" customWidth="1"/>
    <col min="3" max="3" width="20.1640625" style="69" customWidth="1"/>
    <col min="4" max="4" width="16.83203125" style="69" customWidth="1"/>
    <col min="5" max="5" width="14.33203125" style="69" customWidth="1"/>
    <col min="6" max="6" width="21" style="69" customWidth="1"/>
    <col min="7" max="7" width="16.5" style="69" customWidth="1"/>
    <col min="8" max="8" width="19.33203125" style="69" customWidth="1"/>
    <col min="9" max="9" width="17.5" style="145" bestFit="1" customWidth="1"/>
    <col min="10" max="10" width="24.6640625" style="69" customWidth="1"/>
    <col min="11" max="13" width="17.33203125" style="69" customWidth="1"/>
    <col min="14" max="16384" width="9.33203125" style="69"/>
  </cols>
  <sheetData>
    <row r="2" spans="2:14" ht="15.75" x14ac:dyDescent="0.2">
      <c r="B2" s="68" t="s">
        <v>276</v>
      </c>
    </row>
    <row r="5" spans="2:14" ht="12.95" customHeight="1" x14ac:dyDescent="0.2">
      <c r="B5" s="130" t="s">
        <v>45</v>
      </c>
    </row>
    <row r="6" spans="2:14" ht="22.5" x14ac:dyDescent="0.2">
      <c r="B6" s="4" t="s">
        <v>67</v>
      </c>
      <c r="C6" s="129" t="s">
        <v>51</v>
      </c>
      <c r="D6" s="129" t="s">
        <v>52</v>
      </c>
      <c r="E6" s="129" t="s">
        <v>53</v>
      </c>
      <c r="F6" s="129" t="s">
        <v>9</v>
      </c>
      <c r="G6" s="129" t="s">
        <v>54</v>
      </c>
      <c r="H6" s="129" t="s">
        <v>0</v>
      </c>
      <c r="J6" s="202"/>
    </row>
    <row r="7" spans="2:14" ht="12.95" customHeight="1" x14ac:dyDescent="0.2">
      <c r="B7" s="69" t="s">
        <v>68</v>
      </c>
      <c r="C7" s="93">
        <v>105254681</v>
      </c>
      <c r="D7" s="93">
        <v>384694910</v>
      </c>
      <c r="E7" s="93">
        <v>6544690</v>
      </c>
      <c r="F7" s="93">
        <v>1081297</v>
      </c>
      <c r="G7" s="55"/>
      <c r="H7" s="93">
        <v>497575578</v>
      </c>
      <c r="J7" s="202"/>
    </row>
    <row r="8" spans="2:14" ht="26.25" customHeight="1" x14ac:dyDescent="0.3">
      <c r="B8" s="131" t="s">
        <v>172</v>
      </c>
      <c r="C8" s="93">
        <v>664232</v>
      </c>
      <c r="D8" s="93">
        <v>300506951</v>
      </c>
      <c r="E8" s="93">
        <v>58344652</v>
      </c>
      <c r="F8" s="93">
        <v>11915</v>
      </c>
      <c r="G8" s="93">
        <v>1992872</v>
      </c>
      <c r="H8" s="93">
        <v>361520622</v>
      </c>
      <c r="J8" s="202"/>
      <c r="K8" s="261"/>
    </row>
    <row r="9" spans="2:14" ht="12.95" customHeight="1" x14ac:dyDescent="0.3">
      <c r="B9" s="105" t="s">
        <v>0</v>
      </c>
      <c r="C9" s="106">
        <f t="shared" ref="C9:H9" si="0">SUM(C7:C8)</f>
        <v>105918913</v>
      </c>
      <c r="D9" s="106">
        <f t="shared" si="0"/>
        <v>685201861</v>
      </c>
      <c r="E9" s="106">
        <f t="shared" si="0"/>
        <v>64889342</v>
      </c>
      <c r="F9" s="106">
        <f t="shared" si="0"/>
        <v>1093212</v>
      </c>
      <c r="G9" s="106">
        <f t="shared" si="0"/>
        <v>1992872</v>
      </c>
      <c r="H9" s="106">
        <f t="shared" si="0"/>
        <v>859096200</v>
      </c>
      <c r="I9" s="132"/>
      <c r="J9" s="132"/>
      <c r="K9" s="261"/>
      <c r="L9" s="132"/>
      <c r="M9" s="132"/>
      <c r="N9" s="167"/>
    </row>
    <row r="10" spans="2:14" ht="12.95" customHeight="1" x14ac:dyDescent="0.2">
      <c r="C10" s="120"/>
      <c r="D10" s="120"/>
      <c r="E10" s="120"/>
      <c r="F10" s="120"/>
      <c r="G10" s="120"/>
      <c r="H10" s="132"/>
      <c r="J10" s="145"/>
    </row>
    <row r="11" spans="2:14" ht="12.95" customHeight="1" x14ac:dyDescent="0.2">
      <c r="C11" s="120"/>
      <c r="D11" s="120"/>
      <c r="E11" s="120"/>
      <c r="F11" s="120"/>
      <c r="G11" s="120"/>
      <c r="J11" s="145"/>
    </row>
    <row r="12" spans="2:14" ht="12.95" customHeight="1" x14ac:dyDescent="0.2">
      <c r="B12" s="283" t="s">
        <v>44</v>
      </c>
      <c r="C12" s="283"/>
      <c r="D12" s="283"/>
      <c r="E12" s="283"/>
      <c r="F12" s="283"/>
      <c r="G12" s="283"/>
      <c r="J12" s="145"/>
    </row>
    <row r="13" spans="2:14" ht="22.5" x14ac:dyDescent="0.3">
      <c r="B13" s="4" t="s">
        <v>67</v>
      </c>
      <c r="C13" s="129" t="s">
        <v>51</v>
      </c>
      <c r="D13" s="129" t="s">
        <v>52</v>
      </c>
      <c r="E13" s="129" t="s">
        <v>53</v>
      </c>
      <c r="F13" s="129" t="s">
        <v>9</v>
      </c>
      <c r="G13" s="129" t="s">
        <v>54</v>
      </c>
      <c r="H13" s="129" t="s">
        <v>0</v>
      </c>
      <c r="J13" s="145"/>
      <c r="K13" s="262"/>
    </row>
    <row r="14" spans="2:14" ht="12.95" customHeight="1" x14ac:dyDescent="0.2">
      <c r="B14" s="69" t="s">
        <v>68</v>
      </c>
      <c r="C14" s="93">
        <v>19133799229</v>
      </c>
      <c r="D14" s="93">
        <v>10127564392</v>
      </c>
      <c r="E14" s="93">
        <v>449687639</v>
      </c>
      <c r="F14" s="93">
        <v>358921426</v>
      </c>
      <c r="G14" s="55"/>
      <c r="H14" s="93">
        <v>30069972686</v>
      </c>
      <c r="J14" s="145"/>
    </row>
    <row r="15" spans="2:14" ht="24.75" customHeight="1" x14ac:dyDescent="0.2">
      <c r="B15" s="131" t="s">
        <v>172</v>
      </c>
      <c r="C15" s="93">
        <v>101564990</v>
      </c>
      <c r="D15" s="93">
        <v>9670635006.4800053</v>
      </c>
      <c r="E15" s="93">
        <v>2237052698.75</v>
      </c>
      <c r="F15" s="93">
        <v>2061809</v>
      </c>
      <c r="G15" s="93">
        <v>119109611.25</v>
      </c>
      <c r="H15" s="93">
        <v>12130424115.480005</v>
      </c>
      <c r="J15" s="145"/>
    </row>
    <row r="16" spans="2:14" ht="12.95" customHeight="1" x14ac:dyDescent="0.2">
      <c r="B16" s="105" t="s">
        <v>0</v>
      </c>
      <c r="C16" s="106">
        <f>SUM(C14:C15)</f>
        <v>19235364219</v>
      </c>
      <c r="D16" s="106">
        <f>SUM(D14:D15)</f>
        <v>19798199398.480003</v>
      </c>
      <c r="E16" s="106">
        <f>SUM(E14:E15)</f>
        <v>2686740337.75</v>
      </c>
      <c r="F16" s="106">
        <f>SUM(F14:F15)</f>
        <v>360983235</v>
      </c>
      <c r="G16" s="106">
        <f>SUM(G15)</f>
        <v>119109611.25</v>
      </c>
      <c r="H16" s="106">
        <f t="shared" ref="H16" si="1">SUM(C16:G16)</f>
        <v>42200396801.480003</v>
      </c>
      <c r="J16" s="167"/>
      <c r="K16" s="167"/>
      <c r="L16" s="167"/>
      <c r="M16" s="167"/>
      <c r="N16" s="167"/>
    </row>
    <row r="17" spans="2:10" ht="12.95" customHeight="1" x14ac:dyDescent="0.2">
      <c r="C17" s="120"/>
      <c r="D17" s="120"/>
      <c r="E17" s="120"/>
      <c r="F17" s="120"/>
      <c r="G17" s="120"/>
      <c r="H17" s="93"/>
      <c r="J17" s="167"/>
    </row>
    <row r="18" spans="2:10" ht="12.95" customHeight="1" x14ac:dyDescent="0.2">
      <c r="B18" s="69" t="s">
        <v>317</v>
      </c>
    </row>
    <row r="19" spans="2:10" ht="12.95" customHeight="1" x14ac:dyDescent="0.2">
      <c r="B19" s="69" t="s">
        <v>2</v>
      </c>
    </row>
    <row r="21" spans="2:10" ht="12.95" customHeight="1" x14ac:dyDescent="0.2">
      <c r="C21" s="128"/>
      <c r="D21" s="210"/>
      <c r="E21" s="128"/>
      <c r="F21" s="128"/>
    </row>
    <row r="22" spans="2:10" ht="12.95" customHeight="1" x14ac:dyDescent="0.2">
      <c r="C22" s="104"/>
      <c r="D22" s="104"/>
      <c r="E22" s="104"/>
      <c r="F22" s="104"/>
      <c r="G22" s="104"/>
      <c r="H22" s="104"/>
    </row>
    <row r="23" spans="2:10" ht="12.95" customHeight="1" x14ac:dyDescent="0.2">
      <c r="C23" s="104"/>
      <c r="D23" s="104"/>
      <c r="E23" s="104"/>
      <c r="F23" s="104"/>
      <c r="G23" s="104"/>
      <c r="H23" s="104"/>
    </row>
    <row r="24" spans="2:10" ht="12.95" customHeight="1" x14ac:dyDescent="0.2">
      <c r="D24" s="259"/>
      <c r="E24" s="259"/>
      <c r="F24" s="259"/>
      <c r="G24" s="259"/>
      <c r="H24" s="259"/>
    </row>
    <row r="25" spans="2:10" ht="12.95" customHeight="1" x14ac:dyDescent="0.2">
      <c r="C25" s="104"/>
      <c r="D25" s="104"/>
      <c r="E25" s="104"/>
      <c r="F25" s="104"/>
      <c r="G25" s="104"/>
      <c r="H25" s="104"/>
    </row>
    <row r="26" spans="2:10" ht="12.95" customHeight="1" x14ac:dyDescent="0.2">
      <c r="C26" s="104"/>
      <c r="D26" s="104"/>
      <c r="E26" s="104"/>
      <c r="F26" s="104"/>
      <c r="G26" s="104"/>
      <c r="H26" s="104"/>
    </row>
    <row r="27" spans="2:10" ht="12.95" customHeight="1" x14ac:dyDescent="0.2">
      <c r="F27" s="211"/>
    </row>
    <row r="31" spans="2:10" ht="12.95" customHeight="1" x14ac:dyDescent="0.2">
      <c r="C31" s="94"/>
      <c r="D31" s="94"/>
      <c r="E31" s="94"/>
      <c r="F31" s="94"/>
      <c r="G31" s="94"/>
      <c r="H31" s="94"/>
    </row>
  </sheetData>
  <mergeCells count="1">
    <mergeCell ref="B12:G12"/>
  </mergeCells>
  <pageMargins left="0.25" right="0.25" top="0.75" bottom="0.75" header="0.3" footer="0.3"/>
  <pageSetup paperSize="9" orientation="landscape" r:id="rId1"/>
  <ignoredErrors>
    <ignoredError sqref="G1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H64"/>
  <sheetViews>
    <sheetView showGridLines="0" zoomScaleNormal="100" workbookViewId="0">
      <selection activeCell="F20" sqref="F20"/>
    </sheetView>
  </sheetViews>
  <sheetFormatPr defaultRowHeight="12.95" customHeight="1" x14ac:dyDescent="0.2"/>
  <cols>
    <col min="1" max="1" width="2.83203125" customWidth="1"/>
    <col min="2" max="2" width="17" customWidth="1"/>
    <col min="3" max="3" width="15.33203125" customWidth="1"/>
    <col min="4" max="4" width="26.1640625" customWidth="1"/>
    <col min="5" max="5" width="13" style="14" customWidth="1"/>
  </cols>
  <sheetData>
    <row r="2" spans="2:6" ht="15.75" x14ac:dyDescent="0.25">
      <c r="B2" s="1" t="s">
        <v>177</v>
      </c>
    </row>
    <row r="5" spans="2:6" ht="22.5" x14ac:dyDescent="0.2">
      <c r="B5" s="9" t="s">
        <v>1</v>
      </c>
      <c r="C5" s="32" t="s">
        <v>215</v>
      </c>
      <c r="D5" s="195" t="s">
        <v>214</v>
      </c>
      <c r="E5" s="138" t="s">
        <v>0</v>
      </c>
    </row>
    <row r="6" spans="2:6" ht="12.95" customHeight="1" x14ac:dyDescent="0.2">
      <c r="B6" s="10" t="s">
        <v>283</v>
      </c>
      <c r="C6" s="40">
        <v>2539</v>
      </c>
      <c r="D6" s="40">
        <v>1717</v>
      </c>
      <c r="E6" s="148">
        <f>C6+D6</f>
        <v>4256</v>
      </c>
      <c r="F6" s="17"/>
    </row>
    <row r="7" spans="2:6" ht="12.95" customHeight="1" x14ac:dyDescent="0.2">
      <c r="B7" s="10" t="s">
        <v>284</v>
      </c>
      <c r="C7" s="40">
        <v>2501</v>
      </c>
      <c r="D7" s="40">
        <v>1764</v>
      </c>
      <c r="E7" s="148">
        <f t="shared" ref="E7:E16" si="0">C7+D7</f>
        <v>4265</v>
      </c>
      <c r="F7" s="17"/>
    </row>
    <row r="8" spans="2:6" ht="12.95" customHeight="1" x14ac:dyDescent="0.2">
      <c r="B8" s="46" t="s">
        <v>285</v>
      </c>
      <c r="C8" s="40">
        <v>2718</v>
      </c>
      <c r="D8" s="40">
        <v>1769</v>
      </c>
      <c r="E8" s="148">
        <f t="shared" si="0"/>
        <v>4487</v>
      </c>
      <c r="F8" s="17"/>
    </row>
    <row r="9" spans="2:6" ht="12.95" customHeight="1" x14ac:dyDescent="0.2">
      <c r="B9" s="10" t="s">
        <v>286</v>
      </c>
      <c r="C9" s="40">
        <v>2820</v>
      </c>
      <c r="D9" s="40">
        <v>1831</v>
      </c>
      <c r="E9" s="148">
        <f t="shared" si="0"/>
        <v>4651</v>
      </c>
      <c r="F9" s="17"/>
    </row>
    <row r="10" spans="2:6" ht="12.95" customHeight="1" x14ac:dyDescent="0.2">
      <c r="B10" s="46" t="s">
        <v>287</v>
      </c>
      <c r="C10" s="40">
        <v>3067</v>
      </c>
      <c r="D10" s="40">
        <v>1815</v>
      </c>
      <c r="E10" s="148">
        <f t="shared" si="0"/>
        <v>4882</v>
      </c>
      <c r="F10" s="17"/>
    </row>
    <row r="11" spans="2:6" ht="12.95" customHeight="1" x14ac:dyDescent="0.2">
      <c r="B11" s="10" t="s">
        <v>288</v>
      </c>
      <c r="C11" s="40">
        <v>3307</v>
      </c>
      <c r="D11" s="40">
        <v>1817</v>
      </c>
      <c r="E11" s="148">
        <f t="shared" si="0"/>
        <v>5124</v>
      </c>
      <c r="F11" s="17"/>
    </row>
    <row r="12" spans="2:6" ht="12.95" customHeight="1" x14ac:dyDescent="0.2">
      <c r="B12" s="46" t="s">
        <v>289</v>
      </c>
      <c r="C12" s="40">
        <v>3381</v>
      </c>
      <c r="D12" s="40">
        <v>1848</v>
      </c>
      <c r="E12" s="148">
        <f t="shared" si="0"/>
        <v>5229</v>
      </c>
      <c r="F12" s="17"/>
    </row>
    <row r="13" spans="2:6" ht="12.95" customHeight="1" x14ac:dyDescent="0.2">
      <c r="B13" s="46" t="s">
        <v>290</v>
      </c>
      <c r="C13" s="40">
        <v>3381</v>
      </c>
      <c r="D13" s="40">
        <v>1864</v>
      </c>
      <c r="E13" s="148">
        <f t="shared" si="0"/>
        <v>5245</v>
      </c>
      <c r="F13" s="17"/>
    </row>
    <row r="14" spans="2:6" ht="12.95" customHeight="1" x14ac:dyDescent="0.2">
      <c r="B14" s="10" t="s">
        <v>291</v>
      </c>
      <c r="C14" s="40">
        <v>3125</v>
      </c>
      <c r="D14" s="40">
        <v>1870</v>
      </c>
      <c r="E14" s="148">
        <f t="shared" si="0"/>
        <v>4995</v>
      </c>
      <c r="F14" s="17"/>
    </row>
    <row r="15" spans="2:6" ht="12.95" customHeight="1" x14ac:dyDescent="0.2">
      <c r="B15" s="46" t="s">
        <v>292</v>
      </c>
      <c r="C15" s="40">
        <v>2488</v>
      </c>
      <c r="D15" s="40">
        <v>1910</v>
      </c>
      <c r="E15" s="148">
        <f t="shared" si="0"/>
        <v>4398</v>
      </c>
      <c r="F15" s="17"/>
    </row>
    <row r="16" spans="2:6" ht="12.95" customHeight="1" x14ac:dyDescent="0.2">
      <c r="B16" s="10" t="s">
        <v>293</v>
      </c>
      <c r="C16" s="40">
        <v>2107</v>
      </c>
      <c r="D16" s="40">
        <v>1925</v>
      </c>
      <c r="E16" s="148">
        <f t="shared" si="0"/>
        <v>4032</v>
      </c>
      <c r="F16" s="17"/>
    </row>
    <row r="17" spans="2:8" ht="12.95" customHeight="1" x14ac:dyDescent="0.2">
      <c r="B17" s="30" t="s">
        <v>294</v>
      </c>
      <c r="C17" s="31">
        <v>2052</v>
      </c>
      <c r="D17" s="31">
        <v>1926</v>
      </c>
      <c r="E17" s="11">
        <f>C17+D17</f>
        <v>3978</v>
      </c>
      <c r="F17" s="148"/>
    </row>
    <row r="18" spans="2:8" s="2" customFormat="1" ht="12.95" customHeight="1" x14ac:dyDescent="0.2">
      <c r="B18"/>
      <c r="C18"/>
      <c r="D18" s="34"/>
      <c r="E18" s="14"/>
    </row>
    <row r="19" spans="2:8" s="2" customFormat="1" ht="12.95" customHeight="1" x14ac:dyDescent="0.2">
      <c r="B19" s="146" t="s">
        <v>183</v>
      </c>
      <c r="C19"/>
      <c r="D19"/>
      <c r="E19" s="14"/>
      <c r="F19" s="7"/>
    </row>
    <row r="20" spans="2:8" ht="12.95" customHeight="1" x14ac:dyDescent="0.2">
      <c r="B20" s="146" t="s">
        <v>2</v>
      </c>
      <c r="F20" s="7"/>
    </row>
    <row r="21" spans="2:8" ht="12.95" customHeight="1" x14ac:dyDescent="0.2">
      <c r="F21" s="7"/>
    </row>
    <row r="22" spans="2:8" ht="12.95" customHeight="1" x14ac:dyDescent="0.2">
      <c r="D22" s="34"/>
      <c r="F22" s="7"/>
    </row>
    <row r="23" spans="2:8" ht="12.95" customHeight="1" x14ac:dyDescent="0.2">
      <c r="F23" s="7"/>
    </row>
    <row r="24" spans="2:8" ht="12.95" customHeight="1" x14ac:dyDescent="0.2">
      <c r="F24" s="7"/>
    </row>
    <row r="25" spans="2:8" ht="12.95" customHeight="1" x14ac:dyDescent="0.2">
      <c r="F25" s="7"/>
    </row>
    <row r="26" spans="2:8" ht="12.95" customHeight="1" x14ac:dyDescent="0.2">
      <c r="F26" s="7"/>
    </row>
    <row r="27" spans="2:8" ht="12.95" customHeight="1" x14ac:dyDescent="0.2">
      <c r="F27" s="7"/>
    </row>
    <row r="28" spans="2:8" ht="12.95" customHeight="1" x14ac:dyDescent="0.2">
      <c r="F28" s="7"/>
      <c r="H28" s="34"/>
    </row>
    <row r="29" spans="2:8" ht="12.95" customHeight="1" x14ac:dyDescent="0.2">
      <c r="F29" s="7"/>
    </row>
    <row r="30" spans="2:8" ht="12.95" customHeight="1" x14ac:dyDescent="0.2">
      <c r="F30" s="7"/>
      <c r="H30" s="34"/>
    </row>
    <row r="31" spans="2:8" ht="12.95" customHeight="1" x14ac:dyDescent="0.2">
      <c r="F31" s="7"/>
    </row>
    <row r="32" spans="2:8" ht="12.95" customHeight="1" x14ac:dyDescent="0.2">
      <c r="F32" s="7"/>
      <c r="H32" s="65"/>
    </row>
    <row r="40" spans="2:5" s="186" customFormat="1" ht="12.95" customHeight="1" x14ac:dyDescent="0.2">
      <c r="B40"/>
      <c r="C40"/>
      <c r="D40"/>
      <c r="E40" s="14"/>
    </row>
    <row r="41" spans="2:5" ht="12.95" customHeight="1" x14ac:dyDescent="0.2">
      <c r="C41" s="87"/>
      <c r="D41" s="87"/>
    </row>
    <row r="42" spans="2:5" s="186" customFormat="1" ht="12.95" customHeight="1" x14ac:dyDescent="0.2">
      <c r="B42"/>
      <c r="C42" s="87"/>
      <c r="D42" s="87"/>
      <c r="E42" s="14"/>
    </row>
    <row r="43" spans="2:5" s="186" customFormat="1" ht="12.95" customHeight="1" x14ac:dyDescent="0.2">
      <c r="B43"/>
      <c r="C43"/>
      <c r="D43"/>
      <c r="E43" s="14"/>
    </row>
    <row r="44" spans="2:5" s="186" customFormat="1" ht="12.95" customHeight="1" x14ac:dyDescent="0.2">
      <c r="B44"/>
      <c r="C44"/>
      <c r="D44"/>
      <c r="E44" s="14"/>
    </row>
    <row r="45" spans="2:5" s="186" customFormat="1" ht="12.95" customHeight="1" x14ac:dyDescent="0.2">
      <c r="B45"/>
      <c r="C45"/>
      <c r="D45"/>
      <c r="E45" s="14"/>
    </row>
    <row r="46" spans="2:5" s="186" customFormat="1" ht="12.95" customHeight="1" x14ac:dyDescent="0.2">
      <c r="B46"/>
      <c r="C46"/>
      <c r="D46"/>
      <c r="E46" s="14"/>
    </row>
    <row r="47" spans="2:5" s="186" customFormat="1" ht="12.95" customHeight="1" x14ac:dyDescent="0.2">
      <c r="B47"/>
      <c r="C47"/>
      <c r="D47"/>
      <c r="E47" s="14"/>
    </row>
    <row r="48" spans="2:5" s="186" customFormat="1" ht="12.95" customHeight="1" x14ac:dyDescent="0.2">
      <c r="B48"/>
      <c r="C48"/>
      <c r="D48"/>
      <c r="E48" s="14"/>
    </row>
    <row r="49" spans="2:6" s="186" customFormat="1" ht="12.95" customHeight="1" x14ac:dyDescent="0.2">
      <c r="B49"/>
      <c r="C49"/>
      <c r="D49"/>
      <c r="E49" s="14"/>
    </row>
    <row r="50" spans="2:6" s="160" customFormat="1" ht="12.95" customHeight="1" x14ac:dyDescent="0.2">
      <c r="B50"/>
      <c r="C50"/>
      <c r="D50"/>
      <c r="E50" s="14"/>
    </row>
    <row r="51" spans="2:6" s="186" customFormat="1" ht="12.95" customHeight="1" x14ac:dyDescent="0.2">
      <c r="B51"/>
      <c r="C51"/>
      <c r="D51"/>
      <c r="E51" s="14"/>
    </row>
    <row r="52" spans="2:6" s="186" customFormat="1" ht="12.95" customHeight="1" x14ac:dyDescent="0.2">
      <c r="B52"/>
      <c r="C52"/>
      <c r="D52"/>
      <c r="E52" s="14"/>
    </row>
    <row r="53" spans="2:6" s="160" customFormat="1" ht="12.95" customHeight="1" x14ac:dyDescent="0.2">
      <c r="B53"/>
      <c r="C53"/>
      <c r="D53"/>
      <c r="E53" s="14"/>
    </row>
    <row r="54" spans="2:6" s="160" customFormat="1" ht="12.95" customHeight="1" x14ac:dyDescent="0.2">
      <c r="B54"/>
      <c r="C54"/>
      <c r="D54"/>
      <c r="E54" s="14"/>
    </row>
    <row r="55" spans="2:6" s="160" customFormat="1" ht="12.95" customHeight="1" x14ac:dyDescent="0.2">
      <c r="B55"/>
      <c r="C55"/>
      <c r="D55"/>
      <c r="E55" s="14"/>
    </row>
    <row r="56" spans="2:6" s="160" customFormat="1" ht="12.95" customHeight="1" x14ac:dyDescent="0.2">
      <c r="B56"/>
      <c r="C56"/>
      <c r="D56"/>
      <c r="E56" s="14"/>
    </row>
    <row r="57" spans="2:6" s="160" customFormat="1" ht="12.95" customHeight="1" x14ac:dyDescent="0.2">
      <c r="B57"/>
      <c r="C57"/>
      <c r="D57"/>
      <c r="E57" s="14"/>
    </row>
    <row r="58" spans="2:6" s="160" customFormat="1" ht="12.95" customHeight="1" x14ac:dyDescent="0.2">
      <c r="B58"/>
      <c r="C58"/>
      <c r="D58"/>
      <c r="E58" s="14"/>
    </row>
    <row r="59" spans="2:6" s="160" customFormat="1" ht="12.95" customHeight="1" x14ac:dyDescent="0.2">
      <c r="B59"/>
      <c r="C59"/>
      <c r="D59"/>
      <c r="E59" s="14"/>
    </row>
    <row r="60" spans="2:6" s="160" customFormat="1" ht="12.95" customHeight="1" x14ac:dyDescent="0.2">
      <c r="B60"/>
      <c r="C60"/>
      <c r="D60"/>
      <c r="E60" s="14"/>
    </row>
    <row r="61" spans="2:6" s="160" customFormat="1" ht="12.95" customHeight="1" x14ac:dyDescent="0.2">
      <c r="B61"/>
      <c r="C61"/>
      <c r="D61"/>
      <c r="E61" s="14"/>
    </row>
    <row r="62" spans="2:6" s="160" customFormat="1" ht="12.95" customHeight="1" x14ac:dyDescent="0.2">
      <c r="B62"/>
      <c r="C62"/>
      <c r="D62"/>
      <c r="E62" s="14"/>
    </row>
    <row r="63" spans="2:6" s="160" customFormat="1" ht="12.95" customHeight="1" x14ac:dyDescent="0.2">
      <c r="B63"/>
      <c r="C63"/>
      <c r="D63"/>
      <c r="E63" s="14"/>
    </row>
    <row r="64" spans="2:6" s="160" customFormat="1" ht="12.95" customHeight="1" x14ac:dyDescent="0.2">
      <c r="B64"/>
      <c r="C64"/>
      <c r="D64"/>
      <c r="E64" s="14"/>
      <c r="F64" s="34"/>
    </row>
  </sheetData>
  <pageMargins left="0.25" right="0.25" top="0.75" bottom="0.75" header="0.3" footer="0.3"/>
  <pageSetup paperSize="9" scale="97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M78"/>
  <sheetViews>
    <sheetView showGridLines="0" zoomScaleNormal="100" workbookViewId="0">
      <selection activeCell="G6" sqref="G6:H6"/>
    </sheetView>
  </sheetViews>
  <sheetFormatPr defaultColWidth="19.33203125" defaultRowHeight="12.95" customHeight="1" x14ac:dyDescent="0.2"/>
  <cols>
    <col min="1" max="1" width="2.83203125" customWidth="1"/>
    <col min="3" max="3" width="22" customWidth="1"/>
    <col min="4" max="4" width="26" customWidth="1"/>
    <col min="5" max="5" width="22.83203125" customWidth="1"/>
    <col min="6" max="6" width="26.33203125" customWidth="1"/>
    <col min="8" max="8" width="24.1640625" customWidth="1"/>
  </cols>
  <sheetData>
    <row r="2" spans="2:8" ht="15.75" x14ac:dyDescent="0.25">
      <c r="B2" s="50" t="s">
        <v>346</v>
      </c>
    </row>
    <row r="5" spans="2:8" ht="33.75" x14ac:dyDescent="0.2">
      <c r="B5" s="9" t="s">
        <v>1</v>
      </c>
      <c r="C5" s="102" t="s">
        <v>107</v>
      </c>
      <c r="D5" s="102" t="s">
        <v>108</v>
      </c>
      <c r="E5" s="102" t="s">
        <v>109</v>
      </c>
      <c r="F5" s="102" t="s">
        <v>110</v>
      </c>
    </row>
    <row r="6" spans="2:8" ht="12.95" customHeight="1" x14ac:dyDescent="0.2">
      <c r="B6" s="51">
        <v>43831</v>
      </c>
      <c r="C6" s="7">
        <v>36615959</v>
      </c>
      <c r="D6" s="7">
        <v>1697255135.1781802</v>
      </c>
      <c r="E6" s="7">
        <v>1511929</v>
      </c>
      <c r="F6" s="7">
        <v>93156189.793616027</v>
      </c>
      <c r="G6" s="7"/>
      <c r="H6" s="7"/>
    </row>
    <row r="7" spans="2:8" ht="12.95" customHeight="1" x14ac:dyDescent="0.2">
      <c r="B7" s="20">
        <v>43862</v>
      </c>
      <c r="C7" s="7">
        <v>37254919</v>
      </c>
      <c r="D7" s="7">
        <v>1719124809.0782399</v>
      </c>
      <c r="E7" s="7">
        <v>1406610</v>
      </c>
      <c r="F7" s="7">
        <v>84994841.860773772</v>
      </c>
    </row>
    <row r="8" spans="2:8" ht="12.95" customHeight="1" x14ac:dyDescent="0.2">
      <c r="B8" s="20">
        <v>43891</v>
      </c>
      <c r="C8" s="73">
        <v>34321493</v>
      </c>
      <c r="D8" s="73">
        <v>1683443138.0980821</v>
      </c>
      <c r="E8" s="73">
        <v>910210</v>
      </c>
      <c r="F8" s="73">
        <v>56076777.622934498</v>
      </c>
      <c r="G8" s="7"/>
    </row>
    <row r="9" spans="2:8" ht="12.95" customHeight="1" x14ac:dyDescent="0.2">
      <c r="B9" s="20">
        <v>43922</v>
      </c>
      <c r="C9" s="7">
        <v>27298465</v>
      </c>
      <c r="D9" s="7">
        <v>1367762628.4424977</v>
      </c>
      <c r="E9" s="7">
        <v>488223</v>
      </c>
      <c r="F9" s="73">
        <v>35106476.74032782</v>
      </c>
    </row>
    <row r="10" spans="2:8" ht="12.95" customHeight="1" x14ac:dyDescent="0.2">
      <c r="B10" s="20">
        <v>43952</v>
      </c>
      <c r="C10" s="7">
        <v>37277321</v>
      </c>
      <c r="D10" s="7">
        <v>1763517607.6713781</v>
      </c>
      <c r="E10" s="7">
        <v>892036</v>
      </c>
      <c r="F10" s="7">
        <v>58969228.084146254</v>
      </c>
    </row>
    <row r="11" spans="2:8" ht="12.95" customHeight="1" x14ac:dyDescent="0.2">
      <c r="B11" s="20">
        <v>43983</v>
      </c>
      <c r="C11" s="7">
        <v>41209961</v>
      </c>
      <c r="D11" s="7">
        <v>1943747361.6032915</v>
      </c>
      <c r="E11" s="7">
        <v>3034555</v>
      </c>
      <c r="F11" s="7">
        <v>202440725.86103922</v>
      </c>
    </row>
    <row r="12" spans="2:8" ht="12.95" customHeight="1" x14ac:dyDescent="0.2">
      <c r="B12" s="20">
        <v>44013</v>
      </c>
      <c r="C12" s="7">
        <v>42651302</v>
      </c>
      <c r="D12" s="7">
        <v>2026408845.9751806</v>
      </c>
      <c r="E12" s="7">
        <v>8359246</v>
      </c>
      <c r="F12" s="7">
        <v>553903845.51065099</v>
      </c>
    </row>
    <row r="13" spans="2:8" ht="12.95" customHeight="1" x14ac:dyDescent="0.2">
      <c r="B13" s="20">
        <v>44044</v>
      </c>
      <c r="C13" s="7">
        <v>40142967</v>
      </c>
      <c r="D13" s="7">
        <v>1906217713.3187337</v>
      </c>
      <c r="E13" s="7">
        <v>10175429</v>
      </c>
      <c r="F13" s="7">
        <v>661673293.11832237</v>
      </c>
    </row>
    <row r="14" spans="2:8" ht="12.95" customHeight="1" x14ac:dyDescent="0.2">
      <c r="B14" s="20">
        <v>44075</v>
      </c>
      <c r="C14" s="7">
        <v>41319439</v>
      </c>
      <c r="D14" s="7">
        <v>1923771915.0574026</v>
      </c>
      <c r="E14" s="7">
        <v>3222298</v>
      </c>
      <c r="F14" s="7">
        <v>193074303.13889441</v>
      </c>
    </row>
    <row r="15" spans="2:8" ht="12.95" customHeight="1" x14ac:dyDescent="0.2">
      <c r="B15" s="20">
        <v>44105</v>
      </c>
      <c r="C15" s="7">
        <v>41547859</v>
      </c>
      <c r="D15" s="7">
        <v>1939619045.5902846</v>
      </c>
      <c r="E15" s="7">
        <v>1620059</v>
      </c>
      <c r="F15" s="7">
        <v>92970462.406264514</v>
      </c>
    </row>
    <row r="16" spans="2:8" ht="12.95" customHeight="1" x14ac:dyDescent="0.2">
      <c r="B16" s="51">
        <v>44136</v>
      </c>
      <c r="C16" s="40">
        <v>38756098</v>
      </c>
      <c r="D16" s="40">
        <v>1828523421.0631096</v>
      </c>
      <c r="E16" s="40">
        <v>1154037</v>
      </c>
      <c r="F16" s="40">
        <v>63390458.955471493</v>
      </c>
    </row>
    <row r="17" spans="2:9" ht="12.95" customHeight="1" x14ac:dyDescent="0.2">
      <c r="B17" s="117">
        <v>44166</v>
      </c>
      <c r="C17" s="40">
        <v>40827962</v>
      </c>
      <c r="D17" s="40">
        <v>1921217538.9209635</v>
      </c>
      <c r="E17" s="40">
        <v>1070527</v>
      </c>
      <c r="F17" s="40">
        <v>61050355.564403743</v>
      </c>
      <c r="G17" s="7"/>
      <c r="H17" s="7"/>
    </row>
    <row r="18" spans="2:9" ht="12.95" customHeight="1" x14ac:dyDescent="0.2">
      <c r="B18" s="20">
        <v>44197</v>
      </c>
      <c r="C18" s="7">
        <v>37483067</v>
      </c>
      <c r="D18" s="7">
        <v>1660234516.4244475</v>
      </c>
      <c r="E18" s="7">
        <v>973897</v>
      </c>
      <c r="F18" s="7">
        <v>53327221.31528303</v>
      </c>
      <c r="G18" s="7"/>
      <c r="H18" s="7"/>
      <c r="I18" s="65"/>
    </row>
    <row r="19" spans="2:9" ht="12.95" customHeight="1" x14ac:dyDescent="0.2">
      <c r="B19" s="20">
        <v>44228</v>
      </c>
      <c r="C19" s="38">
        <v>38252060</v>
      </c>
      <c r="D19" s="38">
        <v>1698662391.5322847</v>
      </c>
      <c r="E19" s="38">
        <v>976922</v>
      </c>
      <c r="F19" s="38">
        <v>53824522.795142345</v>
      </c>
      <c r="G19" s="7"/>
      <c r="H19" s="7"/>
      <c r="I19" s="65"/>
    </row>
    <row r="20" spans="2:9" ht="12.95" customHeight="1" x14ac:dyDescent="0.2">
      <c r="B20" s="20">
        <v>44256</v>
      </c>
      <c r="C20" s="7">
        <v>43151426</v>
      </c>
      <c r="D20" s="7">
        <v>1964475441.6351449</v>
      </c>
      <c r="E20" s="7">
        <v>1268068</v>
      </c>
      <c r="F20" s="7">
        <v>73785616.696529299</v>
      </c>
      <c r="G20" s="61"/>
      <c r="H20" s="61"/>
    </row>
    <row r="21" spans="2:9" ht="12.95" customHeight="1" x14ac:dyDescent="0.2">
      <c r="B21" s="20">
        <v>44287</v>
      </c>
      <c r="C21" s="73">
        <v>40958805</v>
      </c>
      <c r="D21" s="73">
        <v>1867450694.6711791</v>
      </c>
      <c r="E21" s="73">
        <v>1655726</v>
      </c>
      <c r="F21" s="7">
        <v>97060838.409980744</v>
      </c>
    </row>
    <row r="22" spans="2:9" ht="12.95" customHeight="1" x14ac:dyDescent="0.2">
      <c r="B22" s="20">
        <v>44317</v>
      </c>
      <c r="C22" s="73">
        <v>45234616</v>
      </c>
      <c r="D22" s="73">
        <v>2068495146.7250645</v>
      </c>
      <c r="E22" s="7">
        <v>2558426</v>
      </c>
      <c r="F22" s="7">
        <v>157514039.94956532</v>
      </c>
    </row>
    <row r="23" spans="2:9" ht="12.95" customHeight="1" x14ac:dyDescent="0.2">
      <c r="B23" s="20">
        <v>44348</v>
      </c>
      <c r="C23" s="7">
        <v>46202887</v>
      </c>
      <c r="D23" s="7">
        <v>2118246208.1093636</v>
      </c>
      <c r="E23" s="7">
        <v>5538925</v>
      </c>
      <c r="F23" s="7">
        <v>358038867.87444419</v>
      </c>
    </row>
    <row r="24" spans="2:9" ht="12.95" customHeight="1" x14ac:dyDescent="0.2">
      <c r="B24" s="20">
        <v>44378</v>
      </c>
      <c r="C24" s="7">
        <v>47027706</v>
      </c>
      <c r="D24" s="7">
        <v>2223954126.4848361</v>
      </c>
      <c r="E24" s="7">
        <v>14575688</v>
      </c>
      <c r="F24" s="7">
        <v>946630170.68153155</v>
      </c>
      <c r="G24" s="7"/>
    </row>
    <row r="25" spans="2:9" ht="12.95" customHeight="1" x14ac:dyDescent="0.2">
      <c r="B25" s="20">
        <v>44409</v>
      </c>
      <c r="C25" s="73">
        <v>44971646</v>
      </c>
      <c r="D25" s="73">
        <v>2136055732.6962638</v>
      </c>
      <c r="E25" s="73">
        <v>19015909</v>
      </c>
      <c r="F25" s="73">
        <v>1269711054.2172673</v>
      </c>
      <c r="G25" s="7"/>
      <c r="H25" s="7"/>
    </row>
    <row r="26" spans="2:9" ht="12.95" customHeight="1" x14ac:dyDescent="0.2">
      <c r="B26" s="20">
        <v>44440</v>
      </c>
      <c r="C26" s="73">
        <v>45377851</v>
      </c>
      <c r="D26" s="73">
        <v>2105626721.3484635</v>
      </c>
      <c r="E26" s="73">
        <v>9632606</v>
      </c>
      <c r="F26" s="73">
        <v>605939672.83827722</v>
      </c>
    </row>
    <row r="27" spans="2:9" ht="12.95" customHeight="1" x14ac:dyDescent="0.2">
      <c r="B27" s="20">
        <v>44470</v>
      </c>
      <c r="C27" s="7">
        <v>46449605</v>
      </c>
      <c r="D27" s="7">
        <v>2125853432.4772711</v>
      </c>
      <c r="E27" s="7">
        <v>3915788</v>
      </c>
      <c r="F27" s="7">
        <v>218492011.54688433</v>
      </c>
    </row>
    <row r="28" spans="2:9" ht="12.95" customHeight="1" x14ac:dyDescent="0.2">
      <c r="B28" s="20">
        <v>44501</v>
      </c>
      <c r="C28" s="7">
        <v>43937507</v>
      </c>
      <c r="D28" s="7">
        <v>2044557350.4545755</v>
      </c>
      <c r="E28" s="7">
        <v>1914832</v>
      </c>
      <c r="F28" s="7">
        <v>95973106.775499359</v>
      </c>
    </row>
    <row r="29" spans="2:9" ht="12.95" customHeight="1" x14ac:dyDescent="0.2">
      <c r="B29" s="51">
        <v>44531</v>
      </c>
      <c r="C29" s="40">
        <v>48795955</v>
      </c>
      <c r="D29" s="40">
        <v>2283878581.3259006</v>
      </c>
      <c r="E29" s="40">
        <v>2145822</v>
      </c>
      <c r="F29" s="40">
        <v>110420029.33174065</v>
      </c>
      <c r="G29" s="7"/>
    </row>
    <row r="30" spans="2:9" ht="12.95" customHeight="1" x14ac:dyDescent="0.2">
      <c r="B30" s="51" t="s">
        <v>202</v>
      </c>
      <c r="C30" s="7">
        <v>41594616</v>
      </c>
      <c r="D30" s="7">
        <v>1848965047.8465724</v>
      </c>
      <c r="E30" s="7">
        <v>1877493</v>
      </c>
      <c r="F30" s="7">
        <v>94547666.06941402</v>
      </c>
      <c r="G30" s="7"/>
      <c r="H30" s="7"/>
    </row>
    <row r="31" spans="2:9" ht="12.95" customHeight="1" x14ac:dyDescent="0.2">
      <c r="B31" s="117" t="s">
        <v>203</v>
      </c>
      <c r="C31" s="7">
        <v>41690929</v>
      </c>
      <c r="D31" s="7">
        <v>1898185574.0925076</v>
      </c>
      <c r="E31" s="7">
        <v>1812766</v>
      </c>
      <c r="F31" s="7">
        <v>92325683.721547544</v>
      </c>
    </row>
    <row r="32" spans="2:9" ht="12.95" customHeight="1" x14ac:dyDescent="0.2">
      <c r="B32" s="20" t="s">
        <v>204</v>
      </c>
      <c r="C32" s="7">
        <v>47625629</v>
      </c>
      <c r="D32" s="7">
        <v>2184755446.8113346</v>
      </c>
      <c r="E32" s="7">
        <v>2329125</v>
      </c>
      <c r="F32" s="7">
        <v>119484961.04585573</v>
      </c>
    </row>
    <row r="33" spans="2:13" ht="12.95" customHeight="1" x14ac:dyDescent="0.2">
      <c r="B33" s="20" t="s">
        <v>205</v>
      </c>
      <c r="C33" s="73">
        <v>46949799</v>
      </c>
      <c r="D33" s="73">
        <v>2182099276.6606941</v>
      </c>
      <c r="E33" s="73">
        <v>4457964</v>
      </c>
      <c r="F33" s="73">
        <v>236664754.26372021</v>
      </c>
      <c r="G33" s="65"/>
      <c r="H33" s="65"/>
    </row>
    <row r="34" spans="2:13" ht="12.95" customHeight="1" x14ac:dyDescent="0.2">
      <c r="B34" s="20" t="s">
        <v>206</v>
      </c>
      <c r="C34" s="7">
        <v>52068606</v>
      </c>
      <c r="D34" s="7">
        <v>2386393101.0684185</v>
      </c>
      <c r="E34" s="7">
        <v>6527457</v>
      </c>
      <c r="F34" s="7">
        <v>362517779.28196961</v>
      </c>
    </row>
    <row r="35" spans="2:13" ht="12.95" customHeight="1" x14ac:dyDescent="0.2">
      <c r="B35" s="20" t="s">
        <v>207</v>
      </c>
      <c r="C35" s="7">
        <v>52060596</v>
      </c>
      <c r="D35" s="7">
        <v>2406142229.7431812</v>
      </c>
      <c r="E35" s="7">
        <v>12400859</v>
      </c>
      <c r="F35" s="7">
        <v>755103303.73614705</v>
      </c>
    </row>
    <row r="36" spans="2:13" ht="12.95" customHeight="1" x14ac:dyDescent="0.2">
      <c r="B36" s="20" t="s">
        <v>208</v>
      </c>
      <c r="C36" s="7">
        <v>53238017</v>
      </c>
      <c r="D36" s="7">
        <v>2511085445.7495518</v>
      </c>
      <c r="E36" s="7">
        <v>22788790</v>
      </c>
      <c r="F36" s="7">
        <v>1360976280.9741852</v>
      </c>
    </row>
    <row r="37" spans="2:13" ht="12.95" customHeight="1" x14ac:dyDescent="0.2">
      <c r="B37" s="20" t="s">
        <v>209</v>
      </c>
      <c r="C37" s="7">
        <v>51458807</v>
      </c>
      <c r="D37" s="7">
        <v>2418394213.8164444</v>
      </c>
      <c r="E37" s="7">
        <v>25111516</v>
      </c>
      <c r="F37" s="7">
        <v>1506105781.4055345</v>
      </c>
    </row>
    <row r="38" spans="2:13" ht="12.95" customHeight="1" x14ac:dyDescent="0.2">
      <c r="B38" s="20" t="s">
        <v>210</v>
      </c>
      <c r="C38" s="73">
        <v>52262039</v>
      </c>
      <c r="D38" s="73">
        <v>2394603790.8288536</v>
      </c>
      <c r="E38" s="73">
        <v>13107457</v>
      </c>
      <c r="F38" s="73">
        <v>711630155.28568578</v>
      </c>
    </row>
    <row r="39" spans="2:13" ht="12.95" customHeight="1" x14ac:dyDescent="0.2">
      <c r="B39" s="20" t="s">
        <v>211</v>
      </c>
      <c r="C39" s="7">
        <v>54690254</v>
      </c>
      <c r="D39" s="7">
        <v>2449376079.6336851</v>
      </c>
      <c r="E39" s="7">
        <v>6089861</v>
      </c>
      <c r="F39" s="7">
        <v>289787484.50461209</v>
      </c>
    </row>
    <row r="40" spans="2:13" ht="12.95" customHeight="1" x14ac:dyDescent="0.2">
      <c r="B40" s="20" t="s">
        <v>212</v>
      </c>
      <c r="C40" s="7">
        <v>51435227</v>
      </c>
      <c r="D40" s="7">
        <v>2346182095.6931448</v>
      </c>
      <c r="E40" s="7">
        <v>3052839</v>
      </c>
      <c r="F40" s="7">
        <v>136583597.58444488</v>
      </c>
      <c r="H40" s="156"/>
      <c r="I40" s="156"/>
      <c r="J40" s="156"/>
    </row>
    <row r="41" spans="2:13" ht="12.95" customHeight="1" x14ac:dyDescent="0.2">
      <c r="B41" s="117" t="s">
        <v>213</v>
      </c>
      <c r="C41" s="40">
        <v>54501415</v>
      </c>
      <c r="D41" s="40">
        <v>2518532862.8309774</v>
      </c>
      <c r="E41" s="40">
        <v>3187186</v>
      </c>
      <c r="F41" s="40">
        <v>141369838.74178776</v>
      </c>
      <c r="H41" s="156"/>
      <c r="I41" s="157"/>
      <c r="J41" s="157"/>
    </row>
    <row r="42" spans="2:13" ht="12.95" customHeight="1" x14ac:dyDescent="0.2">
      <c r="B42" s="20">
        <v>44927</v>
      </c>
      <c r="C42" s="40">
        <v>48228582</v>
      </c>
      <c r="D42" s="40">
        <v>1959388766</v>
      </c>
      <c r="E42" s="40">
        <v>2622330</v>
      </c>
      <c r="F42" s="40">
        <v>127776555</v>
      </c>
      <c r="G42" s="57"/>
      <c r="H42" s="158"/>
      <c r="I42" s="159"/>
      <c r="J42" s="159"/>
    </row>
    <row r="43" spans="2:13" ht="12.95" customHeight="1" x14ac:dyDescent="0.2">
      <c r="B43" s="20">
        <v>44958</v>
      </c>
      <c r="C43" s="40">
        <v>49653673</v>
      </c>
      <c r="D43" s="40">
        <v>2094471856</v>
      </c>
      <c r="E43" s="40">
        <v>2364807</v>
      </c>
      <c r="F43" s="40">
        <v>119046121</v>
      </c>
      <c r="H43" s="156"/>
      <c r="I43" s="159"/>
      <c r="J43" s="159"/>
    </row>
    <row r="44" spans="2:13" ht="12.95" customHeight="1" x14ac:dyDescent="0.2">
      <c r="B44" s="20">
        <v>44986</v>
      </c>
      <c r="C44" s="40">
        <v>57219842</v>
      </c>
      <c r="D44" s="40">
        <v>2453453776</v>
      </c>
      <c r="E44" s="40">
        <v>3056852</v>
      </c>
      <c r="F44" s="40">
        <v>155473970</v>
      </c>
      <c r="H44" s="156"/>
      <c r="I44" s="156"/>
      <c r="J44" s="156"/>
      <c r="M44" s="57"/>
    </row>
    <row r="45" spans="2:13" ht="12.95" customHeight="1" x14ac:dyDescent="0.2">
      <c r="B45" s="20">
        <v>45017</v>
      </c>
      <c r="C45" s="40">
        <v>55039125</v>
      </c>
      <c r="D45" s="40">
        <v>2476249148</v>
      </c>
      <c r="E45" s="40">
        <v>5504068</v>
      </c>
      <c r="F45" s="40">
        <v>286517749</v>
      </c>
      <c r="H45" s="156"/>
      <c r="I45" s="159"/>
      <c r="J45" s="159"/>
      <c r="M45" s="57"/>
    </row>
    <row r="46" spans="2:13" ht="12.95" customHeight="1" x14ac:dyDescent="0.2">
      <c r="B46" s="20">
        <v>45047</v>
      </c>
      <c r="C46" s="40">
        <v>58968709</v>
      </c>
      <c r="D46" s="40">
        <v>2666447126</v>
      </c>
      <c r="E46" s="40">
        <v>8115788</v>
      </c>
      <c r="F46" s="40">
        <v>441961443</v>
      </c>
      <c r="H46" s="156"/>
      <c r="I46" s="156"/>
      <c r="J46" s="156"/>
    </row>
    <row r="47" spans="2:13" ht="12.95" customHeight="1" x14ac:dyDescent="0.2">
      <c r="B47" s="20">
        <v>45078</v>
      </c>
      <c r="C47" s="40">
        <v>58649306</v>
      </c>
      <c r="D47" s="40">
        <v>2706651678</v>
      </c>
      <c r="E47" s="40">
        <v>13678647</v>
      </c>
      <c r="F47" s="40">
        <v>790609687</v>
      </c>
      <c r="H47" s="156"/>
      <c r="I47" s="159"/>
      <c r="J47" s="159"/>
    </row>
    <row r="48" spans="2:13" ht="12.95" customHeight="1" x14ac:dyDescent="0.2">
      <c r="B48" s="51">
        <v>45108</v>
      </c>
      <c r="C48" s="40">
        <v>58678610</v>
      </c>
      <c r="D48" s="40">
        <v>2800630198</v>
      </c>
      <c r="E48" s="40">
        <v>23943374</v>
      </c>
      <c r="F48" s="40">
        <v>1352290945</v>
      </c>
    </row>
    <row r="49" spans="2:7" ht="12.95" customHeight="1" x14ac:dyDescent="0.2">
      <c r="B49" s="117">
        <v>45139</v>
      </c>
      <c r="C49" s="40">
        <v>56580098</v>
      </c>
      <c r="D49" s="40">
        <v>2752603212</v>
      </c>
      <c r="E49" s="40">
        <v>25061541</v>
      </c>
      <c r="F49" s="40">
        <v>1451760427</v>
      </c>
    </row>
    <row r="50" spans="2:7" ht="12.95" customHeight="1" x14ac:dyDescent="0.2">
      <c r="B50" s="20">
        <v>45170</v>
      </c>
      <c r="C50" s="40">
        <v>58198295</v>
      </c>
      <c r="D50" s="40">
        <v>2759297120</v>
      </c>
      <c r="E50" s="40">
        <v>13714819</v>
      </c>
      <c r="F50" s="40">
        <v>746099141</v>
      </c>
    </row>
    <row r="51" spans="2:7" ht="12.95" customHeight="1" x14ac:dyDescent="0.2">
      <c r="B51" s="20">
        <v>45200</v>
      </c>
      <c r="C51" s="40">
        <v>59937577</v>
      </c>
      <c r="D51" s="40">
        <v>2819453095</v>
      </c>
      <c r="E51" s="40">
        <v>6389964</v>
      </c>
      <c r="F51" s="40">
        <v>323885881</v>
      </c>
    </row>
    <row r="52" spans="2:7" ht="12.95" customHeight="1" x14ac:dyDescent="0.2">
      <c r="B52" s="20">
        <v>45231</v>
      </c>
      <c r="C52" s="40">
        <v>56195042</v>
      </c>
      <c r="D52" s="40">
        <v>2707758172</v>
      </c>
      <c r="E52" s="40">
        <v>3155016</v>
      </c>
      <c r="F52" s="40">
        <v>154470795</v>
      </c>
    </row>
    <row r="53" spans="2:7" s="160" customFormat="1" ht="12.95" customHeight="1" x14ac:dyDescent="0.2">
      <c r="B53" s="117">
        <v>45261</v>
      </c>
      <c r="C53" s="40">
        <v>61006197</v>
      </c>
      <c r="D53" s="40">
        <v>3000839465</v>
      </c>
      <c r="E53" s="40">
        <v>3645908</v>
      </c>
      <c r="F53" s="40">
        <v>178274085</v>
      </c>
    </row>
    <row r="54" spans="2:7" s="186" customFormat="1" ht="12.95" customHeight="1" x14ac:dyDescent="0.2">
      <c r="B54" s="117">
        <v>45292</v>
      </c>
      <c r="C54" s="40">
        <v>53091727</v>
      </c>
      <c r="D54" s="40">
        <v>2474962458.0999999</v>
      </c>
      <c r="E54" s="40">
        <v>3059165</v>
      </c>
      <c r="F54" s="40">
        <v>156634323.82000002</v>
      </c>
      <c r="G54" s="140"/>
    </row>
    <row r="55" spans="2:7" s="186" customFormat="1" ht="12.95" customHeight="1" x14ac:dyDescent="0.2">
      <c r="B55" s="117">
        <v>45323</v>
      </c>
      <c r="C55" s="40">
        <v>55008689</v>
      </c>
      <c r="D55" s="40">
        <v>2559729438.9300003</v>
      </c>
      <c r="E55" s="40">
        <v>2883181</v>
      </c>
      <c r="F55" s="40">
        <v>143427702</v>
      </c>
      <c r="G55" s="140"/>
    </row>
    <row r="56" spans="2:7" s="186" customFormat="1" ht="12.95" customHeight="1" x14ac:dyDescent="0.2">
      <c r="B56" s="117">
        <v>45352</v>
      </c>
      <c r="C56" s="40">
        <v>61064426</v>
      </c>
      <c r="D56" s="40">
        <v>2854996029.7399998</v>
      </c>
      <c r="E56" s="40">
        <v>3970864</v>
      </c>
      <c r="F56" s="40">
        <v>197758757.74000004</v>
      </c>
      <c r="G56" s="140"/>
    </row>
    <row r="57" spans="2:7" s="186" customFormat="1" ht="12.95" customHeight="1" x14ac:dyDescent="0.2">
      <c r="B57" s="117">
        <v>45383</v>
      </c>
      <c r="C57" s="40">
        <v>58536394</v>
      </c>
      <c r="D57" s="40">
        <v>2832466690.5100002</v>
      </c>
      <c r="E57" s="40">
        <v>6199943</v>
      </c>
      <c r="F57" s="40">
        <v>298720396.36000001</v>
      </c>
      <c r="G57" s="140"/>
    </row>
    <row r="58" spans="2:7" s="186" customFormat="1" ht="12.95" customHeight="1" x14ac:dyDescent="0.2">
      <c r="B58" s="117">
        <v>45413</v>
      </c>
      <c r="C58" s="40">
        <v>63309728</v>
      </c>
      <c r="D58" s="40">
        <v>3083651796.0500002</v>
      </c>
      <c r="E58" s="40">
        <v>10159426</v>
      </c>
      <c r="F58" s="40">
        <v>524348167.35000002</v>
      </c>
      <c r="G58" s="140"/>
    </row>
    <row r="59" spans="2:7" s="186" customFormat="1" ht="12.95" customHeight="1" x14ac:dyDescent="0.2">
      <c r="B59" s="117">
        <v>45444</v>
      </c>
      <c r="C59" s="40">
        <v>62214325</v>
      </c>
      <c r="D59" s="40">
        <v>3037807352.73</v>
      </c>
      <c r="E59" s="40">
        <v>14944017</v>
      </c>
      <c r="F59" s="40">
        <v>783638048.08000004</v>
      </c>
      <c r="G59" s="140"/>
    </row>
    <row r="60" spans="2:7" s="186" customFormat="1" ht="12.95" customHeight="1" x14ac:dyDescent="0.2">
      <c r="B60" s="117">
        <v>45474</v>
      </c>
      <c r="C60" s="40">
        <v>64468217</v>
      </c>
      <c r="D60" s="40">
        <v>3238588710.4700003</v>
      </c>
      <c r="E60" s="40">
        <v>26414391</v>
      </c>
      <c r="F60" s="40">
        <v>1378690681.5799999</v>
      </c>
      <c r="G60" s="140"/>
    </row>
    <row r="61" spans="2:7" s="186" customFormat="1" ht="12.95" customHeight="1" x14ac:dyDescent="0.2">
      <c r="B61" s="117">
        <v>45505</v>
      </c>
      <c r="C61" s="40">
        <v>61309568</v>
      </c>
      <c r="D61" s="40">
        <v>3074032697.4000001</v>
      </c>
      <c r="E61" s="40">
        <v>27670380</v>
      </c>
      <c r="F61" s="40">
        <v>1465923180.1800001</v>
      </c>
      <c r="G61" s="140"/>
    </row>
    <row r="62" spans="2:7" s="186" customFormat="1" ht="12.95" customHeight="1" x14ac:dyDescent="0.2">
      <c r="B62" s="117">
        <v>45536</v>
      </c>
      <c r="C62" s="40">
        <v>61504924</v>
      </c>
      <c r="D62" s="40">
        <v>3058523459.8199997</v>
      </c>
      <c r="E62" s="40">
        <v>15357296</v>
      </c>
      <c r="F62" s="40">
        <v>741786318.48000002</v>
      </c>
      <c r="G62" s="140"/>
    </row>
    <row r="63" spans="2:7" s="186" customFormat="1" ht="12.95" customHeight="1" x14ac:dyDescent="0.2">
      <c r="B63" s="117">
        <v>45566</v>
      </c>
      <c r="C63" s="40">
        <v>65112709</v>
      </c>
      <c r="D63" s="40">
        <v>3176190877.5499997</v>
      </c>
      <c r="E63" s="40">
        <v>7976514</v>
      </c>
      <c r="F63" s="40">
        <v>350266128.88999999</v>
      </c>
      <c r="G63" s="140"/>
    </row>
    <row r="64" spans="2:7" s="186" customFormat="1" ht="12.95" customHeight="1" x14ac:dyDescent="0.2">
      <c r="B64" s="117">
        <v>45597</v>
      </c>
      <c r="C64" s="40">
        <v>60694528</v>
      </c>
      <c r="D64" s="40">
        <v>3029393289.96</v>
      </c>
      <c r="E64" s="40">
        <v>4648302</v>
      </c>
      <c r="F64" s="40">
        <v>185115032.72</v>
      </c>
      <c r="G64" s="140"/>
    </row>
    <row r="65" spans="2:8" s="186" customFormat="1" ht="12.95" customHeight="1" x14ac:dyDescent="0.2">
      <c r="B65" s="147">
        <v>45627</v>
      </c>
      <c r="C65" s="31">
        <v>64429821</v>
      </c>
      <c r="D65" s="31">
        <v>3346417247.6700001</v>
      </c>
      <c r="E65" s="31">
        <v>5067665</v>
      </c>
      <c r="F65" s="31">
        <v>207328015.34999996</v>
      </c>
    </row>
    <row r="66" spans="2:8" s="160" customFormat="1" ht="12.95" customHeight="1" x14ac:dyDescent="0.2">
      <c r="B66"/>
      <c r="C66" s="17"/>
      <c r="D66" s="7"/>
      <c r="E66" s="7"/>
      <c r="F66" s="7"/>
    </row>
    <row r="67" spans="2:8" s="160" customFormat="1" ht="12.95" customHeight="1" x14ac:dyDescent="0.2">
      <c r="B67" t="s">
        <v>120</v>
      </c>
      <c r="C67"/>
      <c r="D67"/>
      <c r="E67"/>
      <c r="F67"/>
    </row>
    <row r="68" spans="2:8" s="160" customFormat="1" ht="12.95" customHeight="1" x14ac:dyDescent="0.2">
      <c r="B68" t="s">
        <v>2</v>
      </c>
      <c r="C68"/>
      <c r="D68" s="7"/>
      <c r="E68"/>
      <c r="F68"/>
      <c r="G68" s="7"/>
    </row>
    <row r="69" spans="2:8" s="160" customFormat="1" ht="12.95" customHeight="1" x14ac:dyDescent="0.2">
      <c r="B69"/>
      <c r="C69" s="7"/>
      <c r="D69" s="7"/>
      <c r="E69" s="7"/>
      <c r="F69" s="7"/>
      <c r="G69" s="7"/>
      <c r="H69" s="7"/>
    </row>
    <row r="70" spans="2:8" s="160" customFormat="1" ht="12.95" customHeight="1" x14ac:dyDescent="0.2">
      <c r="B70"/>
      <c r="C70" s="61"/>
      <c r="D70" s="61"/>
      <c r="E70" s="61"/>
      <c r="F70" s="61"/>
    </row>
    <row r="71" spans="2:8" ht="12.95" customHeight="1" x14ac:dyDescent="0.2">
      <c r="G71" s="7"/>
      <c r="H71" s="7"/>
    </row>
    <row r="72" spans="2:8" ht="12.95" customHeight="1" x14ac:dyDescent="0.2">
      <c r="C72" s="7"/>
      <c r="D72" s="7"/>
      <c r="E72" s="7"/>
      <c r="F72" s="7"/>
    </row>
    <row r="73" spans="2:8" ht="12.95" customHeight="1" x14ac:dyDescent="0.2">
      <c r="C73" s="61"/>
      <c r="D73" s="61"/>
      <c r="E73" s="61"/>
      <c r="F73" s="61"/>
    </row>
    <row r="78" spans="2:8" ht="12.95" customHeight="1" x14ac:dyDescent="0.2">
      <c r="G78" s="7"/>
      <c r="H78" s="7"/>
    </row>
  </sheetData>
  <pageMargins left="0.25" right="0.25" top="0.75" bottom="0.75" header="0.3" footer="0.3"/>
  <pageSetup paperSize="9" scale="56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2:H54"/>
  <sheetViews>
    <sheetView showGridLines="0" topLeftCell="B1" zoomScale="140" zoomScaleNormal="140" workbookViewId="0">
      <selection activeCell="B2" sqref="B2"/>
    </sheetView>
  </sheetViews>
  <sheetFormatPr defaultColWidth="19.33203125" defaultRowHeight="12.95" customHeight="1" x14ac:dyDescent="0.2"/>
  <cols>
    <col min="1" max="1" width="2.83203125" style="85" customWidth="1"/>
    <col min="2" max="2" width="19.33203125" style="85"/>
    <col min="3" max="8" width="17.1640625" style="85" customWidth="1"/>
    <col min="9" max="16384" width="19.33203125" style="85"/>
  </cols>
  <sheetData>
    <row r="2" spans="2:8" ht="15.75" x14ac:dyDescent="0.25">
      <c r="B2" s="50" t="s">
        <v>347</v>
      </c>
    </row>
    <row r="5" spans="2:8" ht="30.75" customHeight="1" x14ac:dyDescent="0.2">
      <c r="B5" s="83" t="s">
        <v>1</v>
      </c>
      <c r="C5" s="100" t="s">
        <v>130</v>
      </c>
      <c r="D5" s="100" t="s">
        <v>131</v>
      </c>
      <c r="E5" s="100" t="s">
        <v>132</v>
      </c>
      <c r="F5" s="100" t="s">
        <v>133</v>
      </c>
      <c r="G5" s="100" t="s">
        <v>134</v>
      </c>
      <c r="H5" s="100" t="s">
        <v>135</v>
      </c>
    </row>
    <row r="6" spans="2:8" ht="12.95" customHeight="1" x14ac:dyDescent="0.2">
      <c r="B6" s="20">
        <v>45292</v>
      </c>
      <c r="C6" s="163">
        <v>51262302</v>
      </c>
      <c r="D6" s="7">
        <v>2186999254.0999999</v>
      </c>
      <c r="E6" s="7">
        <v>1829425</v>
      </c>
      <c r="F6" s="7">
        <v>287963204</v>
      </c>
      <c r="G6" s="7">
        <v>53091727</v>
      </c>
      <c r="H6" s="7">
        <v>2474962458.0999999</v>
      </c>
    </row>
    <row r="7" spans="2:8" ht="12.95" customHeight="1" x14ac:dyDescent="0.2">
      <c r="B7" s="20">
        <v>45323</v>
      </c>
      <c r="C7" s="163">
        <v>53018005</v>
      </c>
      <c r="D7" s="7">
        <v>2247468361.9300003</v>
      </c>
      <c r="E7" s="7">
        <v>1990684</v>
      </c>
      <c r="F7" s="7">
        <v>312261077</v>
      </c>
      <c r="G7" s="7">
        <v>55008689</v>
      </c>
      <c r="H7" s="7">
        <v>2559729438.9300003</v>
      </c>
    </row>
    <row r="8" spans="2:8" ht="12.95" customHeight="1" x14ac:dyDescent="0.2">
      <c r="B8" s="20">
        <v>45352</v>
      </c>
      <c r="C8" s="163">
        <v>58860228</v>
      </c>
      <c r="D8" s="7">
        <v>2504699229.7399998</v>
      </c>
      <c r="E8" s="7">
        <v>2204198</v>
      </c>
      <c r="F8" s="7">
        <v>350296800</v>
      </c>
      <c r="G8" s="7">
        <v>61064426</v>
      </c>
      <c r="H8" s="7">
        <v>2854996029.7399998</v>
      </c>
    </row>
    <row r="9" spans="2:8" ht="12.95" customHeight="1" x14ac:dyDescent="0.2">
      <c r="B9" s="20">
        <v>45383</v>
      </c>
      <c r="C9" s="163">
        <v>56315034</v>
      </c>
      <c r="D9" s="7">
        <v>2472638771.5100002</v>
      </c>
      <c r="E9" s="7">
        <v>2221360</v>
      </c>
      <c r="F9" s="7">
        <v>359827919</v>
      </c>
      <c r="G9" s="7">
        <v>58536394</v>
      </c>
      <c r="H9" s="7">
        <v>2832466690.5100002</v>
      </c>
    </row>
    <row r="10" spans="2:8" ht="12.95" customHeight="1" x14ac:dyDescent="0.2">
      <c r="B10" s="20">
        <v>45413</v>
      </c>
      <c r="C10" s="163">
        <v>60868902</v>
      </c>
      <c r="D10" s="7">
        <v>2683924223.0500002</v>
      </c>
      <c r="E10" s="7">
        <v>2440826</v>
      </c>
      <c r="F10" s="7">
        <v>399727573</v>
      </c>
      <c r="G10" s="7">
        <v>63309728</v>
      </c>
      <c r="H10" s="7">
        <v>3083651796.0500002</v>
      </c>
    </row>
    <row r="11" spans="2:8" ht="12.95" customHeight="1" x14ac:dyDescent="0.2">
      <c r="B11" s="20">
        <v>45444</v>
      </c>
      <c r="C11" s="163">
        <v>59793152</v>
      </c>
      <c r="D11" s="7">
        <v>2633694862.73</v>
      </c>
      <c r="E11" s="7">
        <v>2421173</v>
      </c>
      <c r="F11" s="7">
        <v>404112490</v>
      </c>
      <c r="G11" s="7">
        <v>62214325</v>
      </c>
      <c r="H11" s="7">
        <v>3037807352.73</v>
      </c>
    </row>
    <row r="12" spans="2:8" ht="12.95" customHeight="1" x14ac:dyDescent="0.2">
      <c r="B12" s="20">
        <v>45474</v>
      </c>
      <c r="C12" s="163">
        <v>61914791</v>
      </c>
      <c r="D12" s="7">
        <v>2778007230.4700003</v>
      </c>
      <c r="E12" s="7">
        <v>2553426</v>
      </c>
      <c r="F12" s="7">
        <v>460581480</v>
      </c>
      <c r="G12" s="7">
        <v>64468217</v>
      </c>
      <c r="H12" s="7">
        <v>3238588710.4700003</v>
      </c>
    </row>
    <row r="13" spans="2:8" ht="12.95" customHeight="1" x14ac:dyDescent="0.2">
      <c r="B13" s="20">
        <v>45505</v>
      </c>
      <c r="C13" s="163">
        <v>59039649</v>
      </c>
      <c r="D13" s="7">
        <v>2648767565.4000001</v>
      </c>
      <c r="E13" s="7">
        <v>2269919</v>
      </c>
      <c r="F13" s="7">
        <v>425265132</v>
      </c>
      <c r="G13" s="7">
        <v>61309568</v>
      </c>
      <c r="H13" s="7">
        <v>3074032697.4000001</v>
      </c>
    </row>
    <row r="14" spans="2:8" ht="12.95" customHeight="1" x14ac:dyDescent="0.2">
      <c r="B14" s="20">
        <v>45536</v>
      </c>
      <c r="C14" s="163">
        <v>59151470</v>
      </c>
      <c r="D14" s="7">
        <v>2652678278.8199997</v>
      </c>
      <c r="E14" s="7">
        <v>2353454</v>
      </c>
      <c r="F14" s="7">
        <v>405845181</v>
      </c>
      <c r="G14" s="7">
        <v>61504924</v>
      </c>
      <c r="H14" s="7">
        <v>3058523459.8199997</v>
      </c>
    </row>
    <row r="15" spans="2:8" ht="12.95" customHeight="1" x14ac:dyDescent="0.2">
      <c r="B15" s="20">
        <v>45566</v>
      </c>
      <c r="C15" s="163">
        <v>62589954</v>
      </c>
      <c r="D15" s="7">
        <v>2762418125.5500002</v>
      </c>
      <c r="E15" s="7">
        <v>2522755</v>
      </c>
      <c r="F15" s="7">
        <v>413772752</v>
      </c>
      <c r="G15" s="7">
        <v>65112709</v>
      </c>
      <c r="H15" s="7">
        <v>3176190877.5500002</v>
      </c>
    </row>
    <row r="16" spans="2:8" ht="12.95" customHeight="1" x14ac:dyDescent="0.2">
      <c r="B16" s="20">
        <v>45597</v>
      </c>
      <c r="C16" s="163">
        <v>58412274</v>
      </c>
      <c r="D16" s="7">
        <v>2657830716.96</v>
      </c>
      <c r="E16" s="7">
        <v>2282254</v>
      </c>
      <c r="F16" s="7">
        <v>371562573</v>
      </c>
      <c r="G16" s="7">
        <v>60694528</v>
      </c>
      <c r="H16" s="7">
        <v>3029393289.96</v>
      </c>
    </row>
    <row r="17" spans="2:8" ht="12.95" customHeight="1" x14ac:dyDescent="0.2">
      <c r="B17" s="147">
        <v>45627</v>
      </c>
      <c r="C17" s="165">
        <v>62180861</v>
      </c>
      <c r="D17" s="31">
        <v>2945007140.6700001</v>
      </c>
      <c r="E17" s="31">
        <v>2248960</v>
      </c>
      <c r="F17" s="31">
        <v>401410107</v>
      </c>
      <c r="G17" s="31">
        <v>64429821</v>
      </c>
      <c r="H17" s="31">
        <v>3346417247.6700001</v>
      </c>
    </row>
    <row r="18" spans="2:8" ht="12.95" customHeight="1" x14ac:dyDescent="0.2">
      <c r="B18" s="58" t="s">
        <v>0</v>
      </c>
      <c r="C18" s="59">
        <f>SUM(C6:C17)</f>
        <v>703406622</v>
      </c>
      <c r="D18" s="59">
        <f t="shared" ref="D18:F18" si="0">SUM(D6:D17)</f>
        <v>31174133760.93</v>
      </c>
      <c r="E18" s="59">
        <f t="shared" si="0"/>
        <v>27338434</v>
      </c>
      <c r="F18" s="59">
        <f t="shared" si="0"/>
        <v>4592626288</v>
      </c>
      <c r="G18" s="59">
        <f>SUM(G6:G17)</f>
        <v>730745056</v>
      </c>
      <c r="H18" s="59">
        <f>SUM(H6:H17)</f>
        <v>35766760048.93</v>
      </c>
    </row>
    <row r="19" spans="2:8" s="186" customFormat="1" ht="12.95" customHeight="1" x14ac:dyDescent="0.2">
      <c r="B19" s="194"/>
      <c r="C19" s="148"/>
      <c r="D19" s="148"/>
      <c r="E19" s="148"/>
      <c r="F19" s="148"/>
      <c r="G19" s="148"/>
      <c r="H19" s="148"/>
    </row>
    <row r="20" spans="2:8" ht="12.95" customHeight="1" x14ac:dyDescent="0.2">
      <c r="B20" s="85" t="s">
        <v>150</v>
      </c>
    </row>
    <row r="21" spans="2:8" ht="12.95" customHeight="1" x14ac:dyDescent="0.2">
      <c r="B21" s="85" t="s">
        <v>2</v>
      </c>
    </row>
    <row r="22" spans="2:8" ht="12.95" customHeight="1" x14ac:dyDescent="0.2">
      <c r="C22" s="203"/>
      <c r="D22" s="203"/>
      <c r="E22" s="203"/>
      <c r="F22" s="203"/>
      <c r="G22" s="140"/>
      <c r="H22" s="140"/>
    </row>
    <row r="25" spans="2:8" ht="12.95" customHeight="1" x14ac:dyDescent="0.2">
      <c r="C25" s="57"/>
      <c r="D25" s="57"/>
      <c r="E25" s="57"/>
      <c r="F25" s="57"/>
      <c r="G25" s="57"/>
      <c r="H25" s="57"/>
    </row>
    <row r="53" spans="3:6" ht="12.95" customHeight="1" x14ac:dyDescent="0.2">
      <c r="C53" s="87"/>
      <c r="D53" s="87"/>
      <c r="E53" s="87"/>
      <c r="F53" s="87"/>
    </row>
    <row r="54" spans="3:6" ht="12.95" customHeight="1" x14ac:dyDescent="0.2">
      <c r="C54" s="87"/>
      <c r="D54" s="87"/>
      <c r="E54" s="87"/>
      <c r="F54" s="87"/>
    </row>
  </sheetData>
  <pageMargins left="0.25" right="0.25" top="0.75" bottom="0.75" header="0.3" footer="0.3"/>
  <pageSetup paperSize="9" scale="52" fitToHeight="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2:H67"/>
  <sheetViews>
    <sheetView showGridLines="0" topLeftCell="B1" zoomScale="145" zoomScaleNormal="145" workbookViewId="0">
      <selection activeCell="E1" sqref="E1"/>
    </sheetView>
  </sheetViews>
  <sheetFormatPr defaultColWidth="19.33203125" defaultRowHeight="12.95" customHeight="1" x14ac:dyDescent="0.2"/>
  <cols>
    <col min="1" max="1" width="2.83203125" style="85" customWidth="1"/>
    <col min="2" max="2" width="12" style="85" customWidth="1"/>
    <col min="3" max="8" width="15.5" style="85" customWidth="1"/>
    <col min="9" max="16384" width="19.33203125" style="85"/>
  </cols>
  <sheetData>
    <row r="2" spans="2:8" ht="15.75" x14ac:dyDescent="0.25">
      <c r="B2" s="50" t="s">
        <v>348</v>
      </c>
    </row>
    <row r="5" spans="2:8" ht="45" x14ac:dyDescent="0.2">
      <c r="B5" s="83" t="s">
        <v>1</v>
      </c>
      <c r="C5" s="84" t="s">
        <v>130</v>
      </c>
      <c r="D5" s="84" t="s">
        <v>131</v>
      </c>
      <c r="E5" s="84" t="s">
        <v>132</v>
      </c>
      <c r="F5" s="84" t="s">
        <v>136</v>
      </c>
      <c r="G5" s="84" t="s">
        <v>134</v>
      </c>
      <c r="H5" s="84" t="s">
        <v>137</v>
      </c>
    </row>
    <row r="6" spans="2:8" ht="12.95" customHeight="1" x14ac:dyDescent="0.2">
      <c r="B6" s="20">
        <v>45292</v>
      </c>
      <c r="C6" s="7">
        <v>2891330</v>
      </c>
      <c r="D6" s="7">
        <v>143308931.80000001</v>
      </c>
      <c r="E6" s="7">
        <v>167835</v>
      </c>
      <c r="F6" s="7">
        <v>13325392.02</v>
      </c>
      <c r="G6" s="7">
        <v>3059165</v>
      </c>
      <c r="H6" s="7">
        <v>156634323.82000002</v>
      </c>
    </row>
    <row r="7" spans="2:8" ht="12.95" customHeight="1" x14ac:dyDescent="0.2">
      <c r="B7" s="20">
        <v>45323</v>
      </c>
      <c r="C7" s="7">
        <v>2692709</v>
      </c>
      <c r="D7" s="7">
        <v>128694758</v>
      </c>
      <c r="E7" s="7">
        <v>190472</v>
      </c>
      <c r="F7" s="7">
        <v>14732944</v>
      </c>
      <c r="G7" s="7">
        <v>2883181</v>
      </c>
      <c r="H7" s="7">
        <v>143427702</v>
      </c>
    </row>
    <row r="8" spans="2:8" ht="12.95" customHeight="1" x14ac:dyDescent="0.2">
      <c r="B8" s="20">
        <v>45352</v>
      </c>
      <c r="C8" s="7">
        <v>3735932</v>
      </c>
      <c r="D8" s="7">
        <v>178168428.66999999</v>
      </c>
      <c r="E8" s="7">
        <v>234932</v>
      </c>
      <c r="F8" s="7">
        <v>19590329.07</v>
      </c>
      <c r="G8" s="7">
        <v>3970864</v>
      </c>
      <c r="H8" s="7">
        <v>197758757.73999998</v>
      </c>
    </row>
    <row r="9" spans="2:8" ht="12.95" customHeight="1" x14ac:dyDescent="0.2">
      <c r="B9" s="20">
        <v>45383</v>
      </c>
      <c r="C9" s="7">
        <v>5894610</v>
      </c>
      <c r="D9" s="7">
        <v>267682712.16999999</v>
      </c>
      <c r="E9" s="7">
        <v>305333</v>
      </c>
      <c r="F9" s="7">
        <v>31037684.189999998</v>
      </c>
      <c r="G9" s="7">
        <v>6199943</v>
      </c>
      <c r="H9" s="7">
        <v>298720396.36000001</v>
      </c>
    </row>
    <row r="10" spans="2:8" ht="12.95" customHeight="1" x14ac:dyDescent="0.2">
      <c r="B10" s="20">
        <v>45413</v>
      </c>
      <c r="C10" s="7">
        <v>9767701</v>
      </c>
      <c r="D10" s="7">
        <v>476156314.30999994</v>
      </c>
      <c r="E10" s="7">
        <v>391725</v>
      </c>
      <c r="F10" s="7">
        <v>48191853.039999999</v>
      </c>
      <c r="G10" s="7">
        <v>10159426</v>
      </c>
      <c r="H10" s="7">
        <v>524348167.34999996</v>
      </c>
    </row>
    <row r="11" spans="2:8" ht="12.95" customHeight="1" x14ac:dyDescent="0.2">
      <c r="B11" s="20">
        <v>45444</v>
      </c>
      <c r="C11" s="7">
        <v>14467044</v>
      </c>
      <c r="D11" s="7">
        <v>715281218.39999986</v>
      </c>
      <c r="E11" s="7">
        <v>476973</v>
      </c>
      <c r="F11" s="7">
        <v>68356829.680000007</v>
      </c>
      <c r="G11" s="7">
        <v>14944017</v>
      </c>
      <c r="H11" s="7">
        <v>783638048.07999992</v>
      </c>
    </row>
    <row r="12" spans="2:8" ht="12.95" customHeight="1" x14ac:dyDescent="0.2">
      <c r="B12" s="20">
        <v>45474</v>
      </c>
      <c r="C12" s="7">
        <v>25768747</v>
      </c>
      <c r="D12" s="7">
        <v>1265497841.2799997</v>
      </c>
      <c r="E12" s="7">
        <v>645644</v>
      </c>
      <c r="F12" s="7">
        <v>113192840.3</v>
      </c>
      <c r="G12" s="7">
        <v>26414391</v>
      </c>
      <c r="H12" s="7">
        <v>1378690681.5799997</v>
      </c>
    </row>
    <row r="13" spans="2:8" ht="12.95" customHeight="1" x14ac:dyDescent="0.2">
      <c r="B13" s="20">
        <v>45505</v>
      </c>
      <c r="C13" s="7">
        <v>27009728</v>
      </c>
      <c r="D13" s="7">
        <v>1343014429.05</v>
      </c>
      <c r="E13" s="7">
        <v>660652</v>
      </c>
      <c r="F13" s="7">
        <v>122908751.13000001</v>
      </c>
      <c r="G13" s="7">
        <v>27670380</v>
      </c>
      <c r="H13" s="7">
        <v>1465923180.1800001</v>
      </c>
    </row>
    <row r="14" spans="2:8" ht="12.95" customHeight="1" x14ac:dyDescent="0.2">
      <c r="B14" s="20">
        <v>45536</v>
      </c>
      <c r="C14" s="7">
        <v>14896678</v>
      </c>
      <c r="D14" s="7">
        <v>676930803.6500001</v>
      </c>
      <c r="E14" s="7">
        <v>460618</v>
      </c>
      <c r="F14" s="7">
        <v>64855514.829999998</v>
      </c>
      <c r="G14" s="7">
        <v>15357296</v>
      </c>
      <c r="H14" s="7">
        <v>741786318.48000014</v>
      </c>
    </row>
    <row r="15" spans="2:8" ht="12.95" customHeight="1" x14ac:dyDescent="0.2">
      <c r="B15" s="20">
        <v>45566</v>
      </c>
      <c r="C15" s="7">
        <v>7649156</v>
      </c>
      <c r="D15" s="7">
        <v>319087832.92000002</v>
      </c>
      <c r="E15" s="7">
        <v>327358</v>
      </c>
      <c r="F15" s="7">
        <v>31178295.969999999</v>
      </c>
      <c r="G15" s="7">
        <v>7976514</v>
      </c>
      <c r="H15" s="7">
        <v>350266128.88999999</v>
      </c>
    </row>
    <row r="16" spans="2:8" ht="12.95" customHeight="1" x14ac:dyDescent="0.2">
      <c r="B16" s="20">
        <v>45597</v>
      </c>
      <c r="C16" s="7">
        <v>4428049</v>
      </c>
      <c r="D16" s="7">
        <v>169292337.44999999</v>
      </c>
      <c r="E16" s="7">
        <v>220253</v>
      </c>
      <c r="F16" s="7">
        <v>15822695.27</v>
      </c>
      <c r="G16" s="7">
        <v>4648302</v>
      </c>
      <c r="H16" s="7">
        <v>185115032.72</v>
      </c>
    </row>
    <row r="17" spans="2:8" ht="12.95" customHeight="1" x14ac:dyDescent="0.2">
      <c r="B17" s="147">
        <v>45627</v>
      </c>
      <c r="C17" s="31">
        <v>4869149</v>
      </c>
      <c r="D17" s="31">
        <v>192504388.57999998</v>
      </c>
      <c r="E17" s="31">
        <v>198516</v>
      </c>
      <c r="F17" s="31">
        <v>14823626.77</v>
      </c>
      <c r="G17" s="31">
        <v>5067665</v>
      </c>
      <c r="H17" s="31">
        <v>207328015.34999999</v>
      </c>
    </row>
    <row r="18" spans="2:8" ht="12.95" customHeight="1" x14ac:dyDescent="0.2">
      <c r="B18" s="58" t="s">
        <v>0</v>
      </c>
      <c r="C18" s="59">
        <f>SUM(C6:C17)</f>
        <v>124070833</v>
      </c>
      <c r="D18" s="59">
        <f t="shared" ref="D18:F18" si="0">SUM(D6:D17)</f>
        <v>5875619996.2799997</v>
      </c>
      <c r="E18" s="59">
        <f t="shared" si="0"/>
        <v>4280311</v>
      </c>
      <c r="F18" s="59">
        <f t="shared" si="0"/>
        <v>558016756.26999998</v>
      </c>
      <c r="G18" s="59">
        <f>SUM(G6:G17)</f>
        <v>128351144</v>
      </c>
      <c r="H18" s="59">
        <f>SUM(H6:H17)</f>
        <v>6433636752.5500011</v>
      </c>
    </row>
    <row r="19" spans="2:8" s="186" customFormat="1" ht="12.95" customHeight="1" x14ac:dyDescent="0.2">
      <c r="B19" s="194"/>
      <c r="C19" s="148"/>
      <c r="D19" s="148"/>
      <c r="E19" s="148"/>
      <c r="F19" s="148"/>
      <c r="G19" s="148"/>
      <c r="H19" s="148"/>
    </row>
    <row r="20" spans="2:8" ht="12.95" customHeight="1" x14ac:dyDescent="0.2">
      <c r="B20" s="124" t="s">
        <v>151</v>
      </c>
    </row>
    <row r="21" spans="2:8" ht="12.95" customHeight="1" x14ac:dyDescent="0.2">
      <c r="B21" s="85" t="s">
        <v>2</v>
      </c>
      <c r="G21" s="7"/>
    </row>
    <row r="22" spans="2:8" ht="12.95" customHeight="1" x14ac:dyDescent="0.2">
      <c r="G22" s="7"/>
      <c r="H22" s="7"/>
    </row>
    <row r="23" spans="2:8" ht="12.95" customHeight="1" x14ac:dyDescent="0.2">
      <c r="G23" s="7"/>
    </row>
    <row r="24" spans="2:8" ht="12.95" customHeight="1" x14ac:dyDescent="0.2">
      <c r="G24" s="34"/>
      <c r="H24" s="34"/>
    </row>
    <row r="66" spans="3:6" ht="12.95" customHeight="1" x14ac:dyDescent="0.2">
      <c r="C66" s="87"/>
      <c r="D66" s="87"/>
      <c r="E66" s="87"/>
      <c r="F66" s="87"/>
    </row>
    <row r="67" spans="3:6" ht="12.95" customHeight="1" x14ac:dyDescent="0.2">
      <c r="C67" s="87"/>
      <c r="D67" s="87"/>
      <c r="E67" s="87"/>
      <c r="F67" s="87"/>
    </row>
  </sheetData>
  <pageMargins left="0.7" right="0.7" top="0.75" bottom="0.75" header="0.3" footer="0.3"/>
  <pageSetup paperSize="9" scale="49" fitToHeight="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N67"/>
  <sheetViews>
    <sheetView showGridLines="0" zoomScale="130" zoomScaleNormal="130" workbookViewId="0">
      <selection activeCell="I15" sqref="I15"/>
    </sheetView>
  </sheetViews>
  <sheetFormatPr defaultColWidth="9.33203125" defaultRowHeight="12.95" customHeight="1" x14ac:dyDescent="0.2"/>
  <cols>
    <col min="1" max="1" width="2.83203125" style="85" customWidth="1"/>
    <col min="2" max="2" width="13.5" style="91" customWidth="1"/>
    <col min="3" max="3" width="18.83203125" style="91" bestFit="1" customWidth="1"/>
    <col min="4" max="4" width="21.83203125" style="85" customWidth="1"/>
    <col min="5" max="9" width="16.33203125" style="85" customWidth="1"/>
    <col min="10" max="10" width="16" style="85" customWidth="1"/>
    <col min="11" max="11" width="9.33203125" style="85"/>
    <col min="12" max="12" width="10.83203125" style="85" bestFit="1" customWidth="1"/>
    <col min="13" max="16384" width="9.33203125" style="85"/>
  </cols>
  <sheetData>
    <row r="2" spans="2:14" ht="15.75" x14ac:dyDescent="0.25">
      <c r="B2" s="50" t="s">
        <v>277</v>
      </c>
    </row>
    <row r="5" spans="2:14" ht="33.75" x14ac:dyDescent="0.2">
      <c r="B5" s="89" t="s">
        <v>129</v>
      </c>
      <c r="C5" s="89"/>
      <c r="D5" s="89" t="s">
        <v>128</v>
      </c>
      <c r="E5" s="89" t="s">
        <v>51</v>
      </c>
      <c r="F5" s="89" t="s">
        <v>52</v>
      </c>
      <c r="G5" s="89" t="s">
        <v>53</v>
      </c>
      <c r="H5" s="89" t="s">
        <v>9</v>
      </c>
      <c r="I5" s="190" t="s">
        <v>125</v>
      </c>
    </row>
    <row r="6" spans="2:14" ht="12.95" customHeight="1" x14ac:dyDescent="0.2">
      <c r="B6" s="287" t="s">
        <v>126</v>
      </c>
      <c r="C6" s="287" t="s">
        <v>45</v>
      </c>
      <c r="D6" s="92" t="s">
        <v>46</v>
      </c>
      <c r="E6" s="118">
        <v>1903</v>
      </c>
      <c r="F6" s="118">
        <v>114021221</v>
      </c>
      <c r="G6" s="118">
        <v>4566424</v>
      </c>
      <c r="H6" s="118"/>
      <c r="I6" s="191">
        <f t="shared" ref="I6:I13" si="0">SUM(E6:H6)</f>
        <v>118589548</v>
      </c>
      <c r="J6" s="7"/>
    </row>
    <row r="7" spans="2:14" ht="12.95" customHeight="1" x14ac:dyDescent="0.2">
      <c r="B7" s="287"/>
      <c r="C7" s="287"/>
      <c r="D7" s="92" t="s">
        <v>47</v>
      </c>
      <c r="E7" s="205">
        <v>5368781</v>
      </c>
      <c r="F7" s="118"/>
      <c r="G7" s="118"/>
      <c r="H7" s="205">
        <v>112504</v>
      </c>
      <c r="I7" s="191">
        <f t="shared" si="0"/>
        <v>5481285</v>
      </c>
      <c r="J7" s="7"/>
    </row>
    <row r="8" spans="2:14" ht="12.95" customHeight="1" x14ac:dyDescent="0.2">
      <c r="B8" s="287"/>
      <c r="C8" s="287" t="s">
        <v>44</v>
      </c>
      <c r="D8" s="92" t="s">
        <v>46</v>
      </c>
      <c r="E8" s="118">
        <v>395110</v>
      </c>
      <c r="F8" s="118">
        <v>4287428017.5300002</v>
      </c>
      <c r="G8" s="118">
        <v>413119333.75</v>
      </c>
      <c r="H8" s="118"/>
      <c r="I8" s="191">
        <f t="shared" si="0"/>
        <v>4700942461.2800007</v>
      </c>
      <c r="J8" s="7"/>
      <c r="N8" s="65"/>
    </row>
    <row r="9" spans="2:14" ht="12.95" customHeight="1" x14ac:dyDescent="0.2">
      <c r="B9" s="287"/>
      <c r="C9" s="287"/>
      <c r="D9" s="92" t="s">
        <v>47</v>
      </c>
      <c r="E9" s="205">
        <v>1142621078</v>
      </c>
      <c r="F9" s="118"/>
      <c r="G9" s="118"/>
      <c r="H9" s="205">
        <v>32056457</v>
      </c>
      <c r="I9" s="191">
        <f t="shared" si="0"/>
        <v>1174677535</v>
      </c>
      <c r="J9" s="7"/>
      <c r="M9" s="115"/>
      <c r="N9" s="65"/>
    </row>
    <row r="10" spans="2:14" ht="12.95" customHeight="1" x14ac:dyDescent="0.2">
      <c r="B10" s="287" t="s">
        <v>127</v>
      </c>
      <c r="C10" s="287" t="s">
        <v>45</v>
      </c>
      <c r="D10" s="92" t="s">
        <v>46</v>
      </c>
      <c r="E10" s="118">
        <v>92</v>
      </c>
      <c r="F10" s="118">
        <v>3948041</v>
      </c>
      <c r="G10" s="118">
        <v>231430</v>
      </c>
      <c r="H10" s="118"/>
      <c r="I10" s="191">
        <f t="shared" si="0"/>
        <v>4179563</v>
      </c>
      <c r="J10" s="7"/>
      <c r="N10" s="65"/>
    </row>
    <row r="11" spans="2:14" ht="12.95" customHeight="1" x14ac:dyDescent="0.2">
      <c r="B11" s="287"/>
      <c r="C11" s="287"/>
      <c r="D11" s="92" t="s">
        <v>47</v>
      </c>
      <c r="E11" s="205">
        <v>95387</v>
      </c>
      <c r="F11" s="118"/>
      <c r="G11" s="118"/>
      <c r="H11" s="205">
        <v>5361</v>
      </c>
      <c r="I11" s="191">
        <f t="shared" si="0"/>
        <v>100748</v>
      </c>
      <c r="J11" s="7"/>
      <c r="L11" s="115"/>
      <c r="M11" s="115"/>
      <c r="N11" s="65"/>
    </row>
    <row r="12" spans="2:14" ht="12.95" customHeight="1" x14ac:dyDescent="0.2">
      <c r="B12" s="287"/>
      <c r="C12" s="287" t="s">
        <v>44</v>
      </c>
      <c r="D12" s="92" t="s">
        <v>46</v>
      </c>
      <c r="E12" s="118">
        <v>99660</v>
      </c>
      <c r="F12" s="118">
        <v>458779431.26999998</v>
      </c>
      <c r="G12" s="118">
        <v>66651510</v>
      </c>
      <c r="H12" s="118"/>
      <c r="I12" s="191">
        <f t="shared" si="0"/>
        <v>525530601.26999998</v>
      </c>
      <c r="J12" s="7"/>
      <c r="L12" s="115"/>
      <c r="M12" s="115"/>
      <c r="N12" s="65"/>
    </row>
    <row r="13" spans="2:14" ht="12.95" customHeight="1" x14ac:dyDescent="0.2">
      <c r="B13" s="288"/>
      <c r="C13" s="287"/>
      <c r="D13" s="97" t="s">
        <v>47</v>
      </c>
      <c r="E13" s="205">
        <v>31110651</v>
      </c>
      <c r="F13" s="118"/>
      <c r="G13" s="118"/>
      <c r="H13" s="205">
        <v>1375504</v>
      </c>
      <c r="I13" s="191">
        <f t="shared" si="0"/>
        <v>32486155</v>
      </c>
      <c r="J13" s="7"/>
      <c r="L13" s="115"/>
      <c r="M13" s="115"/>
      <c r="N13" s="65"/>
    </row>
    <row r="14" spans="2:14" ht="12.95" customHeight="1" x14ac:dyDescent="0.2">
      <c r="B14" s="284" t="s">
        <v>142</v>
      </c>
      <c r="C14" s="284"/>
      <c r="D14" s="92" t="s">
        <v>46</v>
      </c>
      <c r="E14" s="98">
        <f>E6+E10</f>
        <v>1995</v>
      </c>
      <c r="F14" s="98">
        <f t="shared" ref="F14:H14" si="1">F6+F10</f>
        <v>117969262</v>
      </c>
      <c r="G14" s="98">
        <f t="shared" si="1"/>
        <v>4797854</v>
      </c>
      <c r="H14" s="98">
        <f t="shared" si="1"/>
        <v>0</v>
      </c>
      <c r="I14" s="192">
        <f>I6+I10</f>
        <v>122769111</v>
      </c>
      <c r="J14" s="34"/>
    </row>
    <row r="15" spans="2:14" s="96" customFormat="1" ht="12.95" customHeight="1" x14ac:dyDescent="0.2">
      <c r="B15" s="285"/>
      <c r="C15" s="285"/>
      <c r="D15" s="92" t="s">
        <v>47</v>
      </c>
      <c r="E15" s="99">
        <f>E7+E11</f>
        <v>5464168</v>
      </c>
      <c r="F15" s="99">
        <f t="shared" ref="F15:H15" si="2">F7+F11</f>
        <v>0</v>
      </c>
      <c r="G15" s="99">
        <f t="shared" si="2"/>
        <v>0</v>
      </c>
      <c r="H15" s="99">
        <f t="shared" si="2"/>
        <v>117865</v>
      </c>
      <c r="I15" s="204">
        <f>I7+I11</f>
        <v>5582033</v>
      </c>
      <c r="J15" s="34"/>
    </row>
    <row r="16" spans="2:14" s="96" customFormat="1" ht="12.95" customHeight="1" x14ac:dyDescent="0.2">
      <c r="B16" s="286"/>
      <c r="C16" s="286"/>
      <c r="D16" s="97" t="s">
        <v>0</v>
      </c>
      <c r="E16" s="81">
        <f>SUM(E14:E15)</f>
        <v>5466163</v>
      </c>
      <c r="F16" s="81">
        <f t="shared" ref="F16:I16" si="3">SUM(F14:F15)</f>
        <v>117969262</v>
      </c>
      <c r="G16" s="81">
        <f t="shared" si="3"/>
        <v>4797854</v>
      </c>
      <c r="H16" s="81">
        <f t="shared" si="3"/>
        <v>117865</v>
      </c>
      <c r="I16" s="193">
        <f t="shared" si="3"/>
        <v>128351144</v>
      </c>
      <c r="J16" s="34"/>
    </row>
    <row r="17" spans="2:12" ht="12.95" customHeight="1" x14ac:dyDescent="0.2">
      <c r="B17" s="284" t="s">
        <v>143</v>
      </c>
      <c r="C17" s="284"/>
      <c r="D17" s="92" t="s">
        <v>46</v>
      </c>
      <c r="E17" s="98">
        <f>E8+E12</f>
        <v>494770</v>
      </c>
      <c r="F17" s="98">
        <f t="shared" ref="F17:H17" si="4">F8+F12</f>
        <v>4746207448.8000002</v>
      </c>
      <c r="G17" s="98">
        <f t="shared" si="4"/>
        <v>479770843.75</v>
      </c>
      <c r="H17" s="98">
        <f t="shared" si="4"/>
        <v>0</v>
      </c>
      <c r="I17" s="192">
        <f>I8+I12</f>
        <v>5226473062.5500011</v>
      </c>
      <c r="J17" s="34"/>
    </row>
    <row r="18" spans="2:12" ht="12.95" customHeight="1" x14ac:dyDescent="0.2">
      <c r="B18" s="285"/>
      <c r="C18" s="285"/>
      <c r="D18" s="92" t="s">
        <v>47</v>
      </c>
      <c r="E18" s="99">
        <f>E9+E13</f>
        <v>1173731729</v>
      </c>
      <c r="F18" s="99">
        <f t="shared" ref="F18:H18" si="5">F9+F13</f>
        <v>0</v>
      </c>
      <c r="G18" s="99">
        <f t="shared" si="5"/>
        <v>0</v>
      </c>
      <c r="H18" s="99">
        <f t="shared" si="5"/>
        <v>33431961</v>
      </c>
      <c r="I18" s="204">
        <f>I9+I13</f>
        <v>1207163690</v>
      </c>
      <c r="J18" s="34"/>
    </row>
    <row r="19" spans="2:12" ht="12.95" customHeight="1" x14ac:dyDescent="0.2">
      <c r="B19" s="286"/>
      <c r="C19" s="286"/>
      <c r="D19" s="97" t="s">
        <v>0</v>
      </c>
      <c r="E19" s="81">
        <f>SUM(E17:E18)</f>
        <v>1174226499</v>
      </c>
      <c r="F19" s="81">
        <f>SUM(F17:F18)</f>
        <v>4746207448.8000002</v>
      </c>
      <c r="G19" s="81">
        <f>SUM(G17:G18)</f>
        <v>479770843.75</v>
      </c>
      <c r="H19" s="81">
        <f>SUM(H17:H18)</f>
        <v>33431961</v>
      </c>
      <c r="I19" s="193">
        <f>SUM(I17:I18)</f>
        <v>6433636752.5500011</v>
      </c>
      <c r="J19" s="7"/>
      <c r="L19" s="7"/>
    </row>
    <row r="20" spans="2:12" ht="12.95" customHeight="1" x14ac:dyDescent="0.2">
      <c r="E20" s="53"/>
      <c r="F20" s="53"/>
      <c r="G20" s="53"/>
      <c r="H20" s="53"/>
      <c r="I20" s="53"/>
    </row>
    <row r="21" spans="2:12" ht="12.95" customHeight="1" x14ac:dyDescent="0.2">
      <c r="B21" s="85" t="s">
        <v>318</v>
      </c>
    </row>
    <row r="22" spans="2:12" ht="12.95" customHeight="1" x14ac:dyDescent="0.2">
      <c r="B22" s="85" t="s">
        <v>2</v>
      </c>
      <c r="I22" s="7"/>
    </row>
    <row r="27" spans="2:12" ht="12.95" customHeight="1" x14ac:dyDescent="0.2">
      <c r="G27" s="126"/>
      <c r="H27" s="34"/>
    </row>
    <row r="28" spans="2:12" ht="12.95" customHeight="1" x14ac:dyDescent="0.2">
      <c r="G28" s="126"/>
      <c r="H28" s="34"/>
    </row>
    <row r="29" spans="2:12" ht="12.95" customHeight="1" x14ac:dyDescent="0.2">
      <c r="H29" s="34"/>
    </row>
    <row r="30" spans="2:12" ht="12.95" customHeight="1" x14ac:dyDescent="0.2">
      <c r="G30" s="126"/>
      <c r="H30" s="34"/>
    </row>
    <row r="31" spans="2:12" ht="12.95" customHeight="1" x14ac:dyDescent="0.2">
      <c r="G31" s="126"/>
      <c r="H31" s="34"/>
    </row>
    <row r="66" spans="3:6" ht="12.95" customHeight="1" x14ac:dyDescent="0.2">
      <c r="C66" s="87"/>
      <c r="D66" s="87"/>
      <c r="E66" s="87"/>
      <c r="F66" s="87"/>
    </row>
    <row r="67" spans="3:6" ht="12.95" customHeight="1" x14ac:dyDescent="0.2">
      <c r="C67" s="87"/>
      <c r="D67" s="87"/>
      <c r="E67" s="87"/>
      <c r="F67" s="87"/>
    </row>
  </sheetData>
  <mergeCells count="8">
    <mergeCell ref="B14:C16"/>
    <mergeCell ref="B17:C19"/>
    <mergeCell ref="B6:B9"/>
    <mergeCell ref="B10:B13"/>
    <mergeCell ref="C6:C7"/>
    <mergeCell ref="C8:C9"/>
    <mergeCell ref="C10:C11"/>
    <mergeCell ref="C12:C13"/>
  </mergeCells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M78"/>
  <sheetViews>
    <sheetView showGridLines="0" zoomScale="115" zoomScaleNormal="115" workbookViewId="0">
      <selection activeCell="H4" sqref="H4"/>
    </sheetView>
  </sheetViews>
  <sheetFormatPr defaultRowHeight="12.95" customHeight="1" x14ac:dyDescent="0.2"/>
  <cols>
    <col min="1" max="1" width="2.83203125" customWidth="1"/>
    <col min="2" max="2" width="11.83203125" customWidth="1"/>
    <col min="3" max="3" width="20.1640625" customWidth="1"/>
    <col min="4" max="4" width="26.5" customWidth="1"/>
    <col min="5" max="5" width="19.83203125" customWidth="1"/>
    <col min="6" max="6" width="26.6640625" customWidth="1"/>
    <col min="7" max="7" width="16.6640625" customWidth="1"/>
    <col min="8" max="8" width="13.33203125" customWidth="1"/>
    <col min="9" max="9" width="20.6640625" customWidth="1"/>
  </cols>
  <sheetData>
    <row r="2" spans="1:7" ht="15.75" x14ac:dyDescent="0.25">
      <c r="B2" s="1" t="s">
        <v>349</v>
      </c>
    </row>
    <row r="5" spans="1:7" ht="33.75" x14ac:dyDescent="0.2">
      <c r="B5" s="9" t="s">
        <v>1</v>
      </c>
      <c r="C5" s="62" t="s">
        <v>111</v>
      </c>
      <c r="D5" s="62" t="s">
        <v>112</v>
      </c>
      <c r="E5" s="62" t="s">
        <v>113</v>
      </c>
      <c r="F5" s="62" t="s">
        <v>114</v>
      </c>
    </row>
    <row r="6" spans="1:7" ht="12.95" customHeight="1" x14ac:dyDescent="0.2">
      <c r="B6" s="20">
        <v>43831</v>
      </c>
      <c r="C6" s="38">
        <v>16557747</v>
      </c>
      <c r="D6" s="38">
        <v>20079341</v>
      </c>
      <c r="E6" s="38">
        <v>1265001127.0499997</v>
      </c>
      <c r="F6" s="38">
        <v>456445245.75</v>
      </c>
      <c r="G6" s="7"/>
    </row>
    <row r="7" spans="1:7" ht="12.95" customHeight="1" x14ac:dyDescent="0.2">
      <c r="B7" s="20">
        <v>43862</v>
      </c>
      <c r="C7" s="38">
        <v>17082069</v>
      </c>
      <c r="D7" s="38">
        <v>20193708</v>
      </c>
      <c r="E7" s="38">
        <v>1288991259.8300004</v>
      </c>
      <c r="F7" s="38">
        <v>450106416.04000002</v>
      </c>
    </row>
    <row r="8" spans="1:7" ht="12.95" customHeight="1" x14ac:dyDescent="0.2">
      <c r="B8" s="20">
        <v>43891</v>
      </c>
      <c r="C8" s="7">
        <v>15163583</v>
      </c>
      <c r="D8" s="7">
        <v>19174973</v>
      </c>
      <c r="E8" s="7">
        <v>1220218986.6099997</v>
      </c>
      <c r="F8" s="7">
        <v>448611777.37000006</v>
      </c>
    </row>
    <row r="9" spans="1:7" ht="12.95" customHeight="1" x14ac:dyDescent="0.2">
      <c r="B9" s="20">
        <v>43922</v>
      </c>
      <c r="C9" s="7">
        <v>11294148</v>
      </c>
      <c r="D9" s="7">
        <v>16015873</v>
      </c>
      <c r="E9" s="7">
        <v>960217745.15000057</v>
      </c>
      <c r="F9" s="7">
        <v>405703028.72000003</v>
      </c>
      <c r="G9" s="7"/>
    </row>
    <row r="10" spans="1:7" ht="12.95" customHeight="1" x14ac:dyDescent="0.2">
      <c r="B10" s="20">
        <v>43952</v>
      </c>
      <c r="C10" s="7">
        <v>16006987</v>
      </c>
      <c r="D10" s="7">
        <v>21285470</v>
      </c>
      <c r="E10" s="7">
        <v>1239078751.1399994</v>
      </c>
      <c r="F10" s="7">
        <v>514657300.24999994</v>
      </c>
    </row>
    <row r="11" spans="1:7" ht="12.95" customHeight="1" x14ac:dyDescent="0.2">
      <c r="B11" s="20">
        <v>43983</v>
      </c>
      <c r="C11" s="7">
        <v>17978030</v>
      </c>
      <c r="D11" s="7">
        <v>23250096</v>
      </c>
      <c r="E11" s="7">
        <v>1379296087.26</v>
      </c>
      <c r="F11" s="7">
        <v>560183131.6099999</v>
      </c>
    </row>
    <row r="12" spans="1:7" ht="12.95" customHeight="1" x14ac:dyDescent="0.2">
      <c r="B12" s="20">
        <v>44013</v>
      </c>
      <c r="C12" s="7">
        <v>18697204</v>
      </c>
      <c r="D12" s="7">
        <v>23972916</v>
      </c>
      <c r="E12" s="7">
        <v>1467755917.6900001</v>
      </c>
      <c r="F12" s="7">
        <v>571591130.88</v>
      </c>
    </row>
    <row r="13" spans="1:7" ht="12.95" customHeight="1" x14ac:dyDescent="0.2">
      <c r="A13" s="39"/>
      <c r="B13" s="20">
        <v>44044</v>
      </c>
      <c r="C13" s="7">
        <v>17645349</v>
      </c>
      <c r="D13" s="7">
        <v>22514760</v>
      </c>
      <c r="E13" s="7">
        <v>1372245829.54</v>
      </c>
      <c r="F13" s="7">
        <v>539752348.1099999</v>
      </c>
    </row>
    <row r="14" spans="1:7" ht="12.95" customHeight="1" x14ac:dyDescent="0.2">
      <c r="B14" s="20">
        <v>44075</v>
      </c>
      <c r="C14" s="7">
        <v>18459898</v>
      </c>
      <c r="D14" s="7">
        <v>22878056</v>
      </c>
      <c r="E14" s="7">
        <v>1397038728.9600003</v>
      </c>
      <c r="F14" s="7">
        <v>526207318.51000023</v>
      </c>
    </row>
    <row r="15" spans="1:7" ht="12.95" customHeight="1" x14ac:dyDescent="0.2">
      <c r="B15" s="20">
        <v>44105</v>
      </c>
      <c r="C15" s="7">
        <v>18733611</v>
      </c>
      <c r="D15" s="7">
        <v>22830952</v>
      </c>
      <c r="E15" s="7">
        <v>1408030294.02</v>
      </c>
      <c r="F15" s="7">
        <v>524616794.00999957</v>
      </c>
    </row>
    <row r="16" spans="1:7" ht="12.95" customHeight="1" x14ac:dyDescent="0.2">
      <c r="B16" s="20">
        <v>44136</v>
      </c>
      <c r="C16" s="7">
        <v>17567810</v>
      </c>
      <c r="D16" s="7">
        <v>21201985</v>
      </c>
      <c r="E16" s="7">
        <v>1330578258.7</v>
      </c>
      <c r="F16" s="7">
        <v>495209680.61999983</v>
      </c>
    </row>
    <row r="17" spans="2:8" ht="12.95" customHeight="1" x14ac:dyDescent="0.2">
      <c r="B17" s="51">
        <v>44166</v>
      </c>
      <c r="C17" s="40">
        <v>18234302</v>
      </c>
      <c r="D17" s="40">
        <v>22605320</v>
      </c>
      <c r="E17" s="40">
        <v>1384024689.7500002</v>
      </c>
      <c r="F17" s="40">
        <v>537885338.01000047</v>
      </c>
      <c r="G17" s="7"/>
    </row>
    <row r="18" spans="2:8" ht="12.95" customHeight="1" x14ac:dyDescent="0.2">
      <c r="B18" s="20">
        <v>44197</v>
      </c>
      <c r="C18" s="154">
        <v>16705691</v>
      </c>
      <c r="D18" s="154">
        <v>20787671</v>
      </c>
      <c r="E18" s="154">
        <v>1188190087.46</v>
      </c>
      <c r="F18" s="154">
        <v>468116314.77999997</v>
      </c>
      <c r="G18" s="7"/>
      <c r="H18" s="7"/>
    </row>
    <row r="19" spans="2:8" ht="12.95" customHeight="1" x14ac:dyDescent="0.2">
      <c r="B19" s="51">
        <v>44228</v>
      </c>
      <c r="C19" s="154">
        <v>17226723</v>
      </c>
      <c r="D19" s="154">
        <v>21036626</v>
      </c>
      <c r="E19" s="154">
        <v>1231655545.2799997</v>
      </c>
      <c r="F19" s="154">
        <v>457487538.62000018</v>
      </c>
    </row>
    <row r="20" spans="2:8" ht="12.95" customHeight="1" x14ac:dyDescent="0.2">
      <c r="B20" s="20">
        <v>44256</v>
      </c>
      <c r="C20" s="154">
        <v>19673235</v>
      </c>
      <c r="D20" s="154">
        <v>23491298</v>
      </c>
      <c r="E20" s="154">
        <v>1427640348.8500004</v>
      </c>
      <c r="F20" s="154">
        <v>529120004.24999988</v>
      </c>
    </row>
    <row r="21" spans="2:8" ht="12.95" customHeight="1" x14ac:dyDescent="0.2">
      <c r="B21" s="20">
        <v>44287</v>
      </c>
      <c r="C21" s="154">
        <v>18841479</v>
      </c>
      <c r="D21" s="154">
        <v>22129309</v>
      </c>
      <c r="E21" s="154">
        <v>1354412457.9699998</v>
      </c>
      <c r="F21" s="154">
        <v>509671487.75</v>
      </c>
      <c r="G21" s="7"/>
      <c r="H21" s="7"/>
    </row>
    <row r="22" spans="2:8" ht="12.95" customHeight="1" x14ac:dyDescent="0.2">
      <c r="B22" s="20">
        <v>44317</v>
      </c>
      <c r="C22" s="154">
        <v>20928619</v>
      </c>
      <c r="D22" s="154">
        <v>24319366</v>
      </c>
      <c r="E22" s="154">
        <v>1505346050.2599998</v>
      </c>
      <c r="F22" s="154">
        <v>571392316.40999997</v>
      </c>
      <c r="G22" s="65"/>
      <c r="H22" s="65"/>
    </row>
    <row r="23" spans="2:8" ht="12.95" customHeight="1" x14ac:dyDescent="0.2">
      <c r="B23" s="117">
        <v>44348</v>
      </c>
      <c r="C23" s="154">
        <v>20967845</v>
      </c>
      <c r="D23" s="154">
        <v>25248128</v>
      </c>
      <c r="E23" s="154">
        <v>1522443258.8</v>
      </c>
      <c r="F23" s="154">
        <v>609395811.33000028</v>
      </c>
      <c r="G23" s="34"/>
    </row>
    <row r="24" spans="2:8" ht="12.95" customHeight="1" x14ac:dyDescent="0.2">
      <c r="B24" s="20">
        <v>44378</v>
      </c>
      <c r="C24" s="154">
        <v>21271223</v>
      </c>
      <c r="D24" s="154">
        <v>25769472</v>
      </c>
      <c r="E24" s="154">
        <v>1605557647.8499999</v>
      </c>
      <c r="F24" s="154">
        <v>629745887.23999977</v>
      </c>
    </row>
    <row r="25" spans="2:8" ht="12.95" customHeight="1" x14ac:dyDescent="0.2">
      <c r="B25" s="20">
        <v>44409</v>
      </c>
      <c r="C25" s="154">
        <v>20052585</v>
      </c>
      <c r="D25" s="154">
        <v>24931934</v>
      </c>
      <c r="E25" s="154">
        <v>1530967053.22</v>
      </c>
      <c r="F25" s="154">
        <v>621308005.73999977</v>
      </c>
    </row>
    <row r="26" spans="2:8" ht="12.95" customHeight="1" x14ac:dyDescent="0.2">
      <c r="B26" s="20">
        <v>44440</v>
      </c>
      <c r="C26" s="155">
        <v>20179521</v>
      </c>
      <c r="D26" s="155">
        <v>25211973</v>
      </c>
      <c r="E26" s="155">
        <v>1519806799.5999999</v>
      </c>
      <c r="F26" s="155">
        <v>598158111.22000015</v>
      </c>
    </row>
    <row r="27" spans="2:8" ht="12.95" customHeight="1" x14ac:dyDescent="0.2">
      <c r="B27" s="20">
        <v>44470</v>
      </c>
      <c r="C27" s="154">
        <v>20489435</v>
      </c>
      <c r="D27" s="154">
        <v>25973931</v>
      </c>
      <c r="E27" s="154">
        <v>1517382565.1700001</v>
      </c>
      <c r="F27" s="154">
        <v>617131334.25999975</v>
      </c>
    </row>
    <row r="28" spans="2:8" ht="12.95" customHeight="1" x14ac:dyDescent="0.2">
      <c r="B28" s="20">
        <v>44501</v>
      </c>
      <c r="C28" s="154">
        <v>19373001</v>
      </c>
      <c r="D28" s="154">
        <v>24577693</v>
      </c>
      <c r="E28" s="154">
        <v>1458930281.1900001</v>
      </c>
      <c r="F28" s="154">
        <v>591331256.36000001</v>
      </c>
    </row>
    <row r="29" spans="2:8" ht="12.95" customHeight="1" x14ac:dyDescent="0.2">
      <c r="B29" s="117">
        <v>44531</v>
      </c>
      <c r="C29" s="166">
        <v>21290833</v>
      </c>
      <c r="D29" s="166">
        <v>27518986</v>
      </c>
      <c r="E29" s="166">
        <v>1613151180.7400005</v>
      </c>
      <c r="F29" s="166">
        <v>677525137.57000005</v>
      </c>
    </row>
    <row r="30" spans="2:8" ht="12.95" customHeight="1" x14ac:dyDescent="0.2">
      <c r="B30" s="20" t="s">
        <v>202</v>
      </c>
      <c r="C30" s="7">
        <v>18575976</v>
      </c>
      <c r="D30" s="7">
        <v>23019589</v>
      </c>
      <c r="E30" s="7">
        <v>1316080052.74</v>
      </c>
      <c r="F30" s="7">
        <v>534642753.01000017</v>
      </c>
      <c r="G30" s="7"/>
      <c r="H30" s="7"/>
    </row>
    <row r="31" spans="2:8" ht="12.95" customHeight="1" x14ac:dyDescent="0.2">
      <c r="B31" s="20" t="s">
        <v>203</v>
      </c>
      <c r="C31" s="7">
        <v>18771842</v>
      </c>
      <c r="D31" s="7">
        <v>22920117</v>
      </c>
      <c r="E31" s="7">
        <v>1363864484.25</v>
      </c>
      <c r="F31" s="7">
        <v>532466517.05000007</v>
      </c>
    </row>
    <row r="32" spans="2:8" ht="12.95" customHeight="1" x14ac:dyDescent="0.2">
      <c r="B32" s="20" t="s">
        <v>204</v>
      </c>
      <c r="C32" s="73">
        <v>21315983</v>
      </c>
      <c r="D32" s="73">
        <v>26311140</v>
      </c>
      <c r="E32" s="73">
        <v>1550005059.4500003</v>
      </c>
      <c r="F32" s="73">
        <v>623060414.0400002</v>
      </c>
      <c r="G32" s="7"/>
    </row>
    <row r="33" spans="2:13" ht="12.95" customHeight="1" x14ac:dyDescent="0.2">
      <c r="B33" s="117" t="s">
        <v>205</v>
      </c>
      <c r="C33" s="7">
        <v>20890785</v>
      </c>
      <c r="D33" s="7">
        <v>26060368</v>
      </c>
      <c r="E33" s="7">
        <v>1538864440.6999998</v>
      </c>
      <c r="F33" s="7">
        <v>635336116.42999983</v>
      </c>
      <c r="G33" s="7"/>
      <c r="H33" s="7"/>
    </row>
    <row r="34" spans="2:13" ht="12.95" customHeight="1" x14ac:dyDescent="0.2">
      <c r="B34" s="20" t="s">
        <v>206</v>
      </c>
      <c r="C34" s="7">
        <v>22918772</v>
      </c>
      <c r="D34" s="7">
        <v>29151420</v>
      </c>
      <c r="E34" s="7">
        <v>1673876656.6800003</v>
      </c>
      <c r="F34" s="7">
        <v>713000374.91000009</v>
      </c>
    </row>
    <row r="35" spans="2:13" ht="12.95" customHeight="1" x14ac:dyDescent="0.2">
      <c r="B35" s="20" t="s">
        <v>207</v>
      </c>
      <c r="C35" s="73">
        <v>22710072</v>
      </c>
      <c r="D35" s="73">
        <v>29352086</v>
      </c>
      <c r="E35" s="73">
        <v>1671472781.1399999</v>
      </c>
      <c r="F35" s="73">
        <v>737113588.89000034</v>
      </c>
      <c r="G35" s="61"/>
    </row>
    <row r="36" spans="2:13" ht="12.95" customHeight="1" x14ac:dyDescent="0.2">
      <c r="B36" s="20" t="s">
        <v>208</v>
      </c>
      <c r="C36" s="7">
        <v>23099767</v>
      </c>
      <c r="D36" s="7">
        <v>30140055</v>
      </c>
      <c r="E36" s="7">
        <v>1742449388.3699999</v>
      </c>
      <c r="F36" s="7">
        <v>775907353.37000012</v>
      </c>
    </row>
    <row r="37" spans="2:13" ht="12.95" customHeight="1" x14ac:dyDescent="0.2">
      <c r="B37" s="20" t="s">
        <v>209</v>
      </c>
      <c r="C37" s="7">
        <v>22273680</v>
      </c>
      <c r="D37" s="7">
        <v>29187288</v>
      </c>
      <c r="E37" s="7">
        <v>1670181625.9899988</v>
      </c>
      <c r="F37" s="7">
        <v>758698724.92000031</v>
      </c>
    </row>
    <row r="38" spans="2:13" ht="12.95" customHeight="1" x14ac:dyDescent="0.2">
      <c r="B38" s="117" t="s">
        <v>210</v>
      </c>
      <c r="C38" s="7">
        <v>22672092</v>
      </c>
      <c r="D38" s="7">
        <v>29592290</v>
      </c>
      <c r="E38" s="7">
        <v>1656844964.6799991</v>
      </c>
      <c r="F38" s="7">
        <v>740612682.25000012</v>
      </c>
    </row>
    <row r="39" spans="2:13" ht="12.95" customHeight="1" x14ac:dyDescent="0.2">
      <c r="B39" s="20" t="s">
        <v>211</v>
      </c>
      <c r="C39" s="7">
        <v>23837407</v>
      </c>
      <c r="D39" s="7">
        <v>30855382</v>
      </c>
      <c r="E39" s="7">
        <v>1689352170.1399996</v>
      </c>
      <c r="F39" s="7">
        <v>762128248.37999976</v>
      </c>
    </row>
    <row r="40" spans="2:13" ht="12.95" customHeight="1" x14ac:dyDescent="0.2">
      <c r="B40" s="20" t="s">
        <v>212</v>
      </c>
      <c r="C40" s="7">
        <v>22423637</v>
      </c>
      <c r="D40" s="7">
        <v>29014323</v>
      </c>
      <c r="E40" s="7">
        <v>1605232913.9999998</v>
      </c>
      <c r="F40" s="7">
        <v>736926497.05999982</v>
      </c>
    </row>
    <row r="41" spans="2:13" ht="12.95" customHeight="1" x14ac:dyDescent="0.2">
      <c r="B41" s="117" t="s">
        <v>213</v>
      </c>
      <c r="C41" s="40">
        <v>22700386</v>
      </c>
      <c r="D41" s="40">
        <v>31805867</v>
      </c>
      <c r="E41" s="40">
        <v>1643628124.0900011</v>
      </c>
      <c r="F41" s="40">
        <v>875801778.80999994</v>
      </c>
      <c r="G41" s="7"/>
      <c r="H41" s="7"/>
      <c r="I41" s="7"/>
      <c r="J41" s="7"/>
      <c r="K41" s="7"/>
      <c r="L41" s="7"/>
      <c r="M41" s="7"/>
    </row>
    <row r="42" spans="2:13" ht="12.95" customHeight="1" x14ac:dyDescent="0.2">
      <c r="B42" s="117">
        <v>44927</v>
      </c>
      <c r="C42" s="40">
        <v>20213387</v>
      </c>
      <c r="D42" s="40">
        <v>28015246</v>
      </c>
      <c r="E42" s="40">
        <v>1251648553.1399999</v>
      </c>
      <c r="F42" s="40">
        <v>707740395</v>
      </c>
    </row>
    <row r="43" spans="2:13" ht="12.95" customHeight="1" x14ac:dyDescent="0.2">
      <c r="B43" s="117">
        <v>44958</v>
      </c>
      <c r="C43" s="40">
        <v>21206969</v>
      </c>
      <c r="D43" s="40">
        <v>28446929</v>
      </c>
      <c r="E43" s="40">
        <v>1411933741.45</v>
      </c>
      <c r="F43" s="40">
        <v>682539407</v>
      </c>
    </row>
    <row r="44" spans="2:13" ht="12.95" customHeight="1" x14ac:dyDescent="0.2">
      <c r="B44" s="117">
        <v>44986</v>
      </c>
      <c r="C44" s="40">
        <v>24453967</v>
      </c>
      <c r="D44" s="40">
        <v>32765944</v>
      </c>
      <c r="E44" s="40">
        <v>1658993611.8199999</v>
      </c>
      <c r="F44" s="40">
        <v>794460789</v>
      </c>
    </row>
    <row r="45" spans="2:13" ht="12.95" customHeight="1" x14ac:dyDescent="0.2">
      <c r="B45" s="117">
        <v>45017</v>
      </c>
      <c r="C45" s="40">
        <v>23608414</v>
      </c>
      <c r="D45" s="40">
        <v>31430761</v>
      </c>
      <c r="E45" s="40">
        <v>1675652197.21</v>
      </c>
      <c r="F45" s="40">
        <v>800597387</v>
      </c>
    </row>
    <row r="46" spans="2:13" ht="12.95" customHeight="1" x14ac:dyDescent="0.2">
      <c r="B46" s="117">
        <v>45047</v>
      </c>
      <c r="C46" s="40">
        <v>25133780</v>
      </c>
      <c r="D46" s="40">
        <v>33834967</v>
      </c>
      <c r="E46" s="40">
        <v>1805845884.4000001</v>
      </c>
      <c r="F46" s="40">
        <v>860602216</v>
      </c>
    </row>
    <row r="47" spans="2:13" ht="12.95" customHeight="1" x14ac:dyDescent="0.2">
      <c r="B47" s="117">
        <v>45078</v>
      </c>
      <c r="C47" s="40">
        <v>24787043</v>
      </c>
      <c r="D47" s="40">
        <v>33862321</v>
      </c>
      <c r="E47" s="40">
        <v>1823193043.7</v>
      </c>
      <c r="F47" s="40">
        <v>883463915</v>
      </c>
    </row>
    <row r="48" spans="2:13" ht="12.95" customHeight="1" x14ac:dyDescent="0.2">
      <c r="B48" s="117">
        <v>45108</v>
      </c>
      <c r="C48" s="40">
        <v>24717926</v>
      </c>
      <c r="D48" s="40">
        <v>33960730</v>
      </c>
      <c r="E48" s="40">
        <v>1885065218.53</v>
      </c>
      <c r="F48" s="40">
        <v>915570173</v>
      </c>
    </row>
    <row r="49" spans="2:9" ht="12.95" customHeight="1" x14ac:dyDescent="0.2">
      <c r="B49" s="117">
        <v>45139</v>
      </c>
      <c r="C49" s="40">
        <v>23949323</v>
      </c>
      <c r="D49" s="40">
        <v>32630837</v>
      </c>
      <c r="E49" s="40">
        <v>1846788513.4000001</v>
      </c>
      <c r="F49" s="40">
        <v>905821047</v>
      </c>
    </row>
    <row r="50" spans="2:9" ht="12.95" customHeight="1" x14ac:dyDescent="0.2">
      <c r="B50" s="117">
        <v>45170</v>
      </c>
      <c r="C50" s="40">
        <v>24761964</v>
      </c>
      <c r="D50" s="40">
        <v>33436726</v>
      </c>
      <c r="E50" s="40">
        <v>1872523765.26</v>
      </c>
      <c r="F50" s="40">
        <v>886783771</v>
      </c>
    </row>
    <row r="51" spans="2:9" ht="12.95" customHeight="1" x14ac:dyDescent="0.2">
      <c r="B51" s="117">
        <v>45200</v>
      </c>
      <c r="C51" s="40">
        <v>25562173</v>
      </c>
      <c r="D51" s="40">
        <v>34375560</v>
      </c>
      <c r="E51" s="40">
        <v>1914796953.04</v>
      </c>
      <c r="F51" s="40">
        <v>904659056</v>
      </c>
    </row>
    <row r="52" spans="2:9" ht="12.95" customHeight="1" x14ac:dyDescent="0.2">
      <c r="B52" s="117">
        <v>45231</v>
      </c>
      <c r="C52" s="40">
        <v>24035336</v>
      </c>
      <c r="D52" s="40">
        <v>32160019</v>
      </c>
      <c r="E52" s="40">
        <v>1827398668.5700002</v>
      </c>
      <c r="F52" s="40">
        <v>880374847</v>
      </c>
    </row>
    <row r="53" spans="2:9" ht="12.95" customHeight="1" x14ac:dyDescent="0.2">
      <c r="B53" s="117">
        <v>45261</v>
      </c>
      <c r="C53" s="40">
        <v>25987549</v>
      </c>
      <c r="D53" s="40">
        <v>35019420</v>
      </c>
      <c r="E53" s="40">
        <v>2016983267.24</v>
      </c>
      <c r="F53" s="40">
        <v>983881075</v>
      </c>
    </row>
    <row r="54" spans="2:9" ht="12.95" customHeight="1" x14ac:dyDescent="0.2">
      <c r="B54" s="117">
        <v>45292</v>
      </c>
      <c r="C54" s="40">
        <v>20781445</v>
      </c>
      <c r="D54" s="40">
        <v>32310282</v>
      </c>
      <c r="E54" s="40">
        <v>1589330217.0999999</v>
      </c>
      <c r="F54" s="40">
        <v>885632241</v>
      </c>
      <c r="G54" s="7"/>
      <c r="H54" s="7"/>
      <c r="I54" s="7"/>
    </row>
    <row r="55" spans="2:9" ht="12.95" customHeight="1" x14ac:dyDescent="0.2">
      <c r="B55" s="117">
        <v>45323</v>
      </c>
      <c r="C55" s="40">
        <v>21455906</v>
      </c>
      <c r="D55" s="40">
        <v>33552783</v>
      </c>
      <c r="E55" s="40">
        <v>1650323267.9300001</v>
      </c>
      <c r="F55" s="40">
        <v>909406171</v>
      </c>
      <c r="G55" s="7"/>
      <c r="H55" s="7"/>
      <c r="I55" s="7"/>
    </row>
    <row r="56" spans="2:9" ht="12.95" customHeight="1" x14ac:dyDescent="0.2">
      <c r="B56" s="117">
        <v>45352</v>
      </c>
      <c r="C56" s="40">
        <v>23337964</v>
      </c>
      <c r="D56" s="40">
        <v>37726462</v>
      </c>
      <c r="E56" s="40">
        <v>1810163558.74</v>
      </c>
      <c r="F56" s="40">
        <v>1044832471</v>
      </c>
      <c r="G56" s="7"/>
      <c r="H56" s="7"/>
      <c r="I56" s="7"/>
    </row>
    <row r="57" spans="2:9" ht="12.95" customHeight="1" x14ac:dyDescent="0.2">
      <c r="B57" s="117">
        <v>45383</v>
      </c>
      <c r="C57" s="40">
        <v>22587462</v>
      </c>
      <c r="D57" s="40">
        <v>35948932</v>
      </c>
      <c r="E57" s="40">
        <v>1814727835.3</v>
      </c>
      <c r="F57" s="40">
        <v>1017738855.21</v>
      </c>
      <c r="G57" s="7"/>
      <c r="H57" s="7"/>
      <c r="I57" s="7"/>
    </row>
    <row r="58" spans="2:9" ht="12.95" customHeight="1" x14ac:dyDescent="0.2">
      <c r="B58" s="117">
        <v>45413</v>
      </c>
      <c r="C58" s="40">
        <v>24337588</v>
      </c>
      <c r="D58" s="40">
        <v>38972140</v>
      </c>
      <c r="E58" s="40">
        <v>1973706644.8399999</v>
      </c>
      <c r="F58" s="40">
        <v>1109945151.21</v>
      </c>
      <c r="G58" s="7"/>
      <c r="H58" s="7"/>
      <c r="I58" s="7"/>
    </row>
    <row r="59" spans="2:9" ht="12.95" customHeight="1" x14ac:dyDescent="0.2">
      <c r="B59" s="117">
        <v>45444</v>
      </c>
      <c r="C59" s="40">
        <v>23495670</v>
      </c>
      <c r="D59" s="40">
        <v>38718655</v>
      </c>
      <c r="E59" s="40">
        <v>1927275847.73</v>
      </c>
      <c r="F59" s="40">
        <v>1110531505</v>
      </c>
      <c r="G59" s="7"/>
      <c r="H59" s="7"/>
      <c r="I59" s="7"/>
    </row>
    <row r="60" spans="2:9" ht="12.95" customHeight="1" x14ac:dyDescent="0.2">
      <c r="B60" s="117">
        <v>45474</v>
      </c>
      <c r="C60" s="40">
        <v>23552735</v>
      </c>
      <c r="D60" s="40">
        <v>40915482</v>
      </c>
      <c r="E60" s="40">
        <v>2047047692.96</v>
      </c>
      <c r="F60" s="40">
        <v>1191541017.51</v>
      </c>
      <c r="G60" s="7"/>
      <c r="H60" s="7"/>
      <c r="I60" s="7"/>
    </row>
    <row r="61" spans="2:9" ht="12.95" customHeight="1" x14ac:dyDescent="0.2">
      <c r="B61" s="117">
        <v>45505</v>
      </c>
      <c r="C61" s="40">
        <v>22335054</v>
      </c>
      <c r="D61" s="40">
        <v>38974514</v>
      </c>
      <c r="E61" s="40">
        <v>1934090202</v>
      </c>
      <c r="F61" s="40">
        <v>1139942495.4000001</v>
      </c>
      <c r="G61" s="7"/>
      <c r="H61" s="7"/>
      <c r="I61" s="7"/>
    </row>
    <row r="62" spans="2:9" ht="12.95" customHeight="1" x14ac:dyDescent="0.2">
      <c r="B62" s="117">
        <v>45536</v>
      </c>
      <c r="C62" s="40">
        <v>22625978</v>
      </c>
      <c r="D62" s="40">
        <v>38878946</v>
      </c>
      <c r="E62" s="40">
        <v>1939633636.8199999</v>
      </c>
      <c r="F62" s="40">
        <v>1118889823</v>
      </c>
      <c r="G62" s="7"/>
      <c r="H62" s="7"/>
      <c r="I62" s="7"/>
    </row>
    <row r="63" spans="2:9" ht="12.95" customHeight="1" x14ac:dyDescent="0.2">
      <c r="B63" s="117">
        <v>45566</v>
      </c>
      <c r="C63" s="40">
        <v>22206341</v>
      </c>
      <c r="D63" s="40">
        <v>42906368</v>
      </c>
      <c r="E63" s="40">
        <v>1944389425.8900001</v>
      </c>
      <c r="F63" s="40">
        <v>1231801451.6600001</v>
      </c>
      <c r="G63" s="7"/>
      <c r="H63" s="7"/>
      <c r="I63" s="7"/>
    </row>
    <row r="64" spans="2:9" ht="12.95" customHeight="1" x14ac:dyDescent="0.2">
      <c r="B64" s="117">
        <v>45597</v>
      </c>
      <c r="C64" s="40">
        <v>20695298</v>
      </c>
      <c r="D64" s="40">
        <v>39999230</v>
      </c>
      <c r="E64" s="40">
        <v>1818733911.78</v>
      </c>
      <c r="F64" s="40">
        <v>1210659378.1800001</v>
      </c>
      <c r="G64" s="7"/>
      <c r="H64" s="7"/>
      <c r="I64" s="7"/>
    </row>
    <row r="65" spans="2:9" ht="12.95" customHeight="1" x14ac:dyDescent="0.2">
      <c r="B65" s="147">
        <v>45627</v>
      </c>
      <c r="C65" s="31">
        <v>22424831</v>
      </c>
      <c r="D65" s="31">
        <v>42004990</v>
      </c>
      <c r="E65" s="31">
        <v>2036635931.1599998</v>
      </c>
      <c r="F65" s="31">
        <v>1309781316.51</v>
      </c>
      <c r="G65" s="7"/>
      <c r="H65" s="7"/>
      <c r="I65" s="7"/>
    </row>
    <row r="66" spans="2:9" s="186" customFormat="1" ht="12.95" customHeight="1" x14ac:dyDescent="0.2">
      <c r="B66"/>
      <c r="C66" s="7"/>
      <c r="D66" s="7"/>
      <c r="E66" s="7"/>
      <c r="F66" s="7"/>
      <c r="G66" s="140"/>
      <c r="H66" s="7"/>
      <c r="I66" s="7"/>
    </row>
    <row r="67" spans="2:9" s="186" customFormat="1" ht="12.95" customHeight="1" x14ac:dyDescent="0.2">
      <c r="B67" t="s">
        <v>185</v>
      </c>
      <c r="C67"/>
      <c r="D67"/>
      <c r="E67"/>
      <c r="F67"/>
      <c r="G67" s="140"/>
    </row>
    <row r="68" spans="2:9" s="186" customFormat="1" ht="12.95" customHeight="1" x14ac:dyDescent="0.2">
      <c r="B68" t="s">
        <v>2</v>
      </c>
      <c r="C68" s="7"/>
      <c r="D68" s="7"/>
      <c r="E68" s="7"/>
      <c r="F68" s="7"/>
      <c r="G68" s="140"/>
    </row>
    <row r="69" spans="2:9" s="186" customFormat="1" ht="12.95" customHeight="1" x14ac:dyDescent="0.2">
      <c r="B69"/>
      <c r="C69" s="7"/>
      <c r="D69" s="7"/>
      <c r="E69" s="7"/>
      <c r="F69" s="7"/>
      <c r="G69" s="140"/>
    </row>
    <row r="70" spans="2:9" s="186" customFormat="1" ht="12.95" customHeight="1" x14ac:dyDescent="0.2">
      <c r="B70"/>
      <c r="C70" s="7"/>
      <c r="D70" s="260"/>
      <c r="E70" s="7"/>
      <c r="F70" s="260"/>
      <c r="G70" s="140"/>
      <c r="H70" s="7"/>
      <c r="I70" s="7"/>
    </row>
    <row r="71" spans="2:9" s="186" customFormat="1" ht="12.95" customHeight="1" x14ac:dyDescent="0.2">
      <c r="B71"/>
      <c r="C71"/>
      <c r="D71"/>
      <c r="E71"/>
      <c r="F71"/>
      <c r="G71" s="140"/>
      <c r="H71" s="7"/>
      <c r="I71" s="7"/>
    </row>
    <row r="72" spans="2:9" s="186" customFormat="1" ht="12.95" customHeight="1" x14ac:dyDescent="0.2">
      <c r="B72"/>
      <c r="C72" s="7"/>
      <c r="D72" s="7"/>
      <c r="E72" s="7"/>
      <c r="F72" s="7"/>
      <c r="G72" s="140"/>
      <c r="H72" s="7"/>
      <c r="I72" s="7"/>
    </row>
    <row r="73" spans="2:9" s="186" customFormat="1" ht="12.95" customHeight="1" x14ac:dyDescent="0.2">
      <c r="B73"/>
      <c r="C73"/>
      <c r="D73" s="187"/>
      <c r="E73" s="54"/>
      <c r="F73" s="187"/>
      <c r="G73" s="140"/>
    </row>
    <row r="74" spans="2:9" s="186" customFormat="1" ht="12.95" customHeight="1" x14ac:dyDescent="0.2">
      <c r="B74"/>
      <c r="C74" s="65"/>
      <c r="D74" s="65"/>
      <c r="E74" s="65"/>
      <c r="F74" s="65"/>
      <c r="G74" s="65"/>
      <c r="H74" s="65"/>
      <c r="I74" s="65"/>
    </row>
    <row r="75" spans="2:9" s="186" customFormat="1" ht="12.95" customHeight="1" x14ac:dyDescent="0.2">
      <c r="B75"/>
      <c r="C75"/>
      <c r="D75"/>
      <c r="E75"/>
      <c r="F75"/>
      <c r="G75" s="140"/>
    </row>
    <row r="76" spans="2:9" s="186" customFormat="1" ht="12.95" customHeight="1" x14ac:dyDescent="0.2">
      <c r="B76"/>
      <c r="C76"/>
      <c r="D76"/>
      <c r="E76"/>
      <c r="F76"/>
      <c r="G76" s="140"/>
    </row>
    <row r="77" spans="2:9" s="186" customFormat="1" ht="12.95" customHeight="1" x14ac:dyDescent="0.2">
      <c r="B77"/>
      <c r="C77"/>
      <c r="D77"/>
      <c r="E77"/>
      <c r="F77"/>
    </row>
    <row r="78" spans="2:9" ht="12.95" customHeight="1" x14ac:dyDescent="0.2">
      <c r="G78" s="7"/>
      <c r="H78" s="7"/>
      <c r="I78" s="7"/>
    </row>
  </sheetData>
  <pageMargins left="0.25" right="0.25" top="0.75" bottom="0.75" header="0.3" footer="0.3"/>
  <pageSetup paperSize="9" scale="55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2:L88"/>
  <sheetViews>
    <sheetView showGridLines="0" zoomScale="110" zoomScaleNormal="110" workbookViewId="0">
      <selection activeCell="E1" sqref="E1"/>
    </sheetView>
  </sheetViews>
  <sheetFormatPr defaultRowHeight="12.95" customHeight="1" x14ac:dyDescent="0.2"/>
  <cols>
    <col min="1" max="1" width="2.83203125" customWidth="1"/>
    <col min="2" max="2" width="16.83203125" customWidth="1"/>
    <col min="3" max="3" width="15.83203125" customWidth="1"/>
    <col min="4" max="4" width="17.1640625" customWidth="1"/>
    <col min="5" max="5" width="17.5" customWidth="1"/>
    <col min="6" max="6" width="16.5" customWidth="1"/>
    <col min="7" max="7" width="12.83203125" customWidth="1"/>
    <col min="10" max="10" width="16.33203125" bestFit="1" customWidth="1"/>
    <col min="12" max="12" width="11.6640625" bestFit="1" customWidth="1"/>
  </cols>
  <sheetData>
    <row r="2" spans="2:6" ht="15.75" x14ac:dyDescent="0.25">
      <c r="B2" s="1" t="s">
        <v>350</v>
      </c>
    </row>
    <row r="5" spans="2:6" ht="22.5" x14ac:dyDescent="0.2">
      <c r="B5" s="100" t="s">
        <v>1</v>
      </c>
      <c r="C5" s="100" t="s">
        <v>46</v>
      </c>
      <c r="D5" s="100" t="s">
        <v>47</v>
      </c>
      <c r="E5" s="100" t="s">
        <v>48</v>
      </c>
      <c r="F5" s="100" t="s">
        <v>0</v>
      </c>
    </row>
    <row r="6" spans="2:6" ht="12.95" customHeight="1" x14ac:dyDescent="0.2">
      <c r="B6" s="20">
        <v>43831</v>
      </c>
      <c r="C6" s="7">
        <v>27832854</v>
      </c>
      <c r="D6" s="7">
        <v>8333833</v>
      </c>
      <c r="E6" s="7">
        <v>450878</v>
      </c>
      <c r="F6" s="40">
        <v>36617565</v>
      </c>
    </row>
    <row r="7" spans="2:6" ht="12.95" customHeight="1" x14ac:dyDescent="0.2">
      <c r="B7" s="20">
        <v>43862</v>
      </c>
      <c r="C7" s="7">
        <v>28324389</v>
      </c>
      <c r="D7" s="7">
        <v>8484301</v>
      </c>
      <c r="E7" s="7">
        <v>447770</v>
      </c>
      <c r="F7" s="40">
        <v>37256460</v>
      </c>
    </row>
    <row r="8" spans="2:6" ht="12.95" customHeight="1" x14ac:dyDescent="0.2">
      <c r="B8" s="20">
        <v>43891</v>
      </c>
      <c r="C8" s="7">
        <v>27028814</v>
      </c>
      <c r="D8" s="7">
        <v>6882936</v>
      </c>
      <c r="E8" s="7">
        <v>410766</v>
      </c>
      <c r="F8" s="40">
        <v>34322516</v>
      </c>
    </row>
    <row r="9" spans="2:6" ht="12.95" customHeight="1" x14ac:dyDescent="0.2">
      <c r="B9" s="20">
        <v>43922</v>
      </c>
      <c r="C9" s="7">
        <v>21988820</v>
      </c>
      <c r="D9" s="7">
        <v>4974484</v>
      </c>
      <c r="E9" s="7">
        <v>335862</v>
      </c>
      <c r="F9" s="40">
        <v>27299166</v>
      </c>
    </row>
    <row r="10" spans="2:6" ht="12.95" customHeight="1" x14ac:dyDescent="0.2">
      <c r="B10" s="20">
        <v>43952</v>
      </c>
      <c r="C10" s="7">
        <v>29693146</v>
      </c>
      <c r="D10" s="7">
        <v>7175070</v>
      </c>
      <c r="E10" s="7">
        <v>409903</v>
      </c>
      <c r="F10" s="40">
        <v>37278119</v>
      </c>
    </row>
    <row r="11" spans="2:6" ht="12.95" customHeight="1" x14ac:dyDescent="0.2">
      <c r="B11" s="20">
        <v>43983</v>
      </c>
      <c r="C11" s="7">
        <v>32350132</v>
      </c>
      <c r="D11" s="7">
        <v>8408175</v>
      </c>
      <c r="E11" s="7">
        <v>452594</v>
      </c>
      <c r="F11" s="40">
        <v>41210901</v>
      </c>
    </row>
    <row r="12" spans="2:6" ht="12.95" customHeight="1" x14ac:dyDescent="0.2">
      <c r="B12" s="20">
        <v>44013</v>
      </c>
      <c r="C12" s="7">
        <v>33663077</v>
      </c>
      <c r="D12" s="7">
        <v>8475576</v>
      </c>
      <c r="E12" s="7">
        <v>513578</v>
      </c>
      <c r="F12" s="40">
        <v>42652231</v>
      </c>
    </row>
    <row r="13" spans="2:6" ht="12.95" customHeight="1" x14ac:dyDescent="0.2">
      <c r="B13" s="51">
        <v>44044</v>
      </c>
      <c r="C13" s="7">
        <v>31706352</v>
      </c>
      <c r="D13" s="7">
        <v>7951412</v>
      </c>
      <c r="E13" s="7">
        <v>486042</v>
      </c>
      <c r="F13" s="40">
        <v>40143806</v>
      </c>
    </row>
    <row r="14" spans="2:6" ht="12.95" customHeight="1" x14ac:dyDescent="0.2">
      <c r="B14" s="20">
        <v>44075</v>
      </c>
      <c r="C14" s="7">
        <v>32599708</v>
      </c>
      <c r="D14" s="7">
        <v>8197234</v>
      </c>
      <c r="E14" s="7">
        <v>523384</v>
      </c>
      <c r="F14" s="40">
        <v>41320326</v>
      </c>
    </row>
    <row r="15" spans="2:6" ht="12.95" customHeight="1" x14ac:dyDescent="0.2">
      <c r="B15" s="20">
        <v>44105</v>
      </c>
      <c r="C15" s="7">
        <v>32809206</v>
      </c>
      <c r="D15" s="7">
        <v>8207588</v>
      </c>
      <c r="E15" s="7">
        <v>531971</v>
      </c>
      <c r="F15" s="40">
        <v>41548765</v>
      </c>
    </row>
    <row r="16" spans="2:6" ht="12.95" customHeight="1" x14ac:dyDescent="0.2">
      <c r="B16" s="20">
        <v>44136</v>
      </c>
      <c r="C16" s="7">
        <v>30900514</v>
      </c>
      <c r="D16" s="7">
        <v>7357133</v>
      </c>
      <c r="E16" s="7">
        <v>499213</v>
      </c>
      <c r="F16" s="40">
        <v>38756860</v>
      </c>
    </row>
    <row r="17" spans="2:6" ht="12.95" customHeight="1" x14ac:dyDescent="0.2">
      <c r="B17" s="117">
        <v>44166</v>
      </c>
      <c r="C17" s="40">
        <v>33392978</v>
      </c>
      <c r="D17" s="40">
        <v>6953631</v>
      </c>
      <c r="E17" s="40">
        <v>482220</v>
      </c>
      <c r="F17" s="40">
        <v>40828829</v>
      </c>
    </row>
    <row r="18" spans="2:6" ht="12.95" customHeight="1" x14ac:dyDescent="0.2">
      <c r="B18" s="20">
        <v>44197</v>
      </c>
      <c r="C18" s="38">
        <v>30751401</v>
      </c>
      <c r="D18" s="38">
        <v>6264115</v>
      </c>
      <c r="E18" s="38">
        <v>447622</v>
      </c>
      <c r="F18" s="40">
        <v>37463138</v>
      </c>
    </row>
    <row r="19" spans="2:6" ht="12.95" customHeight="1" x14ac:dyDescent="0.2">
      <c r="B19" s="20">
        <v>44228</v>
      </c>
      <c r="C19" s="73">
        <v>31095154</v>
      </c>
      <c r="D19" s="73">
        <v>6682812</v>
      </c>
      <c r="E19" s="73">
        <v>454755</v>
      </c>
      <c r="F19" s="40">
        <v>38232721</v>
      </c>
    </row>
    <row r="20" spans="2:6" ht="12.95" customHeight="1" x14ac:dyDescent="0.2">
      <c r="B20" s="20">
        <v>44256</v>
      </c>
      <c r="C20" s="7">
        <v>34579270</v>
      </c>
      <c r="D20" s="7">
        <v>8026127</v>
      </c>
      <c r="E20" s="7">
        <v>524723</v>
      </c>
      <c r="F20" s="40">
        <v>43130120</v>
      </c>
    </row>
    <row r="21" spans="2:6" ht="12.95" customHeight="1" x14ac:dyDescent="0.2">
      <c r="B21" s="20">
        <v>44287</v>
      </c>
      <c r="C21" s="7">
        <v>32960763</v>
      </c>
      <c r="D21" s="7">
        <v>7477148</v>
      </c>
      <c r="E21" s="7">
        <v>497751</v>
      </c>
      <c r="F21" s="40">
        <v>40935662</v>
      </c>
    </row>
    <row r="22" spans="2:6" ht="12.95" customHeight="1" x14ac:dyDescent="0.2">
      <c r="B22" s="20">
        <v>44317</v>
      </c>
      <c r="C22" s="7">
        <v>36280811</v>
      </c>
      <c r="D22" s="7">
        <v>8415435</v>
      </c>
      <c r="E22" s="7">
        <v>513669</v>
      </c>
      <c r="F22" s="40">
        <v>45209915</v>
      </c>
    </row>
    <row r="23" spans="2:6" ht="12.95" customHeight="1" x14ac:dyDescent="0.2">
      <c r="B23" s="20">
        <v>44348</v>
      </c>
      <c r="C23" s="7">
        <v>37216721</v>
      </c>
      <c r="D23" s="7">
        <v>8451969</v>
      </c>
      <c r="E23" s="7">
        <v>510433</v>
      </c>
      <c r="F23" s="40">
        <v>46179123</v>
      </c>
    </row>
    <row r="24" spans="2:6" ht="12.95" customHeight="1" x14ac:dyDescent="0.2">
      <c r="B24" s="20">
        <v>44378</v>
      </c>
      <c r="C24" s="73">
        <v>37877797</v>
      </c>
      <c r="D24" s="73">
        <v>8558831</v>
      </c>
      <c r="E24" s="73">
        <v>565085</v>
      </c>
      <c r="F24" s="40">
        <v>47001713</v>
      </c>
    </row>
    <row r="25" spans="2:6" ht="12.95" customHeight="1" x14ac:dyDescent="0.2">
      <c r="B25" s="20">
        <v>44409</v>
      </c>
      <c r="C25" s="7">
        <v>36291576</v>
      </c>
      <c r="D25" s="7">
        <v>8109225</v>
      </c>
      <c r="E25" s="7">
        <v>542230</v>
      </c>
      <c r="F25" s="40">
        <v>44943031</v>
      </c>
    </row>
    <row r="26" spans="2:6" ht="12.95" customHeight="1" x14ac:dyDescent="0.2">
      <c r="B26" s="20">
        <v>44440</v>
      </c>
      <c r="C26" s="7">
        <v>36527661</v>
      </c>
      <c r="D26" s="7">
        <v>8255335</v>
      </c>
      <c r="E26" s="7">
        <v>564059</v>
      </c>
      <c r="F26" s="40">
        <v>45347055</v>
      </c>
    </row>
    <row r="27" spans="2:6" ht="12.95" customHeight="1" x14ac:dyDescent="0.2">
      <c r="B27" s="20">
        <v>44470</v>
      </c>
      <c r="C27" s="73">
        <v>37608715</v>
      </c>
      <c r="D27" s="73">
        <v>8254347</v>
      </c>
      <c r="E27" s="7">
        <v>551648</v>
      </c>
      <c r="F27" s="40">
        <v>46414710</v>
      </c>
    </row>
    <row r="28" spans="2:6" ht="12.95" customHeight="1" x14ac:dyDescent="0.2">
      <c r="B28" s="20">
        <v>44501</v>
      </c>
      <c r="C28" s="7">
        <v>35648854</v>
      </c>
      <c r="D28" s="7">
        <v>7722371</v>
      </c>
      <c r="E28" s="7">
        <v>528460</v>
      </c>
      <c r="F28" s="40">
        <v>43899685</v>
      </c>
    </row>
    <row r="29" spans="2:6" ht="12.95" customHeight="1" x14ac:dyDescent="0.2">
      <c r="B29" s="51">
        <v>44531</v>
      </c>
      <c r="C29" s="40">
        <v>39623585</v>
      </c>
      <c r="D29" s="40">
        <v>8581794</v>
      </c>
      <c r="E29" s="40">
        <v>544950</v>
      </c>
      <c r="F29" s="40">
        <v>48750329</v>
      </c>
    </row>
    <row r="30" spans="2:6" ht="12.95" customHeight="1" x14ac:dyDescent="0.2">
      <c r="B30" s="20" t="s">
        <v>202</v>
      </c>
      <c r="C30" s="7">
        <v>33911657</v>
      </c>
      <c r="D30" s="7">
        <v>7165347</v>
      </c>
      <c r="E30" s="7">
        <v>508235</v>
      </c>
      <c r="F30" s="40">
        <v>41585239</v>
      </c>
    </row>
    <row r="31" spans="2:6" ht="12.95" customHeight="1" x14ac:dyDescent="0.2">
      <c r="B31" s="20" t="s">
        <v>203</v>
      </c>
      <c r="C31" s="7">
        <v>33723666</v>
      </c>
      <c r="D31" s="7">
        <v>7394566</v>
      </c>
      <c r="E31" s="7">
        <v>515246</v>
      </c>
      <c r="F31" s="40">
        <v>41633478</v>
      </c>
    </row>
    <row r="32" spans="2:6" ht="12.95" customHeight="1" x14ac:dyDescent="0.2">
      <c r="B32" s="20" t="s">
        <v>204</v>
      </c>
      <c r="C32" s="73">
        <v>38738806</v>
      </c>
      <c r="D32" s="73">
        <v>8243912</v>
      </c>
      <c r="E32" s="73">
        <v>578589</v>
      </c>
      <c r="F32" s="40">
        <v>47561307</v>
      </c>
    </row>
    <row r="33" spans="2:6" ht="12.95" customHeight="1" x14ac:dyDescent="0.2">
      <c r="B33" s="117" t="s">
        <v>205</v>
      </c>
      <c r="C33" s="7">
        <v>38144793</v>
      </c>
      <c r="D33" s="7">
        <v>8185259</v>
      </c>
      <c r="E33" s="7">
        <v>555779</v>
      </c>
      <c r="F33" s="40">
        <v>46885831</v>
      </c>
    </row>
    <row r="34" spans="2:6" ht="12.95" customHeight="1" x14ac:dyDescent="0.2">
      <c r="B34" s="20" t="s">
        <v>206</v>
      </c>
      <c r="C34" s="7">
        <v>42447366</v>
      </c>
      <c r="D34" s="7">
        <v>8972954</v>
      </c>
      <c r="E34" s="7">
        <v>578171</v>
      </c>
      <c r="F34" s="40">
        <v>51998491</v>
      </c>
    </row>
    <row r="35" spans="2:6" ht="12.95" customHeight="1" x14ac:dyDescent="0.2">
      <c r="B35" s="20" t="s">
        <v>207</v>
      </c>
      <c r="C35" s="7">
        <v>42845676</v>
      </c>
      <c r="D35" s="7">
        <v>8567580</v>
      </c>
      <c r="E35" s="7">
        <v>577539</v>
      </c>
      <c r="F35" s="40">
        <v>51990795</v>
      </c>
    </row>
    <row r="36" spans="2:6" ht="12.95" customHeight="1" x14ac:dyDescent="0.2">
      <c r="B36" s="20" t="s">
        <v>208</v>
      </c>
      <c r="C36" s="7">
        <v>44070724</v>
      </c>
      <c r="D36" s="7">
        <v>8478252</v>
      </c>
      <c r="E36" s="7">
        <v>614380</v>
      </c>
      <c r="F36" s="40">
        <v>53163356</v>
      </c>
    </row>
    <row r="37" spans="2:6" ht="12.95" customHeight="1" x14ac:dyDescent="0.2">
      <c r="B37" s="20" t="s">
        <v>209</v>
      </c>
      <c r="C37" s="7">
        <v>42555469</v>
      </c>
      <c r="D37" s="7">
        <v>8222142</v>
      </c>
      <c r="E37" s="7">
        <v>601655</v>
      </c>
      <c r="F37" s="40">
        <v>51379266</v>
      </c>
    </row>
    <row r="38" spans="2:6" ht="12.95" customHeight="1" x14ac:dyDescent="0.2">
      <c r="B38" s="20" t="s">
        <v>210</v>
      </c>
      <c r="C38" s="7">
        <v>43359200</v>
      </c>
      <c r="D38" s="7">
        <v>8198693</v>
      </c>
      <c r="E38" s="7">
        <v>619734</v>
      </c>
      <c r="F38" s="40">
        <v>52177627</v>
      </c>
    </row>
    <row r="39" spans="2:6" ht="12.95" customHeight="1" x14ac:dyDescent="0.2">
      <c r="B39" s="20" t="s">
        <v>211</v>
      </c>
      <c r="C39" s="7">
        <v>45262675</v>
      </c>
      <c r="D39" s="7">
        <v>8715197</v>
      </c>
      <c r="E39" s="7">
        <v>620250</v>
      </c>
      <c r="F39" s="40">
        <v>54598122</v>
      </c>
    </row>
    <row r="40" spans="2:6" ht="12.95" customHeight="1" x14ac:dyDescent="0.2">
      <c r="B40" s="20" t="s">
        <v>212</v>
      </c>
      <c r="C40" s="7">
        <v>42829207</v>
      </c>
      <c r="D40" s="7">
        <v>7922734</v>
      </c>
      <c r="E40" s="7">
        <v>589309</v>
      </c>
      <c r="F40" s="40">
        <v>51341250</v>
      </c>
    </row>
    <row r="41" spans="2:6" ht="12.95" customHeight="1" x14ac:dyDescent="0.2">
      <c r="B41" s="117" t="s">
        <v>213</v>
      </c>
      <c r="C41" s="40">
        <v>45938072</v>
      </c>
      <c r="D41" s="40">
        <v>7772811</v>
      </c>
      <c r="E41" s="40">
        <v>692635</v>
      </c>
      <c r="F41" s="40">
        <v>54403518</v>
      </c>
    </row>
    <row r="42" spans="2:6" ht="12.95" customHeight="1" x14ac:dyDescent="0.2">
      <c r="B42" s="20">
        <v>44927</v>
      </c>
      <c r="C42" s="7">
        <v>40914455</v>
      </c>
      <c r="D42" s="7">
        <v>6817382</v>
      </c>
      <c r="E42" s="7">
        <v>402189</v>
      </c>
      <c r="F42" s="7">
        <v>48134026</v>
      </c>
    </row>
    <row r="43" spans="2:6" ht="12.95" customHeight="1" x14ac:dyDescent="0.2">
      <c r="B43" s="20">
        <v>44958</v>
      </c>
      <c r="C43" s="7">
        <v>42002554</v>
      </c>
      <c r="D43" s="7">
        <v>7079092</v>
      </c>
      <c r="E43" s="7">
        <v>478274</v>
      </c>
      <c r="F43" s="7">
        <v>49559920</v>
      </c>
    </row>
    <row r="44" spans="2:6" ht="12.95" customHeight="1" x14ac:dyDescent="0.2">
      <c r="B44" s="20">
        <v>44986</v>
      </c>
      <c r="C44" s="73">
        <v>48408170</v>
      </c>
      <c r="D44" s="73">
        <v>8140937</v>
      </c>
      <c r="E44" s="73">
        <v>564781</v>
      </c>
      <c r="F44" s="73">
        <v>57113888</v>
      </c>
    </row>
    <row r="45" spans="2:6" ht="12.95" customHeight="1" x14ac:dyDescent="0.2">
      <c r="B45" s="117">
        <v>45017</v>
      </c>
      <c r="C45" s="7">
        <v>46505482</v>
      </c>
      <c r="D45" s="7">
        <v>7895507</v>
      </c>
      <c r="E45" s="7">
        <v>534380</v>
      </c>
      <c r="F45" s="7">
        <v>54935369</v>
      </c>
    </row>
    <row r="46" spans="2:6" ht="12.95" customHeight="1" x14ac:dyDescent="0.2">
      <c r="B46" s="20">
        <v>45047</v>
      </c>
      <c r="C46" s="7">
        <v>49918241</v>
      </c>
      <c r="D46" s="7">
        <v>8363154</v>
      </c>
      <c r="E46" s="7">
        <v>573333</v>
      </c>
      <c r="F46" s="7">
        <v>58854728</v>
      </c>
    </row>
    <row r="47" spans="2:6" ht="12.95" customHeight="1" x14ac:dyDescent="0.2">
      <c r="B47" s="20">
        <v>45078</v>
      </c>
      <c r="C47" s="73">
        <v>49757329</v>
      </c>
      <c r="D47" s="73">
        <v>8204694</v>
      </c>
      <c r="E47" s="73">
        <v>576980</v>
      </c>
      <c r="F47" s="73">
        <v>58539003</v>
      </c>
    </row>
    <row r="48" spans="2:6" ht="12.95" customHeight="1" x14ac:dyDescent="0.2">
      <c r="B48" s="20">
        <v>45108</v>
      </c>
      <c r="C48" s="7">
        <v>49948944</v>
      </c>
      <c r="D48" s="7">
        <v>8011398</v>
      </c>
      <c r="E48" s="7">
        <v>603502</v>
      </c>
      <c r="F48" s="7">
        <v>58563844</v>
      </c>
    </row>
    <row r="49" spans="2:12" ht="12.95" customHeight="1" x14ac:dyDescent="0.2">
      <c r="B49" s="20">
        <v>45139</v>
      </c>
      <c r="C49" s="7">
        <v>48120845</v>
      </c>
      <c r="D49" s="7">
        <v>7758398</v>
      </c>
      <c r="E49" s="7">
        <v>579731</v>
      </c>
      <c r="F49" s="7">
        <v>56458974</v>
      </c>
    </row>
    <row r="50" spans="2:12" ht="12.95" customHeight="1" x14ac:dyDescent="0.2">
      <c r="B50" s="117">
        <v>45170</v>
      </c>
      <c r="C50" s="7">
        <v>49452396</v>
      </c>
      <c r="D50" s="7">
        <v>8018582</v>
      </c>
      <c r="E50" s="7">
        <v>602399</v>
      </c>
      <c r="F50" s="7">
        <v>58073377</v>
      </c>
    </row>
    <row r="51" spans="2:12" ht="12.95" customHeight="1" x14ac:dyDescent="0.2">
      <c r="B51" s="20">
        <v>45200</v>
      </c>
      <c r="C51" s="7">
        <v>50847049</v>
      </c>
      <c r="D51" s="7">
        <v>8347324</v>
      </c>
      <c r="E51" s="7">
        <v>609474</v>
      </c>
      <c r="F51" s="7">
        <v>59803847</v>
      </c>
    </row>
    <row r="52" spans="2:12" ht="12.95" customHeight="1" x14ac:dyDescent="0.2">
      <c r="B52" s="20">
        <v>45231</v>
      </c>
      <c r="C52" s="7">
        <v>47878905</v>
      </c>
      <c r="D52" s="7">
        <v>7617209</v>
      </c>
      <c r="E52" s="7">
        <v>567278</v>
      </c>
      <c r="F52" s="7">
        <v>56063392</v>
      </c>
    </row>
    <row r="53" spans="2:12" ht="12.95" customHeight="1" x14ac:dyDescent="0.2">
      <c r="B53" s="117">
        <v>45261</v>
      </c>
      <c r="C53" s="40">
        <v>51876208</v>
      </c>
      <c r="D53" s="40">
        <v>8417577</v>
      </c>
      <c r="E53" s="40">
        <v>570407</v>
      </c>
      <c r="F53" s="40">
        <v>60864192</v>
      </c>
    </row>
    <row r="54" spans="2:12" ht="12.95" customHeight="1" x14ac:dyDescent="0.2">
      <c r="B54" s="117">
        <v>45292</v>
      </c>
      <c r="C54" s="40">
        <v>45270388</v>
      </c>
      <c r="D54" s="40">
        <v>7132745</v>
      </c>
      <c r="E54" s="40">
        <v>549740</v>
      </c>
      <c r="F54" s="40">
        <f>SUM(C54:E54)</f>
        <v>52952873</v>
      </c>
    </row>
    <row r="55" spans="2:12" ht="12.95" customHeight="1" x14ac:dyDescent="0.2">
      <c r="B55" s="117">
        <v>45323</v>
      </c>
      <c r="C55" s="40">
        <v>46851868</v>
      </c>
      <c r="D55" s="40">
        <v>7455577</v>
      </c>
      <c r="E55" s="40">
        <v>558970</v>
      </c>
      <c r="F55" s="40">
        <v>54866415</v>
      </c>
      <c r="J55" s="57"/>
      <c r="L55" s="57"/>
    </row>
    <row r="56" spans="2:12" ht="12.95" customHeight="1" x14ac:dyDescent="0.2">
      <c r="B56" s="117">
        <v>45352</v>
      </c>
      <c r="C56" s="40">
        <v>52105638</v>
      </c>
      <c r="D56" s="40">
        <v>8207830</v>
      </c>
      <c r="E56" s="40">
        <v>592058</v>
      </c>
      <c r="F56" s="40">
        <v>60905526</v>
      </c>
      <c r="J56" s="57"/>
    </row>
    <row r="57" spans="2:12" ht="12.95" customHeight="1" x14ac:dyDescent="0.2">
      <c r="B57" s="117">
        <v>45383</v>
      </c>
      <c r="C57" s="40">
        <v>49918693</v>
      </c>
      <c r="D57" s="40">
        <v>7865960</v>
      </c>
      <c r="E57" s="40">
        <v>596519</v>
      </c>
      <c r="F57" s="40">
        <v>58381172</v>
      </c>
      <c r="J57" s="57"/>
    </row>
    <row r="58" spans="2:12" ht="12.95" customHeight="1" x14ac:dyDescent="0.2">
      <c r="B58" s="117">
        <v>45413</v>
      </c>
      <c r="C58" s="40">
        <v>54129310</v>
      </c>
      <c r="D58" s="40">
        <v>8398116</v>
      </c>
      <c r="E58" s="40">
        <v>614274</v>
      </c>
      <c r="F58" s="40">
        <v>63141700</v>
      </c>
      <c r="J58" s="57"/>
    </row>
    <row r="59" spans="2:12" ht="12.95" customHeight="1" x14ac:dyDescent="0.2">
      <c r="B59" s="117">
        <v>45444</v>
      </c>
      <c r="C59" s="40">
        <v>53482464</v>
      </c>
      <c r="D59" s="40">
        <v>7964664</v>
      </c>
      <c r="E59" s="40">
        <v>602906</v>
      </c>
      <c r="F59" s="40">
        <v>62050034</v>
      </c>
      <c r="J59" s="57"/>
    </row>
    <row r="60" spans="2:12" ht="12.95" customHeight="1" x14ac:dyDescent="0.2">
      <c r="B60" s="117">
        <v>45474</v>
      </c>
      <c r="C60" s="40">
        <v>55650445</v>
      </c>
      <c r="D60" s="40">
        <v>7990975</v>
      </c>
      <c r="E60" s="40">
        <v>657854</v>
      </c>
      <c r="F60" s="40">
        <v>64299274</v>
      </c>
      <c r="J60" s="57"/>
    </row>
    <row r="61" spans="2:12" ht="12.95" customHeight="1" x14ac:dyDescent="0.2">
      <c r="B61" s="117">
        <v>45505</v>
      </c>
      <c r="C61" s="40">
        <v>52950181</v>
      </c>
      <c r="D61" s="40">
        <v>7583194</v>
      </c>
      <c r="E61" s="40">
        <v>598405</v>
      </c>
      <c r="F61" s="40">
        <v>61131780</v>
      </c>
      <c r="J61" s="57"/>
    </row>
    <row r="62" spans="2:12" ht="12.95" customHeight="1" x14ac:dyDescent="0.2">
      <c r="B62" s="117">
        <v>45536</v>
      </c>
      <c r="C62" s="40">
        <v>53135485</v>
      </c>
      <c r="D62" s="40">
        <v>7573224</v>
      </c>
      <c r="E62" s="40">
        <v>629105</v>
      </c>
      <c r="F62" s="40">
        <v>61337814</v>
      </c>
      <c r="J62" s="57"/>
    </row>
    <row r="63" spans="2:12" ht="12.95" customHeight="1" x14ac:dyDescent="0.2">
      <c r="B63" s="117">
        <v>45566</v>
      </c>
      <c r="C63" s="40">
        <v>56064857</v>
      </c>
      <c r="D63" s="40">
        <v>8202610</v>
      </c>
      <c r="E63" s="40">
        <v>647780</v>
      </c>
      <c r="F63" s="40">
        <v>64915247</v>
      </c>
    </row>
    <row r="64" spans="2:12" ht="12.95" customHeight="1" x14ac:dyDescent="0.2">
      <c r="B64" s="117">
        <v>45597</v>
      </c>
      <c r="C64" s="40">
        <v>52467238</v>
      </c>
      <c r="D64" s="40">
        <v>7436688</v>
      </c>
      <c r="E64" s="40">
        <v>590087</v>
      </c>
      <c r="F64" s="40">
        <v>60494013</v>
      </c>
    </row>
    <row r="65" spans="2:9" ht="12.95" customHeight="1" x14ac:dyDescent="0.2">
      <c r="B65" s="147">
        <v>45627</v>
      </c>
      <c r="C65" s="31">
        <v>55461464</v>
      </c>
      <c r="D65" s="31">
        <v>8147196</v>
      </c>
      <c r="E65" s="31">
        <v>602263</v>
      </c>
      <c r="F65" s="31">
        <v>64210923</v>
      </c>
      <c r="G65" s="7"/>
    </row>
    <row r="66" spans="2:9" s="186" customFormat="1" ht="12.95" customHeight="1" x14ac:dyDescent="0.2">
      <c r="B66" s="162"/>
      <c r="C66" s="7"/>
      <c r="D66" s="7"/>
      <c r="E66" s="7"/>
      <c r="F66" s="7"/>
      <c r="G66" s="140"/>
      <c r="H66" s="153"/>
      <c r="I66" s="153"/>
    </row>
    <row r="67" spans="2:9" s="186" customFormat="1" ht="12.95" customHeight="1" x14ac:dyDescent="0.2">
      <c r="B67" s="162" t="s">
        <v>279</v>
      </c>
      <c r="C67" s="162"/>
      <c r="D67" s="162"/>
      <c r="E67" s="162"/>
      <c r="F67" s="162"/>
      <c r="G67" s="140"/>
    </row>
    <row r="68" spans="2:9" s="186" customFormat="1" ht="12.95" customHeight="1" x14ac:dyDescent="0.2">
      <c r="B68" s="162" t="s">
        <v>2</v>
      </c>
      <c r="C68" s="162"/>
      <c r="D68" s="162"/>
      <c r="E68" s="162"/>
      <c r="F68" s="162"/>
      <c r="G68" s="140"/>
    </row>
    <row r="69" spans="2:9" s="186" customFormat="1" ht="12.95" customHeight="1" x14ac:dyDescent="0.2">
      <c r="B69"/>
      <c r="C69" s="208"/>
      <c r="D69" s="209"/>
      <c r="E69" s="73"/>
      <c r="F69" s="73"/>
      <c r="G69" s="140"/>
    </row>
    <row r="70" spans="2:9" s="186" customFormat="1" ht="12.95" customHeight="1" x14ac:dyDescent="0.2">
      <c r="B70"/>
      <c r="C70" s="7"/>
      <c r="D70" s="7"/>
      <c r="E70" s="7"/>
      <c r="F70" s="7"/>
      <c r="G70" s="140"/>
    </row>
    <row r="71" spans="2:9" s="186" customFormat="1" ht="12.95" customHeight="1" x14ac:dyDescent="0.2">
      <c r="B71"/>
      <c r="C71"/>
      <c r="D71"/>
      <c r="E71"/>
      <c r="F71"/>
      <c r="G71" s="140"/>
    </row>
    <row r="72" spans="2:9" s="186" customFormat="1" ht="12.95" customHeight="1" x14ac:dyDescent="0.2">
      <c r="B72"/>
      <c r="C72"/>
      <c r="D72"/>
      <c r="E72" s="61"/>
      <c r="F72" s="61"/>
      <c r="G72" s="140"/>
    </row>
    <row r="73" spans="2:9" s="186" customFormat="1" ht="12.95" customHeight="1" x14ac:dyDescent="0.2">
      <c r="B73"/>
      <c r="C73"/>
      <c r="D73"/>
      <c r="E73" s="54"/>
      <c r="F73"/>
      <c r="G73" s="140"/>
    </row>
    <row r="74" spans="2:9" s="186" customFormat="1" ht="12.95" customHeight="1" x14ac:dyDescent="0.2">
      <c r="B74"/>
      <c r="C74" s="7"/>
      <c r="D74" s="7"/>
      <c r="E74" s="54"/>
      <c r="F74" s="7"/>
      <c r="G74" s="140"/>
    </row>
    <row r="75" spans="2:9" s="186" customFormat="1" ht="12.95" customHeight="1" x14ac:dyDescent="0.2">
      <c r="B75"/>
      <c r="C75"/>
      <c r="D75"/>
      <c r="E75"/>
      <c r="F75"/>
      <c r="G75" s="140"/>
    </row>
    <row r="76" spans="2:9" s="186" customFormat="1" ht="12.95" customHeight="1" x14ac:dyDescent="0.2">
      <c r="B76"/>
      <c r="C76"/>
      <c r="D76" s="183"/>
      <c r="E76" s="183"/>
      <c r="F76" s="183"/>
      <c r="G76" s="140"/>
    </row>
    <row r="77" spans="2:9" s="186" customFormat="1" ht="12.95" customHeight="1" x14ac:dyDescent="0.2">
      <c r="B77"/>
      <c r="C77" s="65"/>
      <c r="D77" s="65"/>
      <c r="E77"/>
      <c r="F77"/>
    </row>
    <row r="78" spans="2:9" ht="12.95" customHeight="1" x14ac:dyDescent="0.2">
      <c r="C78" s="61"/>
      <c r="D78" s="61"/>
    </row>
    <row r="79" spans="2:9" ht="12.95" customHeight="1" x14ac:dyDescent="0.2">
      <c r="C79" s="65"/>
      <c r="D79" s="65"/>
      <c r="E79" s="65"/>
    </row>
    <row r="88" spans="7:7" ht="12.95" customHeight="1" x14ac:dyDescent="0.2">
      <c r="G88" s="183"/>
    </row>
  </sheetData>
  <pageMargins left="0.25" right="0.25" top="0.75" bottom="0.75" header="0.3" footer="0.3"/>
  <pageSetup paperSize="9" scale="53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2:I77"/>
  <sheetViews>
    <sheetView showGridLines="0" zoomScaleNormal="100" workbookViewId="0">
      <selection activeCell="N37" sqref="N37"/>
    </sheetView>
  </sheetViews>
  <sheetFormatPr defaultRowHeight="12.95" customHeight="1" x14ac:dyDescent="0.2"/>
  <cols>
    <col min="1" max="1" width="2.83203125" customWidth="1"/>
    <col min="2" max="2" width="16.83203125" customWidth="1"/>
    <col min="3" max="3" width="16.5" customWidth="1"/>
    <col min="4" max="4" width="18" customWidth="1"/>
    <col min="5" max="5" width="18.33203125" customWidth="1"/>
    <col min="6" max="6" width="17.6640625" customWidth="1"/>
    <col min="7" max="7" width="12.83203125" customWidth="1"/>
  </cols>
  <sheetData>
    <row r="2" spans="2:9" ht="15.75" x14ac:dyDescent="0.25">
      <c r="B2" s="1" t="s">
        <v>351</v>
      </c>
    </row>
    <row r="5" spans="2:9" ht="22.5" x14ac:dyDescent="0.2">
      <c r="B5" s="9" t="s">
        <v>1</v>
      </c>
      <c r="C5" s="100" t="s">
        <v>46</v>
      </c>
      <c r="D5" s="100" t="s">
        <v>47</v>
      </c>
      <c r="E5" s="100" t="s">
        <v>48</v>
      </c>
      <c r="F5" s="100" t="s">
        <v>0</v>
      </c>
    </row>
    <row r="6" spans="2:9" ht="12.95" customHeight="1" x14ac:dyDescent="0.2">
      <c r="B6" s="20">
        <v>43831</v>
      </c>
      <c r="C6" s="7">
        <v>674753506.76999998</v>
      </c>
      <c r="D6" s="7">
        <v>901168553.9399997</v>
      </c>
      <c r="E6" s="7">
        <v>143769410.70999998</v>
      </c>
      <c r="F6" s="7">
        <v>1719691471.4199996</v>
      </c>
      <c r="H6" s="72"/>
      <c r="I6" s="72"/>
    </row>
    <row r="7" spans="2:9" ht="12.95" customHeight="1" x14ac:dyDescent="0.2">
      <c r="B7" s="20">
        <v>43862</v>
      </c>
      <c r="C7" s="7">
        <v>671110436.21000016</v>
      </c>
      <c r="D7" s="7">
        <v>919213476.98000002</v>
      </c>
      <c r="E7" s="7">
        <v>147036311.66999999</v>
      </c>
      <c r="F7" s="7">
        <v>1737360224.8600001</v>
      </c>
      <c r="H7" s="72"/>
      <c r="I7" s="72"/>
    </row>
    <row r="8" spans="2:9" ht="12.95" customHeight="1" x14ac:dyDescent="0.2">
      <c r="B8" s="20">
        <v>43891</v>
      </c>
      <c r="C8" s="7">
        <v>660508392.44999993</v>
      </c>
      <c r="D8" s="7">
        <v>870027530.5400002</v>
      </c>
      <c r="E8" s="7">
        <v>136692103.87</v>
      </c>
      <c r="F8" s="7">
        <v>1667228026.8600001</v>
      </c>
      <c r="H8" s="72"/>
      <c r="I8" s="72"/>
    </row>
    <row r="9" spans="2:9" ht="12.95" customHeight="1" x14ac:dyDescent="0.2">
      <c r="B9" s="20">
        <v>43922</v>
      </c>
      <c r="C9" s="7">
        <v>549965494.25000012</v>
      </c>
      <c r="D9" s="7">
        <v>706054189.71000028</v>
      </c>
      <c r="E9" s="7">
        <v>108677563.51999998</v>
      </c>
      <c r="F9" s="7">
        <v>1364697247.4800005</v>
      </c>
      <c r="H9" s="72"/>
      <c r="I9" s="72"/>
    </row>
    <row r="10" spans="2:9" ht="12.95" customHeight="1" x14ac:dyDescent="0.2">
      <c r="B10" s="20">
        <v>43952</v>
      </c>
      <c r="C10" s="7">
        <v>744189277.91999996</v>
      </c>
      <c r="D10" s="7">
        <v>867643768.17999971</v>
      </c>
      <c r="E10" s="7">
        <v>140427009.38</v>
      </c>
      <c r="F10" s="7">
        <v>1752260055.4799995</v>
      </c>
      <c r="H10" s="72"/>
      <c r="I10" s="72"/>
    </row>
    <row r="11" spans="2:9" ht="12.95" customHeight="1" x14ac:dyDescent="0.2">
      <c r="B11" s="20">
        <v>43983</v>
      </c>
      <c r="C11" s="7">
        <v>803729075.55000007</v>
      </c>
      <c r="D11" s="7">
        <v>969478721.78999972</v>
      </c>
      <c r="E11" s="7">
        <v>164564109.09</v>
      </c>
      <c r="F11" s="7">
        <v>1937771906.4299998</v>
      </c>
      <c r="H11" s="72"/>
      <c r="I11" s="72"/>
    </row>
    <row r="12" spans="2:9" ht="12.95" customHeight="1" x14ac:dyDescent="0.2">
      <c r="B12" s="20">
        <v>44013</v>
      </c>
      <c r="C12" s="7">
        <v>821837535.33999968</v>
      </c>
      <c r="D12" s="7">
        <v>1018576703.08</v>
      </c>
      <c r="E12" s="7">
        <v>197104514.76999998</v>
      </c>
      <c r="F12" s="7">
        <v>2037518753.1899996</v>
      </c>
      <c r="H12" s="72"/>
      <c r="I12" s="72"/>
    </row>
    <row r="13" spans="2:9" ht="12.95" customHeight="1" x14ac:dyDescent="0.2">
      <c r="B13" s="51">
        <v>44044</v>
      </c>
      <c r="C13" s="7">
        <v>767191090.35000038</v>
      </c>
      <c r="D13" s="7">
        <v>954682805.22000003</v>
      </c>
      <c r="E13" s="7">
        <v>188484070.58000004</v>
      </c>
      <c r="F13" s="7">
        <v>1910357966.1500006</v>
      </c>
      <c r="H13" s="72"/>
      <c r="I13" s="72"/>
    </row>
    <row r="14" spans="2:9" ht="12.95" customHeight="1" x14ac:dyDescent="0.2">
      <c r="B14" s="20">
        <v>44075</v>
      </c>
      <c r="C14" s="7">
        <v>778973701.83999991</v>
      </c>
      <c r="D14" s="7">
        <v>954120116.95000005</v>
      </c>
      <c r="E14" s="7">
        <v>188482616.59999999</v>
      </c>
      <c r="F14" s="7">
        <v>1921576435.3899999</v>
      </c>
      <c r="H14" s="72"/>
      <c r="I14" s="72"/>
    </row>
    <row r="15" spans="2:9" ht="12.95" customHeight="1" x14ac:dyDescent="0.2">
      <c r="B15" s="20">
        <v>44105</v>
      </c>
      <c r="C15" s="7">
        <v>789415894.59999907</v>
      </c>
      <c r="D15" s="7">
        <v>958631416.54000008</v>
      </c>
      <c r="E15" s="7">
        <v>183166090.42000002</v>
      </c>
      <c r="F15" s="7">
        <v>1931213401.559999</v>
      </c>
    </row>
    <row r="16" spans="2:9" ht="12.95" customHeight="1" x14ac:dyDescent="0.2">
      <c r="B16" s="20">
        <v>44136</v>
      </c>
      <c r="C16" s="7">
        <v>765550695.70000052</v>
      </c>
      <c r="D16" s="7">
        <v>890552026.39999998</v>
      </c>
      <c r="E16" s="7">
        <v>168455327.73000002</v>
      </c>
      <c r="F16" s="7">
        <v>1824558049.8300004</v>
      </c>
    </row>
    <row r="17" spans="2:6" ht="12.95" customHeight="1" x14ac:dyDescent="0.2">
      <c r="B17" s="117">
        <v>44166</v>
      </c>
      <c r="C17" s="40">
        <v>829321607.10000014</v>
      </c>
      <c r="D17" s="40">
        <v>929440305.09000027</v>
      </c>
      <c r="E17" s="40">
        <v>162112206.76999998</v>
      </c>
      <c r="F17" s="7">
        <v>1920874118.9600005</v>
      </c>
    </row>
    <row r="18" spans="2:6" ht="12.95" customHeight="1" x14ac:dyDescent="0.2">
      <c r="B18" s="20">
        <v>44197</v>
      </c>
      <c r="C18" s="38">
        <v>715031550.23000014</v>
      </c>
      <c r="D18" s="38">
        <v>797251476.58999991</v>
      </c>
      <c r="E18" s="38">
        <v>142230273.88999999</v>
      </c>
      <c r="F18" s="7">
        <v>1654513300.71</v>
      </c>
    </row>
    <row r="19" spans="2:6" ht="12.95" customHeight="1" x14ac:dyDescent="0.2">
      <c r="B19" s="20">
        <v>44228</v>
      </c>
      <c r="C19" s="73">
        <v>704191828.89000046</v>
      </c>
      <c r="D19" s="73">
        <v>834323999.33999991</v>
      </c>
      <c r="E19" s="73">
        <v>148793403.46999997</v>
      </c>
      <c r="F19" s="7">
        <v>1687309231.7000005</v>
      </c>
    </row>
    <row r="20" spans="2:6" ht="12.95" customHeight="1" x14ac:dyDescent="0.2">
      <c r="B20" s="20">
        <v>44256</v>
      </c>
      <c r="C20" s="7">
        <v>808531902.61999989</v>
      </c>
      <c r="D20" s="7">
        <v>965118525.50999987</v>
      </c>
      <c r="E20" s="7">
        <v>181032908.20999998</v>
      </c>
      <c r="F20" s="7">
        <v>1954683336.3399997</v>
      </c>
    </row>
    <row r="21" spans="2:6" ht="12.95" customHeight="1" x14ac:dyDescent="0.2">
      <c r="B21" s="20">
        <v>44287</v>
      </c>
      <c r="C21" s="7">
        <v>779917890.92000008</v>
      </c>
      <c r="D21" s="7">
        <v>906201588.77999985</v>
      </c>
      <c r="E21" s="7">
        <v>175900613.65000004</v>
      </c>
      <c r="F21" s="7">
        <v>1862020093.3499999</v>
      </c>
    </row>
    <row r="22" spans="2:6" ht="12.95" customHeight="1" x14ac:dyDescent="0.2">
      <c r="B22" s="20">
        <v>44317</v>
      </c>
      <c r="C22" s="7">
        <v>876470639.24999976</v>
      </c>
      <c r="D22" s="7">
        <v>1005871836.5399998</v>
      </c>
      <c r="E22" s="7">
        <v>192072303.57999998</v>
      </c>
      <c r="F22" s="7">
        <v>2074414779.3699996</v>
      </c>
    </row>
    <row r="23" spans="2:6" ht="12.95" customHeight="1" x14ac:dyDescent="0.2">
      <c r="B23" s="20">
        <v>44348</v>
      </c>
      <c r="C23" s="7">
        <v>919560268.40000033</v>
      </c>
      <c r="D23" s="7">
        <v>1007923132.8900001</v>
      </c>
      <c r="E23" s="7">
        <v>202114712.59</v>
      </c>
      <c r="F23" s="7">
        <v>2129598113.8800004</v>
      </c>
    </row>
    <row r="24" spans="2:6" ht="12.95" customHeight="1" x14ac:dyDescent="0.2">
      <c r="B24" s="20">
        <v>44378</v>
      </c>
      <c r="C24" s="73">
        <v>931089792.94999969</v>
      </c>
      <c r="D24" s="73">
        <v>1063146802.5300002</v>
      </c>
      <c r="E24" s="73">
        <v>238576210.38</v>
      </c>
      <c r="F24" s="7">
        <v>2232812805.8600001</v>
      </c>
    </row>
    <row r="25" spans="2:6" ht="12.95" customHeight="1" x14ac:dyDescent="0.2">
      <c r="B25" s="20">
        <v>44409</v>
      </c>
      <c r="C25" s="7">
        <v>898891887.72999942</v>
      </c>
      <c r="D25" s="7">
        <v>1010353622.7399999</v>
      </c>
      <c r="E25" s="7">
        <v>240430138.96000004</v>
      </c>
      <c r="F25" s="7">
        <v>2149675649.4299994</v>
      </c>
    </row>
    <row r="26" spans="2:6" ht="12.95" customHeight="1" x14ac:dyDescent="0.2">
      <c r="B26" s="20">
        <v>44440</v>
      </c>
      <c r="C26" s="7">
        <v>885244467.62999988</v>
      </c>
      <c r="D26" s="7">
        <v>995964159.70000005</v>
      </c>
      <c r="E26" s="7">
        <v>234129319.28999999</v>
      </c>
      <c r="F26" s="7">
        <v>2115337946.6199999</v>
      </c>
    </row>
    <row r="27" spans="2:6" ht="12.95" customHeight="1" x14ac:dyDescent="0.2">
      <c r="B27" s="20">
        <v>44470</v>
      </c>
      <c r="C27" s="73">
        <v>923813580.96999967</v>
      </c>
      <c r="D27" s="73">
        <v>990870723.71000016</v>
      </c>
      <c r="E27" s="7">
        <v>217107194.74000001</v>
      </c>
      <c r="F27" s="7">
        <v>2131791499.4199998</v>
      </c>
    </row>
    <row r="28" spans="2:6" ht="12.95" customHeight="1" x14ac:dyDescent="0.2">
      <c r="B28" s="20">
        <v>44501</v>
      </c>
      <c r="C28" s="7">
        <v>897054113.72999954</v>
      </c>
      <c r="D28" s="7">
        <v>946630321.55999994</v>
      </c>
      <c r="E28" s="7">
        <v>203781351.30000001</v>
      </c>
      <c r="F28" s="7">
        <v>2047465786.5899994</v>
      </c>
    </row>
    <row r="29" spans="2:6" ht="12.95" customHeight="1" x14ac:dyDescent="0.2">
      <c r="B29" s="51">
        <v>44531</v>
      </c>
      <c r="C29" s="40">
        <v>1004657636.4699992</v>
      </c>
      <c r="D29" s="40">
        <v>1066252068.74</v>
      </c>
      <c r="E29" s="40">
        <v>216592048.55999994</v>
      </c>
      <c r="F29" s="7">
        <v>2287501753.769999</v>
      </c>
    </row>
    <row r="30" spans="2:6" ht="12.95" customHeight="1" x14ac:dyDescent="0.2">
      <c r="B30" s="20" t="s">
        <v>202</v>
      </c>
      <c r="C30" s="7">
        <v>800765298.1900003</v>
      </c>
      <c r="D30" s="7">
        <v>860521161.17000008</v>
      </c>
      <c r="E30" s="7">
        <v>188453357.75999999</v>
      </c>
      <c r="F30" s="7">
        <v>1849739817.1200004</v>
      </c>
    </row>
    <row r="31" spans="2:6" ht="12.95" customHeight="1" x14ac:dyDescent="0.2">
      <c r="B31" s="20" t="s">
        <v>203</v>
      </c>
      <c r="C31" s="7">
        <v>797156766.10000038</v>
      </c>
      <c r="D31" s="7">
        <v>897729929.12000012</v>
      </c>
      <c r="E31" s="7">
        <v>198503373.20000002</v>
      </c>
      <c r="F31" s="7">
        <v>1893390068.4200006</v>
      </c>
    </row>
    <row r="32" spans="2:6" ht="12.95" customHeight="1" x14ac:dyDescent="0.2">
      <c r="B32" s="20" t="s">
        <v>204</v>
      </c>
      <c r="C32" s="73">
        <v>937817184.01999974</v>
      </c>
      <c r="D32" s="73">
        <v>1005802471.7499998</v>
      </c>
      <c r="E32" s="73">
        <v>226137701.55000001</v>
      </c>
      <c r="F32" s="7">
        <v>2169757357.3199997</v>
      </c>
    </row>
    <row r="33" spans="2:6" ht="12.95" customHeight="1" x14ac:dyDescent="0.2">
      <c r="B33" s="117" t="s">
        <v>205</v>
      </c>
      <c r="C33" s="7">
        <v>952347898.51999998</v>
      </c>
      <c r="D33" s="7">
        <v>996153811.73999989</v>
      </c>
      <c r="E33" s="7">
        <v>222332836.28999996</v>
      </c>
      <c r="F33" s="7">
        <v>2170834546.5499997</v>
      </c>
    </row>
    <row r="34" spans="2:6" ht="12.95" customHeight="1" x14ac:dyDescent="0.2">
      <c r="B34" s="20" t="s">
        <v>206</v>
      </c>
      <c r="C34" s="7">
        <v>1059467680.14</v>
      </c>
      <c r="D34" s="7">
        <v>1079595616.5599997</v>
      </c>
      <c r="E34" s="7">
        <v>244023425.30000001</v>
      </c>
      <c r="F34" s="7">
        <v>2383086722</v>
      </c>
    </row>
    <row r="35" spans="2:6" ht="12.95" customHeight="1" x14ac:dyDescent="0.2">
      <c r="B35" s="20" t="s">
        <v>207</v>
      </c>
      <c r="C35" s="7">
        <v>1088546064.4299991</v>
      </c>
      <c r="D35" s="7">
        <v>1059984455.8499998</v>
      </c>
      <c r="E35" s="7">
        <v>255993695.73999998</v>
      </c>
      <c r="F35" s="7">
        <v>2404524216.019999</v>
      </c>
    </row>
    <row r="36" spans="2:6" ht="12.95" customHeight="1" x14ac:dyDescent="0.2">
      <c r="B36" s="20" t="s">
        <v>208</v>
      </c>
      <c r="C36" s="7">
        <v>1136329395.3100002</v>
      </c>
      <c r="D36" s="7">
        <v>1091393194.9000003</v>
      </c>
      <c r="E36" s="7">
        <v>286042429.93000001</v>
      </c>
      <c r="F36" s="7">
        <v>2513765020.1400003</v>
      </c>
    </row>
    <row r="37" spans="2:6" ht="12.95" customHeight="1" x14ac:dyDescent="0.2">
      <c r="B37" s="20" t="s">
        <v>209</v>
      </c>
      <c r="C37" s="7">
        <v>1091359515.8399997</v>
      </c>
      <c r="D37" s="7">
        <v>1044950927.1799999</v>
      </c>
      <c r="E37" s="7">
        <v>287715872.35000002</v>
      </c>
      <c r="F37" s="7">
        <v>2424026315.3699999</v>
      </c>
    </row>
    <row r="38" spans="2:6" ht="12.95" customHeight="1" x14ac:dyDescent="0.2">
      <c r="B38" s="20" t="s">
        <v>210</v>
      </c>
      <c r="C38" s="7">
        <v>1094636437.5500004</v>
      </c>
      <c r="D38" s="7">
        <v>1022115079.3599999</v>
      </c>
      <c r="E38" s="7">
        <v>275784663.22999996</v>
      </c>
      <c r="F38" s="7">
        <v>2392536180.1400003</v>
      </c>
    </row>
    <row r="39" spans="2:6" ht="12.95" customHeight="1" x14ac:dyDescent="0.2">
      <c r="B39" s="20" t="s">
        <v>211</v>
      </c>
      <c r="C39" s="7">
        <v>1133505412.2999997</v>
      </c>
      <c r="D39" s="7">
        <v>1044353482.6199995</v>
      </c>
      <c r="E39" s="7">
        <v>268619106.03999996</v>
      </c>
      <c r="F39" s="7">
        <v>2446478000.9599991</v>
      </c>
    </row>
    <row r="40" spans="2:6" ht="12.95" customHeight="1" x14ac:dyDescent="0.2">
      <c r="B40" s="20" t="s">
        <v>212</v>
      </c>
      <c r="C40" s="7">
        <v>1120152109.8499999</v>
      </c>
      <c r="D40" s="7">
        <v>964820023.49000037</v>
      </c>
      <c r="E40" s="7">
        <v>252089103.56</v>
      </c>
      <c r="F40" s="7">
        <v>2337061236.9000001</v>
      </c>
    </row>
    <row r="41" spans="2:6" ht="12.95" customHeight="1" x14ac:dyDescent="0.2">
      <c r="B41" s="117" t="s">
        <v>213</v>
      </c>
      <c r="C41" s="40">
        <v>1208128171.7599998</v>
      </c>
      <c r="D41" s="40">
        <v>959817918.99000013</v>
      </c>
      <c r="E41" s="40">
        <v>345976247.76999998</v>
      </c>
      <c r="F41" s="40">
        <v>2513922338.52</v>
      </c>
    </row>
    <row r="42" spans="2:6" ht="12.95" customHeight="1" x14ac:dyDescent="0.2">
      <c r="B42" s="20">
        <v>44927</v>
      </c>
      <c r="C42" s="7">
        <v>977551989</v>
      </c>
      <c r="D42" s="7">
        <v>797999586</v>
      </c>
      <c r="E42" s="7">
        <v>178593205</v>
      </c>
      <c r="F42" s="7">
        <v>1954144780</v>
      </c>
    </row>
    <row r="43" spans="2:6" ht="12.95" customHeight="1" x14ac:dyDescent="0.2">
      <c r="B43" s="20">
        <v>44958</v>
      </c>
      <c r="C43" s="7">
        <v>1014583661</v>
      </c>
      <c r="D43" s="7">
        <v>854336471</v>
      </c>
      <c r="E43" s="7">
        <v>220189968</v>
      </c>
      <c r="F43" s="7">
        <v>2089110100</v>
      </c>
    </row>
    <row r="44" spans="2:6" ht="12.95" customHeight="1" x14ac:dyDescent="0.2">
      <c r="B44" s="20">
        <v>44986</v>
      </c>
      <c r="C44" s="73">
        <v>1189534213</v>
      </c>
      <c r="D44" s="73">
        <v>996226711</v>
      </c>
      <c r="E44" s="73">
        <v>261489453</v>
      </c>
      <c r="F44" s="73">
        <v>2447250377</v>
      </c>
    </row>
    <row r="45" spans="2:6" ht="12.95" customHeight="1" x14ac:dyDescent="0.2">
      <c r="B45" s="117">
        <v>45017</v>
      </c>
      <c r="C45" s="7">
        <v>1194043004</v>
      </c>
      <c r="D45" s="7">
        <v>1018566208</v>
      </c>
      <c r="E45" s="7">
        <v>257404751</v>
      </c>
      <c r="F45" s="7">
        <v>2470013963</v>
      </c>
    </row>
    <row r="46" spans="2:6" ht="12.95" customHeight="1" x14ac:dyDescent="0.2">
      <c r="B46" s="20">
        <v>45047</v>
      </c>
      <c r="C46" s="7">
        <v>1278451723</v>
      </c>
      <c r="D46" s="7">
        <v>1089645499</v>
      </c>
      <c r="E46" s="7">
        <v>291317480</v>
      </c>
      <c r="F46" s="7">
        <v>2659414702</v>
      </c>
    </row>
    <row r="47" spans="2:6" ht="12.95" customHeight="1" x14ac:dyDescent="0.2">
      <c r="B47" s="20">
        <v>45078</v>
      </c>
      <c r="C47" s="73">
        <v>1299458159</v>
      </c>
      <c r="D47" s="73">
        <v>1091933695</v>
      </c>
      <c r="E47" s="73">
        <v>308031903</v>
      </c>
      <c r="F47" s="73">
        <v>2699423757</v>
      </c>
    </row>
    <row r="48" spans="2:6" ht="12.95" customHeight="1" x14ac:dyDescent="0.2">
      <c r="B48" s="20">
        <v>45108</v>
      </c>
      <c r="C48" s="7">
        <v>1334623330</v>
      </c>
      <c r="D48" s="7">
        <v>1113370000</v>
      </c>
      <c r="E48" s="7">
        <v>344639291</v>
      </c>
      <c r="F48" s="7">
        <v>2792632621</v>
      </c>
    </row>
    <row r="49" spans="2:7" ht="12.95" customHeight="1" x14ac:dyDescent="0.2">
      <c r="B49" s="20">
        <v>45139</v>
      </c>
      <c r="C49" s="7">
        <v>1310439741</v>
      </c>
      <c r="D49" s="7">
        <v>1093313847</v>
      </c>
      <c r="E49" s="7">
        <v>340245129</v>
      </c>
      <c r="F49" s="7">
        <v>2743998717</v>
      </c>
    </row>
    <row r="50" spans="2:7" ht="12.95" customHeight="1" x14ac:dyDescent="0.2">
      <c r="B50" s="117">
        <v>45170</v>
      </c>
      <c r="C50" s="7">
        <v>1308563860</v>
      </c>
      <c r="D50" s="7">
        <v>1114040475</v>
      </c>
      <c r="E50" s="7">
        <v>328299552</v>
      </c>
      <c r="F50" s="7">
        <v>2750903887</v>
      </c>
    </row>
    <row r="51" spans="2:7" ht="12.95" customHeight="1" x14ac:dyDescent="0.2">
      <c r="B51" s="20">
        <v>45200</v>
      </c>
      <c r="C51" s="7">
        <v>1343714827</v>
      </c>
      <c r="D51" s="7">
        <v>1144556565</v>
      </c>
      <c r="E51" s="7">
        <v>322345935</v>
      </c>
      <c r="F51" s="7">
        <v>2810617327</v>
      </c>
    </row>
    <row r="52" spans="2:7" ht="12.95" customHeight="1" x14ac:dyDescent="0.2">
      <c r="B52" s="20">
        <v>45231</v>
      </c>
      <c r="C52" s="7">
        <v>1336396532</v>
      </c>
      <c r="D52" s="7">
        <v>1072236370</v>
      </c>
      <c r="E52" s="7">
        <v>290668168.64999998</v>
      </c>
      <c r="F52" s="7">
        <v>2699301070.6500001</v>
      </c>
    </row>
    <row r="53" spans="2:7" ht="12.95" customHeight="1" x14ac:dyDescent="0.2">
      <c r="B53" s="117">
        <v>45261</v>
      </c>
      <c r="C53" s="40">
        <v>1464735301</v>
      </c>
      <c r="D53" s="40">
        <v>1224269534</v>
      </c>
      <c r="E53" s="40">
        <v>302635763</v>
      </c>
      <c r="F53" s="40">
        <v>2991640598</v>
      </c>
    </row>
    <row r="54" spans="2:7" s="186" customFormat="1" ht="12.95" customHeight="1" x14ac:dyDescent="0.2">
      <c r="B54" s="117">
        <v>45292</v>
      </c>
      <c r="C54" s="40">
        <v>1188154513</v>
      </c>
      <c r="D54" s="40">
        <v>1008136019</v>
      </c>
      <c r="E54" s="40">
        <v>270098154</v>
      </c>
      <c r="F54" s="40">
        <v>2466388686</v>
      </c>
      <c r="G54" s="140"/>
    </row>
    <row r="55" spans="2:7" s="186" customFormat="1" ht="12.95" customHeight="1" x14ac:dyDescent="0.2">
      <c r="B55" s="117">
        <v>45323</v>
      </c>
      <c r="C55" s="40">
        <v>1215167692</v>
      </c>
      <c r="D55" s="40">
        <v>1051353537</v>
      </c>
      <c r="E55" s="40">
        <v>284436843</v>
      </c>
      <c r="F55" s="40">
        <v>2550958072</v>
      </c>
      <c r="G55" s="140"/>
    </row>
    <row r="56" spans="2:7" s="186" customFormat="1" ht="12.95" customHeight="1" x14ac:dyDescent="0.2">
      <c r="B56" s="117">
        <v>45352</v>
      </c>
      <c r="C56" s="40">
        <v>1385216528</v>
      </c>
      <c r="D56" s="40">
        <v>1151268347</v>
      </c>
      <c r="E56" s="40">
        <v>308837973</v>
      </c>
      <c r="F56" s="40">
        <v>2845322848</v>
      </c>
      <c r="G56" s="140"/>
    </row>
    <row r="57" spans="2:7" s="186" customFormat="1" ht="12.95" customHeight="1" x14ac:dyDescent="0.2">
      <c r="B57" s="117">
        <v>45383</v>
      </c>
      <c r="C57" s="40">
        <v>1349847240.21</v>
      </c>
      <c r="D57" s="40">
        <v>1153616888</v>
      </c>
      <c r="E57" s="40">
        <v>319152911</v>
      </c>
      <c r="F57" s="40">
        <v>2822617039.21</v>
      </c>
      <c r="G57" s="140"/>
    </row>
    <row r="58" spans="2:7" s="186" customFormat="1" ht="12.95" customHeight="1" x14ac:dyDescent="0.2">
      <c r="B58" s="117">
        <v>45413</v>
      </c>
      <c r="C58" s="40">
        <v>1474149417.21</v>
      </c>
      <c r="D58" s="40">
        <v>1253566523</v>
      </c>
      <c r="E58" s="40">
        <v>345049330</v>
      </c>
      <c r="F58" s="40">
        <v>3072765270.21</v>
      </c>
      <c r="G58" s="140"/>
    </row>
    <row r="59" spans="2:7" s="186" customFormat="1" ht="12.95" customHeight="1" x14ac:dyDescent="0.2">
      <c r="B59" s="117">
        <v>45444</v>
      </c>
      <c r="C59" s="40">
        <v>1473543577</v>
      </c>
      <c r="D59" s="40">
        <v>1204392617</v>
      </c>
      <c r="E59" s="40">
        <v>348910472</v>
      </c>
      <c r="F59" s="40">
        <v>3026846666</v>
      </c>
      <c r="G59" s="140"/>
    </row>
    <row r="60" spans="2:7" s="186" customFormat="1" ht="12.95" customHeight="1" x14ac:dyDescent="0.2">
      <c r="B60" s="117">
        <v>45474</v>
      </c>
      <c r="C60" s="40">
        <v>1553502013.51</v>
      </c>
      <c r="D60" s="40">
        <v>1264912475</v>
      </c>
      <c r="E60" s="40">
        <v>408263739</v>
      </c>
      <c r="F60" s="40">
        <v>3226678227.5100002</v>
      </c>
      <c r="G60" s="140"/>
    </row>
    <row r="61" spans="2:7" s="186" customFormat="1" ht="12.95" customHeight="1" x14ac:dyDescent="0.2">
      <c r="B61" s="117">
        <v>45505</v>
      </c>
      <c r="C61" s="40">
        <v>1477815036.4000001</v>
      </c>
      <c r="D61" s="40">
        <v>1207508505</v>
      </c>
      <c r="E61" s="40">
        <v>376164270</v>
      </c>
      <c r="F61" s="40">
        <v>3061487811.4000001</v>
      </c>
      <c r="G61" s="140"/>
    </row>
    <row r="62" spans="2:7" s="186" customFormat="1" ht="12.95" customHeight="1" x14ac:dyDescent="0.2">
      <c r="B62" s="117">
        <v>45536</v>
      </c>
      <c r="C62" s="40">
        <v>1477298746</v>
      </c>
      <c r="D62" s="40">
        <v>1199068733</v>
      </c>
      <c r="E62" s="40">
        <v>370933168</v>
      </c>
      <c r="F62" s="40">
        <v>3047300647</v>
      </c>
      <c r="G62" s="140"/>
    </row>
    <row r="63" spans="2:7" s="186" customFormat="1" ht="12.95" customHeight="1" x14ac:dyDescent="0.2">
      <c r="B63" s="117">
        <v>45566</v>
      </c>
      <c r="C63" s="40">
        <v>1523842487.6600001</v>
      </c>
      <c r="D63" s="40">
        <v>1271478798</v>
      </c>
      <c r="E63" s="40">
        <v>367944521</v>
      </c>
      <c r="F63" s="40">
        <v>3163265806.6599998</v>
      </c>
      <c r="G63" s="140"/>
    </row>
    <row r="64" spans="2:7" s="186" customFormat="1" ht="12.95" customHeight="1" x14ac:dyDescent="0.2">
      <c r="B64" s="117">
        <v>45597</v>
      </c>
      <c r="C64" s="40">
        <v>1505265344.1800001</v>
      </c>
      <c r="D64" s="40">
        <v>1184386298</v>
      </c>
      <c r="E64" s="40">
        <v>326859771</v>
      </c>
      <c r="F64" s="40">
        <v>3016511413.1800003</v>
      </c>
      <c r="G64" s="140"/>
    </row>
    <row r="65" spans="2:9" s="186" customFormat="1" ht="12.95" customHeight="1" x14ac:dyDescent="0.2">
      <c r="B65" s="147">
        <v>45627</v>
      </c>
      <c r="C65" s="31">
        <v>1645411806.51</v>
      </c>
      <c r="D65" s="31">
        <v>1336918043</v>
      </c>
      <c r="E65" s="31">
        <v>349871610</v>
      </c>
      <c r="F65" s="31">
        <v>3332201459.5100002</v>
      </c>
    </row>
    <row r="66" spans="2:9" ht="12.95" customHeight="1" x14ac:dyDescent="0.2">
      <c r="B66" s="162"/>
      <c r="C66" s="7"/>
      <c r="D66" s="7"/>
      <c r="E66" s="7"/>
      <c r="F66" s="7"/>
      <c r="G66" s="153"/>
      <c r="H66" s="153"/>
      <c r="I66" s="153"/>
    </row>
    <row r="67" spans="2:9" ht="12.95" customHeight="1" x14ac:dyDescent="0.2">
      <c r="B67" s="162" t="s">
        <v>280</v>
      </c>
      <c r="C67" s="162"/>
      <c r="D67" s="162"/>
      <c r="E67" s="162"/>
      <c r="F67" s="162"/>
    </row>
    <row r="68" spans="2:9" ht="12.95" customHeight="1" x14ac:dyDescent="0.2">
      <c r="B68" s="162" t="s">
        <v>2</v>
      </c>
      <c r="C68" s="162"/>
      <c r="D68" s="162"/>
      <c r="E68" s="162"/>
      <c r="F68" s="162"/>
    </row>
    <row r="69" spans="2:9" ht="12.95" customHeight="1" x14ac:dyDescent="0.2">
      <c r="C69" s="34"/>
      <c r="D69" s="34"/>
      <c r="E69" s="73"/>
    </row>
    <row r="70" spans="2:9" ht="12.95" customHeight="1" x14ac:dyDescent="0.2">
      <c r="C70" s="7"/>
      <c r="D70" s="7"/>
      <c r="E70" s="7"/>
      <c r="F70" s="7"/>
    </row>
    <row r="71" spans="2:9" ht="12.95" customHeight="1" x14ac:dyDescent="0.2">
      <c r="C71" s="61"/>
      <c r="D71" s="61"/>
      <c r="E71" s="186"/>
    </row>
    <row r="72" spans="2:9" ht="12.95" customHeight="1" x14ac:dyDescent="0.2">
      <c r="E72" s="61"/>
    </row>
    <row r="74" spans="2:9" ht="12.95" customHeight="1" x14ac:dyDescent="0.2">
      <c r="C74" s="7"/>
      <c r="D74" s="7"/>
      <c r="E74" s="7"/>
      <c r="F74" s="7"/>
    </row>
    <row r="75" spans="2:9" ht="12.95" customHeight="1" x14ac:dyDescent="0.2">
      <c r="D75" s="183"/>
      <c r="E75" s="183"/>
      <c r="F75" s="183"/>
    </row>
    <row r="77" spans="2:9" ht="12.95" customHeight="1" x14ac:dyDescent="0.2">
      <c r="C77" s="65"/>
      <c r="D77" s="65"/>
      <c r="E77" s="65"/>
    </row>
  </sheetData>
  <pageMargins left="0.25" right="0.25" top="0.75" bottom="0.75" header="0.3" footer="0.3"/>
  <pageSetup paperSize="9" scale="58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2:H67"/>
  <sheetViews>
    <sheetView showGridLines="0" zoomScaleNormal="100" workbookViewId="0">
      <selection activeCell="E29" sqref="E29"/>
    </sheetView>
  </sheetViews>
  <sheetFormatPr defaultColWidth="19.33203125" defaultRowHeight="12.95" customHeight="1" x14ac:dyDescent="0.2"/>
  <cols>
    <col min="1" max="1" width="2.83203125" style="85" customWidth="1"/>
    <col min="2" max="2" width="12.6640625" style="85" customWidth="1"/>
    <col min="3" max="7" width="17.5" style="85" customWidth="1"/>
    <col min="8" max="8" width="15.5" style="85" customWidth="1"/>
    <col min="9" max="16384" width="19.33203125" style="85"/>
  </cols>
  <sheetData>
    <row r="2" spans="2:8" ht="15.75" x14ac:dyDescent="0.25">
      <c r="B2" s="50" t="s">
        <v>352</v>
      </c>
    </row>
    <row r="5" spans="2:8" ht="30.75" customHeight="1" x14ac:dyDescent="0.2">
      <c r="B5" s="83" t="s">
        <v>1</v>
      </c>
      <c r="C5" s="84" t="s">
        <v>138</v>
      </c>
      <c r="D5" s="84" t="s">
        <v>131</v>
      </c>
      <c r="E5" s="84" t="s">
        <v>132</v>
      </c>
      <c r="F5" s="84" t="s">
        <v>133</v>
      </c>
      <c r="G5" s="84" t="s">
        <v>139</v>
      </c>
      <c r="H5" s="84" t="s">
        <v>140</v>
      </c>
    </row>
    <row r="6" spans="2:8" ht="12.95" customHeight="1" x14ac:dyDescent="0.2">
      <c r="B6" s="20" t="s">
        <v>375</v>
      </c>
      <c r="C6" s="7">
        <v>43846680</v>
      </c>
      <c r="D6" s="7">
        <v>1092634732</v>
      </c>
      <c r="E6" s="7">
        <v>1423708</v>
      </c>
      <c r="F6" s="7">
        <v>95519781</v>
      </c>
      <c r="G6" s="7">
        <v>45270388</v>
      </c>
      <c r="H6" s="7">
        <v>1188154513</v>
      </c>
    </row>
    <row r="7" spans="2:8" ht="12.95" customHeight="1" x14ac:dyDescent="0.2">
      <c r="B7" s="20" t="s">
        <v>376</v>
      </c>
      <c r="C7" s="7">
        <v>45286486</v>
      </c>
      <c r="D7" s="7">
        <v>1109171432</v>
      </c>
      <c r="E7" s="7">
        <v>1565382</v>
      </c>
      <c r="F7" s="7">
        <v>105996260</v>
      </c>
      <c r="G7" s="7">
        <v>46851868</v>
      </c>
      <c r="H7" s="7">
        <v>1215167692</v>
      </c>
    </row>
    <row r="8" spans="2:8" ht="12.95" customHeight="1" x14ac:dyDescent="0.2">
      <c r="B8" s="20" t="s">
        <v>377</v>
      </c>
      <c r="C8" s="7">
        <v>50362506</v>
      </c>
      <c r="D8" s="7">
        <v>1264104748</v>
      </c>
      <c r="E8" s="7">
        <v>1743132</v>
      </c>
      <c r="F8" s="7">
        <v>121111780</v>
      </c>
      <c r="G8" s="7">
        <v>52105638</v>
      </c>
      <c r="H8" s="7">
        <v>1385216528</v>
      </c>
    </row>
    <row r="9" spans="2:8" ht="12.95" customHeight="1" x14ac:dyDescent="0.2">
      <c r="B9" s="20" t="s">
        <v>378</v>
      </c>
      <c r="C9" s="7">
        <v>48155584</v>
      </c>
      <c r="D9" s="7">
        <v>1226861181.21</v>
      </c>
      <c r="E9" s="7">
        <v>1763109</v>
      </c>
      <c r="F9" s="7">
        <v>122986059</v>
      </c>
      <c r="G9" s="7">
        <v>49918693</v>
      </c>
      <c r="H9" s="7">
        <v>1349847240.21</v>
      </c>
    </row>
    <row r="10" spans="2:8" ht="12.95" customHeight="1" x14ac:dyDescent="0.2">
      <c r="B10" s="20" t="s">
        <v>379</v>
      </c>
      <c r="C10" s="7">
        <v>52182244</v>
      </c>
      <c r="D10" s="7">
        <v>1335056624.21</v>
      </c>
      <c r="E10" s="7">
        <v>1947066</v>
      </c>
      <c r="F10" s="7">
        <v>139092793</v>
      </c>
      <c r="G10" s="7">
        <v>54129310</v>
      </c>
      <c r="H10" s="7">
        <v>1474149417.21</v>
      </c>
    </row>
    <row r="11" spans="2:8" ht="12.95" customHeight="1" x14ac:dyDescent="0.2">
      <c r="B11" s="20" t="s">
        <v>380</v>
      </c>
      <c r="C11" s="7">
        <v>51542199</v>
      </c>
      <c r="D11" s="7">
        <v>1331686490</v>
      </c>
      <c r="E11" s="7">
        <v>1940265</v>
      </c>
      <c r="F11" s="7">
        <v>141857087</v>
      </c>
      <c r="G11" s="7">
        <v>53482464</v>
      </c>
      <c r="H11" s="7">
        <v>1473543577</v>
      </c>
    </row>
    <row r="12" spans="2:8" ht="12.95" customHeight="1" x14ac:dyDescent="0.2">
      <c r="B12" s="20" t="s">
        <v>381</v>
      </c>
      <c r="C12" s="7">
        <v>53617309</v>
      </c>
      <c r="D12" s="7">
        <v>1400068645.51</v>
      </c>
      <c r="E12" s="7">
        <v>2033136</v>
      </c>
      <c r="F12" s="7">
        <v>153433368</v>
      </c>
      <c r="G12" s="7">
        <v>55650445</v>
      </c>
      <c r="H12" s="7">
        <v>1553502013.51</v>
      </c>
    </row>
    <row r="13" spans="2:8" ht="12.95" customHeight="1" x14ac:dyDescent="0.2">
      <c r="B13" s="20" t="s">
        <v>382</v>
      </c>
      <c r="C13" s="7">
        <v>51156679</v>
      </c>
      <c r="D13" s="7">
        <v>1339985641.4000001</v>
      </c>
      <c r="E13" s="7">
        <v>1793502</v>
      </c>
      <c r="F13" s="7">
        <v>137829395</v>
      </c>
      <c r="G13" s="7">
        <v>52950181</v>
      </c>
      <c r="H13" s="7">
        <v>1477815036.4000001</v>
      </c>
    </row>
    <row r="14" spans="2:8" ht="12.95" customHeight="1" x14ac:dyDescent="0.2">
      <c r="B14" s="20" t="s">
        <v>383</v>
      </c>
      <c r="C14" s="7">
        <v>51258177</v>
      </c>
      <c r="D14" s="7">
        <v>1341088539</v>
      </c>
      <c r="E14" s="7">
        <v>1877308</v>
      </c>
      <c r="F14" s="7">
        <v>136210207</v>
      </c>
      <c r="G14" s="7">
        <v>53135485</v>
      </c>
      <c r="H14" s="7">
        <v>1477298746</v>
      </c>
    </row>
    <row r="15" spans="2:8" ht="12.95" customHeight="1" x14ac:dyDescent="0.2">
      <c r="B15" s="20" t="s">
        <v>385</v>
      </c>
      <c r="C15" s="7">
        <v>54039765</v>
      </c>
      <c r="D15" s="7">
        <v>1379107162.6600001</v>
      </c>
      <c r="E15" s="7">
        <v>2025092</v>
      </c>
      <c r="F15" s="7">
        <v>144735325</v>
      </c>
      <c r="G15" s="7">
        <v>56064857</v>
      </c>
      <c r="H15" s="7">
        <v>1523842487.6600001</v>
      </c>
    </row>
    <row r="16" spans="2:8" ht="12.95" customHeight="1" x14ac:dyDescent="0.2">
      <c r="B16" s="20" t="s">
        <v>384</v>
      </c>
      <c r="C16" s="7">
        <v>50631116</v>
      </c>
      <c r="D16" s="7">
        <v>1371327281.1800001</v>
      </c>
      <c r="E16" s="7">
        <v>1836122</v>
      </c>
      <c r="F16" s="7">
        <v>133938063</v>
      </c>
      <c r="G16" s="7">
        <v>52467238</v>
      </c>
      <c r="H16" s="7">
        <v>1505265344.1800001</v>
      </c>
    </row>
    <row r="17" spans="2:8" ht="12.95" customHeight="1" x14ac:dyDescent="0.2">
      <c r="B17" s="147" t="s">
        <v>386</v>
      </c>
      <c r="C17" s="31">
        <v>53687905</v>
      </c>
      <c r="D17" s="31">
        <v>1507426017.51</v>
      </c>
      <c r="E17" s="31">
        <v>1773559</v>
      </c>
      <c r="F17" s="31">
        <v>137985789</v>
      </c>
      <c r="G17" s="31">
        <v>55461464</v>
      </c>
      <c r="H17" s="31">
        <v>1645411806.51</v>
      </c>
    </row>
    <row r="18" spans="2:8" ht="12.95" customHeight="1" x14ac:dyDescent="0.2">
      <c r="B18" s="127" t="s">
        <v>125</v>
      </c>
      <c r="C18" s="78">
        <f>SUM(C6:C17)</f>
        <v>605766650</v>
      </c>
      <c r="D18" s="81">
        <f t="shared" ref="D18:G18" si="0">SUM(D6:D17)</f>
        <v>15698518494.68</v>
      </c>
      <c r="E18" s="81">
        <f t="shared" si="0"/>
        <v>21721381</v>
      </c>
      <c r="F18" s="78">
        <f t="shared" si="0"/>
        <v>1570695907</v>
      </c>
      <c r="G18" s="78">
        <f t="shared" si="0"/>
        <v>627488031</v>
      </c>
      <c r="H18" s="78">
        <f>SUM(H6:H17)</f>
        <v>17269214401.68</v>
      </c>
    </row>
    <row r="19" spans="2:8" ht="12.95" customHeight="1" x14ac:dyDescent="0.2">
      <c r="C19" s="34"/>
      <c r="D19" s="34"/>
      <c r="E19" s="34"/>
      <c r="F19" s="34"/>
    </row>
    <row r="20" spans="2:8" ht="12.95" customHeight="1" x14ac:dyDescent="0.2">
      <c r="B20" s="85" t="s">
        <v>144</v>
      </c>
    </row>
    <row r="21" spans="2:8" ht="12.95" customHeight="1" x14ac:dyDescent="0.2">
      <c r="B21" s="85" t="s">
        <v>2</v>
      </c>
      <c r="D21" s="186"/>
    </row>
    <row r="22" spans="2:8" ht="12.95" customHeight="1" x14ac:dyDescent="0.2">
      <c r="C22" s="34"/>
      <c r="D22" s="34"/>
      <c r="E22" s="34"/>
      <c r="F22" s="34"/>
    </row>
    <row r="23" spans="2:8" ht="12.95" customHeight="1" x14ac:dyDescent="0.2">
      <c r="C23" s="65"/>
      <c r="D23" s="65"/>
      <c r="E23" s="65"/>
      <c r="F23" s="65"/>
    </row>
    <row r="26" spans="2:8" ht="12.95" customHeight="1" x14ac:dyDescent="0.2">
      <c r="C26" s="65"/>
      <c r="D26" s="65"/>
      <c r="E26" s="65"/>
      <c r="F26" s="65"/>
    </row>
    <row r="29" spans="2:8" ht="12.95" customHeight="1" x14ac:dyDescent="0.2">
      <c r="G29" s="139"/>
    </row>
    <row r="30" spans="2:8" ht="12.95" customHeight="1" x14ac:dyDescent="0.2">
      <c r="D30" s="61"/>
      <c r="F30" s="61"/>
    </row>
    <row r="31" spans="2:8" ht="12.95" customHeight="1" x14ac:dyDescent="0.2">
      <c r="D31" s="61"/>
      <c r="F31" s="61"/>
    </row>
    <row r="32" spans="2:8" ht="12.95" customHeight="1" x14ac:dyDescent="0.2">
      <c r="D32" s="61"/>
      <c r="E32" s="125"/>
      <c r="F32" s="61"/>
      <c r="G32" s="125"/>
    </row>
    <row r="66" spans="3:6" ht="12.95" customHeight="1" x14ac:dyDescent="0.2">
      <c r="C66" s="87"/>
      <c r="D66" s="87"/>
      <c r="E66" s="87"/>
      <c r="F66" s="87"/>
    </row>
    <row r="67" spans="3:6" ht="12.95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scale="71" fitToHeight="0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2:H67"/>
  <sheetViews>
    <sheetView showGridLines="0" zoomScaleNormal="100" workbookViewId="0">
      <selection activeCell="F30" sqref="F30"/>
    </sheetView>
  </sheetViews>
  <sheetFormatPr defaultColWidth="19.33203125" defaultRowHeight="12.95" customHeight="1" x14ac:dyDescent="0.2"/>
  <cols>
    <col min="1" max="1" width="2.83203125" style="85" customWidth="1"/>
    <col min="2" max="2" width="19.33203125" style="85"/>
    <col min="3" max="3" width="17.6640625" style="85" customWidth="1"/>
    <col min="4" max="8" width="18.5" style="85" customWidth="1"/>
    <col min="9" max="16384" width="19.33203125" style="85"/>
  </cols>
  <sheetData>
    <row r="2" spans="2:8" ht="15.75" x14ac:dyDescent="0.25">
      <c r="B2" s="50" t="s">
        <v>353</v>
      </c>
    </row>
    <row r="5" spans="2:8" ht="30.75" customHeight="1" x14ac:dyDescent="0.2">
      <c r="B5" s="83" t="s">
        <v>1</v>
      </c>
      <c r="C5" s="161" t="s">
        <v>130</v>
      </c>
      <c r="D5" s="161" t="s">
        <v>131</v>
      </c>
      <c r="E5" s="161" t="s">
        <v>132</v>
      </c>
      <c r="F5" s="161" t="s">
        <v>133</v>
      </c>
      <c r="G5" s="161" t="s">
        <v>139</v>
      </c>
      <c r="H5" s="161" t="s">
        <v>140</v>
      </c>
    </row>
    <row r="6" spans="2:8" ht="12.95" customHeight="1" x14ac:dyDescent="0.2">
      <c r="B6" s="20" t="s">
        <v>375</v>
      </c>
      <c r="C6" s="7">
        <v>6877249</v>
      </c>
      <c r="D6" s="7">
        <v>938005745</v>
      </c>
      <c r="E6" s="7">
        <v>255496</v>
      </c>
      <c r="F6" s="7">
        <v>70130274</v>
      </c>
      <c r="G6" s="7">
        <v>7132745</v>
      </c>
      <c r="H6" s="7">
        <v>1008136019</v>
      </c>
    </row>
    <row r="7" spans="2:8" ht="12.95" customHeight="1" x14ac:dyDescent="0.2">
      <c r="B7" s="20" t="s">
        <v>376</v>
      </c>
      <c r="C7" s="7">
        <v>7188348</v>
      </c>
      <c r="D7" s="7">
        <v>978071429</v>
      </c>
      <c r="E7" s="7">
        <v>267229</v>
      </c>
      <c r="F7" s="7">
        <v>73282108</v>
      </c>
      <c r="G7" s="7">
        <v>7455577</v>
      </c>
      <c r="H7" s="7">
        <v>1051353537</v>
      </c>
    </row>
    <row r="8" spans="2:8" ht="12.95" customHeight="1" x14ac:dyDescent="0.2">
      <c r="B8" s="20" t="s">
        <v>377</v>
      </c>
      <c r="C8" s="7">
        <v>7915885</v>
      </c>
      <c r="D8" s="7">
        <v>1070244800</v>
      </c>
      <c r="E8" s="7">
        <v>291945</v>
      </c>
      <c r="F8" s="7">
        <v>81023547</v>
      </c>
      <c r="G8" s="7">
        <v>8207830</v>
      </c>
      <c r="H8" s="7">
        <v>1151268347</v>
      </c>
    </row>
    <row r="9" spans="2:8" ht="12.95" customHeight="1" x14ac:dyDescent="0.2">
      <c r="B9" s="20" t="s">
        <v>378</v>
      </c>
      <c r="C9" s="7">
        <v>7580076</v>
      </c>
      <c r="D9" s="7">
        <v>1073903312</v>
      </c>
      <c r="E9" s="7">
        <v>285884</v>
      </c>
      <c r="F9" s="7">
        <v>79713576</v>
      </c>
      <c r="G9" s="7">
        <v>7865960</v>
      </c>
      <c r="H9" s="7">
        <v>1153616888</v>
      </c>
    </row>
    <row r="10" spans="2:8" ht="12.95" customHeight="1" x14ac:dyDescent="0.2">
      <c r="B10" s="20" t="s">
        <v>379</v>
      </c>
      <c r="C10" s="7">
        <v>8089523</v>
      </c>
      <c r="D10" s="7">
        <v>1165993685</v>
      </c>
      <c r="E10" s="7">
        <v>308593</v>
      </c>
      <c r="F10" s="7">
        <v>87572838</v>
      </c>
      <c r="G10" s="7">
        <v>8398116</v>
      </c>
      <c r="H10" s="7">
        <v>1253566523</v>
      </c>
    </row>
    <row r="11" spans="2:8" ht="12.95" customHeight="1" x14ac:dyDescent="0.2">
      <c r="B11" s="20" t="s">
        <v>380</v>
      </c>
      <c r="C11" s="7">
        <v>7669503</v>
      </c>
      <c r="D11" s="7">
        <v>1118835811</v>
      </c>
      <c r="E11" s="7">
        <v>295161</v>
      </c>
      <c r="F11" s="7">
        <v>85556806</v>
      </c>
      <c r="G11" s="7">
        <v>7964664</v>
      </c>
      <c r="H11" s="7">
        <v>1204392617</v>
      </c>
    </row>
    <row r="12" spans="2:8" ht="12.95" customHeight="1" x14ac:dyDescent="0.2">
      <c r="B12" s="20" t="s">
        <v>381</v>
      </c>
      <c r="C12" s="7">
        <v>7682082</v>
      </c>
      <c r="D12" s="7">
        <v>1170994581</v>
      </c>
      <c r="E12" s="7">
        <v>308893</v>
      </c>
      <c r="F12" s="7">
        <v>93917894</v>
      </c>
      <c r="G12" s="7">
        <v>7990975</v>
      </c>
      <c r="H12" s="7">
        <v>1264912475</v>
      </c>
    </row>
    <row r="13" spans="2:8" ht="12.95" customHeight="1" x14ac:dyDescent="0.2">
      <c r="B13" s="20" t="s">
        <v>382</v>
      </c>
      <c r="C13" s="7">
        <v>7296544</v>
      </c>
      <c r="D13" s="7">
        <v>1120848500</v>
      </c>
      <c r="E13" s="7">
        <v>286650</v>
      </c>
      <c r="F13" s="7">
        <v>86660005</v>
      </c>
      <c r="G13" s="7">
        <v>7583194</v>
      </c>
      <c r="H13" s="7">
        <v>1207508505</v>
      </c>
    </row>
    <row r="14" spans="2:8" ht="12.95" customHeight="1" x14ac:dyDescent="0.2">
      <c r="B14" s="20" t="s">
        <v>383</v>
      </c>
      <c r="C14" s="7">
        <v>7285981</v>
      </c>
      <c r="D14" s="7">
        <v>1113242588</v>
      </c>
      <c r="E14" s="7">
        <v>287243</v>
      </c>
      <c r="F14" s="7">
        <v>85826145</v>
      </c>
      <c r="G14" s="7">
        <v>7573224</v>
      </c>
      <c r="H14" s="7">
        <v>1199068733</v>
      </c>
    </row>
    <row r="15" spans="2:8" ht="12.95" customHeight="1" x14ac:dyDescent="0.2">
      <c r="B15" s="20" t="s">
        <v>385</v>
      </c>
      <c r="C15" s="7">
        <v>7893313</v>
      </c>
      <c r="D15" s="7">
        <v>1179762497</v>
      </c>
      <c r="E15" s="7">
        <v>309297</v>
      </c>
      <c r="F15" s="7">
        <v>91716301</v>
      </c>
      <c r="G15" s="7">
        <v>8202610</v>
      </c>
      <c r="H15" s="7">
        <v>1271478798</v>
      </c>
    </row>
    <row r="16" spans="2:8" ht="12.95" customHeight="1" x14ac:dyDescent="0.2">
      <c r="B16" s="20" t="s">
        <v>384</v>
      </c>
      <c r="C16" s="7">
        <v>7152479</v>
      </c>
      <c r="D16" s="7">
        <v>1100175657</v>
      </c>
      <c r="E16" s="7">
        <v>284209</v>
      </c>
      <c r="F16" s="7">
        <v>84210641</v>
      </c>
      <c r="G16" s="7">
        <v>7436688</v>
      </c>
      <c r="H16" s="7">
        <v>1184386298</v>
      </c>
    </row>
    <row r="17" spans="2:8" ht="12.95" customHeight="1" x14ac:dyDescent="0.2">
      <c r="B17" s="147" t="s">
        <v>386</v>
      </c>
      <c r="C17" s="31">
        <v>7847981</v>
      </c>
      <c r="D17" s="31">
        <v>1243140854</v>
      </c>
      <c r="E17" s="31">
        <v>299215</v>
      </c>
      <c r="F17" s="31">
        <v>93777189</v>
      </c>
      <c r="G17" s="31">
        <v>8147196</v>
      </c>
      <c r="H17" s="31">
        <v>1336918043</v>
      </c>
    </row>
    <row r="18" spans="2:8" ht="12.95" customHeight="1" x14ac:dyDescent="0.2">
      <c r="B18" s="169" t="s">
        <v>125</v>
      </c>
      <c r="C18" s="170">
        <f t="shared" ref="C18:H18" si="0">SUM(C6:C17)</f>
        <v>90478964</v>
      </c>
      <c r="D18" s="171">
        <f t="shared" si="0"/>
        <v>13273219459</v>
      </c>
      <c r="E18" s="171">
        <f t="shared" si="0"/>
        <v>3479815</v>
      </c>
      <c r="F18" s="170">
        <f t="shared" si="0"/>
        <v>1013387324</v>
      </c>
      <c r="G18" s="170">
        <f t="shared" si="0"/>
        <v>93958779</v>
      </c>
      <c r="H18" s="170">
        <f t="shared" si="0"/>
        <v>14286606783</v>
      </c>
    </row>
    <row r="19" spans="2:8" ht="12.95" customHeight="1" x14ac:dyDescent="0.2">
      <c r="C19" s="34"/>
      <c r="D19" s="34"/>
      <c r="E19" s="34"/>
      <c r="F19" s="34"/>
    </row>
    <row r="20" spans="2:8" ht="12.95" customHeight="1" x14ac:dyDescent="0.2">
      <c r="B20" s="85" t="s">
        <v>145</v>
      </c>
    </row>
    <row r="21" spans="2:8" ht="12.95" customHeight="1" x14ac:dyDescent="0.2">
      <c r="B21" s="85" t="s">
        <v>2</v>
      </c>
    </row>
    <row r="22" spans="2:8" ht="12.95" customHeight="1" x14ac:dyDescent="0.2">
      <c r="C22" s="34"/>
      <c r="D22" s="34"/>
      <c r="E22" s="34"/>
      <c r="F22" s="34"/>
    </row>
    <row r="23" spans="2:8" ht="12.95" customHeight="1" x14ac:dyDescent="0.2">
      <c r="C23" s="61"/>
      <c r="D23" s="61"/>
      <c r="E23" s="61"/>
      <c r="F23" s="61"/>
      <c r="G23" s="57"/>
      <c r="H23" s="57"/>
    </row>
    <row r="24" spans="2:8" ht="12.95" customHeight="1" x14ac:dyDescent="0.2">
      <c r="C24" s="61"/>
      <c r="D24" s="61"/>
    </row>
    <row r="26" spans="2:8" ht="12.95" customHeight="1" x14ac:dyDescent="0.2">
      <c r="C26" s="34"/>
      <c r="D26" s="34"/>
    </row>
    <row r="28" spans="2:8" ht="12.95" customHeight="1" x14ac:dyDescent="0.2">
      <c r="D28" s="125"/>
      <c r="E28" s="125"/>
      <c r="F28" s="125"/>
      <c r="G28" s="125"/>
    </row>
    <row r="29" spans="2:8" ht="12.95" customHeight="1" x14ac:dyDescent="0.2">
      <c r="D29" s="125"/>
      <c r="E29" s="125"/>
      <c r="F29" s="125"/>
      <c r="G29" s="125"/>
    </row>
    <row r="30" spans="2:8" ht="12.95" customHeight="1" x14ac:dyDescent="0.2">
      <c r="D30" s="61"/>
      <c r="E30" s="125"/>
      <c r="F30" s="61"/>
      <c r="G30" s="125"/>
    </row>
    <row r="31" spans="2:8" ht="12.95" customHeight="1" x14ac:dyDescent="0.2">
      <c r="D31" s="61"/>
      <c r="E31" s="125"/>
      <c r="F31" s="61"/>
      <c r="G31" s="125"/>
    </row>
    <row r="32" spans="2:8" ht="12.95" customHeight="1" x14ac:dyDescent="0.2">
      <c r="D32" s="61"/>
      <c r="E32" s="125"/>
      <c r="F32" s="61"/>
      <c r="G32" s="125"/>
    </row>
    <row r="33" spans="4:7" ht="12.95" customHeight="1" x14ac:dyDescent="0.2">
      <c r="D33" s="125"/>
      <c r="E33" s="125"/>
      <c r="F33" s="125"/>
      <c r="G33" s="125"/>
    </row>
    <row r="66" spans="3:6" ht="12.95" customHeight="1" x14ac:dyDescent="0.2">
      <c r="C66" s="87"/>
      <c r="D66" s="87"/>
      <c r="E66" s="87"/>
      <c r="F66" s="87"/>
    </row>
    <row r="67" spans="3:6" ht="12.95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scale="72" fitToHeight="0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2:H67"/>
  <sheetViews>
    <sheetView showGridLines="0" zoomScale="115" zoomScaleNormal="115" workbookViewId="0">
      <selection activeCell="D24" sqref="D24:E24"/>
    </sheetView>
  </sheetViews>
  <sheetFormatPr defaultColWidth="19.33203125" defaultRowHeight="12.95" customHeight="1" x14ac:dyDescent="0.2"/>
  <cols>
    <col min="1" max="1" width="2.83203125" style="85" customWidth="1"/>
    <col min="2" max="2" width="15.83203125" style="85" customWidth="1"/>
    <col min="3" max="8" width="18.6640625" style="85" customWidth="1"/>
    <col min="9" max="16384" width="19.33203125" style="85"/>
  </cols>
  <sheetData>
    <row r="2" spans="2:8" ht="15.75" x14ac:dyDescent="0.25">
      <c r="B2" s="50" t="s">
        <v>354</v>
      </c>
    </row>
    <row r="4" spans="2:8" ht="9" customHeight="1" x14ac:dyDescent="0.2"/>
    <row r="5" spans="2:8" ht="36.75" customHeight="1" x14ac:dyDescent="0.2">
      <c r="B5" s="83" t="s">
        <v>1</v>
      </c>
      <c r="C5" s="84" t="s">
        <v>138</v>
      </c>
      <c r="D5" s="84" t="s">
        <v>131</v>
      </c>
      <c r="E5" s="84" t="s">
        <v>132</v>
      </c>
      <c r="F5" s="84" t="s">
        <v>133</v>
      </c>
      <c r="G5" s="84" t="s">
        <v>134</v>
      </c>
      <c r="H5" s="84" t="s">
        <v>135</v>
      </c>
    </row>
    <row r="6" spans="2:8" ht="12.95" customHeight="1" x14ac:dyDescent="0.2">
      <c r="B6" s="20" t="s">
        <v>375</v>
      </c>
      <c r="C6" s="7">
        <v>399590</v>
      </c>
      <c r="D6" s="7">
        <v>147810608</v>
      </c>
      <c r="E6" s="7">
        <v>150150</v>
      </c>
      <c r="F6" s="7">
        <v>122287546</v>
      </c>
      <c r="G6" s="7">
        <v>549740</v>
      </c>
      <c r="H6" s="7">
        <v>270098154</v>
      </c>
    </row>
    <row r="7" spans="2:8" ht="12.95" customHeight="1" x14ac:dyDescent="0.2">
      <c r="B7" s="20" t="s">
        <v>376</v>
      </c>
      <c r="C7" s="7">
        <v>400988</v>
      </c>
      <c r="D7" s="7">
        <v>151479852</v>
      </c>
      <c r="E7" s="7">
        <v>157982</v>
      </c>
      <c r="F7" s="7">
        <v>132956991</v>
      </c>
      <c r="G7" s="7">
        <v>558970</v>
      </c>
      <c r="H7" s="7">
        <v>284436843</v>
      </c>
    </row>
    <row r="8" spans="2:8" ht="12.95" customHeight="1" x14ac:dyDescent="0.2">
      <c r="B8" s="20" t="s">
        <v>377</v>
      </c>
      <c r="C8" s="7">
        <v>423011</v>
      </c>
      <c r="D8" s="7">
        <v>160702160</v>
      </c>
      <c r="E8" s="7">
        <v>169047</v>
      </c>
      <c r="F8" s="7">
        <v>148135813</v>
      </c>
      <c r="G8" s="7">
        <v>592058</v>
      </c>
      <c r="H8" s="7">
        <v>308837973</v>
      </c>
    </row>
    <row r="9" spans="2:8" ht="12.95" customHeight="1" x14ac:dyDescent="0.2">
      <c r="B9" s="20" t="s">
        <v>378</v>
      </c>
      <c r="C9" s="7">
        <v>424231</v>
      </c>
      <c r="D9" s="7">
        <v>162045251</v>
      </c>
      <c r="E9" s="7">
        <v>172288</v>
      </c>
      <c r="F9" s="7">
        <v>157107660</v>
      </c>
      <c r="G9" s="7">
        <v>596519</v>
      </c>
      <c r="H9" s="7">
        <v>319152911</v>
      </c>
    </row>
    <row r="10" spans="2:8" ht="12.95" customHeight="1" x14ac:dyDescent="0.2">
      <c r="B10" s="20" t="s">
        <v>379</v>
      </c>
      <c r="C10" s="7">
        <v>429195</v>
      </c>
      <c r="D10" s="7">
        <v>172006293</v>
      </c>
      <c r="E10" s="7">
        <v>185079</v>
      </c>
      <c r="F10" s="7">
        <v>173043037</v>
      </c>
      <c r="G10" s="7">
        <v>614274</v>
      </c>
      <c r="H10" s="7">
        <v>345049330</v>
      </c>
    </row>
    <row r="11" spans="2:8" ht="12.95" customHeight="1" x14ac:dyDescent="0.2">
      <c r="B11" s="20" t="s">
        <v>380</v>
      </c>
      <c r="C11" s="7">
        <v>417289</v>
      </c>
      <c r="D11" s="7">
        <v>172249341</v>
      </c>
      <c r="E11" s="7">
        <v>185617</v>
      </c>
      <c r="F11" s="7">
        <v>176661131</v>
      </c>
      <c r="G11" s="7">
        <v>602906</v>
      </c>
      <c r="H11" s="7">
        <v>348910472</v>
      </c>
    </row>
    <row r="12" spans="2:8" ht="12.95" customHeight="1" x14ac:dyDescent="0.2">
      <c r="B12" s="20" t="s">
        <v>381</v>
      </c>
      <c r="C12" s="7">
        <v>446553</v>
      </c>
      <c r="D12" s="7">
        <v>195060351</v>
      </c>
      <c r="E12" s="7">
        <v>211301</v>
      </c>
      <c r="F12" s="7">
        <v>213203388</v>
      </c>
      <c r="G12" s="7">
        <v>657854</v>
      </c>
      <c r="H12" s="7">
        <v>408263739</v>
      </c>
    </row>
    <row r="13" spans="2:8" ht="12.95" customHeight="1" x14ac:dyDescent="0.2">
      <c r="B13" s="20" t="s">
        <v>382</v>
      </c>
      <c r="C13" s="7">
        <v>408727</v>
      </c>
      <c r="D13" s="7">
        <v>175414910</v>
      </c>
      <c r="E13" s="7">
        <v>189678</v>
      </c>
      <c r="F13" s="7">
        <v>200749360</v>
      </c>
      <c r="G13" s="7">
        <v>598405</v>
      </c>
      <c r="H13" s="7">
        <v>376164270</v>
      </c>
    </row>
    <row r="14" spans="2:8" ht="12.95" customHeight="1" x14ac:dyDescent="0.2">
      <c r="B14" s="20" t="s">
        <v>383</v>
      </c>
      <c r="C14" s="7">
        <v>440307</v>
      </c>
      <c r="D14" s="7">
        <v>187156100</v>
      </c>
      <c r="E14" s="7">
        <v>188798</v>
      </c>
      <c r="F14" s="7">
        <v>183777068</v>
      </c>
      <c r="G14" s="7">
        <v>629105</v>
      </c>
      <c r="H14" s="7">
        <v>370933168</v>
      </c>
    </row>
    <row r="15" spans="2:8" ht="12.95" customHeight="1" x14ac:dyDescent="0.2">
      <c r="B15" s="20" t="s">
        <v>385</v>
      </c>
      <c r="C15" s="7">
        <v>459569</v>
      </c>
      <c r="D15" s="7">
        <v>190671227</v>
      </c>
      <c r="E15" s="7">
        <v>188211</v>
      </c>
      <c r="F15" s="7">
        <v>177273294</v>
      </c>
      <c r="G15" s="7">
        <v>647780</v>
      </c>
      <c r="H15" s="7">
        <v>367944521</v>
      </c>
    </row>
    <row r="16" spans="2:8" ht="12.95" customHeight="1" x14ac:dyDescent="0.2">
      <c r="B16" s="20" t="s">
        <v>384</v>
      </c>
      <c r="C16" s="7">
        <v>428341</v>
      </c>
      <c r="D16" s="7">
        <v>173534618</v>
      </c>
      <c r="E16" s="7">
        <v>161746</v>
      </c>
      <c r="F16" s="7">
        <v>153325153</v>
      </c>
      <c r="G16" s="7">
        <v>590087</v>
      </c>
      <c r="H16" s="7">
        <v>326859771</v>
      </c>
    </row>
    <row r="17" spans="2:8" ht="12.95" customHeight="1" x14ac:dyDescent="0.2">
      <c r="B17" s="147" t="s">
        <v>386</v>
      </c>
      <c r="C17" s="31">
        <v>426252</v>
      </c>
      <c r="D17" s="31">
        <v>180304405</v>
      </c>
      <c r="E17" s="31">
        <v>176011</v>
      </c>
      <c r="F17" s="31">
        <v>169567205</v>
      </c>
      <c r="G17" s="31">
        <v>602263</v>
      </c>
      <c r="H17" s="31">
        <v>349871610</v>
      </c>
    </row>
    <row r="18" spans="2:8" ht="12.95" customHeight="1" x14ac:dyDescent="0.2">
      <c r="B18" s="127" t="s">
        <v>125</v>
      </c>
      <c r="C18" s="78">
        <f t="shared" ref="C18:H18" si="0">SUM(C6:C17)</f>
        <v>5104053</v>
      </c>
      <c r="D18" s="81">
        <f t="shared" si="0"/>
        <v>2068435116</v>
      </c>
      <c r="E18" s="81">
        <f t="shared" si="0"/>
        <v>2135908</v>
      </c>
      <c r="F18" s="78">
        <f t="shared" si="0"/>
        <v>2008087646</v>
      </c>
      <c r="G18" s="78">
        <f t="shared" si="0"/>
        <v>7239961</v>
      </c>
      <c r="H18" s="78">
        <f t="shared" si="0"/>
        <v>4076522762</v>
      </c>
    </row>
    <row r="19" spans="2:8" ht="12.95" customHeight="1" x14ac:dyDescent="0.2">
      <c r="C19" s="34"/>
      <c r="D19" s="34"/>
      <c r="E19" s="34"/>
      <c r="F19" s="34"/>
    </row>
    <row r="20" spans="2:8" ht="12.95" customHeight="1" x14ac:dyDescent="0.2">
      <c r="B20" s="96" t="s">
        <v>146</v>
      </c>
    </row>
    <row r="21" spans="2:8" ht="12.95" customHeight="1" x14ac:dyDescent="0.2">
      <c r="B21" s="96" t="s">
        <v>2</v>
      </c>
    </row>
    <row r="22" spans="2:8" ht="12.95" customHeight="1" x14ac:dyDescent="0.2">
      <c r="C22" s="181"/>
      <c r="D22" s="181"/>
      <c r="E22" s="181"/>
      <c r="F22" s="181"/>
      <c r="G22" s="12"/>
      <c r="H22" s="57"/>
    </row>
    <row r="23" spans="2:8" ht="12.95" customHeight="1" x14ac:dyDescent="0.2">
      <c r="C23" s="61"/>
      <c r="D23" s="61"/>
      <c r="E23" s="61"/>
      <c r="F23" s="61"/>
    </row>
    <row r="24" spans="2:8" ht="12.95" customHeight="1" x14ac:dyDescent="0.2">
      <c r="C24" s="34"/>
      <c r="D24" s="34"/>
    </row>
    <row r="26" spans="2:8" ht="12.95" customHeight="1" x14ac:dyDescent="0.2">
      <c r="C26" s="34"/>
      <c r="D26" s="34"/>
    </row>
    <row r="66" spans="3:6" ht="12.95" customHeight="1" x14ac:dyDescent="0.2">
      <c r="C66" s="87"/>
      <c r="D66" s="87"/>
      <c r="E66" s="87"/>
      <c r="F66" s="87"/>
    </row>
    <row r="67" spans="3:6" ht="12.95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scale="7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G62"/>
  <sheetViews>
    <sheetView showGridLines="0" zoomScale="130" zoomScaleNormal="130" workbookViewId="0">
      <selection activeCell="P30" sqref="P30"/>
    </sheetView>
  </sheetViews>
  <sheetFormatPr defaultRowHeight="12.95" customHeight="1" x14ac:dyDescent="0.2"/>
  <cols>
    <col min="1" max="1" width="2.83203125" customWidth="1"/>
    <col min="2" max="2" width="15.1640625" customWidth="1"/>
    <col min="3" max="3" width="20.6640625" customWidth="1"/>
    <col min="4" max="4" width="24.6640625" customWidth="1"/>
    <col min="5" max="5" width="18.83203125" customWidth="1"/>
    <col min="6" max="6" width="17.1640625" customWidth="1"/>
    <col min="7" max="7" width="9.33203125" customWidth="1"/>
  </cols>
  <sheetData>
    <row r="2" spans="2:6" ht="15.75" x14ac:dyDescent="0.25">
      <c r="B2" s="1" t="s">
        <v>84</v>
      </c>
    </row>
    <row r="5" spans="2:6" ht="22.5" x14ac:dyDescent="0.2">
      <c r="B5" s="9" t="s">
        <v>1</v>
      </c>
      <c r="C5" s="32" t="s">
        <v>72</v>
      </c>
      <c r="D5" s="33" t="s">
        <v>90</v>
      </c>
      <c r="E5" s="33" t="s">
        <v>121</v>
      </c>
      <c r="F5" s="33" t="s">
        <v>0</v>
      </c>
    </row>
    <row r="6" spans="2:6" s="28" customFormat="1" ht="12.95" customHeight="1" x14ac:dyDescent="0.2">
      <c r="B6" s="10" t="s">
        <v>283</v>
      </c>
      <c r="C6" s="230">
        <v>21243</v>
      </c>
      <c r="D6" s="230">
        <v>107748</v>
      </c>
      <c r="E6" s="231">
        <v>3424</v>
      </c>
      <c r="F6" s="232">
        <v>132415</v>
      </c>
    </row>
    <row r="7" spans="2:6" s="28" customFormat="1" ht="12.95" customHeight="1" x14ac:dyDescent="0.2">
      <c r="B7" s="10" t="s">
        <v>284</v>
      </c>
      <c r="C7" s="230">
        <v>21134</v>
      </c>
      <c r="D7" s="230">
        <v>106044</v>
      </c>
      <c r="E7" s="231">
        <v>3418</v>
      </c>
      <c r="F7" s="232">
        <v>130596</v>
      </c>
    </row>
    <row r="8" spans="2:6" s="28" customFormat="1" ht="12.95" customHeight="1" x14ac:dyDescent="0.2">
      <c r="B8" s="10" t="s">
        <v>285</v>
      </c>
      <c r="C8" s="230">
        <v>21729</v>
      </c>
      <c r="D8" s="230">
        <v>108359</v>
      </c>
      <c r="E8" s="231">
        <v>3354</v>
      </c>
      <c r="F8" s="232">
        <v>133442</v>
      </c>
    </row>
    <row r="9" spans="2:6" s="28" customFormat="1" ht="12.95" customHeight="1" x14ac:dyDescent="0.2">
      <c r="B9" s="10" t="s">
        <v>286</v>
      </c>
      <c r="C9" s="230">
        <v>22187</v>
      </c>
      <c r="D9" s="230">
        <v>109625</v>
      </c>
      <c r="E9" s="231">
        <v>3361</v>
      </c>
      <c r="F9" s="232">
        <v>135173</v>
      </c>
    </row>
    <row r="10" spans="2:6" s="28" customFormat="1" ht="12.95" customHeight="1" x14ac:dyDescent="0.2">
      <c r="B10" s="10" t="s">
        <v>287</v>
      </c>
      <c r="C10" s="230">
        <v>23045</v>
      </c>
      <c r="D10" s="230">
        <v>110776</v>
      </c>
      <c r="E10" s="231">
        <v>3399</v>
      </c>
      <c r="F10" s="232">
        <v>137220</v>
      </c>
    </row>
    <row r="11" spans="2:6" s="28" customFormat="1" ht="12.95" customHeight="1" x14ac:dyDescent="0.2">
      <c r="B11" s="10" t="s">
        <v>288</v>
      </c>
      <c r="C11" s="230">
        <v>24218</v>
      </c>
      <c r="D11" s="230">
        <v>112373</v>
      </c>
      <c r="E11" s="231">
        <v>3403</v>
      </c>
      <c r="F11" s="232">
        <v>139994</v>
      </c>
    </row>
    <row r="12" spans="2:6" s="28" customFormat="1" ht="12.95" customHeight="1" x14ac:dyDescent="0.2">
      <c r="B12" s="10" t="s">
        <v>289</v>
      </c>
      <c r="C12" s="230">
        <v>24809</v>
      </c>
      <c r="D12" s="230">
        <v>113304</v>
      </c>
      <c r="E12" s="231">
        <v>3399</v>
      </c>
      <c r="F12" s="232">
        <v>141512</v>
      </c>
    </row>
    <row r="13" spans="2:6" s="28" customFormat="1" ht="12.95" customHeight="1" x14ac:dyDescent="0.2">
      <c r="B13" s="10" t="s">
        <v>290</v>
      </c>
      <c r="C13" s="230">
        <v>25302</v>
      </c>
      <c r="D13" s="230">
        <v>113640</v>
      </c>
      <c r="E13" s="231">
        <v>3396</v>
      </c>
      <c r="F13" s="232">
        <v>142338</v>
      </c>
    </row>
    <row r="14" spans="2:6" s="28" customFormat="1" ht="12.95" customHeight="1" x14ac:dyDescent="0.2">
      <c r="B14" s="10" t="s">
        <v>291</v>
      </c>
      <c r="C14" s="230">
        <v>25617</v>
      </c>
      <c r="D14" s="230">
        <v>113469</v>
      </c>
      <c r="E14" s="231">
        <v>3381</v>
      </c>
      <c r="F14" s="232">
        <v>142467</v>
      </c>
    </row>
    <row r="15" spans="2:6" s="28" customFormat="1" ht="12.95" customHeight="1" x14ac:dyDescent="0.2">
      <c r="B15" s="10" t="s">
        <v>292</v>
      </c>
      <c r="C15" s="230">
        <v>27184</v>
      </c>
      <c r="D15" s="230">
        <v>111959</v>
      </c>
      <c r="E15" s="231">
        <v>3346</v>
      </c>
      <c r="F15" s="232">
        <v>142489</v>
      </c>
    </row>
    <row r="16" spans="2:6" s="28" customFormat="1" ht="12.95" customHeight="1" x14ac:dyDescent="0.2">
      <c r="B16" s="10" t="s">
        <v>293</v>
      </c>
      <c r="C16" s="230">
        <v>27555</v>
      </c>
      <c r="D16" s="230">
        <v>111256</v>
      </c>
      <c r="E16" s="231">
        <v>3336</v>
      </c>
      <c r="F16" s="232">
        <v>142147</v>
      </c>
    </row>
    <row r="17" spans="2:7" s="28" customFormat="1" ht="12.95" customHeight="1" x14ac:dyDescent="0.2">
      <c r="B17" s="229" t="s">
        <v>294</v>
      </c>
      <c r="C17" s="233">
        <v>28389</v>
      </c>
      <c r="D17" s="233">
        <v>110692</v>
      </c>
      <c r="E17" s="234">
        <v>3273</v>
      </c>
      <c r="F17" s="235">
        <v>142354</v>
      </c>
      <c r="G17" s="34"/>
    </row>
    <row r="18" spans="2:7" s="2" customFormat="1" ht="12.95" customHeight="1" x14ac:dyDescent="0.2">
      <c r="B18" s="6"/>
      <c r="D18" s="103"/>
      <c r="E18" s="104"/>
    </row>
    <row r="19" spans="2:7" ht="12.95" customHeight="1" x14ac:dyDescent="0.2">
      <c r="B19" s="63" t="s">
        <v>183</v>
      </c>
    </row>
    <row r="20" spans="2:7" ht="12.95" customHeight="1" x14ac:dyDescent="0.2">
      <c r="B20" t="s">
        <v>2</v>
      </c>
    </row>
    <row r="21" spans="2:7" ht="12.95" customHeight="1" x14ac:dyDescent="0.2">
      <c r="D21" s="7"/>
      <c r="E21" s="7"/>
    </row>
    <row r="22" spans="2:7" ht="12.95" customHeight="1" x14ac:dyDescent="0.2">
      <c r="D22" s="133"/>
      <c r="E22" s="65"/>
    </row>
    <row r="23" spans="2:7" ht="12.95" customHeight="1" x14ac:dyDescent="0.2">
      <c r="D23" s="65"/>
      <c r="E23" s="65"/>
    </row>
    <row r="24" spans="2:7" ht="12.95" customHeight="1" x14ac:dyDescent="0.2">
      <c r="E24" s="7"/>
    </row>
    <row r="25" spans="2:7" ht="12.95" customHeight="1" x14ac:dyDescent="0.2">
      <c r="D25" s="7"/>
      <c r="E25" s="7"/>
    </row>
    <row r="26" spans="2:7" ht="12.95" customHeight="1" x14ac:dyDescent="0.2">
      <c r="D26" s="7"/>
      <c r="E26" s="65"/>
    </row>
    <row r="27" spans="2:7" ht="12.95" customHeight="1" x14ac:dyDescent="0.2">
      <c r="D27" s="7"/>
      <c r="E27" s="7"/>
    </row>
    <row r="28" spans="2:7" ht="12.95" customHeight="1" x14ac:dyDescent="0.2">
      <c r="D28" s="7"/>
      <c r="E28" s="7"/>
    </row>
    <row r="29" spans="2:7" ht="12.95" customHeight="1" x14ac:dyDescent="0.2">
      <c r="D29" s="7"/>
      <c r="E29" s="7"/>
    </row>
    <row r="30" spans="2:7" ht="12.95" customHeight="1" x14ac:dyDescent="0.2">
      <c r="D30" s="7"/>
      <c r="E30" s="7"/>
    </row>
    <row r="31" spans="2:7" ht="12.95" customHeight="1" x14ac:dyDescent="0.2">
      <c r="D31" s="7"/>
      <c r="E31" s="7"/>
    </row>
    <row r="32" spans="2:7" ht="12.95" customHeight="1" x14ac:dyDescent="0.2">
      <c r="D32" s="7"/>
      <c r="E32" s="7"/>
    </row>
    <row r="33" spans="4:5" ht="12.95" customHeight="1" x14ac:dyDescent="0.2">
      <c r="D33" s="7"/>
      <c r="E33" s="7"/>
    </row>
    <row r="34" spans="4:5" ht="12.95" customHeight="1" x14ac:dyDescent="0.2">
      <c r="D34" s="7"/>
      <c r="E34" s="7"/>
    </row>
    <row r="35" spans="4:5" ht="12.95" customHeight="1" x14ac:dyDescent="0.2">
      <c r="D35" s="7"/>
      <c r="E35" s="7"/>
    </row>
    <row r="36" spans="4:5" ht="12.95" customHeight="1" x14ac:dyDescent="0.2">
      <c r="D36" s="7"/>
      <c r="E36" s="7"/>
    </row>
    <row r="37" spans="4:5" ht="12.95" customHeight="1" x14ac:dyDescent="0.2">
      <c r="D37" s="7"/>
      <c r="E37" s="7"/>
    </row>
    <row r="38" spans="4:5" ht="12.95" customHeight="1" x14ac:dyDescent="0.2">
      <c r="E38" s="7"/>
    </row>
    <row r="39" spans="4:5" ht="12.95" customHeight="1" x14ac:dyDescent="0.2">
      <c r="E39" s="7"/>
    </row>
    <row r="40" spans="4:5" ht="12.95" customHeight="1" x14ac:dyDescent="0.2">
      <c r="E40" s="7"/>
    </row>
    <row r="41" spans="4:5" ht="12.95" customHeight="1" x14ac:dyDescent="0.2">
      <c r="E41" s="7"/>
    </row>
    <row r="61" spans="3:6" ht="12.95" customHeight="1" x14ac:dyDescent="0.2">
      <c r="C61" s="87"/>
      <c r="D61" s="87"/>
      <c r="E61" s="87"/>
      <c r="F61" s="87"/>
    </row>
    <row r="62" spans="3:6" ht="12.95" customHeight="1" x14ac:dyDescent="0.2">
      <c r="C62" s="87"/>
      <c r="D62" s="87"/>
      <c r="E62" s="87"/>
      <c r="F62" s="87"/>
    </row>
  </sheetData>
  <pageMargins left="0.25" right="0.25" top="0.75" bottom="0.75" header="0.3" footer="0.3"/>
  <pageSetup paperSize="9" scale="94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2:H67"/>
  <sheetViews>
    <sheetView showGridLines="0" zoomScale="145" zoomScaleNormal="145" workbookViewId="0">
      <selection activeCell="D2" sqref="D2"/>
    </sheetView>
  </sheetViews>
  <sheetFormatPr defaultRowHeight="12.95" customHeight="1" x14ac:dyDescent="0.2"/>
  <cols>
    <col min="1" max="1" width="2.83203125" customWidth="1"/>
    <col min="2" max="2" width="16" customWidth="1"/>
    <col min="3" max="5" width="16.6640625" customWidth="1"/>
    <col min="6" max="6" width="18" customWidth="1"/>
    <col min="7" max="7" width="14.5" customWidth="1"/>
  </cols>
  <sheetData>
    <row r="2" spans="2:8" ht="15.75" x14ac:dyDescent="0.25">
      <c r="B2" s="1" t="s">
        <v>355</v>
      </c>
    </row>
    <row r="5" spans="2:8" ht="22.5" x14ac:dyDescent="0.2">
      <c r="B5" s="9" t="s">
        <v>1</v>
      </c>
      <c r="C5" s="3" t="s">
        <v>51</v>
      </c>
      <c r="D5" s="3" t="s">
        <v>52</v>
      </c>
      <c r="E5" s="3" t="s">
        <v>53</v>
      </c>
      <c r="F5" s="3" t="s">
        <v>9</v>
      </c>
      <c r="G5" s="95" t="s">
        <v>0</v>
      </c>
    </row>
    <row r="6" spans="2:8" ht="12.95" customHeight="1" x14ac:dyDescent="0.2">
      <c r="B6" s="20">
        <v>45292</v>
      </c>
      <c r="C6" s="7">
        <v>162155</v>
      </c>
      <c r="D6" s="7">
        <v>2681822</v>
      </c>
      <c r="E6" s="7">
        <v>208552</v>
      </c>
      <c r="F6" s="7">
        <v>6636</v>
      </c>
      <c r="G6" s="7">
        <v>3059165</v>
      </c>
    </row>
    <row r="7" spans="2:8" ht="12.95" customHeight="1" x14ac:dyDescent="0.2">
      <c r="B7" s="20">
        <v>45323</v>
      </c>
      <c r="C7" s="7">
        <v>141621</v>
      </c>
      <c r="D7" s="7">
        <v>2563977</v>
      </c>
      <c r="E7" s="7">
        <v>171232</v>
      </c>
      <c r="F7" s="7">
        <v>6351</v>
      </c>
      <c r="G7" s="7">
        <v>2883181</v>
      </c>
      <c r="H7" s="7"/>
    </row>
    <row r="8" spans="2:8" ht="12.95" customHeight="1" x14ac:dyDescent="0.2">
      <c r="B8" s="20">
        <v>45352</v>
      </c>
      <c r="C8" s="7">
        <v>184596</v>
      </c>
      <c r="D8" s="7">
        <v>3580542</v>
      </c>
      <c r="E8" s="7">
        <v>198682</v>
      </c>
      <c r="F8" s="7">
        <v>7044</v>
      </c>
      <c r="G8" s="7">
        <v>3970864</v>
      </c>
      <c r="H8" s="7"/>
    </row>
    <row r="9" spans="2:8" ht="12.95" customHeight="1" x14ac:dyDescent="0.2">
      <c r="B9" s="20">
        <v>45383</v>
      </c>
      <c r="C9" s="7">
        <v>265717</v>
      </c>
      <c r="D9" s="7">
        <v>5678761</v>
      </c>
      <c r="E9" s="7">
        <v>247273</v>
      </c>
      <c r="F9" s="7">
        <v>8192</v>
      </c>
      <c r="G9" s="7">
        <v>6199943</v>
      </c>
    </row>
    <row r="10" spans="2:8" ht="12.95" customHeight="1" x14ac:dyDescent="0.2">
      <c r="B10" s="20">
        <v>45413</v>
      </c>
      <c r="C10" s="7">
        <v>473119</v>
      </c>
      <c r="D10" s="7">
        <v>9336386</v>
      </c>
      <c r="E10" s="7">
        <v>340121</v>
      </c>
      <c r="F10" s="7">
        <v>9800</v>
      </c>
      <c r="G10" s="7">
        <v>10159426</v>
      </c>
    </row>
    <row r="11" spans="2:8" ht="12.95" customHeight="1" x14ac:dyDescent="0.2">
      <c r="B11" s="20">
        <v>45444</v>
      </c>
      <c r="C11" s="7">
        <v>698498</v>
      </c>
      <c r="D11" s="7">
        <v>13781474</v>
      </c>
      <c r="E11" s="7">
        <v>453031</v>
      </c>
      <c r="F11" s="7">
        <v>11014</v>
      </c>
      <c r="G11" s="7">
        <v>14944017</v>
      </c>
    </row>
    <row r="12" spans="2:8" ht="12.95" customHeight="1" x14ac:dyDescent="0.2">
      <c r="B12" s="20">
        <v>45474</v>
      </c>
      <c r="C12" s="7">
        <v>1152541</v>
      </c>
      <c r="D12" s="7">
        <v>24550966</v>
      </c>
      <c r="E12" s="7">
        <v>694157</v>
      </c>
      <c r="F12" s="7">
        <v>16727</v>
      </c>
      <c r="G12" s="7">
        <v>26414391</v>
      </c>
    </row>
    <row r="13" spans="2:8" ht="12.95" customHeight="1" x14ac:dyDescent="0.2">
      <c r="B13" s="20">
        <v>45505</v>
      </c>
      <c r="C13" s="7">
        <v>1157255</v>
      </c>
      <c r="D13" s="7">
        <v>25741400</v>
      </c>
      <c r="E13" s="7">
        <v>754183</v>
      </c>
      <c r="F13" s="7">
        <v>17542</v>
      </c>
      <c r="G13" s="7">
        <v>27670380</v>
      </c>
    </row>
    <row r="14" spans="2:8" ht="12.95" customHeight="1" x14ac:dyDescent="0.2">
      <c r="B14" s="20">
        <v>45536</v>
      </c>
      <c r="C14" s="7">
        <v>573640</v>
      </c>
      <c r="D14" s="7">
        <v>14266358</v>
      </c>
      <c r="E14" s="7">
        <v>505377</v>
      </c>
      <c r="F14" s="7">
        <v>11921</v>
      </c>
      <c r="G14" s="7">
        <v>15357296</v>
      </c>
    </row>
    <row r="15" spans="2:8" ht="12.95" customHeight="1" x14ac:dyDescent="0.2">
      <c r="B15" s="20">
        <v>45566</v>
      </c>
      <c r="C15" s="7">
        <v>297615</v>
      </c>
      <c r="D15" s="7">
        <v>7248618</v>
      </c>
      <c r="E15" s="7">
        <v>420963</v>
      </c>
      <c r="F15" s="7">
        <v>9318</v>
      </c>
      <c r="G15" s="7">
        <v>7976514</v>
      </c>
    </row>
    <row r="16" spans="2:8" ht="12.95" customHeight="1" x14ac:dyDescent="0.2">
      <c r="B16" s="20">
        <v>45597</v>
      </c>
      <c r="C16" s="7">
        <v>166956</v>
      </c>
      <c r="D16" s="7">
        <v>4092783</v>
      </c>
      <c r="E16" s="7">
        <v>381774</v>
      </c>
      <c r="F16" s="7">
        <v>6789</v>
      </c>
      <c r="G16" s="7">
        <v>4648302</v>
      </c>
    </row>
    <row r="17" spans="2:7" ht="12.95" customHeight="1" x14ac:dyDescent="0.2">
      <c r="B17" s="147">
        <v>45627</v>
      </c>
      <c r="C17" s="8">
        <v>192450</v>
      </c>
      <c r="D17" s="8">
        <v>4446175</v>
      </c>
      <c r="E17" s="8">
        <v>422509</v>
      </c>
      <c r="F17" s="8">
        <v>6531</v>
      </c>
      <c r="G17" s="8">
        <v>5067665</v>
      </c>
    </row>
    <row r="18" spans="2:7" s="2" customFormat="1" ht="12.95" customHeight="1" x14ac:dyDescent="0.2">
      <c r="B18" s="58" t="s">
        <v>0</v>
      </c>
      <c r="C18" s="59">
        <f>SUM(C6:C17)</f>
        <v>5466163</v>
      </c>
      <c r="D18" s="109">
        <v>117969262</v>
      </c>
      <c r="E18" s="109">
        <v>4797854</v>
      </c>
      <c r="F18" s="59">
        <v>117865</v>
      </c>
      <c r="G18" s="59">
        <v>128351144</v>
      </c>
    </row>
    <row r="19" spans="2:7" s="2" customFormat="1" ht="12.95" customHeight="1" x14ac:dyDescent="0.2">
      <c r="C19" s="54"/>
      <c r="D19" s="54"/>
      <c r="E19" s="54"/>
      <c r="F19" s="54"/>
    </row>
    <row r="20" spans="2:7" ht="12.95" customHeight="1" x14ac:dyDescent="0.2">
      <c r="B20" s="66" t="s">
        <v>320</v>
      </c>
    </row>
    <row r="21" spans="2:7" ht="12.95" customHeight="1" x14ac:dyDescent="0.2">
      <c r="B21" t="s">
        <v>2</v>
      </c>
      <c r="C21" s="135"/>
      <c r="D21" s="135"/>
      <c r="E21" s="135"/>
      <c r="F21" s="135"/>
    </row>
    <row r="22" spans="2:7" ht="12.95" customHeight="1" x14ac:dyDescent="0.2">
      <c r="C22" s="47"/>
      <c r="D22" s="47"/>
      <c r="E22" s="47"/>
      <c r="F22" s="47"/>
    </row>
    <row r="23" spans="2:7" ht="12.95" customHeight="1" x14ac:dyDescent="0.2">
      <c r="C23" s="88"/>
      <c r="D23" s="88"/>
      <c r="E23" s="88"/>
      <c r="F23" s="88"/>
      <c r="G23" s="88"/>
    </row>
    <row r="24" spans="2:7" ht="12.95" customHeight="1" x14ac:dyDescent="0.2">
      <c r="B24" s="57"/>
      <c r="C24" s="61"/>
      <c r="D24" s="61"/>
      <c r="E24" s="61"/>
      <c r="F24" s="61"/>
      <c r="G24" s="61"/>
    </row>
    <row r="25" spans="2:7" ht="12.95" customHeight="1" x14ac:dyDescent="0.2">
      <c r="C25" s="54"/>
      <c r="D25" s="54"/>
      <c r="E25" s="54"/>
      <c r="F25" s="54"/>
    </row>
    <row r="26" spans="2:7" ht="12.95" customHeight="1" x14ac:dyDescent="0.2">
      <c r="C26" s="61"/>
      <c r="D26" s="61"/>
      <c r="E26" s="61"/>
      <c r="F26" s="61"/>
    </row>
    <row r="27" spans="2:7" ht="12.95" customHeight="1" x14ac:dyDescent="0.2">
      <c r="C27" s="61"/>
      <c r="D27" s="61"/>
      <c r="E27" s="61"/>
      <c r="F27" s="61"/>
    </row>
    <row r="28" spans="2:7" ht="12.95" customHeight="1" x14ac:dyDescent="0.2">
      <c r="C28" s="7"/>
    </row>
    <row r="66" spans="3:6" ht="12.95" customHeight="1" x14ac:dyDescent="0.2">
      <c r="C66" s="87"/>
      <c r="D66" s="87"/>
      <c r="E66" s="87"/>
      <c r="F66" s="87"/>
    </row>
    <row r="67" spans="3:6" ht="12.95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scale="93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2:H67"/>
  <sheetViews>
    <sheetView showGridLines="0" zoomScale="130" zoomScaleNormal="130" workbookViewId="0">
      <selection activeCell="D3" sqref="D3"/>
    </sheetView>
  </sheetViews>
  <sheetFormatPr defaultRowHeight="12.95" customHeight="1" x14ac:dyDescent="0.2"/>
  <cols>
    <col min="1" max="1" width="2.83203125" customWidth="1"/>
    <col min="2" max="2" width="15.33203125" customWidth="1"/>
    <col min="3" max="3" width="15" customWidth="1"/>
    <col min="4" max="4" width="16.33203125" customWidth="1"/>
    <col min="5" max="5" width="15" customWidth="1"/>
    <col min="6" max="6" width="17.1640625" customWidth="1"/>
    <col min="7" max="7" width="19.6640625" customWidth="1"/>
    <col min="8" max="8" width="11.1640625" bestFit="1" customWidth="1"/>
  </cols>
  <sheetData>
    <row r="2" spans="2:8" ht="15.75" x14ac:dyDescent="0.25">
      <c r="B2" s="50" t="s">
        <v>356</v>
      </c>
    </row>
    <row r="3" spans="2:8" ht="12.95" customHeight="1" x14ac:dyDescent="0.2">
      <c r="B3" t="s">
        <v>233</v>
      </c>
    </row>
    <row r="5" spans="2:8" ht="22.5" x14ac:dyDescent="0.2">
      <c r="B5" s="9" t="s">
        <v>1</v>
      </c>
      <c r="C5" s="3" t="s">
        <v>51</v>
      </c>
      <c r="D5" s="3" t="s">
        <v>52</v>
      </c>
      <c r="E5" s="3" t="s">
        <v>53</v>
      </c>
      <c r="F5" s="3" t="s">
        <v>9</v>
      </c>
      <c r="G5" s="90" t="s">
        <v>0</v>
      </c>
    </row>
    <row r="6" spans="2:8" ht="12.95" customHeight="1" x14ac:dyDescent="0.2">
      <c r="B6" s="20">
        <v>45292</v>
      </c>
      <c r="C6" s="7">
        <v>38909478</v>
      </c>
      <c r="D6" s="7">
        <v>92391024.819999993</v>
      </c>
      <c r="E6" s="7">
        <v>23501419</v>
      </c>
      <c r="F6" s="7">
        <v>1832402</v>
      </c>
      <c r="G6" s="7">
        <v>156634323.81999999</v>
      </c>
    </row>
    <row r="7" spans="2:8" ht="12.95" customHeight="1" x14ac:dyDescent="0.2">
      <c r="B7" s="20">
        <v>45323</v>
      </c>
      <c r="C7" s="7">
        <v>33288245</v>
      </c>
      <c r="D7" s="7">
        <v>84046918.799999997</v>
      </c>
      <c r="E7" s="7">
        <v>24294329.199999999</v>
      </c>
      <c r="F7" s="7">
        <v>1798209</v>
      </c>
      <c r="G7" s="7">
        <v>143427702</v>
      </c>
    </row>
    <row r="8" spans="2:8" ht="12.95" customHeight="1" x14ac:dyDescent="0.2">
      <c r="B8" s="20">
        <v>45352</v>
      </c>
      <c r="C8" s="7">
        <v>43118880</v>
      </c>
      <c r="D8" s="7">
        <v>125809902.34</v>
      </c>
      <c r="E8" s="7">
        <v>26771855.399999999</v>
      </c>
      <c r="F8" s="7">
        <v>2058120</v>
      </c>
      <c r="G8" s="7">
        <v>197758757.74000001</v>
      </c>
      <c r="H8" s="7"/>
    </row>
    <row r="9" spans="2:8" ht="12.95" customHeight="1" x14ac:dyDescent="0.2">
      <c r="B9" s="20">
        <v>45383</v>
      </c>
      <c r="C9" s="7">
        <v>57124895</v>
      </c>
      <c r="D9" s="7">
        <v>206441235.75999999</v>
      </c>
      <c r="E9" s="7">
        <v>32811937.600000001</v>
      </c>
      <c r="F9" s="7">
        <v>2342328</v>
      </c>
      <c r="G9" s="7">
        <v>298720396.36000001</v>
      </c>
    </row>
    <row r="10" spans="2:8" ht="12.95" customHeight="1" x14ac:dyDescent="0.2">
      <c r="B10" s="20">
        <v>45413</v>
      </c>
      <c r="C10" s="7">
        <v>99907500</v>
      </c>
      <c r="D10" s="7">
        <v>377155332.34999996</v>
      </c>
      <c r="E10" s="7">
        <v>44610934</v>
      </c>
      <c r="F10" s="7">
        <v>2674401</v>
      </c>
      <c r="G10" s="7">
        <v>524348167.34999996</v>
      </c>
    </row>
    <row r="11" spans="2:8" ht="12.95" customHeight="1" x14ac:dyDescent="0.2">
      <c r="B11" s="20">
        <v>45444</v>
      </c>
      <c r="C11" s="7">
        <v>142229189</v>
      </c>
      <c r="D11" s="7">
        <v>577964945.08000004</v>
      </c>
      <c r="E11" s="7">
        <v>60376883</v>
      </c>
      <c r="F11" s="7">
        <v>3067031</v>
      </c>
      <c r="G11" s="7">
        <v>783638048.08000004</v>
      </c>
    </row>
    <row r="12" spans="2:8" ht="12.95" customHeight="1" x14ac:dyDescent="0.2">
      <c r="B12" s="20">
        <v>45474</v>
      </c>
      <c r="C12" s="7">
        <v>236890528</v>
      </c>
      <c r="D12" s="7">
        <v>1054110658.5799999</v>
      </c>
      <c r="E12" s="7">
        <v>83123546</v>
      </c>
      <c r="F12" s="7">
        <v>4565949</v>
      </c>
      <c r="G12" s="7">
        <v>1378690681.5799999</v>
      </c>
    </row>
    <row r="13" spans="2:8" ht="12.95" customHeight="1" x14ac:dyDescent="0.2">
      <c r="B13" s="20">
        <v>45505</v>
      </c>
      <c r="C13" s="7">
        <v>244164564</v>
      </c>
      <c r="D13" s="7">
        <v>1144632928.7099998</v>
      </c>
      <c r="E13" s="7">
        <v>71985039.469999999</v>
      </c>
      <c r="F13" s="7">
        <v>5140648</v>
      </c>
      <c r="G13" s="7">
        <v>1465923180.1799998</v>
      </c>
    </row>
    <row r="14" spans="2:8" ht="12.95" customHeight="1" x14ac:dyDescent="0.2">
      <c r="B14" s="20">
        <v>45536</v>
      </c>
      <c r="C14" s="7">
        <v>122452736</v>
      </c>
      <c r="D14" s="7">
        <v>577736040.40999997</v>
      </c>
      <c r="E14" s="7">
        <v>38096757.07</v>
      </c>
      <c r="F14" s="7">
        <v>3500785</v>
      </c>
      <c r="G14" s="7">
        <v>741786318.48000002</v>
      </c>
    </row>
    <row r="15" spans="2:8" ht="12.95" customHeight="1" x14ac:dyDescent="0.2">
      <c r="B15" s="20">
        <v>45566</v>
      </c>
      <c r="C15" s="7">
        <v>66938599</v>
      </c>
      <c r="D15" s="7">
        <v>254434175.10000002</v>
      </c>
      <c r="E15" s="7">
        <v>26221062.789999999</v>
      </c>
      <c r="F15" s="7">
        <v>2672292</v>
      </c>
      <c r="G15" s="7">
        <v>350266128.89000005</v>
      </c>
    </row>
    <row r="16" spans="2:8" ht="12.95" customHeight="1" x14ac:dyDescent="0.2">
      <c r="B16" s="20">
        <v>45597</v>
      </c>
      <c r="C16" s="7">
        <v>40867170</v>
      </c>
      <c r="D16" s="7">
        <v>118806784.77000001</v>
      </c>
      <c r="E16" s="7">
        <v>23474782.949999999</v>
      </c>
      <c r="F16" s="7">
        <v>1966295</v>
      </c>
      <c r="G16" s="7">
        <v>185115032.72</v>
      </c>
    </row>
    <row r="17" spans="2:7" ht="12.95" customHeight="1" x14ac:dyDescent="0.2">
      <c r="B17" s="147">
        <v>45627</v>
      </c>
      <c r="C17" s="8">
        <v>48334715</v>
      </c>
      <c r="D17" s="8">
        <v>132677502.08000001</v>
      </c>
      <c r="E17" s="8">
        <v>24502297.27</v>
      </c>
      <c r="F17" s="8">
        <v>1813501</v>
      </c>
      <c r="G17" s="8">
        <v>207328015.35000002</v>
      </c>
    </row>
    <row r="18" spans="2:7" s="2" customFormat="1" ht="12.95" customHeight="1" x14ac:dyDescent="0.2">
      <c r="B18" s="58" t="s">
        <v>0</v>
      </c>
      <c r="C18" s="59">
        <v>1174226499</v>
      </c>
      <c r="D18" s="109">
        <v>4746207448.8000002</v>
      </c>
      <c r="E18" s="109">
        <v>479770843.75000012</v>
      </c>
      <c r="F18" s="59">
        <v>33431961</v>
      </c>
      <c r="G18" s="59">
        <v>6433636752.5500002</v>
      </c>
    </row>
    <row r="19" spans="2:7" s="2" customFormat="1" ht="12.95" customHeight="1" x14ac:dyDescent="0.2">
      <c r="C19" s="54"/>
      <c r="D19" s="54"/>
      <c r="E19" s="54"/>
      <c r="F19" s="54"/>
      <c r="G19" s="7"/>
    </row>
    <row r="20" spans="2:7" ht="12.95" customHeight="1" x14ac:dyDescent="0.2">
      <c r="B20" s="66" t="s">
        <v>319</v>
      </c>
    </row>
    <row r="21" spans="2:7" ht="12.95" customHeight="1" x14ac:dyDescent="0.2">
      <c r="B21" t="s">
        <v>2</v>
      </c>
    </row>
    <row r="22" spans="2:7" ht="12.95" customHeight="1" x14ac:dyDescent="0.2">
      <c r="C22" s="153"/>
      <c r="D22" s="153"/>
      <c r="E22" s="153"/>
      <c r="F22" s="153"/>
      <c r="G22" s="57"/>
    </row>
    <row r="23" spans="2:7" ht="12.95" customHeight="1" x14ac:dyDescent="0.2">
      <c r="C23" s="73"/>
      <c r="D23" s="73"/>
      <c r="E23" s="73"/>
      <c r="F23" s="73"/>
      <c r="G23" s="73"/>
    </row>
    <row r="24" spans="2:7" ht="12.95" customHeight="1" x14ac:dyDescent="0.2">
      <c r="C24" s="61"/>
      <c r="D24" s="61"/>
      <c r="E24" s="61"/>
      <c r="F24" s="61"/>
      <c r="G24" s="61"/>
    </row>
    <row r="25" spans="2:7" ht="12.95" customHeight="1" x14ac:dyDescent="0.2">
      <c r="C25" s="53"/>
      <c r="D25" s="53"/>
      <c r="E25" s="53"/>
      <c r="F25" s="53"/>
      <c r="G25" s="61"/>
    </row>
    <row r="26" spans="2:7" ht="12.95" customHeight="1" x14ac:dyDescent="0.2">
      <c r="C26" s="53"/>
      <c r="D26" s="53"/>
      <c r="E26" s="53"/>
      <c r="F26" s="53"/>
      <c r="G26" s="53"/>
    </row>
    <row r="27" spans="2:7" ht="12.95" customHeight="1" x14ac:dyDescent="0.2">
      <c r="C27" s="7"/>
    </row>
    <row r="28" spans="2:7" ht="12.95" customHeight="1" x14ac:dyDescent="0.2">
      <c r="C28" s="7"/>
      <c r="G28" s="65"/>
    </row>
    <row r="66" spans="3:6" ht="12.95" customHeight="1" x14ac:dyDescent="0.2">
      <c r="C66" s="87"/>
      <c r="D66" s="87"/>
      <c r="E66" s="87"/>
      <c r="F66" s="87"/>
    </row>
    <row r="67" spans="3:6" ht="12.95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scale="96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2:F45"/>
  <sheetViews>
    <sheetView showGridLines="0" zoomScaleNormal="100" workbookViewId="0">
      <selection activeCell="D20" sqref="D20"/>
    </sheetView>
  </sheetViews>
  <sheetFormatPr defaultColWidth="9.33203125" defaultRowHeight="12.95" customHeight="1" x14ac:dyDescent="0.2"/>
  <cols>
    <col min="1" max="1" width="2.83203125" style="69" customWidth="1"/>
    <col min="2" max="2" width="51.6640625" style="69" customWidth="1"/>
    <col min="3" max="3" width="20.33203125" style="69" customWidth="1"/>
    <col min="4" max="4" width="24.83203125" style="69" customWidth="1"/>
    <col min="5" max="5" width="9.5" style="69" customWidth="1"/>
    <col min="6" max="16384" width="9.33203125" style="69"/>
  </cols>
  <sheetData>
    <row r="2" spans="2:5" ht="15.75" x14ac:dyDescent="0.2">
      <c r="B2" s="68" t="s">
        <v>357</v>
      </c>
    </row>
    <row r="5" spans="2:5" ht="22.5" x14ac:dyDescent="0.2">
      <c r="B5" s="185"/>
      <c r="C5" s="184" t="s">
        <v>105</v>
      </c>
      <c r="D5" s="184" t="s">
        <v>106</v>
      </c>
    </row>
    <row r="6" spans="2:5" ht="12.95" customHeight="1" x14ac:dyDescent="0.2">
      <c r="B6" s="188" t="s">
        <v>178</v>
      </c>
      <c r="C6" s="163">
        <v>18136974</v>
      </c>
      <c r="D6" s="163">
        <v>1259515059.72</v>
      </c>
      <c r="E6" s="94"/>
    </row>
    <row r="7" spans="2:5" ht="12.95" customHeight="1" x14ac:dyDescent="0.2">
      <c r="B7" s="188" t="s">
        <v>179</v>
      </c>
      <c r="C7" s="163">
        <v>8143828</v>
      </c>
      <c r="D7" s="163">
        <v>585145448.36000001</v>
      </c>
      <c r="E7" s="94"/>
    </row>
    <row r="8" spans="2:5" ht="12.95" customHeight="1" x14ac:dyDescent="0.2">
      <c r="B8" s="188" t="s">
        <v>180</v>
      </c>
      <c r="C8" s="163">
        <v>8310460</v>
      </c>
      <c r="D8" s="163">
        <v>496253116.21000004</v>
      </c>
      <c r="E8" s="94"/>
    </row>
    <row r="9" spans="2:5" ht="12.95" customHeight="1" x14ac:dyDescent="0.2">
      <c r="B9" s="188" t="s">
        <v>387</v>
      </c>
      <c r="C9" s="163">
        <v>10274128</v>
      </c>
      <c r="D9" s="163">
        <v>462376086.60000002</v>
      </c>
      <c r="E9" s="94"/>
    </row>
    <row r="10" spans="2:5" ht="12.95" customHeight="1" x14ac:dyDescent="0.2">
      <c r="B10" s="188" t="s">
        <v>182</v>
      </c>
      <c r="C10" s="163">
        <v>11782618</v>
      </c>
      <c r="D10" s="163">
        <v>454348483.37999994</v>
      </c>
      <c r="E10" s="94"/>
    </row>
    <row r="11" spans="2:5" ht="12.95" customHeight="1" x14ac:dyDescent="0.2">
      <c r="B11" s="188" t="s">
        <v>234</v>
      </c>
      <c r="C11" s="163">
        <v>2190317</v>
      </c>
      <c r="D11" s="163">
        <v>310830920.37</v>
      </c>
      <c r="E11" s="94"/>
    </row>
    <row r="12" spans="2:5" ht="12.95" customHeight="1" x14ac:dyDescent="0.2">
      <c r="B12" s="189" t="s">
        <v>181</v>
      </c>
      <c r="C12" s="165">
        <v>5334930</v>
      </c>
      <c r="D12" s="165">
        <v>246304786.25999999</v>
      </c>
      <c r="E12" s="94"/>
    </row>
    <row r="13" spans="2:5" ht="12.95" customHeight="1" x14ac:dyDescent="0.2">
      <c r="B13" s="206" t="s">
        <v>235</v>
      </c>
      <c r="C13" s="93"/>
      <c r="D13" s="93"/>
      <c r="E13" s="94"/>
    </row>
    <row r="14" spans="2:5" ht="12.95" customHeight="1" x14ac:dyDescent="0.2">
      <c r="B14" s="69" t="s">
        <v>2</v>
      </c>
      <c r="C14" s="93"/>
      <c r="D14" s="93"/>
      <c r="E14" s="94"/>
    </row>
    <row r="15" spans="2:5" ht="12.95" customHeight="1" x14ac:dyDescent="0.2">
      <c r="E15" s="94"/>
    </row>
    <row r="16" spans="2:5" ht="12.95" customHeight="1" x14ac:dyDescent="0.2">
      <c r="C16" s="120"/>
      <c r="D16" s="120"/>
      <c r="E16" s="94"/>
    </row>
    <row r="17" spans="2:6" ht="12.95" customHeight="1" x14ac:dyDescent="0.2">
      <c r="D17" s="225"/>
      <c r="E17" s="93"/>
    </row>
    <row r="18" spans="2:6" ht="12.95" customHeight="1" x14ac:dyDescent="0.2">
      <c r="B18" s="103"/>
      <c r="C18" s="225"/>
      <c r="E18" s="103"/>
      <c r="F18" s="103"/>
    </row>
    <row r="19" spans="2:6" ht="12.95" customHeight="1" x14ac:dyDescent="0.2">
      <c r="B19" s="168"/>
      <c r="C19" s="225"/>
    </row>
    <row r="20" spans="2:6" ht="12.95" customHeight="1" x14ac:dyDescent="0.2">
      <c r="B20" s="103"/>
      <c r="C20" s="225"/>
    </row>
    <row r="21" spans="2:6" ht="12.95" customHeight="1" x14ac:dyDescent="0.2">
      <c r="B21" s="93"/>
      <c r="C21" s="225"/>
    </row>
    <row r="22" spans="2:6" ht="12.95" customHeight="1" x14ac:dyDescent="0.2">
      <c r="B22" s="186"/>
      <c r="C22" s="93"/>
      <c r="D22" s="225"/>
    </row>
    <row r="23" spans="2:6" ht="21" customHeight="1" x14ac:dyDescent="0.2">
      <c r="B23" s="186"/>
      <c r="C23" s="93"/>
      <c r="D23" s="93"/>
    </row>
    <row r="24" spans="2:6" ht="12.95" customHeight="1" x14ac:dyDescent="0.2">
      <c r="B24" s="186"/>
      <c r="C24" s="93"/>
      <c r="D24" s="93"/>
      <c r="E24" s="94"/>
    </row>
    <row r="40" spans="3:6" ht="12.95" customHeight="1" x14ac:dyDescent="0.2">
      <c r="C40" s="128"/>
      <c r="D40" s="128"/>
    </row>
    <row r="41" spans="3:6" ht="12.95" customHeight="1" x14ac:dyDescent="0.2">
      <c r="C41" s="128"/>
      <c r="D41" s="128"/>
    </row>
    <row r="44" spans="3:6" ht="12.95" customHeight="1" x14ac:dyDescent="0.2">
      <c r="E44" s="128"/>
      <c r="F44" s="128"/>
    </row>
    <row r="45" spans="3:6" ht="12.95" customHeight="1" x14ac:dyDescent="0.2">
      <c r="E45" s="128"/>
      <c r="F45" s="128"/>
    </row>
  </sheetData>
  <pageMargins left="0.25" right="0.25" top="0.75" bottom="0.75" header="0.3" footer="0.3"/>
  <pageSetup paperSize="9" scale="75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BE34F-0D36-45FC-9780-E7671F0AA536}">
  <sheetPr>
    <pageSetUpPr fitToPage="1"/>
  </sheetPr>
  <dimension ref="B2:J24"/>
  <sheetViews>
    <sheetView showGridLines="0" zoomScaleNormal="100" workbookViewId="0">
      <selection activeCell="E20" sqref="E20"/>
    </sheetView>
  </sheetViews>
  <sheetFormatPr defaultColWidth="9.1640625" defaultRowHeight="11.25" x14ac:dyDescent="0.2"/>
  <cols>
    <col min="1" max="1" width="5" style="223" customWidth="1"/>
    <col min="2" max="2" width="52" style="244" customWidth="1"/>
    <col min="3" max="3" width="28.5" style="244" customWidth="1"/>
    <col min="4" max="4" width="30" style="244" customWidth="1"/>
    <col min="5" max="5" width="9.1640625" style="237"/>
    <col min="6" max="7" width="9.1640625" style="223"/>
    <col min="8" max="8" width="48.1640625" style="223" customWidth="1"/>
    <col min="9" max="10" width="25.6640625" style="223" customWidth="1"/>
    <col min="11" max="16384" width="9.1640625" style="223"/>
  </cols>
  <sheetData>
    <row r="2" spans="2:10" s="251" customFormat="1" ht="15.75" x14ac:dyDescent="0.2">
      <c r="B2" s="272" t="s">
        <v>358</v>
      </c>
      <c r="C2" s="249"/>
      <c r="D2" s="249"/>
      <c r="E2" s="250"/>
      <c r="H2" s="272" t="s">
        <v>359</v>
      </c>
      <c r="I2" s="249"/>
      <c r="J2" s="249"/>
    </row>
    <row r="3" spans="2:10" x14ac:dyDescent="0.2">
      <c r="H3" s="244"/>
      <c r="I3" s="244"/>
      <c r="J3" s="244"/>
    </row>
    <row r="4" spans="2:10" x14ac:dyDescent="0.2">
      <c r="B4" s="238"/>
      <c r="C4" s="238"/>
      <c r="D4" s="238"/>
      <c r="H4" s="238"/>
      <c r="I4" s="238"/>
      <c r="J4" s="238"/>
    </row>
    <row r="5" spans="2:10" ht="27.75" customHeight="1" x14ac:dyDescent="0.2">
      <c r="B5" s="239" t="s">
        <v>45</v>
      </c>
      <c r="C5" s="240" t="s">
        <v>241</v>
      </c>
      <c r="D5" s="240" t="s">
        <v>242</v>
      </c>
      <c r="H5" s="239" t="s">
        <v>44</v>
      </c>
      <c r="I5" s="246" t="s">
        <v>241</v>
      </c>
      <c r="J5" s="246" t="s">
        <v>242</v>
      </c>
    </row>
    <row r="6" spans="2:10" ht="27.75" customHeight="1" x14ac:dyDescent="0.2">
      <c r="B6" s="241" t="s">
        <v>393</v>
      </c>
      <c r="C6" s="99">
        <v>172369380</v>
      </c>
      <c r="D6" s="99">
        <v>20408882</v>
      </c>
      <c r="E6" s="167"/>
      <c r="F6" s="153"/>
      <c r="H6" s="241" t="s">
        <v>388</v>
      </c>
      <c r="I6" s="99">
        <v>10487072771.229998</v>
      </c>
      <c r="J6" s="99">
        <v>1391299564.9700003</v>
      </c>
    </row>
    <row r="7" spans="2:10" ht="27.75" customHeight="1" x14ac:dyDescent="0.2">
      <c r="B7" s="242" t="s">
        <v>389</v>
      </c>
      <c r="C7" s="243">
        <v>479203219</v>
      </c>
      <c r="D7" s="243">
        <v>19902196</v>
      </c>
      <c r="E7" s="167"/>
      <c r="F7" s="153"/>
      <c r="H7" s="247" t="s">
        <v>389</v>
      </c>
      <c r="I7" s="248">
        <v>8677671514.8699989</v>
      </c>
      <c r="J7" s="248">
        <v>729908850.89999998</v>
      </c>
    </row>
    <row r="8" spans="2:10" x14ac:dyDescent="0.2">
      <c r="B8" s="244" t="s">
        <v>272</v>
      </c>
      <c r="C8" s="245"/>
      <c r="D8" s="245"/>
      <c r="H8" s="244" t="s">
        <v>273</v>
      </c>
      <c r="I8" s="245"/>
      <c r="J8" s="245"/>
    </row>
    <row r="9" spans="2:10" x14ac:dyDescent="0.2">
      <c r="B9" s="244" t="s">
        <v>2</v>
      </c>
      <c r="H9" s="244" t="s">
        <v>2</v>
      </c>
      <c r="I9" s="244"/>
      <c r="J9" s="244"/>
    </row>
    <row r="17" spans="2:6" x14ac:dyDescent="0.2">
      <c r="B17" s="223"/>
      <c r="C17" s="223"/>
      <c r="D17" s="223"/>
    </row>
    <row r="19" spans="2:6" x14ac:dyDescent="0.2">
      <c r="B19" s="223"/>
      <c r="C19" s="223"/>
      <c r="D19" s="223"/>
    </row>
    <row r="20" spans="2:6" x14ac:dyDescent="0.2">
      <c r="B20" s="223"/>
      <c r="C20" s="223"/>
      <c r="D20" s="223"/>
    </row>
    <row r="21" spans="2:6" x14ac:dyDescent="0.2">
      <c r="B21" s="223"/>
      <c r="C21" s="223"/>
      <c r="D21" s="223"/>
      <c r="E21" s="167"/>
      <c r="F21" s="153"/>
    </row>
    <row r="22" spans="2:6" x14ac:dyDescent="0.2">
      <c r="B22" s="223"/>
      <c r="C22" s="223"/>
      <c r="D22" s="223"/>
      <c r="E22" s="167"/>
      <c r="F22" s="153"/>
    </row>
    <row r="23" spans="2:6" x14ac:dyDescent="0.2">
      <c r="B23" s="223"/>
      <c r="C23" s="223"/>
      <c r="D23" s="223"/>
    </row>
    <row r="24" spans="2:6" x14ac:dyDescent="0.2">
      <c r="B24" s="223"/>
      <c r="C24" s="223"/>
      <c r="D24" s="223"/>
    </row>
  </sheetData>
  <pageMargins left="0.25" right="0.25" top="0.75" bottom="0.75" header="0.3" footer="0.3"/>
  <pageSetup paperSize="9" scale="65" fitToHeight="0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E40D2-2BE4-45B3-828E-54BA7F2D8801}">
  <dimension ref="B2:H18"/>
  <sheetViews>
    <sheetView showGridLines="0" tabSelected="1" workbookViewId="0">
      <selection activeCell="C21" sqref="C21"/>
    </sheetView>
  </sheetViews>
  <sheetFormatPr defaultColWidth="9.1640625" defaultRowHeight="11.25" x14ac:dyDescent="0.2"/>
  <cols>
    <col min="1" max="1" width="3.5" style="237" customWidth="1"/>
    <col min="2" max="2" width="88.5" style="237" customWidth="1"/>
    <col min="3" max="3" width="30.5" style="237" customWidth="1"/>
    <col min="4" max="4" width="41" style="237" customWidth="1"/>
    <col min="5" max="16384" width="9.1640625" style="237"/>
  </cols>
  <sheetData>
    <row r="2" spans="2:8" ht="28.15" customHeight="1" x14ac:dyDescent="0.2">
      <c r="B2" s="263" t="s">
        <v>390</v>
      </c>
    </row>
    <row r="3" spans="2:8" x14ac:dyDescent="0.2">
      <c r="B3" s="264"/>
      <c r="C3" s="264"/>
      <c r="D3" s="264"/>
    </row>
    <row r="4" spans="2:8" ht="12" x14ac:dyDescent="0.2">
      <c r="B4" s="265" t="s">
        <v>274</v>
      </c>
      <c r="C4" s="266" t="s">
        <v>45</v>
      </c>
      <c r="D4" s="266" t="s">
        <v>392</v>
      </c>
    </row>
    <row r="5" spans="2:8" ht="12" x14ac:dyDescent="0.2">
      <c r="B5" s="267" t="s">
        <v>244</v>
      </c>
      <c r="C5" s="268">
        <v>380704872</v>
      </c>
      <c r="D5" s="268">
        <v>5311949387.210001</v>
      </c>
    </row>
    <row r="6" spans="2:8" ht="12" x14ac:dyDescent="0.2">
      <c r="B6" s="267" t="s">
        <v>245</v>
      </c>
      <c r="C6" s="268">
        <v>3052031</v>
      </c>
      <c r="D6" s="268">
        <v>28462934.349999994</v>
      </c>
    </row>
    <row r="7" spans="2:8" ht="12" x14ac:dyDescent="0.2">
      <c r="B7" s="267" t="s">
        <v>54</v>
      </c>
      <c r="C7" s="268">
        <v>95446286</v>
      </c>
      <c r="D7" s="268">
        <v>3337259143.5599995</v>
      </c>
    </row>
    <row r="8" spans="2:8" ht="12" x14ac:dyDescent="0.2">
      <c r="B8" s="267"/>
      <c r="C8" s="268"/>
      <c r="D8" s="268"/>
    </row>
    <row r="9" spans="2:8" ht="12" x14ac:dyDescent="0.2">
      <c r="B9" s="265" t="s">
        <v>275</v>
      </c>
      <c r="C9" s="266" t="s">
        <v>45</v>
      </c>
      <c r="D9" s="266" t="s">
        <v>392</v>
      </c>
    </row>
    <row r="10" spans="2:8" ht="12" x14ac:dyDescent="0.2">
      <c r="B10" s="267" t="s">
        <v>243</v>
      </c>
      <c r="C10" s="268">
        <v>113</v>
      </c>
      <c r="D10" s="268">
        <v>1188.27</v>
      </c>
    </row>
    <row r="11" spans="2:8" ht="12" x14ac:dyDescent="0.2">
      <c r="B11" s="267" t="s">
        <v>246</v>
      </c>
      <c r="C11" s="268">
        <v>3687555</v>
      </c>
      <c r="D11" s="268">
        <v>31307678.580000002</v>
      </c>
    </row>
    <row r="12" spans="2:8" ht="12" x14ac:dyDescent="0.2">
      <c r="B12" s="267" t="s">
        <v>247</v>
      </c>
      <c r="C12" s="268">
        <v>3480</v>
      </c>
      <c r="D12" s="268">
        <v>179373.7</v>
      </c>
    </row>
    <row r="13" spans="2:8" ht="12" x14ac:dyDescent="0.2">
      <c r="B13" s="267" t="s">
        <v>248</v>
      </c>
      <c r="C13" s="268">
        <v>9941187</v>
      </c>
      <c r="D13" s="268">
        <v>363711393.96999997</v>
      </c>
    </row>
    <row r="14" spans="2:8" ht="12" x14ac:dyDescent="0.2">
      <c r="B14" s="269" t="s">
        <v>54</v>
      </c>
      <c r="C14" s="270">
        <v>6269861</v>
      </c>
      <c r="D14" s="270">
        <v>334709216.38</v>
      </c>
    </row>
    <row r="15" spans="2:8" ht="15" x14ac:dyDescent="0.2">
      <c r="B15" s="271"/>
    </row>
    <row r="16" spans="2:8" ht="12.75" x14ac:dyDescent="0.2">
      <c r="B16" s="222" t="s">
        <v>391</v>
      </c>
      <c r="C16" s="259"/>
      <c r="D16" s="259"/>
      <c r="E16" s="259"/>
      <c r="F16" s="259"/>
      <c r="G16" s="259"/>
      <c r="H16" s="259"/>
    </row>
    <row r="17" spans="2:8" ht="12.75" x14ac:dyDescent="0.2">
      <c r="B17" s="222" t="s">
        <v>2</v>
      </c>
      <c r="C17" s="259"/>
      <c r="D17" s="259"/>
      <c r="E17" s="259"/>
      <c r="F17" s="259"/>
      <c r="G17" s="259"/>
      <c r="H17" s="259"/>
    </row>
    <row r="18" spans="2:8" x14ac:dyDescent="0.2">
      <c r="B18" s="259"/>
      <c r="C18" s="167"/>
      <c r="D18" s="167"/>
      <c r="E18" s="167"/>
      <c r="F18" s="167"/>
      <c r="G18" s="145"/>
      <c r="H18" s="259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H56"/>
  <sheetViews>
    <sheetView showGridLines="0" zoomScale="115" zoomScaleNormal="115" workbookViewId="0">
      <selection activeCell="E32" sqref="E32"/>
    </sheetView>
  </sheetViews>
  <sheetFormatPr defaultColWidth="9.33203125" defaultRowHeight="12.95" customHeight="1" x14ac:dyDescent="0.2"/>
  <cols>
    <col min="1" max="1" width="2.83203125" style="28" customWidth="1"/>
    <col min="2" max="2" width="15.1640625" style="28" customWidth="1"/>
    <col min="3" max="8" width="12.33203125" style="28" customWidth="1"/>
    <col min="9" max="16384" width="9.33203125" style="28"/>
  </cols>
  <sheetData>
    <row r="2" spans="2:8" ht="15.75" x14ac:dyDescent="0.25">
      <c r="B2" s="27" t="s">
        <v>85</v>
      </c>
    </row>
    <row r="5" spans="2:8" ht="22.5" x14ac:dyDescent="0.2">
      <c r="B5" s="29" t="s">
        <v>1</v>
      </c>
      <c r="C5" s="33" t="s">
        <v>259</v>
      </c>
      <c r="D5" s="33" t="s">
        <v>260</v>
      </c>
      <c r="E5" s="33" t="s">
        <v>261</v>
      </c>
      <c r="F5" s="33" t="s">
        <v>262</v>
      </c>
      <c r="G5" s="33" t="s">
        <v>295</v>
      </c>
    </row>
    <row r="6" spans="2:8" ht="12.95" customHeight="1" x14ac:dyDescent="0.2">
      <c r="B6" s="252" t="s">
        <v>263</v>
      </c>
      <c r="C6" s="253">
        <v>84624</v>
      </c>
      <c r="D6" s="253">
        <v>103615</v>
      </c>
      <c r="E6" s="253">
        <v>106684</v>
      </c>
      <c r="F6" s="253">
        <v>108262</v>
      </c>
      <c r="G6" s="253">
        <v>110692</v>
      </c>
    </row>
    <row r="7" spans="2:8" ht="12.95" customHeight="1" x14ac:dyDescent="0.2">
      <c r="B7" s="6"/>
      <c r="C7" s="103"/>
      <c r="D7" s="103"/>
      <c r="G7" s="34"/>
      <c r="H7" s="65"/>
    </row>
    <row r="8" spans="2:8" ht="12.95" customHeight="1" x14ac:dyDescent="0.2">
      <c r="B8" s="63"/>
    </row>
    <row r="11" spans="2:8" ht="12.95" customHeight="1" x14ac:dyDescent="0.2">
      <c r="C11" s="34"/>
    </row>
    <row r="29" spans="2:2" ht="12.95" customHeight="1" x14ac:dyDescent="0.2">
      <c r="B29" s="28" t="s">
        <v>183</v>
      </c>
    </row>
    <row r="30" spans="2:2" ht="12.95" customHeight="1" x14ac:dyDescent="0.2">
      <c r="B30" s="28" t="s">
        <v>2</v>
      </c>
    </row>
    <row r="55" spans="3:5" ht="12.95" customHeight="1" x14ac:dyDescent="0.2">
      <c r="C55" s="87"/>
      <c r="D55" s="87"/>
      <c r="E55" s="87"/>
    </row>
    <row r="56" spans="3:5" ht="12.95" customHeight="1" x14ac:dyDescent="0.2">
      <c r="C56" s="87"/>
      <c r="D56" s="87"/>
      <c r="E56" s="87"/>
    </row>
  </sheetData>
  <phoneticPr fontId="20" type="noConversion"/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H34"/>
  <sheetViews>
    <sheetView showGridLines="0" topLeftCell="A13" zoomScale="130" zoomScaleNormal="130" workbookViewId="0">
      <selection activeCell="C37" sqref="C37"/>
    </sheetView>
  </sheetViews>
  <sheetFormatPr defaultColWidth="9.33203125" defaultRowHeight="12.95" customHeight="1" x14ac:dyDescent="0.2"/>
  <cols>
    <col min="1" max="1" width="2.83203125" style="69" customWidth="1"/>
    <col min="2" max="2" width="15.1640625" style="69" customWidth="1"/>
    <col min="3" max="3" width="16.33203125" style="69" customWidth="1"/>
    <col min="4" max="4" width="15" style="69" customWidth="1"/>
    <col min="5" max="5" width="16.6640625" style="69" customWidth="1"/>
    <col min="6" max="6" width="11.6640625" style="69" customWidth="1"/>
    <col min="7" max="7" width="10.33203125" style="69" customWidth="1"/>
    <col min="8" max="9" width="9.33203125" style="69"/>
    <col min="10" max="10" width="10.5" style="69" bestFit="1" customWidth="1"/>
    <col min="11" max="16384" width="9.33203125" style="69"/>
  </cols>
  <sheetData>
    <row r="2" spans="2:8" ht="15.75" x14ac:dyDescent="0.2">
      <c r="B2" s="68" t="s">
        <v>86</v>
      </c>
    </row>
    <row r="5" spans="2:8" ht="22.5" x14ac:dyDescent="0.2">
      <c r="B5" s="101" t="s">
        <v>1</v>
      </c>
      <c r="C5" s="101" t="s">
        <v>21</v>
      </c>
      <c r="D5" s="101" t="s">
        <v>25</v>
      </c>
      <c r="E5" s="101" t="s">
        <v>0</v>
      </c>
    </row>
    <row r="6" spans="2:8" ht="12.95" customHeight="1" x14ac:dyDescent="0.2">
      <c r="B6" s="107" t="s">
        <v>264</v>
      </c>
      <c r="C6" s="227">
        <v>6926859</v>
      </c>
      <c r="D6" s="227">
        <v>1735712</v>
      </c>
      <c r="E6" s="226">
        <v>8662571</v>
      </c>
      <c r="F6" s="104"/>
      <c r="G6" s="104"/>
      <c r="H6" s="104"/>
    </row>
    <row r="7" spans="2:8" s="196" customFormat="1" ht="12.95" customHeight="1" x14ac:dyDescent="0.2">
      <c r="B7" s="46" t="s">
        <v>228</v>
      </c>
      <c r="C7" s="226">
        <v>6830744</v>
      </c>
      <c r="D7" s="226">
        <v>1708472</v>
      </c>
      <c r="E7" s="226">
        <v>8539216</v>
      </c>
    </row>
    <row r="8" spans="2:8" ht="12.95" customHeight="1" x14ac:dyDescent="0.2">
      <c r="B8" s="30" t="s">
        <v>294</v>
      </c>
      <c r="C8" s="228">
        <v>7023922</v>
      </c>
      <c r="D8" s="228">
        <v>1693680</v>
      </c>
      <c r="E8" s="228">
        <f>SUM(C8:D8)</f>
        <v>8717602</v>
      </c>
      <c r="F8" s="104"/>
    </row>
    <row r="9" spans="2:8" ht="12.95" customHeight="1" x14ac:dyDescent="0.2">
      <c r="C9" s="104"/>
      <c r="D9" s="104"/>
      <c r="E9" s="120"/>
    </row>
    <row r="11" spans="2:8" ht="12.95" customHeight="1" x14ac:dyDescent="0.2">
      <c r="C11" s="120"/>
      <c r="D11" s="120"/>
      <c r="E11" s="120"/>
    </row>
    <row r="13" spans="2:8" ht="12.95" customHeight="1" x14ac:dyDescent="0.2">
      <c r="C13" s="120"/>
      <c r="D13" s="120"/>
      <c r="E13" s="120"/>
    </row>
    <row r="20" spans="6:8" ht="12.95" customHeight="1" x14ac:dyDescent="0.2">
      <c r="F20" s="104"/>
      <c r="G20" s="104"/>
      <c r="H20" s="104"/>
    </row>
    <row r="33" spans="2:2" ht="12.95" customHeight="1" x14ac:dyDescent="0.2">
      <c r="B33" s="69" t="s">
        <v>265</v>
      </c>
    </row>
    <row r="34" spans="2:2" ht="12.95" customHeight="1" x14ac:dyDescent="0.2">
      <c r="B34" s="69" t="s">
        <v>2</v>
      </c>
    </row>
  </sheetData>
  <pageMargins left="0.25" right="0.25" top="0.75" bottom="0.75" header="0.3" footer="0.3"/>
  <pageSetup paperSize="9" scale="8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H65"/>
  <sheetViews>
    <sheetView showGridLines="0" zoomScale="145" zoomScaleNormal="145" workbookViewId="0">
      <selection activeCell="B4" sqref="B4"/>
    </sheetView>
  </sheetViews>
  <sheetFormatPr defaultColWidth="9.33203125" defaultRowHeight="12.95" customHeight="1" x14ac:dyDescent="0.2"/>
  <cols>
    <col min="1" max="1" width="2.83203125" style="69" customWidth="1"/>
    <col min="2" max="2" width="25.1640625" style="69" customWidth="1"/>
    <col min="3" max="3" width="11" style="69" customWidth="1"/>
    <col min="4" max="4" width="10.6640625" style="69" customWidth="1"/>
    <col min="5" max="5" width="15.83203125" style="69" customWidth="1"/>
    <col min="6" max="6" width="12" style="69" customWidth="1"/>
    <col min="7" max="7" width="15.1640625" style="69" customWidth="1"/>
    <col min="8" max="16384" width="9.33203125" style="69"/>
  </cols>
  <sheetData>
    <row r="2" spans="2:8" ht="15.75" x14ac:dyDescent="0.2">
      <c r="B2" s="68" t="s">
        <v>91</v>
      </c>
    </row>
    <row r="3" spans="2:8" ht="12.95" customHeight="1" x14ac:dyDescent="0.2">
      <c r="B3" s="69" t="s">
        <v>282</v>
      </c>
    </row>
    <row r="5" spans="2:8" ht="12.95" customHeight="1" x14ac:dyDescent="0.2">
      <c r="B5" s="279" t="s">
        <v>17</v>
      </c>
      <c r="C5" s="277" t="s">
        <v>11</v>
      </c>
      <c r="D5" s="277"/>
      <c r="E5" s="70" t="s">
        <v>12</v>
      </c>
      <c r="F5" s="278" t="s">
        <v>0</v>
      </c>
    </row>
    <row r="6" spans="2:8" ht="12.95" customHeight="1" x14ac:dyDescent="0.2">
      <c r="B6" s="280"/>
      <c r="C6" s="70" t="s">
        <v>13</v>
      </c>
      <c r="D6" s="70" t="s">
        <v>14</v>
      </c>
      <c r="E6" s="70" t="s">
        <v>13</v>
      </c>
      <c r="F6" s="278"/>
    </row>
    <row r="7" spans="2:8" ht="12.95" customHeight="1" x14ac:dyDescent="0.2">
      <c r="B7" s="69" t="s">
        <v>15</v>
      </c>
      <c r="C7" s="93">
        <v>5656391</v>
      </c>
      <c r="D7" s="86">
        <v>930009</v>
      </c>
      <c r="E7" s="93">
        <v>437522</v>
      </c>
      <c r="F7" s="93">
        <f>SUM(C7:E7)</f>
        <v>7023922</v>
      </c>
      <c r="G7" s="104"/>
      <c r="H7" s="104"/>
    </row>
    <row r="8" spans="2:8" ht="12.95" customHeight="1" x14ac:dyDescent="0.2">
      <c r="B8" s="69" t="s">
        <v>16</v>
      </c>
      <c r="C8" s="86">
        <v>1509086</v>
      </c>
      <c r="D8" s="86">
        <v>96054</v>
      </c>
      <c r="E8" s="86">
        <v>88540</v>
      </c>
      <c r="F8" s="93">
        <f>SUM(C8:E8)</f>
        <v>1693680</v>
      </c>
      <c r="G8" s="104"/>
      <c r="H8" s="104"/>
    </row>
    <row r="9" spans="2:8" ht="12.95" customHeight="1" x14ac:dyDescent="0.2">
      <c r="B9" s="105" t="s">
        <v>0</v>
      </c>
      <c r="C9" s="106">
        <v>7165477</v>
      </c>
      <c r="D9" s="106">
        <v>1026063</v>
      </c>
      <c r="E9" s="106">
        <v>526062</v>
      </c>
      <c r="F9" s="106">
        <f>SUM(F7:F8)</f>
        <v>8717602</v>
      </c>
      <c r="G9" s="103"/>
    </row>
    <row r="10" spans="2:8" ht="12.95" customHeight="1" x14ac:dyDescent="0.2">
      <c r="C10" s="108"/>
      <c r="D10" s="93"/>
      <c r="H10" s="103"/>
    </row>
    <row r="11" spans="2:8" ht="12.95" customHeight="1" x14ac:dyDescent="0.2">
      <c r="B11" s="69" t="s">
        <v>296</v>
      </c>
    </row>
    <row r="12" spans="2:8" ht="12.95" customHeight="1" x14ac:dyDescent="0.2">
      <c r="B12" s="69" t="s">
        <v>2</v>
      </c>
    </row>
    <row r="13" spans="2:8" ht="12.95" customHeight="1" x14ac:dyDescent="0.2">
      <c r="D13" s="103"/>
    </row>
    <row r="15" spans="2:8" ht="12.95" customHeight="1" x14ac:dyDescent="0.2">
      <c r="B15" s="149"/>
      <c r="C15" s="150"/>
      <c r="D15" s="150"/>
      <c r="E15" s="150"/>
    </row>
    <row r="16" spans="2:8" ht="12.95" customHeight="1" x14ac:dyDescent="0.2">
      <c r="B16" s="150"/>
      <c r="C16" s="151"/>
      <c r="D16" s="151"/>
      <c r="E16" s="151"/>
    </row>
    <row r="17" spans="2:5" ht="12.95" customHeight="1" x14ac:dyDescent="0.2">
      <c r="B17" s="150"/>
      <c r="C17" s="151"/>
      <c r="D17" s="151"/>
      <c r="E17" s="151"/>
    </row>
    <row r="18" spans="2:5" ht="12.95" customHeight="1" x14ac:dyDescent="0.2">
      <c r="B18" s="150"/>
      <c r="C18" s="151"/>
      <c r="D18" s="151"/>
      <c r="E18" s="151"/>
    </row>
    <row r="64" spans="3:6" ht="12.95" customHeight="1" x14ac:dyDescent="0.2">
      <c r="C64" s="128"/>
      <c r="D64" s="128"/>
      <c r="E64" s="128"/>
      <c r="F64" s="128"/>
    </row>
    <row r="65" spans="3:6" ht="12.95" customHeight="1" x14ac:dyDescent="0.2">
      <c r="C65" s="128"/>
      <c r="D65" s="128"/>
      <c r="E65" s="128"/>
      <c r="F65" s="128"/>
    </row>
  </sheetData>
  <mergeCells count="3">
    <mergeCell ref="C5:D5"/>
    <mergeCell ref="F5:F6"/>
    <mergeCell ref="B5:B6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F65"/>
  <sheetViews>
    <sheetView showGridLines="0" zoomScale="130" zoomScaleNormal="130" workbookViewId="0">
      <selection activeCell="B4" sqref="B4"/>
    </sheetView>
  </sheetViews>
  <sheetFormatPr defaultRowHeight="12.95" customHeight="1" x14ac:dyDescent="0.2"/>
  <cols>
    <col min="1" max="1" width="2.83203125" customWidth="1"/>
    <col min="2" max="2" width="27.1640625" customWidth="1"/>
    <col min="3" max="3" width="19.1640625" customWidth="1"/>
    <col min="4" max="4" width="15" customWidth="1"/>
    <col min="5" max="5" width="12" customWidth="1"/>
    <col min="6" max="6" width="17.83203125" customWidth="1"/>
  </cols>
  <sheetData>
    <row r="2" spans="2:5" ht="15.75" x14ac:dyDescent="0.25">
      <c r="B2" s="1" t="s">
        <v>18</v>
      </c>
    </row>
    <row r="3" spans="2:5" ht="12.95" customHeight="1" x14ac:dyDescent="0.2">
      <c r="B3" t="s">
        <v>282</v>
      </c>
    </row>
    <row r="5" spans="2:5" ht="12.95" customHeight="1" x14ac:dyDescent="0.2">
      <c r="B5" s="4" t="s">
        <v>17</v>
      </c>
      <c r="C5" s="3" t="s">
        <v>19</v>
      </c>
      <c r="D5" s="3" t="s">
        <v>20</v>
      </c>
    </row>
    <row r="6" spans="2:5" ht="12.95" customHeight="1" x14ac:dyDescent="0.2">
      <c r="B6" t="s">
        <v>21</v>
      </c>
      <c r="C6" s="7">
        <v>7023922</v>
      </c>
      <c r="D6" s="12">
        <v>0.80571721443580469</v>
      </c>
    </row>
    <row r="7" spans="2:5" ht="12.95" customHeight="1" x14ac:dyDescent="0.2">
      <c r="B7" t="s">
        <v>22</v>
      </c>
      <c r="C7" s="7">
        <v>656033</v>
      </c>
      <c r="D7" s="12">
        <v>7.5253837007011784E-2</v>
      </c>
    </row>
    <row r="8" spans="2:5" ht="12.95" customHeight="1" x14ac:dyDescent="0.2">
      <c r="B8" t="s">
        <v>23</v>
      </c>
      <c r="C8" s="7">
        <v>410791</v>
      </c>
      <c r="D8" s="12">
        <v>4.7122018188029233E-2</v>
      </c>
    </row>
    <row r="9" spans="2:5" ht="12.95" customHeight="1" x14ac:dyDescent="0.2">
      <c r="B9" t="s">
        <v>24</v>
      </c>
      <c r="C9" s="7">
        <v>374085</v>
      </c>
      <c r="D9" s="12">
        <v>4.2911456613871565E-2</v>
      </c>
    </row>
    <row r="10" spans="2:5" ht="12.95" customHeight="1" x14ac:dyDescent="0.2">
      <c r="B10" t="s">
        <v>25</v>
      </c>
      <c r="C10" s="7">
        <v>155936</v>
      </c>
      <c r="D10" s="12">
        <v>1.7887487866502738E-2</v>
      </c>
    </row>
    <row r="11" spans="2:5" ht="12.95" customHeight="1" x14ac:dyDescent="0.2">
      <c r="B11" t="s">
        <v>147</v>
      </c>
      <c r="C11" s="7">
        <v>96835</v>
      </c>
      <c r="D11" s="12">
        <v>1.1107985888779965E-2</v>
      </c>
    </row>
    <row r="12" spans="2:5" ht="12.95" customHeight="1" x14ac:dyDescent="0.2">
      <c r="B12" s="5" t="s">
        <v>0</v>
      </c>
      <c r="C12" s="11">
        <v>8717602</v>
      </c>
      <c r="D12" s="13">
        <v>1</v>
      </c>
    </row>
    <row r="13" spans="2:5" s="2" customFormat="1" ht="12.95" customHeight="1" x14ac:dyDescent="0.2">
      <c r="C13" s="7"/>
      <c r="D13" s="12"/>
    </row>
    <row r="14" spans="2:5" ht="12.95" customHeight="1" x14ac:dyDescent="0.2">
      <c r="B14" s="63" t="s">
        <v>296</v>
      </c>
    </row>
    <row r="15" spans="2:5" ht="12.95" customHeight="1" x14ac:dyDescent="0.2">
      <c r="B15" t="s">
        <v>2</v>
      </c>
    </row>
    <row r="16" spans="2:5" ht="12.95" customHeight="1" x14ac:dyDescent="0.2">
      <c r="D16" s="69"/>
      <c r="E16" s="69"/>
    </row>
    <row r="64" spans="3:6" ht="12.95" customHeight="1" x14ac:dyDescent="0.2">
      <c r="C64" s="87"/>
      <c r="D64" s="87"/>
      <c r="E64" s="87"/>
      <c r="F64" s="87"/>
    </row>
    <row r="65" spans="3:6" ht="12.95" customHeight="1" x14ac:dyDescent="0.2">
      <c r="C65" s="87"/>
      <c r="D65" s="87"/>
      <c r="E65" s="87"/>
      <c r="F65" s="87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F29"/>
  <sheetViews>
    <sheetView showGridLines="0" zoomScale="115" zoomScaleNormal="115" workbookViewId="0">
      <selection activeCell="P26" sqref="P26"/>
    </sheetView>
  </sheetViews>
  <sheetFormatPr defaultRowHeight="12.95" customHeight="1" x14ac:dyDescent="0.2"/>
  <cols>
    <col min="1" max="1" width="2.83203125" customWidth="1"/>
    <col min="2" max="6" width="14.5" customWidth="1"/>
    <col min="7" max="8" width="9.33203125" customWidth="1"/>
    <col min="9" max="18" width="13.33203125" customWidth="1"/>
  </cols>
  <sheetData>
    <row r="2" spans="2:6" ht="15.75" x14ac:dyDescent="0.25">
      <c r="B2" s="1" t="s">
        <v>87</v>
      </c>
    </row>
    <row r="5" spans="2:6" ht="33.75" x14ac:dyDescent="0.2">
      <c r="B5" s="9" t="s">
        <v>1</v>
      </c>
      <c r="C5" s="62" t="s">
        <v>115</v>
      </c>
      <c r="D5" s="62" t="s">
        <v>116</v>
      </c>
      <c r="E5" s="62" t="s">
        <v>117</v>
      </c>
      <c r="F5" s="71" t="s">
        <v>0</v>
      </c>
    </row>
    <row r="6" spans="2:6" s="186" customFormat="1" ht="12.95" customHeight="1" x14ac:dyDescent="0.2">
      <c r="B6" s="10" t="s">
        <v>297</v>
      </c>
      <c r="C6" s="7">
        <v>4813695</v>
      </c>
      <c r="D6" s="7">
        <v>3441724</v>
      </c>
      <c r="E6" s="7">
        <v>498828</v>
      </c>
      <c r="F6" s="7">
        <v>8754247</v>
      </c>
    </row>
    <row r="7" spans="2:6" s="186" customFormat="1" ht="12.95" customHeight="1" x14ac:dyDescent="0.2">
      <c r="B7" s="10" t="s">
        <v>298</v>
      </c>
      <c r="C7" s="7">
        <v>4893923</v>
      </c>
      <c r="D7" s="7">
        <v>3441079</v>
      </c>
      <c r="E7" s="7">
        <v>502564</v>
      </c>
      <c r="F7" s="7">
        <v>8837566</v>
      </c>
    </row>
    <row r="8" spans="2:6" s="186" customFormat="1" ht="12.95" customHeight="1" x14ac:dyDescent="0.2">
      <c r="B8" s="10" t="s">
        <v>299</v>
      </c>
      <c r="C8" s="7">
        <v>4976336</v>
      </c>
      <c r="D8" s="7">
        <v>3365724</v>
      </c>
      <c r="E8" s="7">
        <v>502348</v>
      </c>
      <c r="F8" s="7">
        <v>8844408</v>
      </c>
    </row>
    <row r="9" spans="2:6" s="186" customFormat="1" ht="12.95" customHeight="1" x14ac:dyDescent="0.2">
      <c r="B9" s="10" t="s">
        <v>300</v>
      </c>
      <c r="C9" s="7">
        <v>4969693</v>
      </c>
      <c r="D9" s="7">
        <v>3459022</v>
      </c>
      <c r="E9" s="7">
        <v>495583</v>
      </c>
      <c r="F9" s="7">
        <v>8924298</v>
      </c>
    </row>
    <row r="10" spans="2:6" s="186" customFormat="1" ht="12.95" customHeight="1" x14ac:dyDescent="0.2">
      <c r="B10" s="10" t="s">
        <v>301</v>
      </c>
      <c r="C10" s="7">
        <v>4940937</v>
      </c>
      <c r="D10" s="7">
        <v>3607638</v>
      </c>
      <c r="E10" s="7">
        <v>475410</v>
      </c>
      <c r="F10" s="7">
        <v>9023985</v>
      </c>
    </row>
    <row r="11" spans="2:6" s="186" customFormat="1" ht="12.95" customHeight="1" x14ac:dyDescent="0.2">
      <c r="B11" s="10" t="s">
        <v>302</v>
      </c>
      <c r="C11" s="7">
        <v>5016221</v>
      </c>
      <c r="D11" s="7">
        <v>3578238</v>
      </c>
      <c r="E11" s="7">
        <v>478418</v>
      </c>
      <c r="F11" s="7">
        <v>9072877</v>
      </c>
    </row>
    <row r="12" spans="2:6" s="186" customFormat="1" ht="12.95" customHeight="1" x14ac:dyDescent="0.2">
      <c r="B12" s="10" t="s">
        <v>303</v>
      </c>
      <c r="C12" s="7">
        <v>4951348</v>
      </c>
      <c r="D12" s="7">
        <v>3354063</v>
      </c>
      <c r="E12" s="7">
        <v>469451</v>
      </c>
      <c r="F12" s="7">
        <v>8774862</v>
      </c>
    </row>
    <row r="13" spans="2:6" s="186" customFormat="1" ht="12.95" customHeight="1" x14ac:dyDescent="0.2">
      <c r="B13" s="10" t="s">
        <v>304</v>
      </c>
      <c r="C13" s="7">
        <v>4912129</v>
      </c>
      <c r="D13" s="7">
        <v>3469995</v>
      </c>
      <c r="E13" s="7">
        <v>473577</v>
      </c>
      <c r="F13" s="7">
        <v>8855701</v>
      </c>
    </row>
    <row r="14" spans="2:6" s="186" customFormat="1" ht="12.95" customHeight="1" x14ac:dyDescent="0.2">
      <c r="B14" s="10" t="s">
        <v>305</v>
      </c>
      <c r="C14" s="7">
        <v>4915644</v>
      </c>
      <c r="D14" s="7">
        <v>3564831</v>
      </c>
      <c r="E14" s="7">
        <v>487247</v>
      </c>
      <c r="F14" s="7">
        <v>8967722</v>
      </c>
    </row>
    <row r="15" spans="2:6" s="186" customFormat="1" ht="12.95" customHeight="1" x14ac:dyDescent="0.2">
      <c r="B15" s="10" t="s">
        <v>306</v>
      </c>
      <c r="C15" s="7">
        <v>4803314</v>
      </c>
      <c r="D15" s="7">
        <v>3582004</v>
      </c>
      <c r="E15" s="7">
        <v>478070</v>
      </c>
      <c r="F15" s="7">
        <v>8863388</v>
      </c>
    </row>
    <row r="16" spans="2:6" s="186" customFormat="1" ht="12.95" customHeight="1" x14ac:dyDescent="0.2">
      <c r="B16" s="10" t="s">
        <v>307</v>
      </c>
      <c r="C16" s="7">
        <v>4848591</v>
      </c>
      <c r="D16" s="7">
        <v>3493021</v>
      </c>
      <c r="E16" s="7">
        <v>480917</v>
      </c>
      <c r="F16" s="7">
        <v>8822529</v>
      </c>
    </row>
    <row r="17" spans="2:6" s="196" customFormat="1" ht="12.95" customHeight="1" x14ac:dyDescent="0.2">
      <c r="B17" s="30" t="s">
        <v>308</v>
      </c>
      <c r="C17" s="80">
        <v>4933617</v>
      </c>
      <c r="D17" s="80">
        <v>3320202</v>
      </c>
      <c r="E17" s="80">
        <v>463783</v>
      </c>
      <c r="F17" s="80">
        <v>8717602</v>
      </c>
    </row>
    <row r="18" spans="2:6" s="160" customFormat="1" ht="12.95" customHeight="1" x14ac:dyDescent="0.2">
      <c r="B18"/>
      <c r="C18" s="7"/>
      <c r="D18" s="7"/>
      <c r="E18" s="7"/>
      <c r="F18" s="7"/>
    </row>
    <row r="19" spans="2:6" s="160" customFormat="1" ht="12.95" customHeight="1" x14ac:dyDescent="0.2">
      <c r="B19" s="63" t="s">
        <v>360</v>
      </c>
      <c r="C19"/>
      <c r="D19"/>
      <c r="E19"/>
      <c r="F19"/>
    </row>
    <row r="20" spans="2:6" s="160" customFormat="1" ht="12.95" customHeight="1" x14ac:dyDescent="0.2">
      <c r="B20" t="s">
        <v>2</v>
      </c>
      <c r="C20" s="88"/>
      <c r="D20" s="88"/>
      <c r="E20" s="88"/>
      <c r="F20" s="88"/>
    </row>
    <row r="21" spans="2:6" s="160" customFormat="1" ht="12.95" customHeight="1" x14ac:dyDescent="0.2">
      <c r="B21"/>
      <c r="C21" s="73"/>
      <c r="D21" s="73"/>
      <c r="E21" s="73"/>
      <c r="F21" s="73"/>
    </row>
    <row r="22" spans="2:6" s="160" customFormat="1" ht="12.95" customHeight="1" x14ac:dyDescent="0.2">
      <c r="B22"/>
      <c r="C22" s="34"/>
      <c r="D22" s="34"/>
      <c r="E22" s="34"/>
      <c r="F22" s="34"/>
    </row>
    <row r="23" spans="2:6" s="160" customFormat="1" ht="12.95" customHeight="1" x14ac:dyDescent="0.2">
      <c r="B23"/>
      <c r="C23" s="61"/>
      <c r="D23" s="61"/>
      <c r="E23" s="61"/>
      <c r="F23" s="12"/>
    </row>
    <row r="24" spans="2:6" s="160" customFormat="1" ht="12.95" customHeight="1" x14ac:dyDescent="0.2">
      <c r="B24"/>
      <c r="C24"/>
      <c r="D24"/>
      <c r="E24"/>
      <c r="F24"/>
    </row>
    <row r="25" spans="2:6" s="160" customFormat="1" ht="12.95" customHeight="1" x14ac:dyDescent="0.2">
      <c r="B25"/>
      <c r="C25"/>
      <c r="D25"/>
      <c r="E25" s="153"/>
      <c r="F25"/>
    </row>
    <row r="26" spans="2:6" s="160" customFormat="1" ht="12.95" customHeight="1" x14ac:dyDescent="0.2">
      <c r="B26"/>
      <c r="C26"/>
      <c r="D26"/>
      <c r="E26"/>
      <c r="F26"/>
    </row>
    <row r="27" spans="2:6" s="160" customFormat="1" ht="12.95" customHeight="1" x14ac:dyDescent="0.2">
      <c r="B27"/>
      <c r="C27"/>
      <c r="D27"/>
      <c r="E27"/>
      <c r="F27"/>
    </row>
    <row r="28" spans="2:6" s="160" customFormat="1" ht="12.95" customHeight="1" x14ac:dyDescent="0.2">
      <c r="B28"/>
      <c r="C28"/>
      <c r="D28"/>
      <c r="E28"/>
      <c r="F28"/>
    </row>
    <row r="29" spans="2:6" s="160" customFormat="1" ht="12.95" customHeight="1" x14ac:dyDescent="0.2">
      <c r="B29"/>
      <c r="C29"/>
      <c r="D29"/>
      <c r="E29"/>
      <c r="F29"/>
    </row>
  </sheetData>
  <pageMargins left="0.25" right="0.25" top="0.75" bottom="0.75" header="0.3" footer="0.3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44</vt:i4>
      </vt:variant>
      <vt:variant>
        <vt:lpstr>Imenovani rasponi</vt:lpstr>
      </vt:variant>
      <vt:variant>
        <vt:i4>5</vt:i4>
      </vt:variant>
    </vt:vector>
  </HeadingPairs>
  <TitlesOfParts>
    <vt:vector size="49" baseType="lpstr">
      <vt:lpstr>Tablica 1.</vt:lpstr>
      <vt:lpstr>Tablica 2</vt:lpstr>
      <vt:lpstr>Slika 1.</vt:lpstr>
      <vt:lpstr>Slika 2.</vt:lpstr>
      <vt:lpstr>Slika 3.</vt:lpstr>
      <vt:lpstr>Slika 4.</vt:lpstr>
      <vt:lpstr>Tablica 3.</vt:lpstr>
      <vt:lpstr>Tablica 4.</vt:lpstr>
      <vt:lpstr>Slika 5.</vt:lpstr>
      <vt:lpstr>Tablica 5.</vt:lpstr>
      <vt:lpstr>Slika 6.</vt:lpstr>
      <vt:lpstr>Slika 7.</vt:lpstr>
      <vt:lpstr>Tablica 6.</vt:lpstr>
      <vt:lpstr>Tablica 7.</vt:lpstr>
      <vt:lpstr>Slika 8.</vt:lpstr>
      <vt:lpstr>Slika 9.</vt:lpstr>
      <vt:lpstr>Tablica 8.</vt:lpstr>
      <vt:lpstr>Slika 10. i 11.</vt:lpstr>
      <vt:lpstr>Slika 12.</vt:lpstr>
      <vt:lpstr>Tablica 9.</vt:lpstr>
      <vt:lpstr>Tablica 10. i 11.</vt:lpstr>
      <vt:lpstr>Tablica 12.</vt:lpstr>
      <vt:lpstr>Slika 13.</vt:lpstr>
      <vt:lpstr>Slika 14.</vt:lpstr>
      <vt:lpstr>Slika 15.</vt:lpstr>
      <vt:lpstr>Slika 16. </vt:lpstr>
      <vt:lpstr>Tablica 13. i 14.</vt:lpstr>
      <vt:lpstr>Slika 17.</vt:lpstr>
      <vt:lpstr>Tablica 15.</vt:lpstr>
      <vt:lpstr>Slika 18.</vt:lpstr>
      <vt:lpstr>Slika 19.</vt:lpstr>
      <vt:lpstr>Slika 20.</vt:lpstr>
      <vt:lpstr>Tablica 16.</vt:lpstr>
      <vt:lpstr>Slika 21.</vt:lpstr>
      <vt:lpstr>Slika 22.</vt:lpstr>
      <vt:lpstr>Slika 23.</vt:lpstr>
      <vt:lpstr>Slika 24.</vt:lpstr>
      <vt:lpstr>Slika 25.</vt:lpstr>
      <vt:lpstr>Slika 26.</vt:lpstr>
      <vt:lpstr>Slika 27.</vt:lpstr>
      <vt:lpstr>Slika 28.</vt:lpstr>
      <vt:lpstr>Slika 29. </vt:lpstr>
      <vt:lpstr>Slika 30. i 31.</vt:lpstr>
      <vt:lpstr>Tablica 17.</vt:lpstr>
      <vt:lpstr>'Tablica 1.'!_Toc416770595</vt:lpstr>
      <vt:lpstr>'Tablica 2'!_Toc416770596</vt:lpstr>
      <vt:lpstr>'Tablica 3.'!_Toc416770597</vt:lpstr>
      <vt:lpstr>'Tablica 5.'!_Toc416770597</vt:lpstr>
      <vt:lpstr>'Slika 7.'!_Toc416770620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Antonija Vidović</cp:lastModifiedBy>
  <cp:lastPrinted>2024-07-24T08:04:37Z</cp:lastPrinted>
  <dcterms:created xsi:type="dcterms:W3CDTF">2014-11-26T13:56:26Z</dcterms:created>
  <dcterms:modified xsi:type="dcterms:W3CDTF">2025-07-16T08:03:56Z</dcterms:modified>
</cp:coreProperties>
</file>